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15" sheetId="1" r:id="rId1"/>
    <sheet name="2016" sheetId="8" r:id="rId2"/>
    <sheet name="2017" sheetId="9" r:id="rId3"/>
    <sheet name="2018" sheetId="10" r:id="rId4"/>
    <sheet name="2019" sheetId="11" r:id="rId5"/>
    <sheet name="2020" sheetId="12" r:id="rId6"/>
    <sheet name="2021" sheetId="13" r:id="rId7"/>
    <sheet name="교통문화지수" sheetId="4" r:id="rId8"/>
    <sheet name="1인당 자동차등록대수" sheetId="6" r:id="rId9"/>
    <sheet name="도시면적" sheetId="7" r:id="rId10"/>
    <sheet name="주택 수" sheetId="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B4" i="13"/>
  <c r="C4" i="13"/>
  <c r="D4" i="13"/>
  <c r="E4" i="13"/>
  <c r="F4" i="13"/>
  <c r="G4" i="13"/>
  <c r="B5" i="13"/>
  <c r="C5" i="13"/>
  <c r="D5" i="13"/>
  <c r="E5" i="13"/>
  <c r="F5" i="13"/>
  <c r="G5" i="13"/>
  <c r="B6" i="13"/>
  <c r="C6" i="13"/>
  <c r="D6" i="13"/>
  <c r="E6" i="13"/>
  <c r="F6" i="13"/>
  <c r="G6" i="13"/>
  <c r="B7" i="13"/>
  <c r="C7" i="13"/>
  <c r="D7" i="13"/>
  <c r="E7" i="13"/>
  <c r="F7" i="13"/>
  <c r="G7" i="13"/>
  <c r="B8" i="13"/>
  <c r="C8" i="13"/>
  <c r="D8" i="13"/>
  <c r="E8" i="13"/>
  <c r="F8" i="13"/>
  <c r="G8" i="13"/>
  <c r="B9" i="13"/>
  <c r="C9" i="13"/>
  <c r="D9" i="13"/>
  <c r="E9" i="13"/>
  <c r="F9" i="13"/>
  <c r="G9" i="13"/>
  <c r="B10" i="13"/>
  <c r="C10" i="13"/>
  <c r="D10" i="13"/>
  <c r="E10" i="13"/>
  <c r="F10" i="13"/>
  <c r="G10" i="13"/>
  <c r="B11" i="13"/>
  <c r="C11" i="13"/>
  <c r="D11" i="13"/>
  <c r="E11" i="13"/>
  <c r="F11" i="13"/>
  <c r="G11" i="13"/>
  <c r="B12" i="13"/>
  <c r="C12" i="13"/>
  <c r="D12" i="13"/>
  <c r="E12" i="13"/>
  <c r="F12" i="13"/>
  <c r="G12" i="13"/>
  <c r="B13" i="13"/>
  <c r="C13" i="13"/>
  <c r="D13" i="13"/>
  <c r="E13" i="13"/>
  <c r="F13" i="13"/>
  <c r="G13" i="13"/>
  <c r="B14" i="13"/>
  <c r="C14" i="13"/>
  <c r="D14" i="13"/>
  <c r="E14" i="13"/>
  <c r="F14" i="13"/>
  <c r="G14" i="13"/>
  <c r="B15" i="13"/>
  <c r="C15" i="13"/>
  <c r="D15" i="13"/>
  <c r="E15" i="13"/>
  <c r="F15" i="13"/>
  <c r="G15" i="13"/>
  <c r="B16" i="13"/>
  <c r="C16" i="13"/>
  <c r="D16" i="13"/>
  <c r="E16" i="13"/>
  <c r="F16" i="13"/>
  <c r="G16" i="13"/>
  <c r="B17" i="13"/>
  <c r="C17" i="13"/>
  <c r="D17" i="13"/>
  <c r="E17" i="13"/>
  <c r="F17" i="13"/>
  <c r="G17" i="13"/>
  <c r="B18" i="13"/>
  <c r="C18" i="13"/>
  <c r="D18" i="13"/>
  <c r="E18" i="13"/>
  <c r="F18" i="13"/>
  <c r="G18" i="13"/>
  <c r="B19" i="13"/>
  <c r="C19" i="13"/>
  <c r="D19" i="13"/>
  <c r="E19" i="13"/>
  <c r="F19" i="13"/>
  <c r="G19" i="13"/>
  <c r="B20" i="13"/>
  <c r="C20" i="13"/>
  <c r="D20" i="13"/>
  <c r="E20" i="13"/>
  <c r="F20" i="13"/>
  <c r="G20" i="13"/>
  <c r="B21" i="13"/>
  <c r="C21" i="13"/>
  <c r="D21" i="13"/>
  <c r="E21" i="13"/>
  <c r="F21" i="13"/>
  <c r="G21" i="13"/>
  <c r="B22" i="13"/>
  <c r="C22" i="13"/>
  <c r="D22" i="13"/>
  <c r="E22" i="13"/>
  <c r="F22" i="13"/>
  <c r="G22" i="13"/>
  <c r="B23" i="13"/>
  <c r="C23" i="13"/>
  <c r="D23" i="13"/>
  <c r="E23" i="13"/>
  <c r="F23" i="13"/>
  <c r="G23" i="13"/>
  <c r="B24" i="13"/>
  <c r="C24" i="13"/>
  <c r="D24" i="13"/>
  <c r="E24" i="13"/>
  <c r="F24" i="13"/>
  <c r="G24" i="13"/>
  <c r="B25" i="13"/>
  <c r="C25" i="13"/>
  <c r="D25" i="13"/>
  <c r="E25" i="13"/>
  <c r="F25" i="13"/>
  <c r="G25" i="13"/>
  <c r="B26" i="13"/>
  <c r="C26" i="13"/>
  <c r="D26" i="13"/>
  <c r="E26" i="13"/>
  <c r="F26" i="13"/>
  <c r="G26" i="13"/>
  <c r="B27" i="13"/>
  <c r="C27" i="13"/>
  <c r="D27" i="13"/>
  <c r="E27" i="13"/>
  <c r="F27" i="13"/>
  <c r="G27" i="13"/>
  <c r="B28" i="13"/>
  <c r="C28" i="13"/>
  <c r="D28" i="13"/>
  <c r="E28" i="13"/>
  <c r="F28" i="13"/>
  <c r="G28" i="13"/>
  <c r="B29" i="13"/>
  <c r="C29" i="13"/>
  <c r="D29" i="13"/>
  <c r="E29" i="13"/>
  <c r="F29" i="13"/>
  <c r="G29" i="13"/>
  <c r="B30" i="13"/>
  <c r="C30" i="13"/>
  <c r="D30" i="13"/>
  <c r="E30" i="13"/>
  <c r="F30" i="13"/>
  <c r="G30" i="13"/>
  <c r="B31" i="13"/>
  <c r="C31" i="13"/>
  <c r="D31" i="13"/>
  <c r="E31" i="13"/>
  <c r="F31" i="13"/>
  <c r="G31" i="13"/>
  <c r="B32" i="13"/>
  <c r="C32" i="13"/>
  <c r="D32" i="13"/>
  <c r="E32" i="13"/>
  <c r="F32" i="13"/>
  <c r="G32" i="13"/>
  <c r="B33" i="13"/>
  <c r="C33" i="13"/>
  <c r="D33" i="13"/>
  <c r="E33" i="13"/>
  <c r="F33" i="13"/>
  <c r="G33" i="13"/>
  <c r="B34" i="13"/>
  <c r="C34" i="13"/>
  <c r="D34" i="13"/>
  <c r="E34" i="13"/>
  <c r="F34" i="13"/>
  <c r="G34" i="13"/>
  <c r="B35" i="13"/>
  <c r="C35" i="13"/>
  <c r="D35" i="13"/>
  <c r="E35" i="13"/>
  <c r="F35" i="13"/>
  <c r="G35" i="13"/>
  <c r="B36" i="13"/>
  <c r="C36" i="13"/>
  <c r="D36" i="13"/>
  <c r="E36" i="13"/>
  <c r="F36" i="13"/>
  <c r="G36" i="13"/>
  <c r="B37" i="13"/>
  <c r="C37" i="13"/>
  <c r="D37" i="13"/>
  <c r="E37" i="13"/>
  <c r="F37" i="13"/>
  <c r="G37" i="13"/>
  <c r="B38" i="13"/>
  <c r="C38" i="13"/>
  <c r="D38" i="13"/>
  <c r="E38" i="13"/>
  <c r="F38" i="13"/>
  <c r="G38" i="13"/>
  <c r="B39" i="13"/>
  <c r="C39" i="13"/>
  <c r="D39" i="13"/>
  <c r="E39" i="13"/>
  <c r="F39" i="13"/>
  <c r="G39" i="13"/>
  <c r="B40" i="13"/>
  <c r="C40" i="13"/>
  <c r="D40" i="13"/>
  <c r="E40" i="13"/>
  <c r="F40" i="13"/>
  <c r="G40" i="13"/>
  <c r="B41" i="13"/>
  <c r="C41" i="13"/>
  <c r="D41" i="13"/>
  <c r="E41" i="13"/>
  <c r="F41" i="13"/>
  <c r="G41" i="13"/>
  <c r="B42" i="13"/>
  <c r="C42" i="13"/>
  <c r="D42" i="13"/>
  <c r="E42" i="13"/>
  <c r="F42" i="13"/>
  <c r="G42" i="13"/>
  <c r="B43" i="13"/>
  <c r="C43" i="13"/>
  <c r="D43" i="13"/>
  <c r="E43" i="13"/>
  <c r="F43" i="13"/>
  <c r="G43" i="13"/>
  <c r="B44" i="13"/>
  <c r="C44" i="13"/>
  <c r="D44" i="13"/>
  <c r="E44" i="13"/>
  <c r="F44" i="13"/>
  <c r="G44" i="13"/>
  <c r="B45" i="13"/>
  <c r="C45" i="13"/>
  <c r="D45" i="13"/>
  <c r="E45" i="13"/>
  <c r="F45" i="13"/>
  <c r="G45" i="13"/>
  <c r="B46" i="13"/>
  <c r="C46" i="13"/>
  <c r="D46" i="13"/>
  <c r="E46" i="13"/>
  <c r="F46" i="13"/>
  <c r="G46" i="13"/>
  <c r="B47" i="13"/>
  <c r="C47" i="13"/>
  <c r="D47" i="13"/>
  <c r="E47" i="13"/>
  <c r="F47" i="13"/>
  <c r="G47" i="13"/>
  <c r="B48" i="13"/>
  <c r="C48" i="13"/>
  <c r="D48" i="13"/>
  <c r="E48" i="13"/>
  <c r="F48" i="13"/>
  <c r="G48" i="13"/>
  <c r="B49" i="13"/>
  <c r="C49" i="13"/>
  <c r="D49" i="13"/>
  <c r="E49" i="13"/>
  <c r="F49" i="13"/>
  <c r="G49" i="13"/>
  <c r="B50" i="13"/>
  <c r="C50" i="13"/>
  <c r="D50" i="13"/>
  <c r="E50" i="13"/>
  <c r="F50" i="13"/>
  <c r="G50" i="13"/>
  <c r="B51" i="13"/>
  <c r="C51" i="13"/>
  <c r="D51" i="13"/>
  <c r="E51" i="13"/>
  <c r="F51" i="13"/>
  <c r="G51" i="13"/>
  <c r="B52" i="13"/>
  <c r="C52" i="13"/>
  <c r="D52" i="13"/>
  <c r="E52" i="13"/>
  <c r="F52" i="13"/>
  <c r="G52" i="13"/>
  <c r="B53" i="13"/>
  <c r="C53" i="13"/>
  <c r="D53" i="13"/>
  <c r="E53" i="13"/>
  <c r="F53" i="13"/>
  <c r="G53" i="13"/>
  <c r="B54" i="13"/>
  <c r="C54" i="13"/>
  <c r="D54" i="13"/>
  <c r="E54" i="13"/>
  <c r="F54" i="13"/>
  <c r="G54" i="13"/>
  <c r="B55" i="13"/>
  <c r="C55" i="13"/>
  <c r="D55" i="13"/>
  <c r="E55" i="13"/>
  <c r="F55" i="13"/>
  <c r="G55" i="13"/>
  <c r="B56" i="13"/>
  <c r="C56" i="13"/>
  <c r="D56" i="13"/>
  <c r="E56" i="13"/>
  <c r="F56" i="13"/>
  <c r="G56" i="13"/>
  <c r="B57" i="13"/>
  <c r="C57" i="13"/>
  <c r="D57" i="13"/>
  <c r="E57" i="13"/>
  <c r="F57" i="13"/>
  <c r="G57" i="13"/>
  <c r="B58" i="13"/>
  <c r="C58" i="13"/>
  <c r="D58" i="13"/>
  <c r="E58" i="13"/>
  <c r="F58" i="13"/>
  <c r="G58" i="13"/>
  <c r="B59" i="13"/>
  <c r="C59" i="13"/>
  <c r="D59" i="13"/>
  <c r="E59" i="13"/>
  <c r="F59" i="13"/>
  <c r="G59" i="13"/>
  <c r="B60" i="13"/>
  <c r="C60" i="13"/>
  <c r="D60" i="13"/>
  <c r="E60" i="13"/>
  <c r="F60" i="13"/>
  <c r="G60" i="13"/>
  <c r="B61" i="13"/>
  <c r="C61" i="13"/>
  <c r="D61" i="13"/>
  <c r="E61" i="13"/>
  <c r="F61" i="13"/>
  <c r="G61" i="13"/>
  <c r="B62" i="13"/>
  <c r="C62" i="13"/>
  <c r="D62" i="13"/>
  <c r="E62" i="13"/>
  <c r="F62" i="13"/>
  <c r="G62" i="13"/>
  <c r="B63" i="13"/>
  <c r="C63" i="13"/>
  <c r="D63" i="13"/>
  <c r="E63" i="13"/>
  <c r="F63" i="13"/>
  <c r="G63" i="13"/>
  <c r="B64" i="13"/>
  <c r="C64" i="13"/>
  <c r="D64" i="13"/>
  <c r="E64" i="13"/>
  <c r="F64" i="13"/>
  <c r="G64" i="13"/>
  <c r="B65" i="13"/>
  <c r="C65" i="13"/>
  <c r="D65" i="13"/>
  <c r="E65" i="13"/>
  <c r="F65" i="13"/>
  <c r="G65" i="13"/>
  <c r="B66" i="13"/>
  <c r="C66" i="13"/>
  <c r="D66" i="13"/>
  <c r="E66" i="13"/>
  <c r="F66" i="13"/>
  <c r="G66" i="13"/>
  <c r="B67" i="13"/>
  <c r="C67" i="13"/>
  <c r="D67" i="13"/>
  <c r="E67" i="13"/>
  <c r="F67" i="13"/>
  <c r="G67" i="13"/>
  <c r="B68" i="13"/>
  <c r="C68" i="13"/>
  <c r="D68" i="13"/>
  <c r="E68" i="13"/>
  <c r="F68" i="13"/>
  <c r="G68" i="13"/>
  <c r="B69" i="13"/>
  <c r="C69" i="13"/>
  <c r="D69" i="13"/>
  <c r="E69" i="13"/>
  <c r="F69" i="13"/>
  <c r="G69" i="13"/>
  <c r="B70" i="13"/>
  <c r="C70" i="13"/>
  <c r="D70" i="13"/>
  <c r="E70" i="13"/>
  <c r="F70" i="13"/>
  <c r="G70" i="13"/>
  <c r="B71" i="13"/>
  <c r="C71" i="13"/>
  <c r="D71" i="13"/>
  <c r="E71" i="13"/>
  <c r="F71" i="13"/>
  <c r="G71" i="13"/>
  <c r="B72" i="13"/>
  <c r="C72" i="13"/>
  <c r="D72" i="13"/>
  <c r="E72" i="13"/>
  <c r="F72" i="13"/>
  <c r="G72" i="13"/>
  <c r="B73" i="13"/>
  <c r="C73" i="13"/>
  <c r="D73" i="13"/>
  <c r="E73" i="13"/>
  <c r="F73" i="13"/>
  <c r="G73" i="13"/>
  <c r="B74" i="13"/>
  <c r="C74" i="13"/>
  <c r="D74" i="13"/>
  <c r="E74" i="13"/>
  <c r="F74" i="13"/>
  <c r="G74" i="13"/>
  <c r="B75" i="13"/>
  <c r="C75" i="13"/>
  <c r="D75" i="13"/>
  <c r="E75" i="13"/>
  <c r="F75" i="13"/>
  <c r="G75" i="13"/>
  <c r="B76" i="13"/>
  <c r="C76" i="13"/>
  <c r="D76" i="13"/>
  <c r="E76" i="13"/>
  <c r="F76" i="13"/>
  <c r="G76" i="13"/>
  <c r="B77" i="13"/>
  <c r="C77" i="13"/>
  <c r="D77" i="13"/>
  <c r="E77" i="13"/>
  <c r="F77" i="13"/>
  <c r="G77" i="13"/>
  <c r="B78" i="13"/>
  <c r="C78" i="13"/>
  <c r="D78" i="13"/>
  <c r="E78" i="13"/>
  <c r="F78" i="13"/>
  <c r="G78" i="13"/>
  <c r="B79" i="13"/>
  <c r="C79" i="13"/>
  <c r="D79" i="13"/>
  <c r="E79" i="13"/>
  <c r="F79" i="13"/>
  <c r="G79" i="13"/>
  <c r="B80" i="13"/>
  <c r="C80" i="13"/>
  <c r="D80" i="13"/>
  <c r="E80" i="13"/>
  <c r="F80" i="13"/>
  <c r="G80" i="13"/>
  <c r="B81" i="13"/>
  <c r="C81" i="13"/>
  <c r="D81" i="13"/>
  <c r="E81" i="13"/>
  <c r="F81" i="13"/>
  <c r="G81" i="13"/>
  <c r="B82" i="13"/>
  <c r="C82" i="13"/>
  <c r="D82" i="13"/>
  <c r="E82" i="13"/>
  <c r="F82" i="13"/>
  <c r="G82" i="13"/>
  <c r="B83" i="13"/>
  <c r="C83" i="13"/>
  <c r="D83" i="13"/>
  <c r="E83" i="13"/>
  <c r="F83" i="13"/>
  <c r="G83" i="13"/>
  <c r="B84" i="13"/>
  <c r="C84" i="13"/>
  <c r="D84" i="13"/>
  <c r="E84" i="13"/>
  <c r="F84" i="13"/>
  <c r="G84" i="13"/>
  <c r="B85" i="13"/>
  <c r="C85" i="13"/>
  <c r="D85" i="13"/>
  <c r="E85" i="13"/>
  <c r="F85" i="13"/>
  <c r="G85" i="13"/>
  <c r="B86" i="13"/>
  <c r="C86" i="13"/>
  <c r="D86" i="13"/>
  <c r="E86" i="13"/>
  <c r="F86" i="13"/>
  <c r="G86" i="13"/>
  <c r="B87" i="13"/>
  <c r="C87" i="13"/>
  <c r="D87" i="13"/>
  <c r="E87" i="13"/>
  <c r="F87" i="13"/>
  <c r="G87" i="13"/>
  <c r="B88" i="13"/>
  <c r="C88" i="13"/>
  <c r="D88" i="13"/>
  <c r="E88" i="13"/>
  <c r="F88" i="13"/>
  <c r="G88" i="13"/>
  <c r="B89" i="13"/>
  <c r="C89" i="13"/>
  <c r="D89" i="13"/>
  <c r="E89" i="13"/>
  <c r="F89" i="13"/>
  <c r="G89" i="13"/>
  <c r="B90" i="13"/>
  <c r="C90" i="13"/>
  <c r="D90" i="13"/>
  <c r="E90" i="13"/>
  <c r="F90" i="13"/>
  <c r="G90" i="13"/>
  <c r="B91" i="13"/>
  <c r="C91" i="13"/>
  <c r="D91" i="13"/>
  <c r="E91" i="13"/>
  <c r="F91" i="13"/>
  <c r="G91" i="13"/>
  <c r="B92" i="13"/>
  <c r="C92" i="13"/>
  <c r="D92" i="13"/>
  <c r="E92" i="13"/>
  <c r="F92" i="13"/>
  <c r="G92" i="13"/>
  <c r="B93" i="13"/>
  <c r="C93" i="13"/>
  <c r="D93" i="13"/>
  <c r="E93" i="13"/>
  <c r="F93" i="13"/>
  <c r="G93" i="13"/>
  <c r="B94" i="13"/>
  <c r="C94" i="13"/>
  <c r="D94" i="13"/>
  <c r="E94" i="13"/>
  <c r="F94" i="13"/>
  <c r="G94" i="13"/>
  <c r="B95" i="13"/>
  <c r="C95" i="13"/>
  <c r="D95" i="13"/>
  <c r="E95" i="13"/>
  <c r="F95" i="13"/>
  <c r="G95" i="13"/>
  <c r="B96" i="13"/>
  <c r="C96" i="13"/>
  <c r="D96" i="13"/>
  <c r="E96" i="13"/>
  <c r="F96" i="13"/>
  <c r="G96" i="13"/>
  <c r="B97" i="13"/>
  <c r="C97" i="13"/>
  <c r="D97" i="13"/>
  <c r="E97" i="13"/>
  <c r="F97" i="13"/>
  <c r="G97" i="13"/>
  <c r="B98" i="13"/>
  <c r="C98" i="13"/>
  <c r="D98" i="13"/>
  <c r="E98" i="13"/>
  <c r="F98" i="13"/>
  <c r="G98" i="13"/>
  <c r="B99" i="13"/>
  <c r="C99" i="13"/>
  <c r="D99" i="13"/>
  <c r="E99" i="13"/>
  <c r="F99" i="13"/>
  <c r="G99" i="13"/>
  <c r="B100" i="13"/>
  <c r="C100" i="13"/>
  <c r="D100" i="13"/>
  <c r="E100" i="13"/>
  <c r="F100" i="13"/>
  <c r="G100" i="13"/>
  <c r="B101" i="13"/>
  <c r="C101" i="13"/>
  <c r="D101" i="13"/>
  <c r="E101" i="13"/>
  <c r="F101" i="13"/>
  <c r="G101" i="13"/>
  <c r="B102" i="13"/>
  <c r="C102" i="13"/>
  <c r="D102" i="13"/>
  <c r="E102" i="13"/>
  <c r="F102" i="13"/>
  <c r="G102" i="13"/>
  <c r="B103" i="13"/>
  <c r="C103" i="13"/>
  <c r="D103" i="13"/>
  <c r="E103" i="13"/>
  <c r="F103" i="13"/>
  <c r="G103" i="13"/>
  <c r="B104" i="13"/>
  <c r="C104" i="13"/>
  <c r="D104" i="13"/>
  <c r="E104" i="13"/>
  <c r="F104" i="13"/>
  <c r="G104" i="13"/>
  <c r="B105" i="13"/>
  <c r="C105" i="13"/>
  <c r="D105" i="13"/>
  <c r="E105" i="13"/>
  <c r="F105" i="13"/>
  <c r="G105" i="13"/>
  <c r="B106" i="13"/>
  <c r="C106" i="13"/>
  <c r="D106" i="13"/>
  <c r="E106" i="13"/>
  <c r="F106" i="13"/>
  <c r="G106" i="13"/>
  <c r="B107" i="13"/>
  <c r="C107" i="13"/>
  <c r="D107" i="13"/>
  <c r="E107" i="13"/>
  <c r="F107" i="13"/>
  <c r="G107" i="13"/>
  <c r="B108" i="13"/>
  <c r="C108" i="13"/>
  <c r="D108" i="13"/>
  <c r="E108" i="13"/>
  <c r="F108" i="13"/>
  <c r="G108" i="13"/>
  <c r="B109" i="13"/>
  <c r="C109" i="13"/>
  <c r="D109" i="13"/>
  <c r="E109" i="13"/>
  <c r="F109" i="13"/>
  <c r="G109" i="13"/>
  <c r="B110" i="13"/>
  <c r="C110" i="13"/>
  <c r="D110" i="13"/>
  <c r="E110" i="13"/>
  <c r="F110" i="13"/>
  <c r="G110" i="13"/>
  <c r="B111" i="13"/>
  <c r="C111" i="13"/>
  <c r="D111" i="13"/>
  <c r="E111" i="13"/>
  <c r="F111" i="13"/>
  <c r="G111" i="13"/>
  <c r="B112" i="13"/>
  <c r="C112" i="13"/>
  <c r="D112" i="13"/>
  <c r="E112" i="13"/>
  <c r="F112" i="13"/>
  <c r="G112" i="13"/>
  <c r="B113" i="13"/>
  <c r="C113" i="13"/>
  <c r="D113" i="13"/>
  <c r="E113" i="13"/>
  <c r="F113" i="13"/>
  <c r="G113" i="13"/>
  <c r="B114" i="13"/>
  <c r="C114" i="13"/>
  <c r="D114" i="13"/>
  <c r="E114" i="13"/>
  <c r="F114" i="13"/>
  <c r="G114" i="13"/>
  <c r="B115" i="13"/>
  <c r="C115" i="13"/>
  <c r="D115" i="13"/>
  <c r="E115" i="13"/>
  <c r="F115" i="13"/>
  <c r="G115" i="13"/>
  <c r="B116" i="13"/>
  <c r="C116" i="13"/>
  <c r="D116" i="13"/>
  <c r="E116" i="13"/>
  <c r="F116" i="13"/>
  <c r="G116" i="13"/>
  <c r="B117" i="13"/>
  <c r="C117" i="13"/>
  <c r="D117" i="13"/>
  <c r="E117" i="13"/>
  <c r="F117" i="13"/>
  <c r="G117" i="13"/>
  <c r="B118" i="13"/>
  <c r="C118" i="13"/>
  <c r="D118" i="13"/>
  <c r="E118" i="13"/>
  <c r="F118" i="13"/>
  <c r="G118" i="13"/>
  <c r="B119" i="13"/>
  <c r="C119" i="13"/>
  <c r="D119" i="13"/>
  <c r="E119" i="13"/>
  <c r="F119" i="13"/>
  <c r="G119" i="13"/>
  <c r="B120" i="13"/>
  <c r="C120" i="13"/>
  <c r="D120" i="13"/>
  <c r="E120" i="13"/>
  <c r="F120" i="13"/>
  <c r="G120" i="13"/>
  <c r="B121" i="13"/>
  <c r="C121" i="13"/>
  <c r="D121" i="13"/>
  <c r="E121" i="13"/>
  <c r="F121" i="13"/>
  <c r="G121" i="13"/>
  <c r="B122" i="13"/>
  <c r="C122" i="13"/>
  <c r="D122" i="13"/>
  <c r="E122" i="13"/>
  <c r="F122" i="13"/>
  <c r="G122" i="13"/>
  <c r="B123" i="13"/>
  <c r="C123" i="13"/>
  <c r="D123" i="13"/>
  <c r="E123" i="13"/>
  <c r="F123" i="13"/>
  <c r="G123" i="13"/>
  <c r="B124" i="13"/>
  <c r="C124" i="13"/>
  <c r="D124" i="13"/>
  <c r="E124" i="13"/>
  <c r="F124" i="13"/>
  <c r="G124" i="13"/>
  <c r="B125" i="13"/>
  <c r="C125" i="13"/>
  <c r="D125" i="13"/>
  <c r="E125" i="13"/>
  <c r="F125" i="13"/>
  <c r="G125" i="13"/>
  <c r="B126" i="13"/>
  <c r="C126" i="13"/>
  <c r="D126" i="13"/>
  <c r="E126" i="13"/>
  <c r="F126" i="13"/>
  <c r="G126" i="13"/>
  <c r="B127" i="13"/>
  <c r="C127" i="13"/>
  <c r="D127" i="13"/>
  <c r="E127" i="13"/>
  <c r="F127" i="13"/>
  <c r="G127" i="13"/>
  <c r="B128" i="13"/>
  <c r="C128" i="13"/>
  <c r="D128" i="13"/>
  <c r="E128" i="13"/>
  <c r="F128" i="13"/>
  <c r="G128" i="13"/>
  <c r="B129" i="13"/>
  <c r="C129" i="13"/>
  <c r="D129" i="13"/>
  <c r="E129" i="13"/>
  <c r="F129" i="13"/>
  <c r="G129" i="13"/>
  <c r="B130" i="13"/>
  <c r="C130" i="13"/>
  <c r="D130" i="13"/>
  <c r="E130" i="13"/>
  <c r="F130" i="13"/>
  <c r="G130" i="13"/>
  <c r="B131" i="13"/>
  <c r="C131" i="13"/>
  <c r="D131" i="13"/>
  <c r="E131" i="13"/>
  <c r="F131" i="13"/>
  <c r="G131" i="13"/>
  <c r="B132" i="13"/>
  <c r="C132" i="13"/>
  <c r="D132" i="13"/>
  <c r="E132" i="13"/>
  <c r="F132" i="13"/>
  <c r="G132" i="13"/>
  <c r="B133" i="13"/>
  <c r="C133" i="13"/>
  <c r="D133" i="13"/>
  <c r="E133" i="13"/>
  <c r="F133" i="13"/>
  <c r="G133" i="13"/>
  <c r="B134" i="13"/>
  <c r="C134" i="13"/>
  <c r="D134" i="13"/>
  <c r="E134" i="13"/>
  <c r="F134" i="13"/>
  <c r="G134" i="13"/>
  <c r="B135" i="13"/>
  <c r="C135" i="13"/>
  <c r="D135" i="13"/>
  <c r="E135" i="13"/>
  <c r="F135" i="13"/>
  <c r="G135" i="13"/>
  <c r="B136" i="13"/>
  <c r="C136" i="13"/>
  <c r="D136" i="13"/>
  <c r="E136" i="13"/>
  <c r="F136" i="13"/>
  <c r="G136" i="13"/>
  <c r="B137" i="13"/>
  <c r="C137" i="13"/>
  <c r="D137" i="13"/>
  <c r="E137" i="13"/>
  <c r="F137" i="13"/>
  <c r="G137" i="13"/>
  <c r="B138" i="13"/>
  <c r="C138" i="13"/>
  <c r="D138" i="13"/>
  <c r="E138" i="13"/>
  <c r="F138" i="13"/>
  <c r="G138" i="13"/>
  <c r="B139" i="13"/>
  <c r="C139" i="13"/>
  <c r="D139" i="13"/>
  <c r="E139" i="13"/>
  <c r="F139" i="13"/>
  <c r="G139" i="13"/>
  <c r="B140" i="13"/>
  <c r="C140" i="13"/>
  <c r="D140" i="13"/>
  <c r="E140" i="13"/>
  <c r="F140" i="13"/>
  <c r="G140" i="13"/>
  <c r="B141" i="13"/>
  <c r="C141" i="13"/>
  <c r="D141" i="13"/>
  <c r="E141" i="13"/>
  <c r="F141" i="13"/>
  <c r="G141" i="13"/>
  <c r="B142" i="13"/>
  <c r="C142" i="13"/>
  <c r="D142" i="13"/>
  <c r="E142" i="13"/>
  <c r="F142" i="13"/>
  <c r="G142" i="13"/>
  <c r="B143" i="13"/>
  <c r="C143" i="13"/>
  <c r="D143" i="13"/>
  <c r="E143" i="13"/>
  <c r="F143" i="13"/>
  <c r="G143" i="13"/>
  <c r="B144" i="13"/>
  <c r="C144" i="13"/>
  <c r="D144" i="13"/>
  <c r="E144" i="13"/>
  <c r="F144" i="13"/>
  <c r="G144" i="13"/>
  <c r="B145" i="13"/>
  <c r="C145" i="13"/>
  <c r="D145" i="13"/>
  <c r="E145" i="13"/>
  <c r="F145" i="13"/>
  <c r="G145" i="13"/>
  <c r="B146" i="13"/>
  <c r="C146" i="13"/>
  <c r="D146" i="13"/>
  <c r="E146" i="13"/>
  <c r="F146" i="13"/>
  <c r="G146" i="13"/>
  <c r="B147" i="13"/>
  <c r="C147" i="13"/>
  <c r="D147" i="13"/>
  <c r="E147" i="13"/>
  <c r="F147" i="13"/>
  <c r="G147" i="13"/>
  <c r="B148" i="13"/>
  <c r="C148" i="13"/>
  <c r="D148" i="13"/>
  <c r="E148" i="13"/>
  <c r="F148" i="13"/>
  <c r="G148" i="13"/>
  <c r="B149" i="13"/>
  <c r="C149" i="13"/>
  <c r="D149" i="13"/>
  <c r="E149" i="13"/>
  <c r="F149" i="13"/>
  <c r="G149" i="13"/>
  <c r="B150" i="13"/>
  <c r="C150" i="13"/>
  <c r="D150" i="13"/>
  <c r="E150" i="13"/>
  <c r="F150" i="13"/>
  <c r="G150" i="13"/>
  <c r="B151" i="13"/>
  <c r="C151" i="13"/>
  <c r="D151" i="13"/>
  <c r="E151" i="13"/>
  <c r="F151" i="13"/>
  <c r="G151" i="13"/>
  <c r="B152" i="13"/>
  <c r="C152" i="13"/>
  <c r="D152" i="13"/>
  <c r="E152" i="13"/>
  <c r="F152" i="13"/>
  <c r="G152" i="13"/>
  <c r="B153" i="13"/>
  <c r="C153" i="13"/>
  <c r="D153" i="13"/>
  <c r="E153" i="13"/>
  <c r="F153" i="13"/>
  <c r="G153" i="13"/>
  <c r="B154" i="13"/>
  <c r="C154" i="13"/>
  <c r="D154" i="13"/>
  <c r="E154" i="13"/>
  <c r="F154" i="13"/>
  <c r="G154" i="13"/>
  <c r="B155" i="13"/>
  <c r="C155" i="13"/>
  <c r="D155" i="13"/>
  <c r="E155" i="13"/>
  <c r="F155" i="13"/>
  <c r="G155" i="13"/>
  <c r="B156" i="13"/>
  <c r="C156" i="13"/>
  <c r="D156" i="13"/>
  <c r="E156" i="13"/>
  <c r="F156" i="13"/>
  <c r="G156" i="13"/>
  <c r="B157" i="13"/>
  <c r="C157" i="13"/>
  <c r="D157" i="13"/>
  <c r="E157" i="13"/>
  <c r="F157" i="13"/>
  <c r="G157" i="13"/>
  <c r="B158" i="13"/>
  <c r="C158" i="13"/>
  <c r="D158" i="13"/>
  <c r="E158" i="13"/>
  <c r="F158" i="13"/>
  <c r="G158" i="13"/>
  <c r="B159" i="13"/>
  <c r="C159" i="13"/>
  <c r="D159" i="13"/>
  <c r="E159" i="13"/>
  <c r="F159" i="13"/>
  <c r="G159" i="13"/>
  <c r="B160" i="13"/>
  <c r="C160" i="13"/>
  <c r="D160" i="13"/>
  <c r="E160" i="13"/>
  <c r="F160" i="13"/>
  <c r="G160" i="13"/>
  <c r="B161" i="13"/>
  <c r="C161" i="13"/>
  <c r="D161" i="13"/>
  <c r="E161" i="13"/>
  <c r="F161" i="13"/>
  <c r="G161" i="13"/>
  <c r="B162" i="13"/>
  <c r="C162" i="13"/>
  <c r="D162" i="13"/>
  <c r="E162" i="13"/>
  <c r="F162" i="13"/>
  <c r="G162" i="13"/>
  <c r="B163" i="13"/>
  <c r="C163" i="13"/>
  <c r="D163" i="13"/>
  <c r="E163" i="13"/>
  <c r="F163" i="13"/>
  <c r="G163" i="13"/>
  <c r="B164" i="13"/>
  <c r="C164" i="13"/>
  <c r="D164" i="13"/>
  <c r="E164" i="13"/>
  <c r="F164" i="13"/>
  <c r="G164" i="13"/>
  <c r="B165" i="13"/>
  <c r="C165" i="13"/>
  <c r="D165" i="13"/>
  <c r="E165" i="13"/>
  <c r="F165" i="13"/>
  <c r="G165" i="13"/>
  <c r="B166" i="13"/>
  <c r="C166" i="13"/>
  <c r="D166" i="13"/>
  <c r="E166" i="13"/>
  <c r="F166" i="13"/>
  <c r="G166" i="13"/>
  <c r="B167" i="13"/>
  <c r="C167" i="13"/>
  <c r="D167" i="13"/>
  <c r="E167" i="13"/>
  <c r="F167" i="13"/>
  <c r="G167" i="13"/>
  <c r="B168" i="13"/>
  <c r="C168" i="13"/>
  <c r="D168" i="13"/>
  <c r="E168" i="13"/>
  <c r="F168" i="13"/>
  <c r="G168" i="13"/>
  <c r="B169" i="13"/>
  <c r="C169" i="13"/>
  <c r="D169" i="13"/>
  <c r="E169" i="13"/>
  <c r="F169" i="13"/>
  <c r="G169" i="13"/>
  <c r="B170" i="13"/>
  <c r="C170" i="13"/>
  <c r="D170" i="13"/>
  <c r="E170" i="13"/>
  <c r="F170" i="13"/>
  <c r="G170" i="13"/>
  <c r="B171" i="13"/>
  <c r="C171" i="13"/>
  <c r="D171" i="13"/>
  <c r="E171" i="13"/>
  <c r="F171" i="13"/>
  <c r="G171" i="13"/>
  <c r="B172" i="13"/>
  <c r="C172" i="13"/>
  <c r="D172" i="13"/>
  <c r="E172" i="13"/>
  <c r="F172" i="13"/>
  <c r="G172" i="13"/>
  <c r="B173" i="13"/>
  <c r="C173" i="13"/>
  <c r="D173" i="13"/>
  <c r="E173" i="13"/>
  <c r="F173" i="13"/>
  <c r="G173" i="13"/>
  <c r="B174" i="13"/>
  <c r="C174" i="13"/>
  <c r="D174" i="13"/>
  <c r="E174" i="13"/>
  <c r="F174" i="13"/>
  <c r="G174" i="13"/>
  <c r="B175" i="13"/>
  <c r="C175" i="13"/>
  <c r="D175" i="13"/>
  <c r="E175" i="13"/>
  <c r="F175" i="13"/>
  <c r="G175" i="13"/>
  <c r="B176" i="13"/>
  <c r="C176" i="13"/>
  <c r="D176" i="13"/>
  <c r="E176" i="13"/>
  <c r="F176" i="13"/>
  <c r="G176" i="13"/>
  <c r="B177" i="13"/>
  <c r="C177" i="13"/>
  <c r="D177" i="13"/>
  <c r="E177" i="13"/>
  <c r="F177" i="13"/>
  <c r="G177" i="13"/>
  <c r="B178" i="13"/>
  <c r="C178" i="13"/>
  <c r="D178" i="13"/>
  <c r="E178" i="13"/>
  <c r="F178" i="13"/>
  <c r="G178" i="13"/>
  <c r="B179" i="13"/>
  <c r="C179" i="13"/>
  <c r="D179" i="13"/>
  <c r="E179" i="13"/>
  <c r="F179" i="13"/>
  <c r="G179" i="13"/>
  <c r="B180" i="13"/>
  <c r="C180" i="13"/>
  <c r="D180" i="13"/>
  <c r="E180" i="13"/>
  <c r="F180" i="13"/>
  <c r="G180" i="13"/>
  <c r="B181" i="13"/>
  <c r="C181" i="13"/>
  <c r="D181" i="13"/>
  <c r="E181" i="13"/>
  <c r="F181" i="13"/>
  <c r="G181" i="13"/>
  <c r="B182" i="13"/>
  <c r="C182" i="13"/>
  <c r="D182" i="13"/>
  <c r="E182" i="13"/>
  <c r="F182" i="13"/>
  <c r="G182" i="13"/>
  <c r="B183" i="13"/>
  <c r="C183" i="13"/>
  <c r="D183" i="13"/>
  <c r="E183" i="13"/>
  <c r="F183" i="13"/>
  <c r="G183" i="13"/>
  <c r="B184" i="13"/>
  <c r="C184" i="13"/>
  <c r="D184" i="13"/>
  <c r="E184" i="13"/>
  <c r="F184" i="13"/>
  <c r="G184" i="13"/>
  <c r="B185" i="13"/>
  <c r="C185" i="13"/>
  <c r="D185" i="13"/>
  <c r="E185" i="13"/>
  <c r="F185" i="13"/>
  <c r="G185" i="13"/>
  <c r="B186" i="13"/>
  <c r="C186" i="13"/>
  <c r="D186" i="13"/>
  <c r="E186" i="13"/>
  <c r="F186" i="13"/>
  <c r="G186" i="13"/>
  <c r="B187" i="13"/>
  <c r="C187" i="13"/>
  <c r="D187" i="13"/>
  <c r="E187" i="13"/>
  <c r="F187" i="13"/>
  <c r="G187" i="13"/>
  <c r="B188" i="13"/>
  <c r="C188" i="13"/>
  <c r="D188" i="13"/>
  <c r="E188" i="13"/>
  <c r="F188" i="13"/>
  <c r="G188" i="13"/>
  <c r="B189" i="13"/>
  <c r="C189" i="13"/>
  <c r="D189" i="13"/>
  <c r="E189" i="13"/>
  <c r="F189" i="13"/>
  <c r="G189" i="13"/>
  <c r="B190" i="13"/>
  <c r="C190" i="13"/>
  <c r="D190" i="13"/>
  <c r="E190" i="13"/>
  <c r="F190" i="13"/>
  <c r="G190" i="13"/>
  <c r="B191" i="13"/>
  <c r="C191" i="13"/>
  <c r="D191" i="13"/>
  <c r="E191" i="13"/>
  <c r="F191" i="13"/>
  <c r="G191" i="13"/>
  <c r="B192" i="13"/>
  <c r="C192" i="13"/>
  <c r="D192" i="13"/>
  <c r="E192" i="13"/>
  <c r="F192" i="13"/>
  <c r="G192" i="13"/>
  <c r="B193" i="13"/>
  <c r="C193" i="13"/>
  <c r="D193" i="13"/>
  <c r="E193" i="13"/>
  <c r="F193" i="13"/>
  <c r="G193" i="13"/>
  <c r="B194" i="13"/>
  <c r="C194" i="13"/>
  <c r="D194" i="13"/>
  <c r="E194" i="13"/>
  <c r="F194" i="13"/>
  <c r="G194" i="13"/>
  <c r="B195" i="13"/>
  <c r="C195" i="13"/>
  <c r="D195" i="13"/>
  <c r="E195" i="13"/>
  <c r="F195" i="13"/>
  <c r="G195" i="13"/>
  <c r="B196" i="13"/>
  <c r="C196" i="13"/>
  <c r="D196" i="13"/>
  <c r="E196" i="13"/>
  <c r="F196" i="13"/>
  <c r="G196" i="13"/>
  <c r="B197" i="13"/>
  <c r="C197" i="13"/>
  <c r="D197" i="13"/>
  <c r="E197" i="13"/>
  <c r="F197" i="13"/>
  <c r="G197" i="13"/>
  <c r="B198" i="13"/>
  <c r="C198" i="13"/>
  <c r="D198" i="13"/>
  <c r="E198" i="13"/>
  <c r="F198" i="13"/>
  <c r="G198" i="13"/>
  <c r="B199" i="13"/>
  <c r="C199" i="13"/>
  <c r="D199" i="13"/>
  <c r="E199" i="13"/>
  <c r="F199" i="13"/>
  <c r="G199" i="13"/>
  <c r="B200" i="13"/>
  <c r="C200" i="13"/>
  <c r="D200" i="13"/>
  <c r="E200" i="13"/>
  <c r="F200" i="13"/>
  <c r="G200" i="13"/>
  <c r="B201" i="13"/>
  <c r="C201" i="13"/>
  <c r="D201" i="13"/>
  <c r="E201" i="13"/>
  <c r="F201" i="13"/>
  <c r="G201" i="13"/>
  <c r="B202" i="13"/>
  <c r="C202" i="13"/>
  <c r="D202" i="13"/>
  <c r="E202" i="13"/>
  <c r="F202" i="13"/>
  <c r="G202" i="13"/>
  <c r="B203" i="13"/>
  <c r="C203" i="13"/>
  <c r="D203" i="13"/>
  <c r="E203" i="13"/>
  <c r="F203" i="13"/>
  <c r="G203" i="13"/>
  <c r="B204" i="13"/>
  <c r="C204" i="13"/>
  <c r="D204" i="13"/>
  <c r="E204" i="13"/>
  <c r="F204" i="13"/>
  <c r="G204" i="13"/>
  <c r="B205" i="13"/>
  <c r="C205" i="13"/>
  <c r="D205" i="13"/>
  <c r="E205" i="13"/>
  <c r="F205" i="13"/>
  <c r="G205" i="13"/>
  <c r="B206" i="13"/>
  <c r="C206" i="13"/>
  <c r="D206" i="13"/>
  <c r="E206" i="13"/>
  <c r="F206" i="13"/>
  <c r="G206" i="13"/>
  <c r="B207" i="13"/>
  <c r="C207" i="13"/>
  <c r="D207" i="13"/>
  <c r="E207" i="13"/>
  <c r="F207" i="13"/>
  <c r="G207" i="13"/>
  <c r="B208" i="13"/>
  <c r="C208" i="13"/>
  <c r="D208" i="13"/>
  <c r="E208" i="13"/>
  <c r="F208" i="13"/>
  <c r="G208" i="13"/>
  <c r="B209" i="13"/>
  <c r="C209" i="13"/>
  <c r="D209" i="13"/>
  <c r="E209" i="13"/>
  <c r="F209" i="13"/>
  <c r="G209" i="13"/>
  <c r="B210" i="13"/>
  <c r="C210" i="13"/>
  <c r="D210" i="13"/>
  <c r="E210" i="13"/>
  <c r="F210" i="13"/>
  <c r="G210" i="13"/>
  <c r="B211" i="13"/>
  <c r="C211" i="13"/>
  <c r="D211" i="13"/>
  <c r="E211" i="13"/>
  <c r="F211" i="13"/>
  <c r="G211" i="13"/>
  <c r="B212" i="13"/>
  <c r="C212" i="13"/>
  <c r="D212" i="13"/>
  <c r="E212" i="13"/>
  <c r="F212" i="13"/>
  <c r="G212" i="13"/>
  <c r="B213" i="13"/>
  <c r="C213" i="13"/>
  <c r="D213" i="13"/>
  <c r="E213" i="13"/>
  <c r="F213" i="13"/>
  <c r="G213" i="13"/>
  <c r="B214" i="13"/>
  <c r="C214" i="13"/>
  <c r="D214" i="13"/>
  <c r="E214" i="13"/>
  <c r="F214" i="13"/>
  <c r="G214" i="13"/>
  <c r="B215" i="13"/>
  <c r="C215" i="13"/>
  <c r="D215" i="13"/>
  <c r="E215" i="13"/>
  <c r="F215" i="13"/>
  <c r="G215" i="13"/>
  <c r="B216" i="13"/>
  <c r="C216" i="13"/>
  <c r="D216" i="13"/>
  <c r="E216" i="13"/>
  <c r="F216" i="13"/>
  <c r="G216" i="13"/>
  <c r="B217" i="13"/>
  <c r="C217" i="13"/>
  <c r="D217" i="13"/>
  <c r="E217" i="13"/>
  <c r="F217" i="13"/>
  <c r="G217" i="13"/>
  <c r="B218" i="13"/>
  <c r="C218" i="13"/>
  <c r="D218" i="13"/>
  <c r="E218" i="13"/>
  <c r="F218" i="13"/>
  <c r="G218" i="13"/>
  <c r="B219" i="13"/>
  <c r="C219" i="13"/>
  <c r="D219" i="13"/>
  <c r="E219" i="13"/>
  <c r="F219" i="13"/>
  <c r="G219" i="13"/>
  <c r="B220" i="13"/>
  <c r="C220" i="13"/>
  <c r="D220" i="13"/>
  <c r="E220" i="13"/>
  <c r="F220" i="13"/>
  <c r="G220" i="13"/>
  <c r="B221" i="13"/>
  <c r="C221" i="13"/>
  <c r="D221" i="13"/>
  <c r="E221" i="13"/>
  <c r="F221" i="13"/>
  <c r="G221" i="13"/>
  <c r="B222" i="13"/>
  <c r="C222" i="13"/>
  <c r="D222" i="13"/>
  <c r="E222" i="13"/>
  <c r="F222" i="13"/>
  <c r="G222" i="13"/>
  <c r="B223" i="13"/>
  <c r="C223" i="13"/>
  <c r="D223" i="13"/>
  <c r="E223" i="13"/>
  <c r="F223" i="13"/>
  <c r="G223" i="13"/>
  <c r="B224" i="13"/>
  <c r="C224" i="13"/>
  <c r="D224" i="13"/>
  <c r="E224" i="13"/>
  <c r="F224" i="13"/>
  <c r="G224" i="13"/>
  <c r="B225" i="13"/>
  <c r="C225" i="13"/>
  <c r="D225" i="13"/>
  <c r="E225" i="13"/>
  <c r="F225" i="13"/>
  <c r="G225" i="13"/>
  <c r="B226" i="13"/>
  <c r="C226" i="13"/>
  <c r="D226" i="13"/>
  <c r="E226" i="13"/>
  <c r="F226" i="13"/>
  <c r="G226" i="13"/>
  <c r="B227" i="13"/>
  <c r="C227" i="13"/>
  <c r="D227" i="13"/>
  <c r="E227" i="13"/>
  <c r="F227" i="13"/>
  <c r="G227" i="13"/>
  <c r="B228" i="13"/>
  <c r="C228" i="13"/>
  <c r="D228" i="13"/>
  <c r="E228" i="13"/>
  <c r="F228" i="13"/>
  <c r="G228" i="13"/>
  <c r="B229" i="13"/>
  <c r="C229" i="13"/>
  <c r="D229" i="13"/>
  <c r="E229" i="13"/>
  <c r="F229" i="13"/>
  <c r="G229" i="13"/>
  <c r="B230" i="13"/>
  <c r="C230" i="13"/>
  <c r="D230" i="13"/>
  <c r="E230" i="13"/>
  <c r="F230" i="13"/>
  <c r="G230" i="13"/>
  <c r="B231" i="13"/>
  <c r="C231" i="13"/>
  <c r="D231" i="13"/>
  <c r="E231" i="13"/>
  <c r="F231" i="13"/>
  <c r="G231" i="13"/>
  <c r="B232" i="13"/>
  <c r="C232" i="13"/>
  <c r="D232" i="13"/>
  <c r="E232" i="13"/>
  <c r="F232" i="13"/>
  <c r="G232" i="13"/>
  <c r="B233" i="13"/>
  <c r="C233" i="13"/>
  <c r="D233" i="13"/>
  <c r="E233" i="13"/>
  <c r="F233" i="13"/>
  <c r="G233" i="13"/>
  <c r="B234" i="13"/>
  <c r="C234" i="13"/>
  <c r="D234" i="13"/>
  <c r="E234" i="13"/>
  <c r="F234" i="13"/>
  <c r="G234" i="13"/>
  <c r="B235" i="13"/>
  <c r="C235" i="13"/>
  <c r="D235" i="13"/>
  <c r="E235" i="13"/>
  <c r="F235" i="13"/>
  <c r="G235" i="13"/>
  <c r="B236" i="13"/>
  <c r="C236" i="13"/>
  <c r="D236" i="13"/>
  <c r="E236" i="13"/>
  <c r="F236" i="13"/>
  <c r="G236" i="13"/>
  <c r="B237" i="13"/>
  <c r="C237" i="13"/>
  <c r="D237" i="13"/>
  <c r="E237" i="13"/>
  <c r="F237" i="13"/>
  <c r="G237" i="13"/>
  <c r="B238" i="13"/>
  <c r="C238" i="13"/>
  <c r="D238" i="13"/>
  <c r="E238" i="13"/>
  <c r="F238" i="13"/>
  <c r="G238" i="13"/>
  <c r="B239" i="13"/>
  <c r="C239" i="13"/>
  <c r="D239" i="13"/>
  <c r="E239" i="13"/>
  <c r="F239" i="13"/>
  <c r="G239" i="13"/>
  <c r="B240" i="13"/>
  <c r="C240" i="13"/>
  <c r="D240" i="13"/>
  <c r="E240" i="13"/>
  <c r="F240" i="13"/>
  <c r="G240" i="13"/>
  <c r="B241" i="13"/>
  <c r="C241" i="13"/>
  <c r="D241" i="13"/>
  <c r="E241" i="13"/>
  <c r="F241" i="13"/>
  <c r="G241" i="13"/>
  <c r="B242" i="13"/>
  <c r="C242" i="13"/>
  <c r="D242" i="13"/>
  <c r="E242" i="13"/>
  <c r="F242" i="13"/>
  <c r="G242" i="13"/>
  <c r="B243" i="13"/>
  <c r="C243" i="13"/>
  <c r="D243" i="13"/>
  <c r="E243" i="13"/>
  <c r="F243" i="13"/>
  <c r="G243" i="13"/>
  <c r="B244" i="13"/>
  <c r="C244" i="13"/>
  <c r="D244" i="13"/>
  <c r="E244" i="13"/>
  <c r="F244" i="13"/>
  <c r="G244" i="13"/>
  <c r="B245" i="13"/>
  <c r="C245" i="13"/>
  <c r="D245" i="13"/>
  <c r="E245" i="13"/>
  <c r="F245" i="13"/>
  <c r="G245" i="13"/>
  <c r="B246" i="13"/>
  <c r="C246" i="13"/>
  <c r="D246" i="13"/>
  <c r="E246" i="13"/>
  <c r="F246" i="13"/>
  <c r="G246" i="13"/>
  <c r="G2" i="13"/>
  <c r="F2" i="13"/>
  <c r="E2" i="13"/>
  <c r="D2" i="13"/>
  <c r="C2" i="13"/>
  <c r="B2" i="13"/>
  <c r="B3" i="12"/>
  <c r="C3" i="12"/>
  <c r="D3" i="12"/>
  <c r="E3" i="12"/>
  <c r="F3" i="12"/>
  <c r="G3" i="12"/>
  <c r="B4" i="12"/>
  <c r="C4" i="12"/>
  <c r="D4" i="12"/>
  <c r="E4" i="12"/>
  <c r="F4" i="12"/>
  <c r="G4" i="12"/>
  <c r="B5" i="12"/>
  <c r="C5" i="12"/>
  <c r="D5" i="12"/>
  <c r="E5" i="12"/>
  <c r="F5" i="12"/>
  <c r="G5" i="12"/>
  <c r="B6" i="12"/>
  <c r="C6" i="12"/>
  <c r="D6" i="12"/>
  <c r="E6" i="12"/>
  <c r="F6" i="12"/>
  <c r="G6" i="12"/>
  <c r="B7" i="12"/>
  <c r="C7" i="12"/>
  <c r="D7" i="12"/>
  <c r="E7" i="12"/>
  <c r="F7" i="12"/>
  <c r="G7" i="12"/>
  <c r="B8" i="12"/>
  <c r="C8" i="12"/>
  <c r="D8" i="12"/>
  <c r="E8" i="12"/>
  <c r="F8" i="12"/>
  <c r="G8" i="12"/>
  <c r="B9" i="12"/>
  <c r="C9" i="12"/>
  <c r="D9" i="12"/>
  <c r="E9" i="12"/>
  <c r="F9" i="12"/>
  <c r="G9" i="12"/>
  <c r="B10" i="12"/>
  <c r="C10" i="12"/>
  <c r="D10" i="12"/>
  <c r="E10" i="12"/>
  <c r="F10" i="12"/>
  <c r="G10" i="12"/>
  <c r="B11" i="12"/>
  <c r="C11" i="12"/>
  <c r="D11" i="12"/>
  <c r="E11" i="12"/>
  <c r="F11" i="12"/>
  <c r="G11" i="12"/>
  <c r="B12" i="12"/>
  <c r="C12" i="12"/>
  <c r="D12" i="12"/>
  <c r="E12" i="12"/>
  <c r="F12" i="12"/>
  <c r="G12" i="12"/>
  <c r="B13" i="12"/>
  <c r="C13" i="12"/>
  <c r="D13" i="12"/>
  <c r="E13" i="12"/>
  <c r="F13" i="12"/>
  <c r="G13" i="12"/>
  <c r="B14" i="12"/>
  <c r="C14" i="12"/>
  <c r="D14" i="12"/>
  <c r="E14" i="12"/>
  <c r="F14" i="12"/>
  <c r="G14" i="12"/>
  <c r="B15" i="12"/>
  <c r="C15" i="12"/>
  <c r="D15" i="12"/>
  <c r="E15" i="12"/>
  <c r="F15" i="12"/>
  <c r="G15" i="12"/>
  <c r="B16" i="12"/>
  <c r="C16" i="12"/>
  <c r="D16" i="12"/>
  <c r="E16" i="12"/>
  <c r="F16" i="12"/>
  <c r="G16" i="12"/>
  <c r="B17" i="12"/>
  <c r="C17" i="12"/>
  <c r="D17" i="12"/>
  <c r="E17" i="12"/>
  <c r="F17" i="12"/>
  <c r="G17" i="12"/>
  <c r="B18" i="12"/>
  <c r="C18" i="12"/>
  <c r="D18" i="12"/>
  <c r="E18" i="12"/>
  <c r="F18" i="12"/>
  <c r="G18" i="12"/>
  <c r="B19" i="12"/>
  <c r="C19" i="12"/>
  <c r="D19" i="12"/>
  <c r="E19" i="12"/>
  <c r="F19" i="12"/>
  <c r="G19" i="12"/>
  <c r="B20" i="12"/>
  <c r="C20" i="12"/>
  <c r="D20" i="12"/>
  <c r="E20" i="12"/>
  <c r="F20" i="12"/>
  <c r="G20" i="12"/>
  <c r="B21" i="12"/>
  <c r="C21" i="12"/>
  <c r="D21" i="12"/>
  <c r="E21" i="12"/>
  <c r="F21" i="12"/>
  <c r="G21" i="12"/>
  <c r="B22" i="12"/>
  <c r="C22" i="12"/>
  <c r="D22" i="12"/>
  <c r="E22" i="12"/>
  <c r="F22" i="12"/>
  <c r="G22" i="12"/>
  <c r="B23" i="12"/>
  <c r="C23" i="12"/>
  <c r="D23" i="12"/>
  <c r="E23" i="12"/>
  <c r="F23" i="12"/>
  <c r="G23" i="12"/>
  <c r="B24" i="12"/>
  <c r="C24" i="12"/>
  <c r="D24" i="12"/>
  <c r="E24" i="12"/>
  <c r="F24" i="12"/>
  <c r="G24" i="12"/>
  <c r="B25" i="12"/>
  <c r="C25" i="12"/>
  <c r="D25" i="12"/>
  <c r="E25" i="12"/>
  <c r="F25" i="12"/>
  <c r="G25" i="12"/>
  <c r="B26" i="12"/>
  <c r="C26" i="12"/>
  <c r="D26" i="12"/>
  <c r="E26" i="12"/>
  <c r="F26" i="12"/>
  <c r="G26" i="12"/>
  <c r="B27" i="12"/>
  <c r="C27" i="12"/>
  <c r="D27" i="12"/>
  <c r="E27" i="12"/>
  <c r="F27" i="12"/>
  <c r="G27" i="12"/>
  <c r="B28" i="12"/>
  <c r="C28" i="12"/>
  <c r="D28" i="12"/>
  <c r="E28" i="12"/>
  <c r="F28" i="12"/>
  <c r="G28" i="12"/>
  <c r="B29" i="12"/>
  <c r="C29" i="12"/>
  <c r="D29" i="12"/>
  <c r="E29" i="12"/>
  <c r="F29" i="12"/>
  <c r="G29" i="12"/>
  <c r="B30" i="12"/>
  <c r="C30" i="12"/>
  <c r="D30" i="12"/>
  <c r="E30" i="12"/>
  <c r="F30" i="12"/>
  <c r="G30" i="12"/>
  <c r="B31" i="12"/>
  <c r="C31" i="12"/>
  <c r="D31" i="12"/>
  <c r="E31" i="12"/>
  <c r="F31" i="12"/>
  <c r="G31" i="12"/>
  <c r="B32" i="12"/>
  <c r="C32" i="12"/>
  <c r="D32" i="12"/>
  <c r="E32" i="12"/>
  <c r="F32" i="12"/>
  <c r="G32" i="12"/>
  <c r="B33" i="12"/>
  <c r="C33" i="12"/>
  <c r="D33" i="12"/>
  <c r="E33" i="12"/>
  <c r="F33" i="12"/>
  <c r="G33" i="12"/>
  <c r="B34" i="12"/>
  <c r="C34" i="12"/>
  <c r="D34" i="12"/>
  <c r="E34" i="12"/>
  <c r="F34" i="12"/>
  <c r="G34" i="12"/>
  <c r="B35" i="12"/>
  <c r="C35" i="12"/>
  <c r="D35" i="12"/>
  <c r="E35" i="12"/>
  <c r="F35" i="12"/>
  <c r="G35" i="12"/>
  <c r="B36" i="12"/>
  <c r="C36" i="12"/>
  <c r="D36" i="12"/>
  <c r="E36" i="12"/>
  <c r="F36" i="12"/>
  <c r="G36" i="12"/>
  <c r="B37" i="12"/>
  <c r="C37" i="12"/>
  <c r="D37" i="12"/>
  <c r="E37" i="12"/>
  <c r="F37" i="12"/>
  <c r="G37" i="12"/>
  <c r="B38" i="12"/>
  <c r="C38" i="12"/>
  <c r="D38" i="12"/>
  <c r="E38" i="12"/>
  <c r="F38" i="12"/>
  <c r="G38" i="12"/>
  <c r="B39" i="12"/>
  <c r="C39" i="12"/>
  <c r="D39" i="12"/>
  <c r="E39" i="12"/>
  <c r="F39" i="12"/>
  <c r="G39" i="12"/>
  <c r="B40" i="12"/>
  <c r="C40" i="12"/>
  <c r="D40" i="12"/>
  <c r="E40" i="12"/>
  <c r="F40" i="12"/>
  <c r="G40" i="12"/>
  <c r="B41" i="12"/>
  <c r="C41" i="12"/>
  <c r="D41" i="12"/>
  <c r="E41" i="12"/>
  <c r="F41" i="12"/>
  <c r="G41" i="12"/>
  <c r="B42" i="12"/>
  <c r="C42" i="12"/>
  <c r="D42" i="12"/>
  <c r="E42" i="12"/>
  <c r="F42" i="12"/>
  <c r="G42" i="12"/>
  <c r="B43" i="12"/>
  <c r="C43" i="12"/>
  <c r="D43" i="12"/>
  <c r="E43" i="12"/>
  <c r="F43" i="12"/>
  <c r="G43" i="12"/>
  <c r="B44" i="12"/>
  <c r="C44" i="12"/>
  <c r="D44" i="12"/>
  <c r="E44" i="12"/>
  <c r="F44" i="12"/>
  <c r="G44" i="12"/>
  <c r="B45" i="12"/>
  <c r="C45" i="12"/>
  <c r="D45" i="12"/>
  <c r="E45" i="12"/>
  <c r="F45" i="12"/>
  <c r="G45" i="12"/>
  <c r="B46" i="12"/>
  <c r="C46" i="12"/>
  <c r="D46" i="12"/>
  <c r="E46" i="12"/>
  <c r="F46" i="12"/>
  <c r="G46" i="12"/>
  <c r="B47" i="12"/>
  <c r="C47" i="12"/>
  <c r="D47" i="12"/>
  <c r="E47" i="12"/>
  <c r="F47" i="12"/>
  <c r="G47" i="12"/>
  <c r="B48" i="12"/>
  <c r="C48" i="12"/>
  <c r="D48" i="12"/>
  <c r="E48" i="12"/>
  <c r="F48" i="12"/>
  <c r="G48" i="12"/>
  <c r="B49" i="12"/>
  <c r="C49" i="12"/>
  <c r="D49" i="12"/>
  <c r="E49" i="12"/>
  <c r="F49" i="12"/>
  <c r="G49" i="12"/>
  <c r="B50" i="12"/>
  <c r="C50" i="12"/>
  <c r="D50" i="12"/>
  <c r="E50" i="12"/>
  <c r="F50" i="12"/>
  <c r="G50" i="12"/>
  <c r="B51" i="12"/>
  <c r="C51" i="12"/>
  <c r="D51" i="12"/>
  <c r="E51" i="12"/>
  <c r="F51" i="12"/>
  <c r="G51" i="12"/>
  <c r="B52" i="12"/>
  <c r="C52" i="12"/>
  <c r="D52" i="12"/>
  <c r="E52" i="12"/>
  <c r="F52" i="12"/>
  <c r="G52" i="12"/>
  <c r="B53" i="12"/>
  <c r="C53" i="12"/>
  <c r="D53" i="12"/>
  <c r="E53" i="12"/>
  <c r="F53" i="12"/>
  <c r="G53" i="12"/>
  <c r="B54" i="12"/>
  <c r="C54" i="12"/>
  <c r="D54" i="12"/>
  <c r="E54" i="12"/>
  <c r="F54" i="12"/>
  <c r="G54" i="12"/>
  <c r="B55" i="12"/>
  <c r="C55" i="12"/>
  <c r="D55" i="12"/>
  <c r="E55" i="12"/>
  <c r="F55" i="12"/>
  <c r="G55" i="12"/>
  <c r="B56" i="12"/>
  <c r="C56" i="12"/>
  <c r="D56" i="12"/>
  <c r="E56" i="12"/>
  <c r="F56" i="12"/>
  <c r="G56" i="12"/>
  <c r="B57" i="12"/>
  <c r="C57" i="12"/>
  <c r="D57" i="12"/>
  <c r="E57" i="12"/>
  <c r="F57" i="12"/>
  <c r="G57" i="12"/>
  <c r="B58" i="12"/>
  <c r="C58" i="12"/>
  <c r="D58" i="12"/>
  <c r="E58" i="12"/>
  <c r="F58" i="12"/>
  <c r="G58" i="12"/>
  <c r="B59" i="12"/>
  <c r="C59" i="12"/>
  <c r="D59" i="12"/>
  <c r="E59" i="12"/>
  <c r="F59" i="12"/>
  <c r="G59" i="12"/>
  <c r="B60" i="12"/>
  <c r="C60" i="12"/>
  <c r="D60" i="12"/>
  <c r="E60" i="12"/>
  <c r="F60" i="12"/>
  <c r="G60" i="12"/>
  <c r="B61" i="12"/>
  <c r="C61" i="12"/>
  <c r="D61" i="12"/>
  <c r="E61" i="12"/>
  <c r="F61" i="12"/>
  <c r="G61" i="12"/>
  <c r="B62" i="12"/>
  <c r="C62" i="12"/>
  <c r="D62" i="12"/>
  <c r="E62" i="12"/>
  <c r="F62" i="12"/>
  <c r="G62" i="12"/>
  <c r="B63" i="12"/>
  <c r="C63" i="12"/>
  <c r="D63" i="12"/>
  <c r="E63" i="12"/>
  <c r="F63" i="12"/>
  <c r="G63" i="12"/>
  <c r="B64" i="12"/>
  <c r="C64" i="12"/>
  <c r="D64" i="12"/>
  <c r="E64" i="12"/>
  <c r="F64" i="12"/>
  <c r="G64" i="12"/>
  <c r="B65" i="12"/>
  <c r="C65" i="12"/>
  <c r="D65" i="12"/>
  <c r="E65" i="12"/>
  <c r="F65" i="12"/>
  <c r="G65" i="12"/>
  <c r="B66" i="12"/>
  <c r="C66" i="12"/>
  <c r="D66" i="12"/>
  <c r="E66" i="12"/>
  <c r="F66" i="12"/>
  <c r="G66" i="12"/>
  <c r="B67" i="12"/>
  <c r="C67" i="12"/>
  <c r="D67" i="12"/>
  <c r="E67" i="12"/>
  <c r="F67" i="12"/>
  <c r="G67" i="12"/>
  <c r="B68" i="12"/>
  <c r="C68" i="12"/>
  <c r="D68" i="12"/>
  <c r="E68" i="12"/>
  <c r="F68" i="12"/>
  <c r="G68" i="12"/>
  <c r="B69" i="12"/>
  <c r="C69" i="12"/>
  <c r="D69" i="12"/>
  <c r="E69" i="12"/>
  <c r="F69" i="12"/>
  <c r="G69" i="12"/>
  <c r="B70" i="12"/>
  <c r="C70" i="12"/>
  <c r="D70" i="12"/>
  <c r="E70" i="12"/>
  <c r="F70" i="12"/>
  <c r="G70" i="12"/>
  <c r="B71" i="12"/>
  <c r="C71" i="12"/>
  <c r="D71" i="12"/>
  <c r="E71" i="12"/>
  <c r="F71" i="12"/>
  <c r="G71" i="12"/>
  <c r="B72" i="12"/>
  <c r="C72" i="12"/>
  <c r="D72" i="12"/>
  <c r="E72" i="12"/>
  <c r="F72" i="12"/>
  <c r="G72" i="12"/>
  <c r="B73" i="12"/>
  <c r="C73" i="12"/>
  <c r="D73" i="12"/>
  <c r="E73" i="12"/>
  <c r="F73" i="12"/>
  <c r="G73" i="12"/>
  <c r="B74" i="12"/>
  <c r="C74" i="12"/>
  <c r="D74" i="12"/>
  <c r="E74" i="12"/>
  <c r="F74" i="12"/>
  <c r="G74" i="12"/>
  <c r="B75" i="12"/>
  <c r="C75" i="12"/>
  <c r="D75" i="12"/>
  <c r="E75" i="12"/>
  <c r="F75" i="12"/>
  <c r="G75" i="12"/>
  <c r="B76" i="12"/>
  <c r="C76" i="12"/>
  <c r="D76" i="12"/>
  <c r="E76" i="12"/>
  <c r="F76" i="12"/>
  <c r="G76" i="12"/>
  <c r="B77" i="12"/>
  <c r="C77" i="12"/>
  <c r="D77" i="12"/>
  <c r="E77" i="12"/>
  <c r="F77" i="12"/>
  <c r="G77" i="12"/>
  <c r="B78" i="12"/>
  <c r="C78" i="12"/>
  <c r="D78" i="12"/>
  <c r="E78" i="12"/>
  <c r="F78" i="12"/>
  <c r="G78" i="12"/>
  <c r="B79" i="12"/>
  <c r="C79" i="12"/>
  <c r="D79" i="12"/>
  <c r="E79" i="12"/>
  <c r="F79" i="12"/>
  <c r="G79" i="12"/>
  <c r="B80" i="12"/>
  <c r="C80" i="12"/>
  <c r="D80" i="12"/>
  <c r="E80" i="12"/>
  <c r="F80" i="12"/>
  <c r="G80" i="12"/>
  <c r="B81" i="12"/>
  <c r="C81" i="12"/>
  <c r="D81" i="12"/>
  <c r="E81" i="12"/>
  <c r="F81" i="12"/>
  <c r="G81" i="12"/>
  <c r="B82" i="12"/>
  <c r="C82" i="12"/>
  <c r="D82" i="12"/>
  <c r="E82" i="12"/>
  <c r="F82" i="12"/>
  <c r="G82" i="12"/>
  <c r="B83" i="12"/>
  <c r="C83" i="12"/>
  <c r="D83" i="12"/>
  <c r="E83" i="12"/>
  <c r="F83" i="12"/>
  <c r="G83" i="12"/>
  <c r="B84" i="12"/>
  <c r="C84" i="12"/>
  <c r="D84" i="12"/>
  <c r="E84" i="12"/>
  <c r="F84" i="12"/>
  <c r="G84" i="12"/>
  <c r="B85" i="12"/>
  <c r="C85" i="12"/>
  <c r="D85" i="12"/>
  <c r="E85" i="12"/>
  <c r="F85" i="12"/>
  <c r="G85" i="12"/>
  <c r="B86" i="12"/>
  <c r="C86" i="12"/>
  <c r="D86" i="12"/>
  <c r="E86" i="12"/>
  <c r="F86" i="12"/>
  <c r="G86" i="12"/>
  <c r="B87" i="12"/>
  <c r="C87" i="12"/>
  <c r="D87" i="12"/>
  <c r="E87" i="12"/>
  <c r="F87" i="12"/>
  <c r="G87" i="12"/>
  <c r="B88" i="12"/>
  <c r="C88" i="12"/>
  <c r="D88" i="12"/>
  <c r="E88" i="12"/>
  <c r="F88" i="12"/>
  <c r="G88" i="12"/>
  <c r="B89" i="12"/>
  <c r="C89" i="12"/>
  <c r="D89" i="12"/>
  <c r="E89" i="12"/>
  <c r="F89" i="12"/>
  <c r="G89" i="12"/>
  <c r="B90" i="12"/>
  <c r="C90" i="12"/>
  <c r="D90" i="12"/>
  <c r="E90" i="12"/>
  <c r="F90" i="12"/>
  <c r="G90" i="12"/>
  <c r="B91" i="12"/>
  <c r="C91" i="12"/>
  <c r="D91" i="12"/>
  <c r="E91" i="12"/>
  <c r="F91" i="12"/>
  <c r="G91" i="12"/>
  <c r="B92" i="12"/>
  <c r="C92" i="12"/>
  <c r="D92" i="12"/>
  <c r="E92" i="12"/>
  <c r="F92" i="12"/>
  <c r="G92" i="12"/>
  <c r="B93" i="12"/>
  <c r="C93" i="12"/>
  <c r="D93" i="12"/>
  <c r="E93" i="12"/>
  <c r="F93" i="12"/>
  <c r="G93" i="12"/>
  <c r="B94" i="12"/>
  <c r="C94" i="12"/>
  <c r="D94" i="12"/>
  <c r="E94" i="12"/>
  <c r="F94" i="12"/>
  <c r="G94" i="12"/>
  <c r="B95" i="12"/>
  <c r="C95" i="12"/>
  <c r="D95" i="12"/>
  <c r="E95" i="12"/>
  <c r="F95" i="12"/>
  <c r="G95" i="12"/>
  <c r="B96" i="12"/>
  <c r="C96" i="12"/>
  <c r="D96" i="12"/>
  <c r="E96" i="12"/>
  <c r="F96" i="12"/>
  <c r="G96" i="12"/>
  <c r="B97" i="12"/>
  <c r="C97" i="12"/>
  <c r="D97" i="12"/>
  <c r="E97" i="12"/>
  <c r="F97" i="12"/>
  <c r="G97" i="12"/>
  <c r="B98" i="12"/>
  <c r="C98" i="12"/>
  <c r="D98" i="12"/>
  <c r="E98" i="12"/>
  <c r="F98" i="12"/>
  <c r="G98" i="12"/>
  <c r="B99" i="12"/>
  <c r="C99" i="12"/>
  <c r="D99" i="12"/>
  <c r="E99" i="12"/>
  <c r="F99" i="12"/>
  <c r="G99" i="12"/>
  <c r="B100" i="12"/>
  <c r="C100" i="12"/>
  <c r="D100" i="12"/>
  <c r="E100" i="12"/>
  <c r="F100" i="12"/>
  <c r="G100" i="12"/>
  <c r="B101" i="12"/>
  <c r="C101" i="12"/>
  <c r="D101" i="12"/>
  <c r="E101" i="12"/>
  <c r="F101" i="12"/>
  <c r="G101" i="12"/>
  <c r="B102" i="12"/>
  <c r="C102" i="12"/>
  <c r="D102" i="12"/>
  <c r="E102" i="12"/>
  <c r="F102" i="12"/>
  <c r="G102" i="12"/>
  <c r="B103" i="12"/>
  <c r="C103" i="12"/>
  <c r="D103" i="12"/>
  <c r="E103" i="12"/>
  <c r="F103" i="12"/>
  <c r="G103" i="12"/>
  <c r="B104" i="12"/>
  <c r="C104" i="12"/>
  <c r="D104" i="12"/>
  <c r="E104" i="12"/>
  <c r="F104" i="12"/>
  <c r="G104" i="12"/>
  <c r="B105" i="12"/>
  <c r="C105" i="12"/>
  <c r="D105" i="12"/>
  <c r="E105" i="12"/>
  <c r="F105" i="12"/>
  <c r="G105" i="12"/>
  <c r="B106" i="12"/>
  <c r="C106" i="12"/>
  <c r="D106" i="12"/>
  <c r="E106" i="12"/>
  <c r="F106" i="12"/>
  <c r="G106" i="12"/>
  <c r="B107" i="12"/>
  <c r="C107" i="12"/>
  <c r="D107" i="12"/>
  <c r="E107" i="12"/>
  <c r="F107" i="12"/>
  <c r="G107" i="12"/>
  <c r="B108" i="12"/>
  <c r="C108" i="12"/>
  <c r="D108" i="12"/>
  <c r="E108" i="12"/>
  <c r="F108" i="12"/>
  <c r="G108" i="12"/>
  <c r="B109" i="12"/>
  <c r="C109" i="12"/>
  <c r="D109" i="12"/>
  <c r="E109" i="12"/>
  <c r="F109" i="12"/>
  <c r="G109" i="12"/>
  <c r="B110" i="12"/>
  <c r="C110" i="12"/>
  <c r="D110" i="12"/>
  <c r="E110" i="12"/>
  <c r="F110" i="12"/>
  <c r="G110" i="12"/>
  <c r="B111" i="12"/>
  <c r="C111" i="12"/>
  <c r="D111" i="12"/>
  <c r="E111" i="12"/>
  <c r="F111" i="12"/>
  <c r="G111" i="12"/>
  <c r="B112" i="12"/>
  <c r="C112" i="12"/>
  <c r="D112" i="12"/>
  <c r="E112" i="12"/>
  <c r="F112" i="12"/>
  <c r="G112" i="12"/>
  <c r="B113" i="12"/>
  <c r="C113" i="12"/>
  <c r="D113" i="12"/>
  <c r="E113" i="12"/>
  <c r="F113" i="12"/>
  <c r="G113" i="12"/>
  <c r="B114" i="12"/>
  <c r="C114" i="12"/>
  <c r="D114" i="12"/>
  <c r="E114" i="12"/>
  <c r="F114" i="12"/>
  <c r="G114" i="12"/>
  <c r="B115" i="12"/>
  <c r="C115" i="12"/>
  <c r="D115" i="12"/>
  <c r="E115" i="12"/>
  <c r="F115" i="12"/>
  <c r="G115" i="12"/>
  <c r="B116" i="12"/>
  <c r="C116" i="12"/>
  <c r="D116" i="12"/>
  <c r="E116" i="12"/>
  <c r="F116" i="12"/>
  <c r="G116" i="12"/>
  <c r="B117" i="12"/>
  <c r="C117" i="12"/>
  <c r="D117" i="12"/>
  <c r="E117" i="12"/>
  <c r="F117" i="12"/>
  <c r="G117" i="12"/>
  <c r="B118" i="12"/>
  <c r="C118" i="12"/>
  <c r="D118" i="12"/>
  <c r="E118" i="12"/>
  <c r="F118" i="12"/>
  <c r="G118" i="12"/>
  <c r="B119" i="12"/>
  <c r="C119" i="12"/>
  <c r="D119" i="12"/>
  <c r="E119" i="12"/>
  <c r="F119" i="12"/>
  <c r="G119" i="12"/>
  <c r="B120" i="12"/>
  <c r="C120" i="12"/>
  <c r="D120" i="12"/>
  <c r="E120" i="12"/>
  <c r="F120" i="12"/>
  <c r="G120" i="12"/>
  <c r="B121" i="12"/>
  <c r="C121" i="12"/>
  <c r="D121" i="12"/>
  <c r="E121" i="12"/>
  <c r="F121" i="12"/>
  <c r="G121" i="12"/>
  <c r="B122" i="12"/>
  <c r="C122" i="12"/>
  <c r="D122" i="12"/>
  <c r="E122" i="12"/>
  <c r="F122" i="12"/>
  <c r="G122" i="12"/>
  <c r="B123" i="12"/>
  <c r="C123" i="12"/>
  <c r="D123" i="12"/>
  <c r="E123" i="12"/>
  <c r="F123" i="12"/>
  <c r="G123" i="12"/>
  <c r="B124" i="12"/>
  <c r="C124" i="12"/>
  <c r="D124" i="12"/>
  <c r="E124" i="12"/>
  <c r="F124" i="12"/>
  <c r="G124" i="12"/>
  <c r="B125" i="12"/>
  <c r="C125" i="12"/>
  <c r="D125" i="12"/>
  <c r="E125" i="12"/>
  <c r="F125" i="12"/>
  <c r="G125" i="12"/>
  <c r="B126" i="12"/>
  <c r="C126" i="12"/>
  <c r="D126" i="12"/>
  <c r="E126" i="12"/>
  <c r="F126" i="12"/>
  <c r="G126" i="12"/>
  <c r="B127" i="12"/>
  <c r="C127" i="12"/>
  <c r="D127" i="12"/>
  <c r="E127" i="12"/>
  <c r="F127" i="12"/>
  <c r="G127" i="12"/>
  <c r="B128" i="12"/>
  <c r="C128" i="12"/>
  <c r="D128" i="12"/>
  <c r="E128" i="12"/>
  <c r="F128" i="12"/>
  <c r="G128" i="12"/>
  <c r="B129" i="12"/>
  <c r="C129" i="12"/>
  <c r="D129" i="12"/>
  <c r="E129" i="12"/>
  <c r="F129" i="12"/>
  <c r="G129" i="12"/>
  <c r="B130" i="12"/>
  <c r="C130" i="12"/>
  <c r="D130" i="12"/>
  <c r="E130" i="12"/>
  <c r="F130" i="12"/>
  <c r="G130" i="12"/>
  <c r="B131" i="12"/>
  <c r="C131" i="12"/>
  <c r="D131" i="12"/>
  <c r="E131" i="12"/>
  <c r="F131" i="12"/>
  <c r="G131" i="12"/>
  <c r="B132" i="12"/>
  <c r="C132" i="12"/>
  <c r="D132" i="12"/>
  <c r="E132" i="12"/>
  <c r="F132" i="12"/>
  <c r="G132" i="12"/>
  <c r="B133" i="12"/>
  <c r="C133" i="12"/>
  <c r="D133" i="12"/>
  <c r="E133" i="12"/>
  <c r="F133" i="12"/>
  <c r="G133" i="12"/>
  <c r="B134" i="12"/>
  <c r="C134" i="12"/>
  <c r="D134" i="12"/>
  <c r="E134" i="12"/>
  <c r="F134" i="12"/>
  <c r="G134" i="12"/>
  <c r="B135" i="12"/>
  <c r="C135" i="12"/>
  <c r="D135" i="12"/>
  <c r="E135" i="12"/>
  <c r="F135" i="12"/>
  <c r="G135" i="12"/>
  <c r="B136" i="12"/>
  <c r="C136" i="12"/>
  <c r="D136" i="12"/>
  <c r="E136" i="12"/>
  <c r="F136" i="12"/>
  <c r="G136" i="12"/>
  <c r="B137" i="12"/>
  <c r="C137" i="12"/>
  <c r="D137" i="12"/>
  <c r="E137" i="12"/>
  <c r="F137" i="12"/>
  <c r="G137" i="12"/>
  <c r="B138" i="12"/>
  <c r="C138" i="12"/>
  <c r="D138" i="12"/>
  <c r="E138" i="12"/>
  <c r="F138" i="12"/>
  <c r="G138" i="12"/>
  <c r="B139" i="12"/>
  <c r="C139" i="12"/>
  <c r="D139" i="12"/>
  <c r="E139" i="12"/>
  <c r="F139" i="12"/>
  <c r="G139" i="12"/>
  <c r="B140" i="12"/>
  <c r="C140" i="12"/>
  <c r="D140" i="12"/>
  <c r="E140" i="12"/>
  <c r="F140" i="12"/>
  <c r="G140" i="12"/>
  <c r="B141" i="12"/>
  <c r="C141" i="12"/>
  <c r="D141" i="12"/>
  <c r="E141" i="12"/>
  <c r="F141" i="12"/>
  <c r="G141" i="12"/>
  <c r="B142" i="12"/>
  <c r="C142" i="12"/>
  <c r="D142" i="12"/>
  <c r="E142" i="12"/>
  <c r="F142" i="12"/>
  <c r="G142" i="12"/>
  <c r="B143" i="12"/>
  <c r="C143" i="12"/>
  <c r="D143" i="12"/>
  <c r="E143" i="12"/>
  <c r="F143" i="12"/>
  <c r="G143" i="12"/>
  <c r="B144" i="12"/>
  <c r="C144" i="12"/>
  <c r="D144" i="12"/>
  <c r="E144" i="12"/>
  <c r="F144" i="12"/>
  <c r="G144" i="12"/>
  <c r="B145" i="12"/>
  <c r="C145" i="12"/>
  <c r="D145" i="12"/>
  <c r="E145" i="12"/>
  <c r="F145" i="12"/>
  <c r="G145" i="12"/>
  <c r="B146" i="12"/>
  <c r="C146" i="12"/>
  <c r="D146" i="12"/>
  <c r="E146" i="12"/>
  <c r="F146" i="12"/>
  <c r="G146" i="12"/>
  <c r="B147" i="12"/>
  <c r="C147" i="12"/>
  <c r="D147" i="12"/>
  <c r="E147" i="12"/>
  <c r="F147" i="12"/>
  <c r="G147" i="12"/>
  <c r="B148" i="12"/>
  <c r="C148" i="12"/>
  <c r="D148" i="12"/>
  <c r="E148" i="12"/>
  <c r="F148" i="12"/>
  <c r="G148" i="12"/>
  <c r="B149" i="12"/>
  <c r="C149" i="12"/>
  <c r="D149" i="12"/>
  <c r="E149" i="12"/>
  <c r="F149" i="12"/>
  <c r="G149" i="12"/>
  <c r="B150" i="12"/>
  <c r="C150" i="12"/>
  <c r="D150" i="12"/>
  <c r="E150" i="12"/>
  <c r="F150" i="12"/>
  <c r="G150" i="12"/>
  <c r="B151" i="12"/>
  <c r="C151" i="12"/>
  <c r="D151" i="12"/>
  <c r="E151" i="12"/>
  <c r="F151" i="12"/>
  <c r="G151" i="12"/>
  <c r="B152" i="12"/>
  <c r="C152" i="12"/>
  <c r="D152" i="12"/>
  <c r="E152" i="12"/>
  <c r="F152" i="12"/>
  <c r="G152" i="12"/>
  <c r="B153" i="12"/>
  <c r="C153" i="12"/>
  <c r="D153" i="12"/>
  <c r="E153" i="12"/>
  <c r="F153" i="12"/>
  <c r="G153" i="12"/>
  <c r="B154" i="12"/>
  <c r="C154" i="12"/>
  <c r="D154" i="12"/>
  <c r="E154" i="12"/>
  <c r="F154" i="12"/>
  <c r="G154" i="12"/>
  <c r="B155" i="12"/>
  <c r="C155" i="12"/>
  <c r="D155" i="12"/>
  <c r="E155" i="12"/>
  <c r="F155" i="12"/>
  <c r="G155" i="12"/>
  <c r="B156" i="12"/>
  <c r="C156" i="12"/>
  <c r="D156" i="12"/>
  <c r="E156" i="12"/>
  <c r="F156" i="12"/>
  <c r="G156" i="12"/>
  <c r="B157" i="12"/>
  <c r="C157" i="12"/>
  <c r="D157" i="12"/>
  <c r="E157" i="12"/>
  <c r="F157" i="12"/>
  <c r="G157" i="12"/>
  <c r="B158" i="12"/>
  <c r="C158" i="12"/>
  <c r="D158" i="12"/>
  <c r="E158" i="12"/>
  <c r="F158" i="12"/>
  <c r="G158" i="12"/>
  <c r="B159" i="12"/>
  <c r="C159" i="12"/>
  <c r="D159" i="12"/>
  <c r="E159" i="12"/>
  <c r="F159" i="12"/>
  <c r="G159" i="12"/>
  <c r="B160" i="12"/>
  <c r="C160" i="12"/>
  <c r="D160" i="12"/>
  <c r="E160" i="12"/>
  <c r="F160" i="12"/>
  <c r="G160" i="12"/>
  <c r="B161" i="12"/>
  <c r="C161" i="12"/>
  <c r="D161" i="12"/>
  <c r="E161" i="12"/>
  <c r="F161" i="12"/>
  <c r="G161" i="12"/>
  <c r="B162" i="12"/>
  <c r="C162" i="12"/>
  <c r="D162" i="12"/>
  <c r="E162" i="12"/>
  <c r="F162" i="12"/>
  <c r="G162" i="12"/>
  <c r="B163" i="12"/>
  <c r="C163" i="12"/>
  <c r="D163" i="12"/>
  <c r="E163" i="12"/>
  <c r="F163" i="12"/>
  <c r="G163" i="12"/>
  <c r="B164" i="12"/>
  <c r="C164" i="12"/>
  <c r="D164" i="12"/>
  <c r="E164" i="12"/>
  <c r="F164" i="12"/>
  <c r="G164" i="12"/>
  <c r="B165" i="12"/>
  <c r="C165" i="12"/>
  <c r="D165" i="12"/>
  <c r="E165" i="12"/>
  <c r="F165" i="12"/>
  <c r="G165" i="12"/>
  <c r="B166" i="12"/>
  <c r="C166" i="12"/>
  <c r="D166" i="12"/>
  <c r="E166" i="12"/>
  <c r="F166" i="12"/>
  <c r="G166" i="12"/>
  <c r="B167" i="12"/>
  <c r="C167" i="12"/>
  <c r="D167" i="12"/>
  <c r="E167" i="12"/>
  <c r="F167" i="12"/>
  <c r="G167" i="12"/>
  <c r="B168" i="12"/>
  <c r="C168" i="12"/>
  <c r="D168" i="12"/>
  <c r="E168" i="12"/>
  <c r="F168" i="12"/>
  <c r="G168" i="12"/>
  <c r="B169" i="12"/>
  <c r="C169" i="12"/>
  <c r="D169" i="12"/>
  <c r="E169" i="12"/>
  <c r="F169" i="12"/>
  <c r="G169" i="12"/>
  <c r="B170" i="12"/>
  <c r="C170" i="12"/>
  <c r="D170" i="12"/>
  <c r="E170" i="12"/>
  <c r="F170" i="12"/>
  <c r="G170" i="12"/>
  <c r="B171" i="12"/>
  <c r="C171" i="12"/>
  <c r="D171" i="12"/>
  <c r="E171" i="12"/>
  <c r="F171" i="12"/>
  <c r="G171" i="12"/>
  <c r="B172" i="12"/>
  <c r="C172" i="12"/>
  <c r="D172" i="12"/>
  <c r="E172" i="12"/>
  <c r="F172" i="12"/>
  <c r="G172" i="12"/>
  <c r="B173" i="12"/>
  <c r="C173" i="12"/>
  <c r="D173" i="12"/>
  <c r="E173" i="12"/>
  <c r="F173" i="12"/>
  <c r="G173" i="12"/>
  <c r="B174" i="12"/>
  <c r="C174" i="12"/>
  <c r="D174" i="12"/>
  <c r="E174" i="12"/>
  <c r="F174" i="12"/>
  <c r="G174" i="12"/>
  <c r="B175" i="12"/>
  <c r="C175" i="12"/>
  <c r="D175" i="12"/>
  <c r="E175" i="12"/>
  <c r="F175" i="12"/>
  <c r="G175" i="12"/>
  <c r="B176" i="12"/>
  <c r="C176" i="12"/>
  <c r="D176" i="12"/>
  <c r="E176" i="12"/>
  <c r="F176" i="12"/>
  <c r="G176" i="12"/>
  <c r="B177" i="12"/>
  <c r="C177" i="12"/>
  <c r="D177" i="12"/>
  <c r="E177" i="12"/>
  <c r="F177" i="12"/>
  <c r="G177" i="12"/>
  <c r="B178" i="12"/>
  <c r="C178" i="12"/>
  <c r="D178" i="12"/>
  <c r="E178" i="12"/>
  <c r="F178" i="12"/>
  <c r="G178" i="12"/>
  <c r="B179" i="12"/>
  <c r="C179" i="12"/>
  <c r="D179" i="12"/>
  <c r="E179" i="12"/>
  <c r="F179" i="12"/>
  <c r="G179" i="12"/>
  <c r="B180" i="12"/>
  <c r="C180" i="12"/>
  <c r="D180" i="12"/>
  <c r="E180" i="12"/>
  <c r="F180" i="12"/>
  <c r="G180" i="12"/>
  <c r="B181" i="12"/>
  <c r="C181" i="12"/>
  <c r="D181" i="12"/>
  <c r="E181" i="12"/>
  <c r="F181" i="12"/>
  <c r="G181" i="12"/>
  <c r="B182" i="12"/>
  <c r="C182" i="12"/>
  <c r="D182" i="12"/>
  <c r="E182" i="12"/>
  <c r="F182" i="12"/>
  <c r="G182" i="12"/>
  <c r="B183" i="12"/>
  <c r="C183" i="12"/>
  <c r="D183" i="12"/>
  <c r="E183" i="12"/>
  <c r="F183" i="12"/>
  <c r="G183" i="12"/>
  <c r="B184" i="12"/>
  <c r="C184" i="12"/>
  <c r="D184" i="12"/>
  <c r="E184" i="12"/>
  <c r="F184" i="12"/>
  <c r="G184" i="12"/>
  <c r="B185" i="12"/>
  <c r="C185" i="12"/>
  <c r="D185" i="12"/>
  <c r="E185" i="12"/>
  <c r="F185" i="12"/>
  <c r="G185" i="12"/>
  <c r="B186" i="12"/>
  <c r="C186" i="12"/>
  <c r="D186" i="12"/>
  <c r="E186" i="12"/>
  <c r="F186" i="12"/>
  <c r="G186" i="12"/>
  <c r="B187" i="12"/>
  <c r="C187" i="12"/>
  <c r="D187" i="12"/>
  <c r="E187" i="12"/>
  <c r="F187" i="12"/>
  <c r="G187" i="12"/>
  <c r="B188" i="12"/>
  <c r="C188" i="12"/>
  <c r="D188" i="12"/>
  <c r="E188" i="12"/>
  <c r="F188" i="12"/>
  <c r="G188" i="12"/>
  <c r="B189" i="12"/>
  <c r="C189" i="12"/>
  <c r="D189" i="12"/>
  <c r="E189" i="12"/>
  <c r="F189" i="12"/>
  <c r="G189" i="12"/>
  <c r="B190" i="12"/>
  <c r="C190" i="12"/>
  <c r="D190" i="12"/>
  <c r="E190" i="12"/>
  <c r="F190" i="12"/>
  <c r="G190" i="12"/>
  <c r="B191" i="12"/>
  <c r="C191" i="12"/>
  <c r="D191" i="12"/>
  <c r="E191" i="12"/>
  <c r="F191" i="12"/>
  <c r="G191" i="12"/>
  <c r="B192" i="12"/>
  <c r="C192" i="12"/>
  <c r="D192" i="12"/>
  <c r="E192" i="12"/>
  <c r="F192" i="12"/>
  <c r="G192" i="12"/>
  <c r="B193" i="12"/>
  <c r="C193" i="12"/>
  <c r="D193" i="12"/>
  <c r="E193" i="12"/>
  <c r="F193" i="12"/>
  <c r="G193" i="12"/>
  <c r="B194" i="12"/>
  <c r="C194" i="12"/>
  <c r="D194" i="12"/>
  <c r="E194" i="12"/>
  <c r="F194" i="12"/>
  <c r="G194" i="12"/>
  <c r="B195" i="12"/>
  <c r="C195" i="12"/>
  <c r="D195" i="12"/>
  <c r="E195" i="12"/>
  <c r="F195" i="12"/>
  <c r="G195" i="12"/>
  <c r="B196" i="12"/>
  <c r="C196" i="12"/>
  <c r="D196" i="12"/>
  <c r="E196" i="12"/>
  <c r="F196" i="12"/>
  <c r="G196" i="12"/>
  <c r="B197" i="12"/>
  <c r="C197" i="12"/>
  <c r="D197" i="12"/>
  <c r="E197" i="12"/>
  <c r="F197" i="12"/>
  <c r="G197" i="12"/>
  <c r="B198" i="12"/>
  <c r="C198" i="12"/>
  <c r="D198" i="12"/>
  <c r="E198" i="12"/>
  <c r="F198" i="12"/>
  <c r="G198" i="12"/>
  <c r="B199" i="12"/>
  <c r="C199" i="12"/>
  <c r="D199" i="12"/>
  <c r="E199" i="12"/>
  <c r="F199" i="12"/>
  <c r="G199" i="12"/>
  <c r="B200" i="12"/>
  <c r="C200" i="12"/>
  <c r="D200" i="12"/>
  <c r="E200" i="12"/>
  <c r="F200" i="12"/>
  <c r="G200" i="12"/>
  <c r="B201" i="12"/>
  <c r="C201" i="12"/>
  <c r="D201" i="12"/>
  <c r="E201" i="12"/>
  <c r="F201" i="12"/>
  <c r="G201" i="12"/>
  <c r="B202" i="12"/>
  <c r="C202" i="12"/>
  <c r="D202" i="12"/>
  <c r="E202" i="12"/>
  <c r="F202" i="12"/>
  <c r="G202" i="12"/>
  <c r="B203" i="12"/>
  <c r="C203" i="12"/>
  <c r="D203" i="12"/>
  <c r="E203" i="12"/>
  <c r="F203" i="12"/>
  <c r="G203" i="12"/>
  <c r="B204" i="12"/>
  <c r="C204" i="12"/>
  <c r="D204" i="12"/>
  <c r="E204" i="12"/>
  <c r="F204" i="12"/>
  <c r="G204" i="12"/>
  <c r="B205" i="12"/>
  <c r="C205" i="12"/>
  <c r="D205" i="12"/>
  <c r="E205" i="12"/>
  <c r="F205" i="12"/>
  <c r="G205" i="12"/>
  <c r="B206" i="12"/>
  <c r="C206" i="12"/>
  <c r="D206" i="12"/>
  <c r="E206" i="12"/>
  <c r="F206" i="12"/>
  <c r="G206" i="12"/>
  <c r="B207" i="12"/>
  <c r="C207" i="12"/>
  <c r="D207" i="12"/>
  <c r="E207" i="12"/>
  <c r="F207" i="12"/>
  <c r="G207" i="12"/>
  <c r="B208" i="12"/>
  <c r="C208" i="12"/>
  <c r="D208" i="12"/>
  <c r="E208" i="12"/>
  <c r="F208" i="12"/>
  <c r="G208" i="12"/>
  <c r="B209" i="12"/>
  <c r="C209" i="12"/>
  <c r="D209" i="12"/>
  <c r="E209" i="12"/>
  <c r="F209" i="12"/>
  <c r="G209" i="12"/>
  <c r="B210" i="12"/>
  <c r="C210" i="12"/>
  <c r="D210" i="12"/>
  <c r="E210" i="12"/>
  <c r="F210" i="12"/>
  <c r="G210" i="12"/>
  <c r="B211" i="12"/>
  <c r="C211" i="12"/>
  <c r="D211" i="12"/>
  <c r="E211" i="12"/>
  <c r="F211" i="12"/>
  <c r="G211" i="12"/>
  <c r="B212" i="12"/>
  <c r="C212" i="12"/>
  <c r="D212" i="12"/>
  <c r="E212" i="12"/>
  <c r="F212" i="12"/>
  <c r="G212" i="12"/>
  <c r="B213" i="12"/>
  <c r="C213" i="12"/>
  <c r="D213" i="12"/>
  <c r="E213" i="12"/>
  <c r="F213" i="12"/>
  <c r="G213" i="12"/>
  <c r="B214" i="12"/>
  <c r="C214" i="12"/>
  <c r="D214" i="12"/>
  <c r="E214" i="12"/>
  <c r="F214" i="12"/>
  <c r="G214" i="12"/>
  <c r="B215" i="12"/>
  <c r="C215" i="12"/>
  <c r="D215" i="12"/>
  <c r="E215" i="12"/>
  <c r="F215" i="12"/>
  <c r="G215" i="12"/>
  <c r="B216" i="12"/>
  <c r="C216" i="12"/>
  <c r="D216" i="12"/>
  <c r="E216" i="12"/>
  <c r="F216" i="12"/>
  <c r="G216" i="12"/>
  <c r="B217" i="12"/>
  <c r="C217" i="12"/>
  <c r="D217" i="12"/>
  <c r="E217" i="12"/>
  <c r="F217" i="12"/>
  <c r="G217" i="12"/>
  <c r="B218" i="12"/>
  <c r="C218" i="12"/>
  <c r="D218" i="12"/>
  <c r="E218" i="12"/>
  <c r="F218" i="12"/>
  <c r="G218" i="12"/>
  <c r="B219" i="12"/>
  <c r="C219" i="12"/>
  <c r="D219" i="12"/>
  <c r="E219" i="12"/>
  <c r="F219" i="12"/>
  <c r="G219" i="12"/>
  <c r="B220" i="12"/>
  <c r="C220" i="12"/>
  <c r="D220" i="12"/>
  <c r="E220" i="12"/>
  <c r="F220" i="12"/>
  <c r="G220" i="12"/>
  <c r="B221" i="12"/>
  <c r="C221" i="12"/>
  <c r="D221" i="12"/>
  <c r="E221" i="12"/>
  <c r="F221" i="12"/>
  <c r="G221" i="12"/>
  <c r="B222" i="12"/>
  <c r="C222" i="12"/>
  <c r="D222" i="12"/>
  <c r="E222" i="12"/>
  <c r="F222" i="12"/>
  <c r="G222" i="12"/>
  <c r="B223" i="12"/>
  <c r="C223" i="12"/>
  <c r="D223" i="12"/>
  <c r="E223" i="12"/>
  <c r="F223" i="12"/>
  <c r="G223" i="12"/>
  <c r="B224" i="12"/>
  <c r="C224" i="12"/>
  <c r="D224" i="12"/>
  <c r="E224" i="12"/>
  <c r="F224" i="12"/>
  <c r="G224" i="12"/>
  <c r="B225" i="12"/>
  <c r="C225" i="12"/>
  <c r="D225" i="12"/>
  <c r="E225" i="12"/>
  <c r="F225" i="12"/>
  <c r="G225" i="12"/>
  <c r="B226" i="12"/>
  <c r="C226" i="12"/>
  <c r="D226" i="12"/>
  <c r="E226" i="12"/>
  <c r="F226" i="12"/>
  <c r="G226" i="12"/>
  <c r="B227" i="12"/>
  <c r="C227" i="12"/>
  <c r="D227" i="12"/>
  <c r="E227" i="12"/>
  <c r="F227" i="12"/>
  <c r="G227" i="12"/>
  <c r="B228" i="12"/>
  <c r="C228" i="12"/>
  <c r="D228" i="12"/>
  <c r="E228" i="12"/>
  <c r="F228" i="12"/>
  <c r="G228" i="12"/>
  <c r="B229" i="12"/>
  <c r="C229" i="12"/>
  <c r="D229" i="12"/>
  <c r="E229" i="12"/>
  <c r="F229" i="12"/>
  <c r="G229" i="12"/>
  <c r="B230" i="12"/>
  <c r="C230" i="12"/>
  <c r="D230" i="12"/>
  <c r="E230" i="12"/>
  <c r="F230" i="12"/>
  <c r="G230" i="12"/>
  <c r="B231" i="12"/>
  <c r="C231" i="12"/>
  <c r="D231" i="12"/>
  <c r="E231" i="12"/>
  <c r="F231" i="12"/>
  <c r="G231" i="12"/>
  <c r="B232" i="12"/>
  <c r="C232" i="12"/>
  <c r="D232" i="12"/>
  <c r="E232" i="12"/>
  <c r="F232" i="12"/>
  <c r="G232" i="12"/>
  <c r="B233" i="12"/>
  <c r="C233" i="12"/>
  <c r="D233" i="12"/>
  <c r="E233" i="12"/>
  <c r="F233" i="12"/>
  <c r="G233" i="12"/>
  <c r="B234" i="12"/>
  <c r="C234" i="12"/>
  <c r="D234" i="12"/>
  <c r="E234" i="12"/>
  <c r="F234" i="12"/>
  <c r="G234" i="12"/>
  <c r="B235" i="12"/>
  <c r="C235" i="12"/>
  <c r="D235" i="12"/>
  <c r="E235" i="12"/>
  <c r="F235" i="12"/>
  <c r="G235" i="12"/>
  <c r="B236" i="12"/>
  <c r="C236" i="12"/>
  <c r="D236" i="12"/>
  <c r="E236" i="12"/>
  <c r="F236" i="12"/>
  <c r="G236" i="12"/>
  <c r="B237" i="12"/>
  <c r="C237" i="12"/>
  <c r="D237" i="12"/>
  <c r="E237" i="12"/>
  <c r="F237" i="12"/>
  <c r="G237" i="12"/>
  <c r="B238" i="12"/>
  <c r="C238" i="12"/>
  <c r="D238" i="12"/>
  <c r="E238" i="12"/>
  <c r="F238" i="12"/>
  <c r="G238" i="12"/>
  <c r="B239" i="12"/>
  <c r="C239" i="12"/>
  <c r="D239" i="12"/>
  <c r="E239" i="12"/>
  <c r="F239" i="12"/>
  <c r="G239" i="12"/>
  <c r="B240" i="12"/>
  <c r="C240" i="12"/>
  <c r="D240" i="12"/>
  <c r="E240" i="12"/>
  <c r="F240" i="12"/>
  <c r="G240" i="12"/>
  <c r="B241" i="12"/>
  <c r="C241" i="12"/>
  <c r="D241" i="12"/>
  <c r="E241" i="12"/>
  <c r="F241" i="12"/>
  <c r="G241" i="12"/>
  <c r="B242" i="12"/>
  <c r="C242" i="12"/>
  <c r="D242" i="12"/>
  <c r="E242" i="12"/>
  <c r="F242" i="12"/>
  <c r="G242" i="12"/>
  <c r="B243" i="12"/>
  <c r="C243" i="12"/>
  <c r="D243" i="12"/>
  <c r="E243" i="12"/>
  <c r="F243" i="12"/>
  <c r="G243" i="12"/>
  <c r="B244" i="12"/>
  <c r="C244" i="12"/>
  <c r="D244" i="12"/>
  <c r="E244" i="12"/>
  <c r="F244" i="12"/>
  <c r="G244" i="12"/>
  <c r="B245" i="12"/>
  <c r="C245" i="12"/>
  <c r="D245" i="12"/>
  <c r="E245" i="12"/>
  <c r="F245" i="12"/>
  <c r="G245" i="12"/>
  <c r="B246" i="12"/>
  <c r="C246" i="12"/>
  <c r="D246" i="12"/>
  <c r="E246" i="12"/>
  <c r="F246" i="12"/>
  <c r="G246" i="12"/>
  <c r="G2" i="12"/>
  <c r="F2" i="12"/>
  <c r="E2" i="12"/>
  <c r="D2" i="12"/>
  <c r="C2" i="12"/>
  <c r="B2" i="12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B32" i="11"/>
  <c r="C32" i="11"/>
  <c r="D32" i="11"/>
  <c r="E32" i="11"/>
  <c r="F32" i="11"/>
  <c r="G32" i="11"/>
  <c r="B33" i="11"/>
  <c r="C33" i="11"/>
  <c r="D33" i="11"/>
  <c r="E33" i="11"/>
  <c r="F33" i="11"/>
  <c r="G33" i="11"/>
  <c r="B34" i="11"/>
  <c r="C34" i="11"/>
  <c r="D34" i="11"/>
  <c r="E34" i="11"/>
  <c r="F34" i="11"/>
  <c r="G34" i="11"/>
  <c r="B35" i="11"/>
  <c r="C35" i="11"/>
  <c r="D35" i="11"/>
  <c r="E35" i="11"/>
  <c r="F35" i="11"/>
  <c r="G35" i="11"/>
  <c r="B36" i="11"/>
  <c r="C36" i="11"/>
  <c r="D36" i="11"/>
  <c r="E36" i="11"/>
  <c r="F36" i="11"/>
  <c r="G36" i="11"/>
  <c r="B37" i="11"/>
  <c r="C37" i="11"/>
  <c r="D37" i="11"/>
  <c r="E37" i="11"/>
  <c r="F37" i="11"/>
  <c r="G37" i="11"/>
  <c r="B38" i="11"/>
  <c r="C38" i="11"/>
  <c r="D38" i="11"/>
  <c r="E38" i="11"/>
  <c r="F38" i="11"/>
  <c r="G38" i="11"/>
  <c r="B39" i="11"/>
  <c r="C39" i="11"/>
  <c r="D39" i="11"/>
  <c r="E39" i="11"/>
  <c r="F39" i="11"/>
  <c r="G39" i="11"/>
  <c r="B40" i="11"/>
  <c r="C40" i="11"/>
  <c r="D40" i="11"/>
  <c r="E40" i="11"/>
  <c r="F40" i="11"/>
  <c r="G40" i="11"/>
  <c r="B41" i="11"/>
  <c r="C41" i="11"/>
  <c r="D41" i="11"/>
  <c r="E41" i="11"/>
  <c r="F41" i="11"/>
  <c r="G41" i="11"/>
  <c r="B42" i="11"/>
  <c r="C42" i="11"/>
  <c r="D42" i="11"/>
  <c r="E42" i="11"/>
  <c r="F42" i="11"/>
  <c r="G42" i="11"/>
  <c r="B43" i="11"/>
  <c r="C43" i="11"/>
  <c r="D43" i="11"/>
  <c r="E43" i="11"/>
  <c r="F43" i="11"/>
  <c r="G43" i="11"/>
  <c r="B44" i="11"/>
  <c r="C44" i="11"/>
  <c r="D44" i="11"/>
  <c r="E44" i="11"/>
  <c r="F44" i="11"/>
  <c r="G44" i="11"/>
  <c r="B45" i="11"/>
  <c r="C45" i="11"/>
  <c r="D45" i="11"/>
  <c r="E45" i="11"/>
  <c r="F45" i="11"/>
  <c r="G45" i="11"/>
  <c r="B46" i="11"/>
  <c r="C46" i="11"/>
  <c r="D46" i="11"/>
  <c r="E46" i="11"/>
  <c r="F46" i="11"/>
  <c r="G46" i="11"/>
  <c r="B47" i="11"/>
  <c r="C47" i="11"/>
  <c r="D47" i="11"/>
  <c r="E47" i="11"/>
  <c r="F47" i="11"/>
  <c r="G47" i="11"/>
  <c r="B48" i="11"/>
  <c r="C48" i="11"/>
  <c r="D48" i="11"/>
  <c r="E48" i="11"/>
  <c r="F48" i="11"/>
  <c r="G48" i="11"/>
  <c r="B49" i="11"/>
  <c r="C49" i="11"/>
  <c r="D49" i="11"/>
  <c r="E49" i="11"/>
  <c r="F49" i="11"/>
  <c r="G49" i="11"/>
  <c r="B50" i="11"/>
  <c r="C50" i="11"/>
  <c r="D50" i="11"/>
  <c r="E50" i="11"/>
  <c r="F50" i="11"/>
  <c r="G50" i="11"/>
  <c r="B51" i="11"/>
  <c r="C51" i="11"/>
  <c r="D51" i="11"/>
  <c r="E51" i="11"/>
  <c r="F51" i="11"/>
  <c r="G51" i="11"/>
  <c r="B52" i="11"/>
  <c r="C52" i="11"/>
  <c r="D52" i="11"/>
  <c r="E52" i="11"/>
  <c r="F52" i="11"/>
  <c r="G52" i="11"/>
  <c r="B53" i="11"/>
  <c r="C53" i="11"/>
  <c r="D53" i="11"/>
  <c r="E53" i="11"/>
  <c r="F53" i="11"/>
  <c r="G53" i="11"/>
  <c r="B54" i="11"/>
  <c r="C54" i="11"/>
  <c r="D54" i="11"/>
  <c r="E54" i="11"/>
  <c r="F54" i="11"/>
  <c r="G54" i="11"/>
  <c r="B55" i="11"/>
  <c r="C55" i="11"/>
  <c r="D55" i="11"/>
  <c r="E55" i="11"/>
  <c r="F55" i="11"/>
  <c r="G55" i="11"/>
  <c r="B56" i="11"/>
  <c r="C56" i="11"/>
  <c r="D56" i="11"/>
  <c r="E56" i="11"/>
  <c r="F56" i="11"/>
  <c r="G56" i="11"/>
  <c r="B57" i="11"/>
  <c r="C57" i="11"/>
  <c r="D57" i="11"/>
  <c r="E57" i="11"/>
  <c r="F57" i="11"/>
  <c r="G57" i="11"/>
  <c r="B58" i="11"/>
  <c r="C58" i="11"/>
  <c r="D58" i="11"/>
  <c r="E58" i="11"/>
  <c r="F58" i="11"/>
  <c r="G58" i="11"/>
  <c r="B59" i="11"/>
  <c r="C59" i="11"/>
  <c r="D59" i="11"/>
  <c r="E59" i="11"/>
  <c r="F59" i="11"/>
  <c r="G59" i="11"/>
  <c r="B60" i="11"/>
  <c r="C60" i="11"/>
  <c r="D60" i="11"/>
  <c r="E60" i="11"/>
  <c r="F60" i="11"/>
  <c r="G60" i="11"/>
  <c r="B61" i="11"/>
  <c r="C61" i="11"/>
  <c r="D61" i="11"/>
  <c r="E61" i="11"/>
  <c r="F61" i="11"/>
  <c r="G61" i="11"/>
  <c r="B62" i="11"/>
  <c r="C62" i="11"/>
  <c r="D62" i="11"/>
  <c r="E62" i="11"/>
  <c r="F62" i="11"/>
  <c r="G62" i="11"/>
  <c r="B63" i="11"/>
  <c r="C63" i="11"/>
  <c r="D63" i="11"/>
  <c r="E63" i="11"/>
  <c r="F63" i="11"/>
  <c r="G63" i="11"/>
  <c r="B64" i="11"/>
  <c r="C64" i="11"/>
  <c r="D64" i="11"/>
  <c r="E64" i="11"/>
  <c r="F64" i="11"/>
  <c r="G64" i="11"/>
  <c r="B65" i="11"/>
  <c r="C65" i="11"/>
  <c r="D65" i="11"/>
  <c r="E65" i="11"/>
  <c r="F65" i="11"/>
  <c r="G65" i="11"/>
  <c r="B66" i="11"/>
  <c r="C66" i="11"/>
  <c r="D66" i="11"/>
  <c r="E66" i="11"/>
  <c r="F66" i="11"/>
  <c r="G66" i="11"/>
  <c r="B67" i="11"/>
  <c r="C67" i="11"/>
  <c r="D67" i="11"/>
  <c r="E67" i="11"/>
  <c r="F67" i="11"/>
  <c r="G67" i="11"/>
  <c r="B68" i="11"/>
  <c r="C68" i="11"/>
  <c r="D68" i="11"/>
  <c r="E68" i="11"/>
  <c r="F68" i="11"/>
  <c r="G68" i="11"/>
  <c r="B69" i="11"/>
  <c r="C69" i="11"/>
  <c r="D69" i="11"/>
  <c r="E69" i="11"/>
  <c r="F69" i="11"/>
  <c r="G69" i="11"/>
  <c r="B70" i="11"/>
  <c r="C70" i="11"/>
  <c r="D70" i="11"/>
  <c r="E70" i="11"/>
  <c r="F70" i="11"/>
  <c r="G70" i="11"/>
  <c r="B71" i="11"/>
  <c r="C71" i="11"/>
  <c r="D71" i="11"/>
  <c r="E71" i="11"/>
  <c r="F71" i="11"/>
  <c r="G71" i="11"/>
  <c r="B72" i="11"/>
  <c r="C72" i="11"/>
  <c r="D72" i="11"/>
  <c r="E72" i="11"/>
  <c r="F72" i="11"/>
  <c r="G72" i="11"/>
  <c r="B73" i="11"/>
  <c r="C73" i="11"/>
  <c r="D73" i="11"/>
  <c r="E73" i="11"/>
  <c r="F73" i="11"/>
  <c r="G73" i="11"/>
  <c r="B74" i="11"/>
  <c r="C74" i="11"/>
  <c r="D74" i="11"/>
  <c r="E74" i="11"/>
  <c r="F74" i="11"/>
  <c r="G74" i="11"/>
  <c r="B75" i="11"/>
  <c r="C75" i="11"/>
  <c r="D75" i="11"/>
  <c r="E75" i="11"/>
  <c r="F75" i="11"/>
  <c r="G75" i="11"/>
  <c r="B76" i="11"/>
  <c r="C76" i="11"/>
  <c r="D76" i="11"/>
  <c r="E76" i="11"/>
  <c r="F76" i="11"/>
  <c r="G76" i="11"/>
  <c r="B77" i="11"/>
  <c r="C77" i="11"/>
  <c r="D77" i="11"/>
  <c r="E77" i="11"/>
  <c r="F77" i="11"/>
  <c r="G77" i="11"/>
  <c r="B78" i="11"/>
  <c r="C78" i="11"/>
  <c r="D78" i="11"/>
  <c r="E78" i="11"/>
  <c r="F78" i="11"/>
  <c r="G78" i="11"/>
  <c r="B79" i="11"/>
  <c r="C79" i="11"/>
  <c r="D79" i="11"/>
  <c r="E79" i="11"/>
  <c r="F79" i="11"/>
  <c r="G79" i="11"/>
  <c r="B80" i="11"/>
  <c r="C80" i="11"/>
  <c r="D80" i="11"/>
  <c r="E80" i="11"/>
  <c r="F80" i="11"/>
  <c r="G80" i="11"/>
  <c r="B81" i="11"/>
  <c r="C81" i="11"/>
  <c r="D81" i="11"/>
  <c r="E81" i="11"/>
  <c r="F81" i="11"/>
  <c r="G81" i="11"/>
  <c r="B82" i="11"/>
  <c r="C82" i="11"/>
  <c r="D82" i="11"/>
  <c r="E82" i="11"/>
  <c r="F82" i="11"/>
  <c r="G82" i="11"/>
  <c r="B83" i="11"/>
  <c r="C83" i="11"/>
  <c r="D83" i="11"/>
  <c r="E83" i="11"/>
  <c r="F83" i="11"/>
  <c r="G83" i="11"/>
  <c r="B84" i="11"/>
  <c r="C84" i="11"/>
  <c r="D84" i="11"/>
  <c r="E84" i="11"/>
  <c r="F84" i="11"/>
  <c r="G84" i="11"/>
  <c r="B85" i="11"/>
  <c r="C85" i="11"/>
  <c r="D85" i="11"/>
  <c r="E85" i="11"/>
  <c r="F85" i="11"/>
  <c r="G85" i="11"/>
  <c r="B86" i="11"/>
  <c r="C86" i="11"/>
  <c r="D86" i="11"/>
  <c r="E86" i="11"/>
  <c r="F86" i="11"/>
  <c r="G86" i="11"/>
  <c r="B87" i="11"/>
  <c r="C87" i="11"/>
  <c r="D87" i="11"/>
  <c r="E87" i="11"/>
  <c r="F87" i="11"/>
  <c r="G87" i="11"/>
  <c r="B88" i="11"/>
  <c r="C88" i="11"/>
  <c r="D88" i="11"/>
  <c r="E88" i="11"/>
  <c r="F88" i="11"/>
  <c r="G88" i="11"/>
  <c r="B89" i="11"/>
  <c r="C89" i="11"/>
  <c r="D89" i="11"/>
  <c r="E89" i="11"/>
  <c r="F89" i="11"/>
  <c r="G89" i="11"/>
  <c r="B90" i="11"/>
  <c r="C90" i="11"/>
  <c r="D90" i="11"/>
  <c r="E90" i="11"/>
  <c r="F90" i="11"/>
  <c r="G90" i="11"/>
  <c r="B91" i="11"/>
  <c r="C91" i="11"/>
  <c r="D91" i="11"/>
  <c r="E91" i="11"/>
  <c r="F91" i="11"/>
  <c r="G91" i="11"/>
  <c r="B92" i="11"/>
  <c r="C92" i="11"/>
  <c r="D92" i="11"/>
  <c r="E92" i="11"/>
  <c r="F92" i="11"/>
  <c r="G92" i="11"/>
  <c r="B93" i="11"/>
  <c r="C93" i="11"/>
  <c r="D93" i="11"/>
  <c r="E93" i="11"/>
  <c r="F93" i="11"/>
  <c r="G93" i="11"/>
  <c r="B94" i="11"/>
  <c r="C94" i="11"/>
  <c r="D94" i="11"/>
  <c r="E94" i="11"/>
  <c r="F94" i="11"/>
  <c r="G94" i="11"/>
  <c r="B95" i="11"/>
  <c r="C95" i="11"/>
  <c r="D95" i="11"/>
  <c r="E95" i="11"/>
  <c r="F95" i="11"/>
  <c r="G95" i="11"/>
  <c r="B96" i="11"/>
  <c r="C96" i="11"/>
  <c r="D96" i="11"/>
  <c r="E96" i="11"/>
  <c r="F96" i="11"/>
  <c r="G96" i="11"/>
  <c r="B97" i="11"/>
  <c r="C97" i="11"/>
  <c r="D97" i="11"/>
  <c r="E97" i="11"/>
  <c r="F97" i="11"/>
  <c r="G97" i="11"/>
  <c r="B98" i="11"/>
  <c r="C98" i="11"/>
  <c r="D98" i="11"/>
  <c r="E98" i="11"/>
  <c r="F98" i="11"/>
  <c r="G98" i="11"/>
  <c r="B99" i="11"/>
  <c r="C99" i="11"/>
  <c r="D99" i="11"/>
  <c r="E99" i="11"/>
  <c r="F99" i="11"/>
  <c r="G99" i="11"/>
  <c r="B100" i="11"/>
  <c r="C100" i="11"/>
  <c r="D100" i="11"/>
  <c r="E100" i="11"/>
  <c r="F100" i="11"/>
  <c r="G100" i="11"/>
  <c r="B101" i="11"/>
  <c r="C101" i="11"/>
  <c r="D101" i="11"/>
  <c r="E101" i="11"/>
  <c r="F101" i="11"/>
  <c r="G101" i="11"/>
  <c r="B102" i="11"/>
  <c r="C102" i="11"/>
  <c r="D102" i="11"/>
  <c r="E102" i="11"/>
  <c r="F102" i="11"/>
  <c r="G102" i="11"/>
  <c r="B103" i="11"/>
  <c r="C103" i="11"/>
  <c r="D103" i="11"/>
  <c r="E103" i="11"/>
  <c r="F103" i="11"/>
  <c r="G103" i="11"/>
  <c r="B104" i="11"/>
  <c r="C104" i="11"/>
  <c r="D104" i="11"/>
  <c r="E104" i="11"/>
  <c r="F104" i="11"/>
  <c r="G104" i="11"/>
  <c r="B105" i="11"/>
  <c r="C105" i="11"/>
  <c r="D105" i="11"/>
  <c r="E105" i="11"/>
  <c r="F105" i="11"/>
  <c r="G105" i="11"/>
  <c r="B106" i="11"/>
  <c r="C106" i="11"/>
  <c r="D106" i="11"/>
  <c r="E106" i="11"/>
  <c r="F106" i="11"/>
  <c r="G106" i="11"/>
  <c r="B107" i="11"/>
  <c r="C107" i="11"/>
  <c r="D107" i="11"/>
  <c r="E107" i="11"/>
  <c r="F107" i="11"/>
  <c r="G107" i="11"/>
  <c r="B108" i="11"/>
  <c r="C108" i="11"/>
  <c r="D108" i="11"/>
  <c r="E108" i="11"/>
  <c r="F108" i="11"/>
  <c r="G108" i="11"/>
  <c r="B109" i="11"/>
  <c r="C109" i="11"/>
  <c r="D109" i="11"/>
  <c r="E109" i="11"/>
  <c r="F109" i="11"/>
  <c r="G109" i="11"/>
  <c r="B110" i="11"/>
  <c r="C110" i="11"/>
  <c r="D110" i="11"/>
  <c r="E110" i="11"/>
  <c r="F110" i="11"/>
  <c r="G110" i="11"/>
  <c r="B111" i="11"/>
  <c r="C111" i="11"/>
  <c r="D111" i="11"/>
  <c r="E111" i="11"/>
  <c r="F111" i="11"/>
  <c r="G111" i="11"/>
  <c r="B112" i="11"/>
  <c r="C112" i="11"/>
  <c r="D112" i="11"/>
  <c r="E112" i="11"/>
  <c r="F112" i="11"/>
  <c r="G112" i="11"/>
  <c r="B113" i="11"/>
  <c r="C113" i="11"/>
  <c r="D113" i="11"/>
  <c r="E113" i="11"/>
  <c r="F113" i="11"/>
  <c r="G113" i="11"/>
  <c r="B114" i="11"/>
  <c r="C114" i="11"/>
  <c r="D114" i="11"/>
  <c r="E114" i="11"/>
  <c r="F114" i="11"/>
  <c r="G114" i="11"/>
  <c r="B115" i="11"/>
  <c r="C115" i="11"/>
  <c r="D115" i="11"/>
  <c r="E115" i="11"/>
  <c r="F115" i="11"/>
  <c r="G115" i="11"/>
  <c r="B116" i="11"/>
  <c r="C116" i="11"/>
  <c r="D116" i="11"/>
  <c r="E116" i="11"/>
  <c r="F116" i="11"/>
  <c r="G116" i="11"/>
  <c r="B117" i="11"/>
  <c r="C117" i="11"/>
  <c r="D117" i="11"/>
  <c r="E117" i="11"/>
  <c r="F117" i="11"/>
  <c r="G117" i="11"/>
  <c r="B118" i="11"/>
  <c r="C118" i="11"/>
  <c r="D118" i="11"/>
  <c r="E118" i="11"/>
  <c r="F118" i="11"/>
  <c r="G118" i="11"/>
  <c r="B119" i="11"/>
  <c r="C119" i="11"/>
  <c r="D119" i="11"/>
  <c r="E119" i="11"/>
  <c r="F119" i="11"/>
  <c r="G119" i="11"/>
  <c r="B120" i="11"/>
  <c r="C120" i="11"/>
  <c r="D120" i="11"/>
  <c r="E120" i="11"/>
  <c r="F120" i="11"/>
  <c r="G120" i="11"/>
  <c r="B121" i="11"/>
  <c r="C121" i="11"/>
  <c r="D121" i="11"/>
  <c r="E121" i="11"/>
  <c r="F121" i="11"/>
  <c r="G121" i="11"/>
  <c r="B122" i="11"/>
  <c r="C122" i="11"/>
  <c r="D122" i="11"/>
  <c r="E122" i="11"/>
  <c r="F122" i="11"/>
  <c r="G122" i="11"/>
  <c r="B123" i="11"/>
  <c r="C123" i="11"/>
  <c r="D123" i="11"/>
  <c r="E123" i="11"/>
  <c r="F123" i="11"/>
  <c r="G123" i="11"/>
  <c r="B124" i="11"/>
  <c r="C124" i="11"/>
  <c r="D124" i="11"/>
  <c r="E124" i="11"/>
  <c r="F124" i="11"/>
  <c r="G124" i="11"/>
  <c r="B125" i="11"/>
  <c r="C125" i="11"/>
  <c r="D125" i="11"/>
  <c r="E125" i="11"/>
  <c r="F125" i="11"/>
  <c r="G125" i="11"/>
  <c r="B126" i="11"/>
  <c r="C126" i="11"/>
  <c r="D126" i="11"/>
  <c r="E126" i="11"/>
  <c r="F126" i="11"/>
  <c r="G126" i="11"/>
  <c r="B127" i="11"/>
  <c r="C127" i="11"/>
  <c r="D127" i="11"/>
  <c r="E127" i="11"/>
  <c r="F127" i="11"/>
  <c r="G127" i="11"/>
  <c r="B128" i="11"/>
  <c r="C128" i="11"/>
  <c r="D128" i="11"/>
  <c r="E128" i="11"/>
  <c r="F128" i="11"/>
  <c r="G128" i="11"/>
  <c r="B129" i="11"/>
  <c r="C129" i="11"/>
  <c r="D129" i="11"/>
  <c r="E129" i="11"/>
  <c r="F129" i="11"/>
  <c r="G129" i="11"/>
  <c r="B130" i="11"/>
  <c r="C130" i="11"/>
  <c r="D130" i="11"/>
  <c r="E130" i="11"/>
  <c r="F130" i="11"/>
  <c r="G130" i="11"/>
  <c r="B131" i="11"/>
  <c r="C131" i="11"/>
  <c r="D131" i="11"/>
  <c r="E131" i="11"/>
  <c r="F131" i="11"/>
  <c r="G131" i="11"/>
  <c r="B132" i="11"/>
  <c r="C132" i="11"/>
  <c r="D132" i="11"/>
  <c r="E132" i="11"/>
  <c r="F132" i="11"/>
  <c r="G132" i="11"/>
  <c r="B133" i="11"/>
  <c r="C133" i="11"/>
  <c r="D133" i="11"/>
  <c r="E133" i="11"/>
  <c r="F133" i="11"/>
  <c r="G133" i="11"/>
  <c r="B134" i="11"/>
  <c r="C134" i="11"/>
  <c r="D134" i="11"/>
  <c r="E134" i="11"/>
  <c r="F134" i="11"/>
  <c r="G134" i="11"/>
  <c r="B135" i="11"/>
  <c r="C135" i="11"/>
  <c r="D135" i="11"/>
  <c r="E135" i="11"/>
  <c r="F135" i="11"/>
  <c r="G135" i="11"/>
  <c r="B136" i="11"/>
  <c r="C136" i="11"/>
  <c r="D136" i="11"/>
  <c r="E136" i="11"/>
  <c r="F136" i="11"/>
  <c r="G136" i="11"/>
  <c r="B137" i="11"/>
  <c r="C137" i="11"/>
  <c r="D137" i="11"/>
  <c r="E137" i="11"/>
  <c r="F137" i="11"/>
  <c r="G137" i="11"/>
  <c r="B138" i="11"/>
  <c r="C138" i="11"/>
  <c r="D138" i="11"/>
  <c r="E138" i="11"/>
  <c r="F138" i="11"/>
  <c r="G138" i="11"/>
  <c r="B139" i="11"/>
  <c r="C139" i="11"/>
  <c r="D139" i="11"/>
  <c r="E139" i="11"/>
  <c r="F139" i="11"/>
  <c r="G139" i="11"/>
  <c r="B140" i="11"/>
  <c r="C140" i="11"/>
  <c r="D140" i="11"/>
  <c r="E140" i="11"/>
  <c r="F140" i="11"/>
  <c r="G140" i="11"/>
  <c r="B141" i="11"/>
  <c r="C141" i="11"/>
  <c r="D141" i="11"/>
  <c r="E141" i="11"/>
  <c r="F141" i="11"/>
  <c r="G141" i="11"/>
  <c r="B142" i="11"/>
  <c r="C142" i="11"/>
  <c r="D142" i="11"/>
  <c r="E142" i="11"/>
  <c r="F142" i="11"/>
  <c r="G142" i="11"/>
  <c r="B143" i="11"/>
  <c r="C143" i="11"/>
  <c r="D143" i="11"/>
  <c r="E143" i="11"/>
  <c r="F143" i="11"/>
  <c r="G143" i="11"/>
  <c r="B144" i="11"/>
  <c r="C144" i="11"/>
  <c r="D144" i="11"/>
  <c r="E144" i="11"/>
  <c r="F144" i="11"/>
  <c r="G144" i="11"/>
  <c r="B145" i="11"/>
  <c r="C145" i="11"/>
  <c r="D145" i="11"/>
  <c r="E145" i="11"/>
  <c r="F145" i="11"/>
  <c r="G145" i="11"/>
  <c r="B146" i="11"/>
  <c r="C146" i="11"/>
  <c r="D146" i="11"/>
  <c r="E146" i="11"/>
  <c r="F146" i="11"/>
  <c r="G146" i="11"/>
  <c r="B147" i="11"/>
  <c r="C147" i="11"/>
  <c r="D147" i="11"/>
  <c r="E147" i="11"/>
  <c r="F147" i="11"/>
  <c r="G147" i="11"/>
  <c r="B148" i="11"/>
  <c r="C148" i="11"/>
  <c r="D148" i="11"/>
  <c r="E148" i="11"/>
  <c r="F148" i="11"/>
  <c r="G148" i="11"/>
  <c r="B149" i="11"/>
  <c r="C149" i="11"/>
  <c r="D149" i="11"/>
  <c r="E149" i="11"/>
  <c r="F149" i="11"/>
  <c r="G149" i="11"/>
  <c r="B150" i="11"/>
  <c r="C150" i="11"/>
  <c r="D150" i="11"/>
  <c r="E150" i="11"/>
  <c r="F150" i="11"/>
  <c r="G150" i="11"/>
  <c r="B151" i="11"/>
  <c r="C151" i="11"/>
  <c r="D151" i="11"/>
  <c r="E151" i="11"/>
  <c r="F151" i="11"/>
  <c r="G151" i="11"/>
  <c r="B152" i="11"/>
  <c r="C152" i="11"/>
  <c r="D152" i="11"/>
  <c r="E152" i="11"/>
  <c r="F152" i="11"/>
  <c r="G152" i="11"/>
  <c r="B153" i="11"/>
  <c r="C153" i="11"/>
  <c r="D153" i="11"/>
  <c r="E153" i="11"/>
  <c r="F153" i="11"/>
  <c r="G153" i="11"/>
  <c r="B154" i="11"/>
  <c r="C154" i="11"/>
  <c r="D154" i="11"/>
  <c r="E154" i="11"/>
  <c r="F154" i="11"/>
  <c r="G154" i="11"/>
  <c r="B155" i="11"/>
  <c r="C155" i="11"/>
  <c r="D155" i="11"/>
  <c r="E155" i="11"/>
  <c r="F155" i="11"/>
  <c r="G155" i="11"/>
  <c r="B156" i="11"/>
  <c r="C156" i="11"/>
  <c r="D156" i="11"/>
  <c r="E156" i="11"/>
  <c r="F156" i="11"/>
  <c r="G156" i="11"/>
  <c r="B157" i="11"/>
  <c r="C157" i="11"/>
  <c r="D157" i="11"/>
  <c r="E157" i="11"/>
  <c r="F157" i="11"/>
  <c r="G157" i="11"/>
  <c r="B158" i="11"/>
  <c r="C158" i="11"/>
  <c r="D158" i="11"/>
  <c r="E158" i="11"/>
  <c r="F158" i="11"/>
  <c r="G158" i="11"/>
  <c r="B159" i="11"/>
  <c r="C159" i="11"/>
  <c r="D159" i="11"/>
  <c r="E159" i="11"/>
  <c r="F159" i="11"/>
  <c r="G159" i="11"/>
  <c r="B160" i="11"/>
  <c r="C160" i="11"/>
  <c r="D160" i="11"/>
  <c r="E160" i="11"/>
  <c r="F160" i="11"/>
  <c r="G160" i="11"/>
  <c r="B161" i="11"/>
  <c r="C161" i="11"/>
  <c r="D161" i="11"/>
  <c r="E161" i="11"/>
  <c r="F161" i="11"/>
  <c r="G161" i="11"/>
  <c r="B162" i="11"/>
  <c r="C162" i="11"/>
  <c r="D162" i="11"/>
  <c r="E162" i="11"/>
  <c r="F162" i="11"/>
  <c r="G162" i="11"/>
  <c r="B163" i="11"/>
  <c r="C163" i="11"/>
  <c r="D163" i="11"/>
  <c r="E163" i="11"/>
  <c r="F163" i="11"/>
  <c r="G163" i="11"/>
  <c r="B164" i="11"/>
  <c r="C164" i="11"/>
  <c r="D164" i="11"/>
  <c r="E164" i="11"/>
  <c r="F164" i="11"/>
  <c r="G164" i="11"/>
  <c r="B165" i="11"/>
  <c r="C165" i="11"/>
  <c r="D165" i="11"/>
  <c r="E165" i="11"/>
  <c r="F165" i="11"/>
  <c r="G165" i="11"/>
  <c r="B166" i="11"/>
  <c r="C166" i="11"/>
  <c r="D166" i="11"/>
  <c r="E166" i="11"/>
  <c r="F166" i="11"/>
  <c r="G166" i="11"/>
  <c r="B167" i="11"/>
  <c r="C167" i="11"/>
  <c r="D167" i="11"/>
  <c r="E167" i="11"/>
  <c r="F167" i="11"/>
  <c r="G167" i="11"/>
  <c r="B168" i="11"/>
  <c r="C168" i="11"/>
  <c r="D168" i="11"/>
  <c r="E168" i="11"/>
  <c r="F168" i="11"/>
  <c r="G168" i="11"/>
  <c r="B169" i="11"/>
  <c r="C169" i="11"/>
  <c r="D169" i="11"/>
  <c r="E169" i="11"/>
  <c r="F169" i="11"/>
  <c r="G169" i="11"/>
  <c r="B170" i="11"/>
  <c r="C170" i="11"/>
  <c r="D170" i="11"/>
  <c r="E170" i="11"/>
  <c r="F170" i="11"/>
  <c r="G170" i="11"/>
  <c r="B171" i="11"/>
  <c r="C171" i="11"/>
  <c r="D171" i="11"/>
  <c r="E171" i="11"/>
  <c r="F171" i="11"/>
  <c r="G171" i="11"/>
  <c r="B172" i="11"/>
  <c r="C172" i="11"/>
  <c r="D172" i="11"/>
  <c r="E172" i="11"/>
  <c r="F172" i="11"/>
  <c r="G172" i="11"/>
  <c r="B173" i="11"/>
  <c r="C173" i="11"/>
  <c r="D173" i="11"/>
  <c r="E173" i="11"/>
  <c r="F173" i="11"/>
  <c r="G173" i="11"/>
  <c r="B174" i="11"/>
  <c r="C174" i="11"/>
  <c r="D174" i="11"/>
  <c r="E174" i="11"/>
  <c r="F174" i="11"/>
  <c r="G174" i="11"/>
  <c r="B175" i="11"/>
  <c r="C175" i="11"/>
  <c r="D175" i="11"/>
  <c r="E175" i="11"/>
  <c r="F175" i="11"/>
  <c r="G175" i="11"/>
  <c r="B176" i="11"/>
  <c r="C176" i="11"/>
  <c r="D176" i="11"/>
  <c r="E176" i="11"/>
  <c r="F176" i="11"/>
  <c r="G176" i="11"/>
  <c r="B177" i="11"/>
  <c r="C177" i="11"/>
  <c r="D177" i="11"/>
  <c r="E177" i="11"/>
  <c r="F177" i="11"/>
  <c r="G177" i="11"/>
  <c r="B178" i="11"/>
  <c r="C178" i="11"/>
  <c r="D178" i="11"/>
  <c r="E178" i="11"/>
  <c r="F178" i="11"/>
  <c r="G178" i="11"/>
  <c r="B179" i="11"/>
  <c r="C179" i="11"/>
  <c r="D179" i="11"/>
  <c r="E179" i="11"/>
  <c r="F179" i="11"/>
  <c r="G179" i="11"/>
  <c r="B180" i="11"/>
  <c r="C180" i="11"/>
  <c r="D180" i="11"/>
  <c r="E180" i="11"/>
  <c r="F180" i="11"/>
  <c r="G180" i="11"/>
  <c r="B181" i="11"/>
  <c r="C181" i="11"/>
  <c r="D181" i="11"/>
  <c r="E181" i="11"/>
  <c r="F181" i="11"/>
  <c r="G181" i="11"/>
  <c r="B182" i="11"/>
  <c r="C182" i="11"/>
  <c r="D182" i="11"/>
  <c r="E182" i="11"/>
  <c r="F182" i="11"/>
  <c r="G182" i="11"/>
  <c r="B183" i="11"/>
  <c r="C183" i="11"/>
  <c r="D183" i="11"/>
  <c r="E183" i="11"/>
  <c r="F183" i="11"/>
  <c r="G183" i="11"/>
  <c r="B184" i="11"/>
  <c r="C184" i="11"/>
  <c r="D184" i="11"/>
  <c r="E184" i="11"/>
  <c r="F184" i="11"/>
  <c r="G184" i="11"/>
  <c r="B185" i="11"/>
  <c r="C185" i="11"/>
  <c r="D185" i="11"/>
  <c r="E185" i="11"/>
  <c r="F185" i="11"/>
  <c r="G185" i="11"/>
  <c r="B186" i="11"/>
  <c r="C186" i="11"/>
  <c r="D186" i="11"/>
  <c r="E186" i="11"/>
  <c r="F186" i="11"/>
  <c r="G186" i="11"/>
  <c r="B187" i="11"/>
  <c r="C187" i="11"/>
  <c r="D187" i="11"/>
  <c r="E187" i="11"/>
  <c r="F187" i="11"/>
  <c r="G187" i="11"/>
  <c r="B188" i="11"/>
  <c r="C188" i="11"/>
  <c r="D188" i="11"/>
  <c r="E188" i="11"/>
  <c r="F188" i="11"/>
  <c r="G188" i="11"/>
  <c r="B189" i="11"/>
  <c r="C189" i="11"/>
  <c r="D189" i="11"/>
  <c r="E189" i="11"/>
  <c r="F189" i="11"/>
  <c r="G189" i="11"/>
  <c r="B190" i="11"/>
  <c r="C190" i="11"/>
  <c r="D190" i="11"/>
  <c r="E190" i="11"/>
  <c r="F190" i="11"/>
  <c r="G190" i="11"/>
  <c r="B191" i="11"/>
  <c r="C191" i="11"/>
  <c r="D191" i="11"/>
  <c r="E191" i="11"/>
  <c r="F191" i="11"/>
  <c r="G191" i="11"/>
  <c r="B192" i="11"/>
  <c r="C192" i="11"/>
  <c r="D192" i="11"/>
  <c r="E192" i="11"/>
  <c r="F192" i="11"/>
  <c r="G192" i="11"/>
  <c r="B193" i="11"/>
  <c r="C193" i="11"/>
  <c r="D193" i="11"/>
  <c r="E193" i="11"/>
  <c r="F193" i="11"/>
  <c r="G193" i="11"/>
  <c r="B194" i="11"/>
  <c r="C194" i="11"/>
  <c r="D194" i="11"/>
  <c r="E194" i="11"/>
  <c r="F194" i="11"/>
  <c r="G194" i="11"/>
  <c r="B195" i="11"/>
  <c r="C195" i="11"/>
  <c r="D195" i="11"/>
  <c r="E195" i="11"/>
  <c r="F195" i="11"/>
  <c r="G195" i="11"/>
  <c r="B196" i="11"/>
  <c r="C196" i="11"/>
  <c r="D196" i="11"/>
  <c r="E196" i="11"/>
  <c r="F196" i="11"/>
  <c r="G196" i="11"/>
  <c r="B197" i="11"/>
  <c r="C197" i="11"/>
  <c r="D197" i="11"/>
  <c r="E197" i="11"/>
  <c r="F197" i="11"/>
  <c r="G197" i="11"/>
  <c r="B198" i="11"/>
  <c r="C198" i="11"/>
  <c r="D198" i="11"/>
  <c r="E198" i="11"/>
  <c r="F198" i="11"/>
  <c r="G198" i="11"/>
  <c r="B199" i="11"/>
  <c r="C199" i="11"/>
  <c r="D199" i="11"/>
  <c r="E199" i="11"/>
  <c r="F199" i="11"/>
  <c r="G199" i="11"/>
  <c r="B200" i="11"/>
  <c r="C200" i="11"/>
  <c r="D200" i="11"/>
  <c r="E200" i="11"/>
  <c r="F200" i="11"/>
  <c r="G200" i="11"/>
  <c r="B201" i="11"/>
  <c r="C201" i="11"/>
  <c r="D201" i="11"/>
  <c r="E201" i="11"/>
  <c r="F201" i="11"/>
  <c r="G201" i="11"/>
  <c r="B202" i="11"/>
  <c r="C202" i="11"/>
  <c r="D202" i="11"/>
  <c r="E202" i="11"/>
  <c r="F202" i="11"/>
  <c r="G202" i="11"/>
  <c r="B203" i="11"/>
  <c r="C203" i="11"/>
  <c r="D203" i="11"/>
  <c r="E203" i="11"/>
  <c r="F203" i="11"/>
  <c r="G203" i="11"/>
  <c r="B204" i="11"/>
  <c r="C204" i="11"/>
  <c r="D204" i="11"/>
  <c r="E204" i="11"/>
  <c r="F204" i="11"/>
  <c r="G204" i="11"/>
  <c r="B205" i="11"/>
  <c r="C205" i="11"/>
  <c r="D205" i="11"/>
  <c r="E205" i="11"/>
  <c r="F205" i="11"/>
  <c r="G205" i="11"/>
  <c r="B206" i="11"/>
  <c r="C206" i="11"/>
  <c r="D206" i="11"/>
  <c r="E206" i="11"/>
  <c r="F206" i="11"/>
  <c r="G206" i="11"/>
  <c r="B207" i="11"/>
  <c r="C207" i="11"/>
  <c r="D207" i="11"/>
  <c r="E207" i="11"/>
  <c r="F207" i="11"/>
  <c r="G207" i="11"/>
  <c r="B208" i="11"/>
  <c r="C208" i="11"/>
  <c r="D208" i="11"/>
  <c r="E208" i="11"/>
  <c r="F208" i="11"/>
  <c r="G208" i="11"/>
  <c r="B209" i="11"/>
  <c r="C209" i="11"/>
  <c r="D209" i="11"/>
  <c r="E209" i="11"/>
  <c r="F209" i="11"/>
  <c r="G209" i="11"/>
  <c r="B210" i="11"/>
  <c r="C210" i="11"/>
  <c r="D210" i="11"/>
  <c r="E210" i="11"/>
  <c r="F210" i="11"/>
  <c r="G210" i="11"/>
  <c r="B211" i="11"/>
  <c r="C211" i="11"/>
  <c r="D211" i="11"/>
  <c r="E211" i="11"/>
  <c r="F211" i="11"/>
  <c r="G211" i="11"/>
  <c r="B212" i="11"/>
  <c r="C212" i="11"/>
  <c r="D212" i="11"/>
  <c r="E212" i="11"/>
  <c r="F212" i="11"/>
  <c r="G212" i="11"/>
  <c r="B213" i="11"/>
  <c r="C213" i="11"/>
  <c r="D213" i="11"/>
  <c r="E213" i="11"/>
  <c r="F213" i="11"/>
  <c r="G213" i="11"/>
  <c r="B214" i="11"/>
  <c r="C214" i="11"/>
  <c r="D214" i="11"/>
  <c r="E214" i="11"/>
  <c r="F214" i="11"/>
  <c r="G214" i="11"/>
  <c r="B215" i="11"/>
  <c r="C215" i="11"/>
  <c r="D215" i="11"/>
  <c r="E215" i="11"/>
  <c r="F215" i="11"/>
  <c r="G215" i="11"/>
  <c r="B216" i="11"/>
  <c r="C216" i="11"/>
  <c r="D216" i="11"/>
  <c r="E216" i="11"/>
  <c r="F216" i="11"/>
  <c r="G216" i="11"/>
  <c r="B217" i="11"/>
  <c r="C217" i="11"/>
  <c r="D217" i="11"/>
  <c r="E217" i="11"/>
  <c r="F217" i="11"/>
  <c r="G217" i="11"/>
  <c r="B218" i="11"/>
  <c r="C218" i="11"/>
  <c r="D218" i="11"/>
  <c r="E218" i="11"/>
  <c r="F218" i="11"/>
  <c r="G218" i="11"/>
  <c r="B219" i="11"/>
  <c r="C219" i="11"/>
  <c r="D219" i="11"/>
  <c r="E219" i="11"/>
  <c r="F219" i="11"/>
  <c r="G219" i="11"/>
  <c r="B220" i="11"/>
  <c r="C220" i="11"/>
  <c r="D220" i="11"/>
  <c r="E220" i="11"/>
  <c r="F220" i="11"/>
  <c r="G220" i="11"/>
  <c r="B221" i="11"/>
  <c r="C221" i="11"/>
  <c r="D221" i="11"/>
  <c r="E221" i="11"/>
  <c r="F221" i="11"/>
  <c r="G221" i="11"/>
  <c r="B222" i="11"/>
  <c r="C222" i="11"/>
  <c r="D222" i="11"/>
  <c r="E222" i="11"/>
  <c r="F222" i="11"/>
  <c r="G222" i="11"/>
  <c r="B223" i="11"/>
  <c r="C223" i="11"/>
  <c r="D223" i="11"/>
  <c r="E223" i="11"/>
  <c r="F223" i="11"/>
  <c r="G223" i="11"/>
  <c r="B224" i="11"/>
  <c r="C224" i="11"/>
  <c r="D224" i="11"/>
  <c r="E224" i="11"/>
  <c r="F224" i="11"/>
  <c r="G224" i="11"/>
  <c r="B225" i="11"/>
  <c r="C225" i="11"/>
  <c r="D225" i="11"/>
  <c r="E225" i="11"/>
  <c r="F225" i="11"/>
  <c r="G225" i="11"/>
  <c r="B226" i="11"/>
  <c r="C226" i="11"/>
  <c r="D226" i="11"/>
  <c r="E226" i="11"/>
  <c r="F226" i="11"/>
  <c r="G226" i="11"/>
  <c r="B227" i="11"/>
  <c r="C227" i="11"/>
  <c r="D227" i="11"/>
  <c r="E227" i="11"/>
  <c r="F227" i="11"/>
  <c r="G227" i="11"/>
  <c r="B228" i="11"/>
  <c r="C228" i="11"/>
  <c r="D228" i="11"/>
  <c r="E228" i="11"/>
  <c r="F228" i="11"/>
  <c r="G228" i="11"/>
  <c r="B229" i="11"/>
  <c r="C229" i="11"/>
  <c r="D229" i="11"/>
  <c r="E229" i="11"/>
  <c r="F229" i="11"/>
  <c r="G229" i="11"/>
  <c r="B230" i="11"/>
  <c r="C230" i="11"/>
  <c r="D230" i="11"/>
  <c r="E230" i="11"/>
  <c r="F230" i="11"/>
  <c r="G230" i="11"/>
  <c r="B231" i="11"/>
  <c r="C231" i="11"/>
  <c r="D231" i="11"/>
  <c r="E231" i="11"/>
  <c r="F231" i="11"/>
  <c r="G231" i="11"/>
  <c r="B232" i="11"/>
  <c r="C232" i="11"/>
  <c r="D232" i="11"/>
  <c r="E232" i="11"/>
  <c r="F232" i="11"/>
  <c r="G232" i="11"/>
  <c r="B233" i="11"/>
  <c r="C233" i="11"/>
  <c r="D233" i="11"/>
  <c r="E233" i="11"/>
  <c r="F233" i="11"/>
  <c r="G233" i="11"/>
  <c r="B234" i="11"/>
  <c r="C234" i="11"/>
  <c r="D234" i="11"/>
  <c r="E234" i="11"/>
  <c r="F234" i="11"/>
  <c r="G234" i="11"/>
  <c r="B235" i="11"/>
  <c r="C235" i="11"/>
  <c r="D235" i="11"/>
  <c r="E235" i="11"/>
  <c r="F235" i="11"/>
  <c r="G235" i="11"/>
  <c r="B236" i="11"/>
  <c r="C236" i="11"/>
  <c r="D236" i="11"/>
  <c r="E236" i="11"/>
  <c r="F236" i="11"/>
  <c r="G236" i="11"/>
  <c r="B237" i="11"/>
  <c r="C237" i="11"/>
  <c r="D237" i="11"/>
  <c r="E237" i="11"/>
  <c r="F237" i="11"/>
  <c r="G237" i="11"/>
  <c r="B238" i="11"/>
  <c r="C238" i="11"/>
  <c r="D238" i="11"/>
  <c r="E238" i="11"/>
  <c r="F238" i="11"/>
  <c r="G238" i="11"/>
  <c r="B239" i="11"/>
  <c r="C239" i="11"/>
  <c r="D239" i="11"/>
  <c r="E239" i="11"/>
  <c r="F239" i="11"/>
  <c r="G239" i="11"/>
  <c r="B240" i="11"/>
  <c r="C240" i="11"/>
  <c r="D240" i="11"/>
  <c r="E240" i="11"/>
  <c r="F240" i="11"/>
  <c r="G240" i="11"/>
  <c r="B241" i="11"/>
  <c r="C241" i="11"/>
  <c r="D241" i="11"/>
  <c r="E241" i="11"/>
  <c r="F241" i="11"/>
  <c r="G241" i="11"/>
  <c r="B242" i="11"/>
  <c r="C242" i="11"/>
  <c r="D242" i="11"/>
  <c r="E242" i="11"/>
  <c r="F242" i="11"/>
  <c r="G242" i="11"/>
  <c r="B243" i="11"/>
  <c r="C243" i="11"/>
  <c r="D243" i="11"/>
  <c r="E243" i="11"/>
  <c r="F243" i="11"/>
  <c r="G243" i="11"/>
  <c r="B244" i="11"/>
  <c r="C244" i="11"/>
  <c r="D244" i="11"/>
  <c r="E244" i="11"/>
  <c r="F244" i="11"/>
  <c r="G244" i="11"/>
  <c r="B245" i="11"/>
  <c r="C245" i="11"/>
  <c r="D245" i="11"/>
  <c r="E245" i="11"/>
  <c r="F245" i="11"/>
  <c r="G245" i="11"/>
  <c r="B246" i="11"/>
  <c r="C246" i="11"/>
  <c r="D246" i="11"/>
  <c r="E246" i="11"/>
  <c r="F246" i="11"/>
  <c r="G246" i="11"/>
  <c r="G2" i="11"/>
  <c r="F2" i="11"/>
  <c r="E2" i="11"/>
  <c r="D2" i="11"/>
  <c r="C2" i="11"/>
  <c r="B2" i="11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E56" i="10"/>
  <c r="F56" i="10"/>
  <c r="G56" i="10"/>
  <c r="E57" i="10"/>
  <c r="F57" i="10"/>
  <c r="G57" i="10"/>
  <c r="E58" i="10"/>
  <c r="F58" i="10"/>
  <c r="G58" i="10"/>
  <c r="E59" i="10"/>
  <c r="F59" i="10"/>
  <c r="G59" i="10"/>
  <c r="E60" i="10"/>
  <c r="F60" i="10"/>
  <c r="G60" i="10"/>
  <c r="E61" i="10"/>
  <c r="F61" i="10"/>
  <c r="G61" i="10"/>
  <c r="E62" i="10"/>
  <c r="F62" i="10"/>
  <c r="G62" i="10"/>
  <c r="E63" i="10"/>
  <c r="F63" i="10"/>
  <c r="G63" i="10"/>
  <c r="E64" i="10"/>
  <c r="F64" i="10"/>
  <c r="G64" i="10"/>
  <c r="E65" i="10"/>
  <c r="F65" i="10"/>
  <c r="G65" i="10"/>
  <c r="E66" i="10"/>
  <c r="F66" i="10"/>
  <c r="G66" i="10"/>
  <c r="E67" i="10"/>
  <c r="F67" i="10"/>
  <c r="G67" i="10"/>
  <c r="E68" i="10"/>
  <c r="F68" i="10"/>
  <c r="G68" i="10"/>
  <c r="E69" i="10"/>
  <c r="F69" i="10"/>
  <c r="G69" i="10"/>
  <c r="E70" i="10"/>
  <c r="F70" i="10"/>
  <c r="G70" i="10"/>
  <c r="E71" i="10"/>
  <c r="F71" i="10"/>
  <c r="G71" i="10"/>
  <c r="E72" i="10"/>
  <c r="F72" i="10"/>
  <c r="G72" i="10"/>
  <c r="E73" i="10"/>
  <c r="F73" i="10"/>
  <c r="G73" i="10"/>
  <c r="E74" i="10"/>
  <c r="F74" i="10"/>
  <c r="G74" i="10"/>
  <c r="E75" i="10"/>
  <c r="F75" i="10"/>
  <c r="G75" i="10"/>
  <c r="E76" i="10"/>
  <c r="F76" i="10"/>
  <c r="G76" i="10"/>
  <c r="E77" i="10"/>
  <c r="F77" i="10"/>
  <c r="G77" i="10"/>
  <c r="E78" i="10"/>
  <c r="F78" i="10"/>
  <c r="G78" i="10"/>
  <c r="E79" i="10"/>
  <c r="F79" i="10"/>
  <c r="G79" i="10"/>
  <c r="E80" i="10"/>
  <c r="F80" i="10"/>
  <c r="G80" i="10"/>
  <c r="E81" i="10"/>
  <c r="F81" i="10"/>
  <c r="G81" i="10"/>
  <c r="E82" i="10"/>
  <c r="F82" i="10"/>
  <c r="G82" i="10"/>
  <c r="E83" i="10"/>
  <c r="F83" i="10"/>
  <c r="G83" i="10"/>
  <c r="E84" i="10"/>
  <c r="F84" i="10"/>
  <c r="G84" i="10"/>
  <c r="E85" i="10"/>
  <c r="F85" i="10"/>
  <c r="G85" i="10"/>
  <c r="E86" i="10"/>
  <c r="F86" i="10"/>
  <c r="G86" i="10"/>
  <c r="E87" i="10"/>
  <c r="F87" i="10"/>
  <c r="G87" i="10"/>
  <c r="E88" i="10"/>
  <c r="F88" i="10"/>
  <c r="G88" i="10"/>
  <c r="E89" i="10"/>
  <c r="F89" i="10"/>
  <c r="G89" i="10"/>
  <c r="E90" i="10"/>
  <c r="F90" i="10"/>
  <c r="G90" i="10"/>
  <c r="E91" i="10"/>
  <c r="F91" i="10"/>
  <c r="G91" i="10"/>
  <c r="E92" i="10"/>
  <c r="F92" i="10"/>
  <c r="G92" i="10"/>
  <c r="E93" i="10"/>
  <c r="F93" i="10"/>
  <c r="G93" i="10"/>
  <c r="E94" i="10"/>
  <c r="F94" i="10"/>
  <c r="G94" i="10"/>
  <c r="E95" i="10"/>
  <c r="F95" i="10"/>
  <c r="G95" i="10"/>
  <c r="E96" i="10"/>
  <c r="F96" i="10"/>
  <c r="G96" i="10"/>
  <c r="E97" i="10"/>
  <c r="F97" i="10"/>
  <c r="G97" i="10"/>
  <c r="E98" i="10"/>
  <c r="F98" i="10"/>
  <c r="G98" i="10"/>
  <c r="E99" i="10"/>
  <c r="F99" i="10"/>
  <c r="G99" i="10"/>
  <c r="E100" i="10"/>
  <c r="F100" i="10"/>
  <c r="G100" i="10"/>
  <c r="E101" i="10"/>
  <c r="F101" i="10"/>
  <c r="G101" i="10"/>
  <c r="E102" i="10"/>
  <c r="F102" i="10"/>
  <c r="G102" i="10"/>
  <c r="E103" i="10"/>
  <c r="F103" i="10"/>
  <c r="G103" i="10"/>
  <c r="E104" i="10"/>
  <c r="F104" i="10"/>
  <c r="G104" i="10"/>
  <c r="E105" i="10"/>
  <c r="F105" i="10"/>
  <c r="G105" i="10"/>
  <c r="E106" i="10"/>
  <c r="F106" i="10"/>
  <c r="G106" i="10"/>
  <c r="E107" i="10"/>
  <c r="F107" i="10"/>
  <c r="G107" i="10"/>
  <c r="E108" i="10"/>
  <c r="F108" i="10"/>
  <c r="G108" i="10"/>
  <c r="E109" i="10"/>
  <c r="F109" i="10"/>
  <c r="G109" i="10"/>
  <c r="E110" i="10"/>
  <c r="F110" i="10"/>
  <c r="G110" i="10"/>
  <c r="E111" i="10"/>
  <c r="F111" i="10"/>
  <c r="G111" i="10"/>
  <c r="E112" i="10"/>
  <c r="F112" i="10"/>
  <c r="G112" i="10"/>
  <c r="E113" i="10"/>
  <c r="F113" i="10"/>
  <c r="G113" i="10"/>
  <c r="E114" i="10"/>
  <c r="F114" i="10"/>
  <c r="G114" i="10"/>
  <c r="E115" i="10"/>
  <c r="F115" i="10"/>
  <c r="G115" i="10"/>
  <c r="E116" i="10"/>
  <c r="F116" i="10"/>
  <c r="G116" i="10"/>
  <c r="E117" i="10"/>
  <c r="F117" i="10"/>
  <c r="G117" i="10"/>
  <c r="E118" i="10"/>
  <c r="F118" i="10"/>
  <c r="G118" i="10"/>
  <c r="E119" i="10"/>
  <c r="F119" i="10"/>
  <c r="G119" i="10"/>
  <c r="E120" i="10"/>
  <c r="F120" i="10"/>
  <c r="G120" i="10"/>
  <c r="E121" i="10"/>
  <c r="F121" i="10"/>
  <c r="G121" i="10"/>
  <c r="E122" i="10"/>
  <c r="F122" i="10"/>
  <c r="G122" i="10"/>
  <c r="E123" i="10"/>
  <c r="F123" i="10"/>
  <c r="G123" i="10"/>
  <c r="E124" i="10"/>
  <c r="F124" i="10"/>
  <c r="G124" i="10"/>
  <c r="E125" i="10"/>
  <c r="F125" i="10"/>
  <c r="G125" i="10"/>
  <c r="E126" i="10"/>
  <c r="F126" i="10"/>
  <c r="G126" i="10"/>
  <c r="E127" i="10"/>
  <c r="F127" i="10"/>
  <c r="G127" i="10"/>
  <c r="E128" i="10"/>
  <c r="F128" i="10"/>
  <c r="G128" i="10"/>
  <c r="E129" i="10"/>
  <c r="F129" i="10"/>
  <c r="G129" i="10"/>
  <c r="E130" i="10"/>
  <c r="F130" i="10"/>
  <c r="G130" i="10"/>
  <c r="E131" i="10"/>
  <c r="F131" i="10"/>
  <c r="G131" i="10"/>
  <c r="E132" i="10"/>
  <c r="F132" i="10"/>
  <c r="G132" i="10"/>
  <c r="E133" i="10"/>
  <c r="F133" i="10"/>
  <c r="G133" i="10"/>
  <c r="E134" i="10"/>
  <c r="F134" i="10"/>
  <c r="G134" i="10"/>
  <c r="E135" i="10"/>
  <c r="F135" i="10"/>
  <c r="G135" i="10"/>
  <c r="E136" i="10"/>
  <c r="F136" i="10"/>
  <c r="G136" i="10"/>
  <c r="E137" i="10"/>
  <c r="F137" i="10"/>
  <c r="G137" i="10"/>
  <c r="E138" i="10"/>
  <c r="F138" i="10"/>
  <c r="G138" i="10"/>
  <c r="E139" i="10"/>
  <c r="F139" i="10"/>
  <c r="G139" i="10"/>
  <c r="E140" i="10"/>
  <c r="F140" i="10"/>
  <c r="G140" i="10"/>
  <c r="E141" i="10"/>
  <c r="F141" i="10"/>
  <c r="G141" i="10"/>
  <c r="E142" i="10"/>
  <c r="F142" i="10"/>
  <c r="G142" i="10"/>
  <c r="E143" i="10"/>
  <c r="F143" i="10"/>
  <c r="G143" i="10"/>
  <c r="E144" i="10"/>
  <c r="F144" i="10"/>
  <c r="G144" i="10"/>
  <c r="E145" i="10"/>
  <c r="F145" i="10"/>
  <c r="G145" i="10"/>
  <c r="E146" i="10"/>
  <c r="F146" i="10"/>
  <c r="G146" i="10"/>
  <c r="E147" i="10"/>
  <c r="F147" i="10"/>
  <c r="G147" i="10"/>
  <c r="E148" i="10"/>
  <c r="F148" i="10"/>
  <c r="G148" i="10"/>
  <c r="E149" i="10"/>
  <c r="F149" i="10"/>
  <c r="G149" i="10"/>
  <c r="E150" i="10"/>
  <c r="F150" i="10"/>
  <c r="G150" i="10"/>
  <c r="E151" i="10"/>
  <c r="F151" i="10"/>
  <c r="G151" i="10"/>
  <c r="E152" i="10"/>
  <c r="F152" i="10"/>
  <c r="G152" i="10"/>
  <c r="E153" i="10"/>
  <c r="F153" i="10"/>
  <c r="G153" i="10"/>
  <c r="E154" i="10"/>
  <c r="F154" i="10"/>
  <c r="G154" i="10"/>
  <c r="E155" i="10"/>
  <c r="F155" i="10"/>
  <c r="G155" i="10"/>
  <c r="E156" i="10"/>
  <c r="F156" i="10"/>
  <c r="G156" i="10"/>
  <c r="E157" i="10"/>
  <c r="F157" i="10"/>
  <c r="G157" i="10"/>
  <c r="E158" i="10"/>
  <c r="F158" i="10"/>
  <c r="G158" i="10"/>
  <c r="E159" i="10"/>
  <c r="F159" i="10"/>
  <c r="G159" i="10"/>
  <c r="E160" i="10"/>
  <c r="F160" i="10"/>
  <c r="G160" i="10"/>
  <c r="E161" i="10"/>
  <c r="F161" i="10"/>
  <c r="G161" i="10"/>
  <c r="E162" i="10"/>
  <c r="F162" i="10"/>
  <c r="G162" i="10"/>
  <c r="E163" i="10"/>
  <c r="F163" i="10"/>
  <c r="G163" i="10"/>
  <c r="E164" i="10"/>
  <c r="F164" i="10"/>
  <c r="G164" i="10"/>
  <c r="E165" i="10"/>
  <c r="F165" i="10"/>
  <c r="G165" i="10"/>
  <c r="E166" i="10"/>
  <c r="F166" i="10"/>
  <c r="G166" i="10"/>
  <c r="E167" i="10"/>
  <c r="F167" i="10"/>
  <c r="G167" i="10"/>
  <c r="E168" i="10"/>
  <c r="F168" i="10"/>
  <c r="G168" i="10"/>
  <c r="E169" i="10"/>
  <c r="F169" i="10"/>
  <c r="G169" i="10"/>
  <c r="E170" i="10"/>
  <c r="F170" i="10"/>
  <c r="G170" i="10"/>
  <c r="E171" i="10"/>
  <c r="F171" i="10"/>
  <c r="G171" i="10"/>
  <c r="E172" i="10"/>
  <c r="F172" i="10"/>
  <c r="G172" i="10"/>
  <c r="E173" i="10"/>
  <c r="F173" i="10"/>
  <c r="G173" i="10"/>
  <c r="E174" i="10"/>
  <c r="F174" i="10"/>
  <c r="G174" i="10"/>
  <c r="E175" i="10"/>
  <c r="F175" i="10"/>
  <c r="G175" i="10"/>
  <c r="E176" i="10"/>
  <c r="F176" i="10"/>
  <c r="G176" i="10"/>
  <c r="E177" i="10"/>
  <c r="F177" i="10"/>
  <c r="G177" i="10"/>
  <c r="E178" i="10"/>
  <c r="F178" i="10"/>
  <c r="G178" i="10"/>
  <c r="E179" i="10"/>
  <c r="F179" i="10"/>
  <c r="G179" i="10"/>
  <c r="E180" i="10"/>
  <c r="F180" i="10"/>
  <c r="G180" i="10"/>
  <c r="E181" i="10"/>
  <c r="F181" i="10"/>
  <c r="G181" i="10"/>
  <c r="E182" i="10"/>
  <c r="F182" i="10"/>
  <c r="G182" i="10"/>
  <c r="E183" i="10"/>
  <c r="F183" i="10"/>
  <c r="G183" i="10"/>
  <c r="E184" i="10"/>
  <c r="F184" i="10"/>
  <c r="G184" i="10"/>
  <c r="E185" i="10"/>
  <c r="F185" i="10"/>
  <c r="G185" i="10"/>
  <c r="E186" i="10"/>
  <c r="F186" i="10"/>
  <c r="G186" i="10"/>
  <c r="E187" i="10"/>
  <c r="F187" i="10"/>
  <c r="G187" i="10"/>
  <c r="E188" i="10"/>
  <c r="F188" i="10"/>
  <c r="G188" i="10"/>
  <c r="E189" i="10"/>
  <c r="F189" i="10"/>
  <c r="G189" i="10"/>
  <c r="E190" i="10"/>
  <c r="F190" i="10"/>
  <c r="G190" i="10"/>
  <c r="E191" i="10"/>
  <c r="F191" i="10"/>
  <c r="G191" i="10"/>
  <c r="E192" i="10"/>
  <c r="F192" i="10"/>
  <c r="G192" i="10"/>
  <c r="E193" i="10"/>
  <c r="F193" i="10"/>
  <c r="G193" i="10"/>
  <c r="E194" i="10"/>
  <c r="F194" i="10"/>
  <c r="G194" i="10"/>
  <c r="E195" i="10"/>
  <c r="F195" i="10"/>
  <c r="G195" i="10"/>
  <c r="E196" i="10"/>
  <c r="F196" i="10"/>
  <c r="G196" i="10"/>
  <c r="E197" i="10"/>
  <c r="F197" i="10"/>
  <c r="G197" i="10"/>
  <c r="E198" i="10"/>
  <c r="F198" i="10"/>
  <c r="G198" i="10"/>
  <c r="E199" i="10"/>
  <c r="F199" i="10"/>
  <c r="G199" i="10"/>
  <c r="E200" i="10"/>
  <c r="F200" i="10"/>
  <c r="G200" i="10"/>
  <c r="E201" i="10"/>
  <c r="F201" i="10"/>
  <c r="G201" i="10"/>
  <c r="E202" i="10"/>
  <c r="F202" i="10"/>
  <c r="G202" i="10"/>
  <c r="E203" i="10"/>
  <c r="F203" i="10"/>
  <c r="G203" i="10"/>
  <c r="E204" i="10"/>
  <c r="F204" i="10"/>
  <c r="G204" i="10"/>
  <c r="E205" i="10"/>
  <c r="F205" i="10"/>
  <c r="G205" i="10"/>
  <c r="E206" i="10"/>
  <c r="F206" i="10"/>
  <c r="G206" i="10"/>
  <c r="E207" i="10"/>
  <c r="F207" i="10"/>
  <c r="G207" i="10"/>
  <c r="E208" i="10"/>
  <c r="F208" i="10"/>
  <c r="G208" i="10"/>
  <c r="E209" i="10"/>
  <c r="F209" i="10"/>
  <c r="G209" i="10"/>
  <c r="E210" i="10"/>
  <c r="F210" i="10"/>
  <c r="G210" i="10"/>
  <c r="E211" i="10"/>
  <c r="F211" i="10"/>
  <c r="G211" i="10"/>
  <c r="E212" i="10"/>
  <c r="F212" i="10"/>
  <c r="G212" i="10"/>
  <c r="E213" i="10"/>
  <c r="F213" i="10"/>
  <c r="G213" i="10"/>
  <c r="E214" i="10"/>
  <c r="F214" i="10"/>
  <c r="G214" i="10"/>
  <c r="E215" i="10"/>
  <c r="F215" i="10"/>
  <c r="G215" i="10"/>
  <c r="E216" i="10"/>
  <c r="F216" i="10"/>
  <c r="G216" i="10"/>
  <c r="E217" i="10"/>
  <c r="F217" i="10"/>
  <c r="G217" i="10"/>
  <c r="E218" i="10"/>
  <c r="F218" i="10"/>
  <c r="G218" i="10"/>
  <c r="E219" i="10"/>
  <c r="F219" i="10"/>
  <c r="G219" i="10"/>
  <c r="E220" i="10"/>
  <c r="F220" i="10"/>
  <c r="G220" i="10"/>
  <c r="E221" i="10"/>
  <c r="F221" i="10"/>
  <c r="G221" i="10"/>
  <c r="E222" i="10"/>
  <c r="F222" i="10"/>
  <c r="G222" i="10"/>
  <c r="E223" i="10"/>
  <c r="F223" i="10"/>
  <c r="G223" i="10"/>
  <c r="E224" i="10"/>
  <c r="F224" i="10"/>
  <c r="G224" i="10"/>
  <c r="E225" i="10"/>
  <c r="F225" i="10"/>
  <c r="G225" i="10"/>
  <c r="E226" i="10"/>
  <c r="F226" i="10"/>
  <c r="G226" i="10"/>
  <c r="E227" i="10"/>
  <c r="F227" i="10"/>
  <c r="G227" i="10"/>
  <c r="E228" i="10"/>
  <c r="F228" i="10"/>
  <c r="G228" i="10"/>
  <c r="E229" i="10"/>
  <c r="F229" i="10"/>
  <c r="G229" i="10"/>
  <c r="E230" i="10"/>
  <c r="F230" i="10"/>
  <c r="G230" i="10"/>
  <c r="E231" i="10"/>
  <c r="F231" i="10"/>
  <c r="G231" i="10"/>
  <c r="E232" i="10"/>
  <c r="F232" i="10"/>
  <c r="G232" i="10"/>
  <c r="E233" i="10"/>
  <c r="F233" i="10"/>
  <c r="G233" i="10"/>
  <c r="E234" i="10"/>
  <c r="F234" i="10"/>
  <c r="G234" i="10"/>
  <c r="E235" i="10"/>
  <c r="F235" i="10"/>
  <c r="G235" i="10"/>
  <c r="E236" i="10"/>
  <c r="F236" i="10"/>
  <c r="G236" i="10"/>
  <c r="E237" i="10"/>
  <c r="F237" i="10"/>
  <c r="G237" i="10"/>
  <c r="E238" i="10"/>
  <c r="F238" i="10"/>
  <c r="G238" i="10"/>
  <c r="E239" i="10"/>
  <c r="F239" i="10"/>
  <c r="G239" i="10"/>
  <c r="E240" i="10"/>
  <c r="F240" i="10"/>
  <c r="G240" i="10"/>
  <c r="E241" i="10"/>
  <c r="F241" i="10"/>
  <c r="G241" i="10"/>
  <c r="E242" i="10"/>
  <c r="F242" i="10"/>
  <c r="G242" i="10"/>
  <c r="E243" i="10"/>
  <c r="F243" i="10"/>
  <c r="G243" i="10"/>
  <c r="E244" i="10"/>
  <c r="F244" i="10"/>
  <c r="G244" i="10"/>
  <c r="E245" i="10"/>
  <c r="F245" i="10"/>
  <c r="G245" i="10"/>
  <c r="E246" i="10"/>
  <c r="F246" i="10"/>
  <c r="G246" i="10"/>
  <c r="G2" i="10"/>
  <c r="F2" i="10"/>
  <c r="E2" i="10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D2" i="10"/>
  <c r="C2" i="10"/>
  <c r="B2" i="10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G2" i="9"/>
  <c r="F2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D2" i="9"/>
  <c r="C2" i="9"/>
  <c r="B2" i="9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G2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B67" i="8"/>
  <c r="C67" i="8"/>
  <c r="D67" i="8"/>
  <c r="B68" i="8"/>
  <c r="C68" i="8"/>
  <c r="D68" i="8"/>
  <c r="B69" i="8"/>
  <c r="C69" i="8"/>
  <c r="D69" i="8"/>
  <c r="B70" i="8"/>
  <c r="C70" i="8"/>
  <c r="D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19" i="8"/>
  <c r="C119" i="8"/>
  <c r="D119" i="8"/>
  <c r="B120" i="8"/>
  <c r="C120" i="8"/>
  <c r="D120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B127" i="8"/>
  <c r="C127" i="8"/>
  <c r="D127" i="8"/>
  <c r="B128" i="8"/>
  <c r="C128" i="8"/>
  <c r="D128" i="8"/>
  <c r="B129" i="8"/>
  <c r="C129" i="8"/>
  <c r="D129" i="8"/>
  <c r="B130" i="8"/>
  <c r="C130" i="8"/>
  <c r="D130" i="8"/>
  <c r="B131" i="8"/>
  <c r="C131" i="8"/>
  <c r="D131" i="8"/>
  <c r="B132" i="8"/>
  <c r="C132" i="8"/>
  <c r="D132" i="8"/>
  <c r="B133" i="8"/>
  <c r="C133" i="8"/>
  <c r="D133" i="8"/>
  <c r="B134" i="8"/>
  <c r="C134" i="8"/>
  <c r="D134" i="8"/>
  <c r="B135" i="8"/>
  <c r="C135" i="8"/>
  <c r="D135" i="8"/>
  <c r="B136" i="8"/>
  <c r="C136" i="8"/>
  <c r="D136" i="8"/>
  <c r="B137" i="8"/>
  <c r="C137" i="8"/>
  <c r="D137" i="8"/>
  <c r="B138" i="8"/>
  <c r="C138" i="8"/>
  <c r="D138" i="8"/>
  <c r="B139" i="8"/>
  <c r="C139" i="8"/>
  <c r="D139" i="8"/>
  <c r="B140" i="8"/>
  <c r="C140" i="8"/>
  <c r="D140" i="8"/>
  <c r="B141" i="8"/>
  <c r="C141" i="8"/>
  <c r="D141" i="8"/>
  <c r="B142" i="8"/>
  <c r="C142" i="8"/>
  <c r="D142" i="8"/>
  <c r="B143" i="8"/>
  <c r="C143" i="8"/>
  <c r="D143" i="8"/>
  <c r="B144" i="8"/>
  <c r="C144" i="8"/>
  <c r="D144" i="8"/>
  <c r="B145" i="8"/>
  <c r="C145" i="8"/>
  <c r="D145" i="8"/>
  <c r="B146" i="8"/>
  <c r="C146" i="8"/>
  <c r="D146" i="8"/>
  <c r="B147" i="8"/>
  <c r="C147" i="8"/>
  <c r="D147" i="8"/>
  <c r="B148" i="8"/>
  <c r="C148" i="8"/>
  <c r="D148" i="8"/>
  <c r="B149" i="8"/>
  <c r="C149" i="8"/>
  <c r="D149" i="8"/>
  <c r="B150" i="8"/>
  <c r="C150" i="8"/>
  <c r="D150" i="8"/>
  <c r="B151" i="8"/>
  <c r="C151" i="8"/>
  <c r="D151" i="8"/>
  <c r="B152" i="8"/>
  <c r="C152" i="8"/>
  <c r="D152" i="8"/>
  <c r="B153" i="8"/>
  <c r="C153" i="8"/>
  <c r="D153" i="8"/>
  <c r="B154" i="8"/>
  <c r="C154" i="8"/>
  <c r="D154" i="8"/>
  <c r="B155" i="8"/>
  <c r="C155" i="8"/>
  <c r="D155" i="8"/>
  <c r="B156" i="8"/>
  <c r="C156" i="8"/>
  <c r="D156" i="8"/>
  <c r="B157" i="8"/>
  <c r="C157" i="8"/>
  <c r="D157" i="8"/>
  <c r="B158" i="8"/>
  <c r="C158" i="8"/>
  <c r="D158" i="8"/>
  <c r="B159" i="8"/>
  <c r="C159" i="8"/>
  <c r="D159" i="8"/>
  <c r="B160" i="8"/>
  <c r="C160" i="8"/>
  <c r="D160" i="8"/>
  <c r="B161" i="8"/>
  <c r="C161" i="8"/>
  <c r="D161" i="8"/>
  <c r="B162" i="8"/>
  <c r="C162" i="8"/>
  <c r="D162" i="8"/>
  <c r="B163" i="8"/>
  <c r="C163" i="8"/>
  <c r="D163" i="8"/>
  <c r="B164" i="8"/>
  <c r="C164" i="8"/>
  <c r="D164" i="8"/>
  <c r="B165" i="8"/>
  <c r="C165" i="8"/>
  <c r="D165" i="8"/>
  <c r="B166" i="8"/>
  <c r="C166" i="8"/>
  <c r="D166" i="8"/>
  <c r="B167" i="8"/>
  <c r="C167" i="8"/>
  <c r="D167" i="8"/>
  <c r="B168" i="8"/>
  <c r="C168" i="8"/>
  <c r="D168" i="8"/>
  <c r="B169" i="8"/>
  <c r="C169" i="8"/>
  <c r="D169" i="8"/>
  <c r="B170" i="8"/>
  <c r="C170" i="8"/>
  <c r="D170" i="8"/>
  <c r="B171" i="8"/>
  <c r="C171" i="8"/>
  <c r="D171" i="8"/>
  <c r="B172" i="8"/>
  <c r="C172" i="8"/>
  <c r="D172" i="8"/>
  <c r="B173" i="8"/>
  <c r="C173" i="8"/>
  <c r="D173" i="8"/>
  <c r="B174" i="8"/>
  <c r="C174" i="8"/>
  <c r="D174" i="8"/>
  <c r="B175" i="8"/>
  <c r="C175" i="8"/>
  <c r="D175" i="8"/>
  <c r="B176" i="8"/>
  <c r="C176" i="8"/>
  <c r="D176" i="8"/>
  <c r="B177" i="8"/>
  <c r="C177" i="8"/>
  <c r="D177" i="8"/>
  <c r="B178" i="8"/>
  <c r="C178" i="8"/>
  <c r="D178" i="8"/>
  <c r="B179" i="8"/>
  <c r="C179" i="8"/>
  <c r="D179" i="8"/>
  <c r="B180" i="8"/>
  <c r="C180" i="8"/>
  <c r="D180" i="8"/>
  <c r="B181" i="8"/>
  <c r="C181" i="8"/>
  <c r="D181" i="8"/>
  <c r="B182" i="8"/>
  <c r="C182" i="8"/>
  <c r="D182" i="8"/>
  <c r="B183" i="8"/>
  <c r="C183" i="8"/>
  <c r="D183" i="8"/>
  <c r="B184" i="8"/>
  <c r="C184" i="8"/>
  <c r="D184" i="8"/>
  <c r="B185" i="8"/>
  <c r="C185" i="8"/>
  <c r="D185" i="8"/>
  <c r="B186" i="8"/>
  <c r="C186" i="8"/>
  <c r="D186" i="8"/>
  <c r="B187" i="8"/>
  <c r="C187" i="8"/>
  <c r="D187" i="8"/>
  <c r="B188" i="8"/>
  <c r="C188" i="8"/>
  <c r="D188" i="8"/>
  <c r="B189" i="8"/>
  <c r="C189" i="8"/>
  <c r="D189" i="8"/>
  <c r="B190" i="8"/>
  <c r="C190" i="8"/>
  <c r="D190" i="8"/>
  <c r="B191" i="8"/>
  <c r="C191" i="8"/>
  <c r="D191" i="8"/>
  <c r="B192" i="8"/>
  <c r="C192" i="8"/>
  <c r="D192" i="8"/>
  <c r="B193" i="8"/>
  <c r="C193" i="8"/>
  <c r="D193" i="8"/>
  <c r="B194" i="8"/>
  <c r="C194" i="8"/>
  <c r="D194" i="8"/>
  <c r="B195" i="8"/>
  <c r="C195" i="8"/>
  <c r="D195" i="8"/>
  <c r="B196" i="8"/>
  <c r="C196" i="8"/>
  <c r="D196" i="8"/>
  <c r="B197" i="8"/>
  <c r="C197" i="8"/>
  <c r="D197" i="8"/>
  <c r="B198" i="8"/>
  <c r="C198" i="8"/>
  <c r="D198" i="8"/>
  <c r="B199" i="8"/>
  <c r="C199" i="8"/>
  <c r="D199" i="8"/>
  <c r="B200" i="8"/>
  <c r="C200" i="8"/>
  <c r="D200" i="8"/>
  <c r="B201" i="8"/>
  <c r="C201" i="8"/>
  <c r="D201" i="8"/>
  <c r="B202" i="8"/>
  <c r="C202" i="8"/>
  <c r="D202" i="8"/>
  <c r="B203" i="8"/>
  <c r="C203" i="8"/>
  <c r="D203" i="8"/>
  <c r="B204" i="8"/>
  <c r="C204" i="8"/>
  <c r="D204" i="8"/>
  <c r="B205" i="8"/>
  <c r="C205" i="8"/>
  <c r="D205" i="8"/>
  <c r="B206" i="8"/>
  <c r="C206" i="8"/>
  <c r="D206" i="8"/>
  <c r="B207" i="8"/>
  <c r="C207" i="8"/>
  <c r="D207" i="8"/>
  <c r="B208" i="8"/>
  <c r="C208" i="8"/>
  <c r="D208" i="8"/>
  <c r="B209" i="8"/>
  <c r="C209" i="8"/>
  <c r="D209" i="8"/>
  <c r="B210" i="8"/>
  <c r="C210" i="8"/>
  <c r="D210" i="8"/>
  <c r="B211" i="8"/>
  <c r="C211" i="8"/>
  <c r="D211" i="8"/>
  <c r="B212" i="8"/>
  <c r="C212" i="8"/>
  <c r="D212" i="8"/>
  <c r="B213" i="8"/>
  <c r="C213" i="8"/>
  <c r="D213" i="8"/>
  <c r="B214" i="8"/>
  <c r="C214" i="8"/>
  <c r="D214" i="8"/>
  <c r="B215" i="8"/>
  <c r="C215" i="8"/>
  <c r="D215" i="8"/>
  <c r="B216" i="8"/>
  <c r="C216" i="8"/>
  <c r="D216" i="8"/>
  <c r="B217" i="8"/>
  <c r="C217" i="8"/>
  <c r="D217" i="8"/>
  <c r="B218" i="8"/>
  <c r="C218" i="8"/>
  <c r="D218" i="8"/>
  <c r="B219" i="8"/>
  <c r="C219" i="8"/>
  <c r="D219" i="8"/>
  <c r="B220" i="8"/>
  <c r="C220" i="8"/>
  <c r="D220" i="8"/>
  <c r="B221" i="8"/>
  <c r="C221" i="8"/>
  <c r="D221" i="8"/>
  <c r="B222" i="8"/>
  <c r="C222" i="8"/>
  <c r="D222" i="8"/>
  <c r="B223" i="8"/>
  <c r="C223" i="8"/>
  <c r="D223" i="8"/>
  <c r="B224" i="8"/>
  <c r="C224" i="8"/>
  <c r="D224" i="8"/>
  <c r="B225" i="8"/>
  <c r="C225" i="8"/>
  <c r="D225" i="8"/>
  <c r="B226" i="8"/>
  <c r="C226" i="8"/>
  <c r="D226" i="8"/>
  <c r="B227" i="8"/>
  <c r="C227" i="8"/>
  <c r="D227" i="8"/>
  <c r="B228" i="8"/>
  <c r="C228" i="8"/>
  <c r="D228" i="8"/>
  <c r="B229" i="8"/>
  <c r="C229" i="8"/>
  <c r="D229" i="8"/>
  <c r="B230" i="8"/>
  <c r="C230" i="8"/>
  <c r="D230" i="8"/>
  <c r="B231" i="8"/>
  <c r="C231" i="8"/>
  <c r="D231" i="8"/>
  <c r="B232" i="8"/>
  <c r="C232" i="8"/>
  <c r="D232" i="8"/>
  <c r="B233" i="8"/>
  <c r="C233" i="8"/>
  <c r="D233" i="8"/>
  <c r="B234" i="8"/>
  <c r="C234" i="8"/>
  <c r="D234" i="8"/>
  <c r="B235" i="8"/>
  <c r="C235" i="8"/>
  <c r="D235" i="8"/>
  <c r="B236" i="8"/>
  <c r="C236" i="8"/>
  <c r="D236" i="8"/>
  <c r="B237" i="8"/>
  <c r="C237" i="8"/>
  <c r="D237" i="8"/>
  <c r="B238" i="8"/>
  <c r="C238" i="8"/>
  <c r="D238" i="8"/>
  <c r="B239" i="8"/>
  <c r="C239" i="8"/>
  <c r="D239" i="8"/>
  <c r="B240" i="8"/>
  <c r="C240" i="8"/>
  <c r="D240" i="8"/>
  <c r="B241" i="8"/>
  <c r="C241" i="8"/>
  <c r="D241" i="8"/>
  <c r="B242" i="8"/>
  <c r="C242" i="8"/>
  <c r="D242" i="8"/>
  <c r="B243" i="8"/>
  <c r="C243" i="8"/>
  <c r="D243" i="8"/>
  <c r="B244" i="8"/>
  <c r="C244" i="8"/>
  <c r="D244" i="8"/>
  <c r="B245" i="8"/>
  <c r="C245" i="8"/>
  <c r="D245" i="8"/>
  <c r="B246" i="8"/>
  <c r="C246" i="8"/>
  <c r="D246" i="8"/>
  <c r="D2" i="8"/>
  <c r="C2" i="8"/>
  <c r="B2" i="8"/>
  <c r="G2" i="1"/>
  <c r="F2" i="1"/>
  <c r="E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D2" i="1"/>
  <c r="C2" i="1"/>
  <c r="B2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" i="9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E21" i="1" l="1"/>
  <c r="E4" i="1"/>
  <c r="E3" i="1"/>
  <c r="E7" i="1"/>
  <c r="E8" i="1"/>
  <c r="E11" i="1"/>
  <c r="E12" i="1"/>
  <c r="E15" i="1"/>
  <c r="E16" i="1"/>
  <c r="E19" i="1"/>
  <c r="E20" i="1"/>
  <c r="E24" i="1"/>
  <c r="E25" i="1"/>
  <c r="E28" i="1"/>
  <c r="E29" i="1"/>
  <c r="E32" i="1"/>
  <c r="E33" i="1"/>
  <c r="E36" i="1"/>
  <c r="E37" i="1"/>
  <c r="E40" i="1"/>
  <c r="E41" i="1"/>
  <c r="E44" i="1"/>
  <c r="E45" i="1"/>
  <c r="E48" i="1"/>
  <c r="E49" i="1"/>
  <c r="E52" i="1"/>
  <c r="E53" i="1"/>
  <c r="E56" i="1"/>
  <c r="E57" i="1"/>
  <c r="E60" i="1"/>
  <c r="E61" i="1"/>
  <c r="E64" i="1"/>
  <c r="E65" i="1"/>
  <c r="E68" i="1"/>
  <c r="E69" i="1"/>
  <c r="E72" i="1"/>
  <c r="E73" i="1"/>
  <c r="E76" i="1"/>
  <c r="E77" i="1"/>
  <c r="E80" i="1"/>
  <c r="E81" i="1"/>
  <c r="E84" i="1"/>
  <c r="E85" i="1"/>
  <c r="E88" i="1"/>
  <c r="E89" i="1"/>
  <c r="E92" i="1"/>
  <c r="E93" i="1"/>
  <c r="E96" i="1"/>
  <c r="E97" i="1"/>
  <c r="E100" i="1"/>
  <c r="E101" i="1"/>
  <c r="E104" i="1"/>
  <c r="E105" i="1"/>
  <c r="E108" i="1"/>
  <c r="E109" i="1"/>
  <c r="E112" i="1"/>
  <c r="E113" i="1"/>
  <c r="E116" i="1"/>
  <c r="E117" i="1"/>
  <c r="E120" i="1"/>
  <c r="E121" i="1"/>
  <c r="E124" i="1"/>
  <c r="E125" i="1"/>
  <c r="E128" i="1"/>
  <c r="E129" i="1"/>
  <c r="E132" i="1"/>
  <c r="E133" i="1"/>
  <c r="E136" i="1"/>
  <c r="E137" i="1"/>
  <c r="E140" i="1"/>
  <c r="E141" i="1"/>
  <c r="E144" i="1"/>
  <c r="E145" i="1"/>
  <c r="E148" i="1"/>
  <c r="E149" i="1"/>
  <c r="E152" i="1"/>
  <c r="E153" i="1"/>
  <c r="E156" i="1"/>
  <c r="E157" i="1"/>
  <c r="E160" i="1"/>
  <c r="E161" i="1"/>
  <c r="E164" i="1"/>
  <c r="E165" i="1"/>
  <c r="E168" i="1"/>
  <c r="E169" i="1"/>
  <c r="E172" i="1"/>
  <c r="E173" i="1"/>
  <c r="E176" i="1"/>
  <c r="E177" i="1"/>
  <c r="E180" i="1"/>
  <c r="E181" i="1"/>
  <c r="E184" i="1"/>
  <c r="E185" i="1"/>
  <c r="E188" i="1"/>
  <c r="E189" i="1"/>
  <c r="E192" i="1"/>
  <c r="E193" i="1"/>
  <c r="E196" i="1"/>
  <c r="E197" i="1"/>
  <c r="E200" i="1"/>
  <c r="E201" i="1"/>
  <c r="E204" i="1"/>
  <c r="E205" i="1"/>
  <c r="E208" i="1"/>
  <c r="E209" i="1"/>
  <c r="E212" i="1"/>
  <c r="E213" i="1"/>
  <c r="E217" i="1"/>
  <c r="E218" i="1"/>
  <c r="E221" i="1"/>
  <c r="E222" i="1"/>
  <c r="E225" i="1"/>
  <c r="E226" i="1"/>
  <c r="E229" i="1"/>
  <c r="E230" i="1"/>
  <c r="E233" i="1"/>
  <c r="E234" i="1"/>
  <c r="E237" i="1"/>
  <c r="E238" i="1"/>
  <c r="E241" i="1"/>
  <c r="E242" i="1"/>
  <c r="E243" i="1"/>
  <c r="E245" i="1"/>
  <c r="E246" i="1"/>
  <c r="E244" i="1" l="1"/>
  <c r="E240" i="1"/>
  <c r="E236" i="1"/>
  <c r="E232" i="1"/>
  <c r="E228" i="1"/>
  <c r="E224" i="1"/>
  <c r="E220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8" i="1"/>
  <c r="E14" i="1"/>
  <c r="E10" i="1"/>
  <c r="E6" i="1"/>
  <c r="E216" i="1"/>
  <c r="E239" i="1"/>
  <c r="E235" i="1"/>
  <c r="E231" i="1"/>
  <c r="E227" i="1"/>
  <c r="E223" i="1"/>
  <c r="E219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7" i="1"/>
  <c r="E13" i="1"/>
  <c r="E9" i="1"/>
  <c r="E5" i="1"/>
</calcChain>
</file>

<file path=xl/sharedStrings.xml><?xml version="1.0" encoding="utf-8"?>
<sst xmlns="http://schemas.openxmlformats.org/spreadsheetml/2006/main" count="3124" uniqueCount="321">
  <si>
    <t>시도별</t>
    <phoneticPr fontId="1" type="noConversion"/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</si>
  <si>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</si>
  <si>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</si>
  <si>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</si>
  <si>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</si>
  <si>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</si>
  <si>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</si>
  <si>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</si>
  <si>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</si>
  <si>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</si>
  <si>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</si>
  <si>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</si>
  <si>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</si>
  <si>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</si>
  <si>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</si>
  <si>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</si>
  <si>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</si>
  <si>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</si>
  <si>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</si>
  <si>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</si>
  <si>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</si>
  <si>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</si>
  <si>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</si>
  <si>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</si>
  <si>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</si>
  <si>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</si>
  <si>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</si>
  <si>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</si>
  <si>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</si>
  <si>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</si>
  <si>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</si>
  <si>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</si>
  <si>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</si>
  <si>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</si>
  <si>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</si>
  <si>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</si>
  <si>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</si>
  <si>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</si>
  <si>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</si>
  <si>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</si>
  <si>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</si>
  <si>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</si>
  <si>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</si>
  <si>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</si>
  <si>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</si>
  <si>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</si>
  <si>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</si>
  <si>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</si>
  <si>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</si>
  <si>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</si>
  <si>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</si>
  <si>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</si>
  <si>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</si>
  <si>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</si>
  <si>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</si>
  <si>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</si>
  <si>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</si>
  <si>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</si>
  <si>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</si>
  <si>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</si>
  <si>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</si>
  <si>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</si>
  <si>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</si>
  <si>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</si>
  <si>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</si>
  <si>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</si>
  <si>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</si>
  <si>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</si>
  <si>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</si>
  <si>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</si>
  <si>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</si>
  <si>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</si>
  <si>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</si>
  <si>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</si>
  <si>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</si>
  <si>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</si>
  <si>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</si>
  <si>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</si>
  <si>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</si>
  <si>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</si>
  <si>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</si>
  <si>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</si>
  <si>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</si>
  <si>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</si>
  <si>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</si>
  <si>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</si>
  <si>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</si>
  <si>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</si>
  <si>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</si>
  <si>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</si>
  <si>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</si>
  <si>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</si>
  <si>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</si>
  <si>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</si>
  <si>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</si>
  <si>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</si>
  <si>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</si>
  <si>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</si>
  <si>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</si>
  <si>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</si>
  <si>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</si>
  <si>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  <phoneticPr fontId="1" type="noConversion"/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</si>
  <si>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</si>
  <si>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</si>
  <si>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</si>
  <si>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</si>
  <si>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</si>
  <si>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</si>
  <si>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</si>
  <si>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</si>
  <si>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</si>
  <si>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</si>
  <si>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</si>
  <si>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</si>
  <si>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</si>
  <si>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</si>
  <si>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</si>
  <si>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</si>
  <si>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</si>
  <si>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</si>
  <si>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</si>
  <si>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</si>
  <si>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</si>
  <si>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</si>
  <si>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</si>
  <si>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</si>
  <si>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</si>
  <si>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</si>
  <si>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</si>
  <si>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</si>
  <si>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</si>
  <si>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</si>
  <si>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</si>
  <si>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</si>
  <si>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</si>
  <si>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</si>
  <si>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</si>
  <si>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</si>
  <si>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</si>
  <si>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</si>
  <si>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</si>
  <si>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</si>
  <si>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</si>
  <si>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</si>
  <si>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</si>
  <si>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</si>
  <si>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</si>
  <si>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</si>
  <si>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</si>
  <si>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</si>
  <si>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</si>
  <si>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</si>
  <si>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</si>
  <si>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</si>
  <si>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</si>
  <si>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</si>
  <si>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</si>
  <si>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</si>
  <si>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</si>
  <si>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</si>
  <si>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</si>
  <si>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</si>
  <si>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</si>
  <si>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</si>
  <si>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</si>
  <si>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</si>
  <si>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</si>
  <si>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</si>
  <si>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</si>
  <si>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</si>
  <si>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</si>
  <si>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</si>
  <si>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</si>
  <si>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</si>
  <si>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</si>
  <si>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</si>
  <si>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</si>
  <si>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</si>
  <si>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</si>
  <si>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</si>
  <si>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</si>
  <si>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</si>
  <si>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</si>
  <si>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</si>
  <si>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</si>
  <si>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</si>
  <si>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</si>
  <si>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</si>
  <si>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</si>
  <si>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</si>
  <si>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</si>
  <si>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</si>
  <si>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</si>
  <si>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</si>
  <si>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</si>
  <si>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</si>
  <si>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</si>
  <si>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</si>
  <si>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</si>
  <si>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</si>
  <si>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</si>
  <si>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</si>
  <si>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</si>
  <si>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</si>
  <si>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</si>
  <si>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</si>
  <si>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</si>
  <si>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</si>
  <si>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</si>
  <si>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</si>
  <si>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</si>
  <si>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</si>
  <si>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</si>
  <si>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</si>
  <si>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</si>
  <si>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</si>
  <si>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</si>
  <si>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</si>
  <si>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</si>
  <si>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</si>
  <si>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</si>
  <si>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</si>
  <si>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</si>
  <si>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</si>
  <si>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</si>
  <si>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</si>
  <si>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</si>
  <si>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</si>
  <si>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</si>
  <si>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</si>
  <si>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</si>
  <si>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</si>
  <si>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</si>
  <si>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</si>
  <si>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</si>
  <si>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</si>
  <si>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</si>
  <si>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</si>
  <si>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</si>
  <si>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</si>
  <si>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</si>
  <si>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</si>
  <si>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</si>
  <si>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</si>
  <si>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</si>
  <si>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운전행태영역</t>
  </si>
  <si>
    <t>운전행태영역</t>
    <phoneticPr fontId="1" type="noConversion"/>
  </si>
  <si>
    <t>교통안전영역</t>
  </si>
  <si>
    <t>교통안전영역</t>
    <phoneticPr fontId="1" type="noConversion"/>
  </si>
  <si>
    <t>보행행태영역</t>
  </si>
  <si>
    <t>보행행태영역</t>
    <phoneticPr fontId="1" type="noConversion"/>
  </si>
  <si>
    <t>1인당 자동차등록대수</t>
    <phoneticPr fontId="1" type="noConversion"/>
  </si>
  <si>
    <t>도시지역면적</t>
    <phoneticPr fontId="1" type="noConversion"/>
  </si>
  <si>
    <t>주택 수</t>
    <phoneticPr fontId="1" type="noConversion"/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</si>
  <si>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</si>
  <si>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</si>
  <si>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</si>
  <si>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</si>
  <si>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</si>
  <si>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</si>
  <si>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</si>
  <si>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</si>
  <si>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</si>
  <si>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1인당 자동차등록대수(A÷B) (대)</t>
  </si>
  <si>
    <t>자동차등록대수(A) (대)</t>
  </si>
  <si>
    <t>주민등록인구(B) (명)</t>
  </si>
  <si>
    <t>계</t>
  </si>
  <si>
    <t>교통약자영역</t>
  </si>
  <si>
    <t>-</t>
  </si>
  <si>
    <t>서울특별시</t>
    <phoneticPr fontId="1" type="noConversion"/>
  </si>
  <si>
    <t>충청남도</t>
    <phoneticPr fontId="1" type="noConversion"/>
  </si>
  <si>
    <t>대구광역시 군위군</t>
  </si>
  <si>
    <t>인천광역시 남구</t>
  </si>
  <si>
    <t>경상북도 군위군</t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</si>
  <si>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</si>
  <si>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</si>
  <si>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</si>
  <si>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전북특별자치도</t>
    <phoneticPr fontId="1" type="noConversion"/>
  </si>
  <si>
    <t>경상남도</t>
    <phoneticPr fontId="1" type="noConversion"/>
  </si>
  <si>
    <t>대구광역시</t>
    <phoneticPr fontId="1" type="noConversion"/>
  </si>
  <si>
    <t>부산광역시 진구</t>
    <phoneticPr fontId="1" type="noConversion"/>
  </si>
  <si>
    <t>인천광역시</t>
    <phoneticPr fontId="1" type="noConversion"/>
  </si>
  <si>
    <t>시군구</t>
    <phoneticPr fontId="1" type="noConversion"/>
  </si>
  <si>
    <t>세종특별자치시세종시</t>
  </si>
  <si>
    <t>경기도 장안구</t>
  </si>
  <si>
    <t>경기도 권선구</t>
  </si>
  <si>
    <t>경기도 팔달구</t>
  </si>
  <si>
    <t>경기도 영통구</t>
  </si>
  <si>
    <t>경기도 수정구</t>
  </si>
  <si>
    <t>경기도 중원구</t>
  </si>
  <si>
    <t>경기도 분당구</t>
  </si>
  <si>
    <t>경기도 만안구</t>
  </si>
  <si>
    <t>경기도 동안구</t>
  </si>
  <si>
    <t>경기도 원미구</t>
  </si>
  <si>
    <t>경기도 소사구</t>
  </si>
  <si>
    <t>경기도 오정구</t>
  </si>
  <si>
    <t>경기도 상록구</t>
  </si>
  <si>
    <t>경기도 단원구</t>
  </si>
  <si>
    <t>경기도 덕양구</t>
  </si>
  <si>
    <t>경기도 일산동구</t>
  </si>
  <si>
    <t>경기도 일산서구</t>
  </si>
  <si>
    <t>경기도 처인구</t>
  </si>
  <si>
    <t>경기도 기흥구</t>
  </si>
  <si>
    <t>경기도 수지구</t>
  </si>
  <si>
    <t>충청북도 상당구</t>
  </si>
  <si>
    <t>충청북도 서원구</t>
  </si>
  <si>
    <t>충청북도 흥덕구</t>
  </si>
  <si>
    <t>충청북도 청원구</t>
  </si>
  <si>
    <t>충청남도 동남구</t>
  </si>
  <si>
    <t>충청남도 서북구</t>
  </si>
  <si>
    <t>전북특별자치도 완산구</t>
  </si>
  <si>
    <t>전북특별자치도 덕진구</t>
  </si>
  <si>
    <t>경상북도 남구</t>
  </si>
  <si>
    <t>경상북도 북구</t>
  </si>
  <si>
    <t>경상남도 의창구</t>
  </si>
  <si>
    <t>경상남도 성산구</t>
  </si>
  <si>
    <t>경상남도 마산합포구</t>
  </si>
  <si>
    <t>경상남도 마산회원구</t>
  </si>
  <si>
    <t>경상남도 진해구</t>
  </si>
  <si>
    <t>강원특별자치도</t>
    <phoneticPr fontId="1" type="noConversion"/>
  </si>
  <si>
    <t>부산광역시 진구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</si>
</sst>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"/>
  </numFmts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EBD7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0" xfId="1">
      <alignment vertical="center"/>
    </xf>
    <xf numFmtId="0" fontId="3" fillId="2" borderId="1" xfId="1" applyFill="1" applyBorder="1" applyAlignment="1"/>
    <xf numFmtId="176" fontId="3" fillId="0" borderId="1" xfId="1" applyNumberFormat="1" applyBorder="1" applyAlignment="1">
      <alignment horizontal="right"/>
    </xf>
    <xf numFmtId="3" fontId="3" fillId="0" borderId="1" xfId="1" applyNumberFormat="1" applyBorder="1" applyAlignment="1">
      <alignment horizontal="right"/>
    </xf>
    <xf numFmtId="4" fontId="3" fillId="0" borderId="1" xfId="1" applyNumberFormat="1" applyBorder="1" applyAlignment="1">
      <alignment horizontal="right"/>
    </xf>
    <xf numFmtId="0" fontId="3" fillId="2" borderId="1" xfId="1" applyFill="1" applyBorder="1" applyAlignment="1">
      <alignment horizontal="center"/>
    </xf>
    <xf numFmtId="0" fontId="3" fillId="0" borderId="2" xfId="1" applyFill="1" applyBorder="1" applyAlignment="1"/>
    <xf numFmtId="0" fontId="3" fillId="2" borderId="1" xfId="1" applyFill="1" applyBorder="1" applyAlignment="1"/>
    <xf numFmtId="0" fontId="3" fillId="2" borderId="2" xfId="1" applyFill="1" applyBorder="1" applyAlignment="1">
      <alignment horizontal="center" vertical="center"/>
    </xf>
    <xf numFmtId="0" fontId="3" fillId="2" borderId="3" xfId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3" fillId="0" borderId="1" xfId="1" applyFill="1" applyBorder="1" applyAlignment="1"/>
    <xf numFmtId="0" fontId="4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abSelected="1" workbookViewId="0"/>
  </sheetViews>
  <sheetFormatPr defaultRowHeight="16.5"/>
  <cols>
    <col min="1" max="1" width="24.125" style="15" bestFit="1" customWidth="1"/>
    <col min="2" max="4" width="13" style="15" bestFit="1" customWidth="1"/>
    <col min="5" max="5" width="21.125" style="15" bestFit="1" customWidth="1"/>
    <col min="6" max="6" width="13" style="15" bestFit="1" customWidth="1"/>
    <col min="7" max="7" width="7.75" style="15" bestFit="1" customWidth="1"/>
    <col min="8" max="16384" width="9" style="15"/>
  </cols>
  <sheetData>
    <row r="1" spans="1:7" customFormat="1">
      <c r="A1" s="17" t="s">
        <v>0</v>
      </c>
      <c r="B1" s="2" t="s">
        <v>246</v>
      </c>
      <c r="C1" s="2" t="s">
        <v>248</v>
      </c>
      <c r="D1" s="2" t="s">
        <v>250</v>
      </c>
      <c r="E1" s="2" t="s">
        <v>251</v>
      </c>
      <c r="F1" s="2" t="s">
        <v>252</v>
      </c>
      <c r="G1" s="2" t="s">
        <v>253</v>
      </c>
    </row>
    <row r="2" spans="1:7" customFormat="1">
      <c r="A2" s="1" t="s">
        <v>1</v>
      </c>
      <c r="B2" s="2">
        <f>VLOOKUP(A2,교통문화지수!A:AL,2,0)</f>
        <v>78.87</v>
      </c>
      <c r="C2" s="2">
        <f>VLOOKUP(A2,교통문화지수!A:AL,3,0)</f>
        <v>33.68</v>
      </c>
      <c r="D2" s="2">
        <f>VLOOKUP(A2,교통문화지수!A:AL,4,0)</f>
        <v>22.04</v>
      </c>
      <c r="E2" s="2">
        <f>VLOOKUP(A2,'1인당 자동차등록대수'!A:AB,2,0)</f>
        <v>0.4</v>
      </c>
      <c r="F2" s="2">
        <f>VLOOKUP(A2,도시면적!A:I,2,0)</f>
        <v>1022563285</v>
      </c>
      <c r="G2" s="2">
        <f>VLOOKUP(A2,'주택 수'!A:I,2,0)</f>
        <v>569899</v>
      </c>
    </row>
    <row r="3" spans="1:7" customFormat="1">
      <c r="A3" s="1" t="s">
        <v>2</v>
      </c>
      <c r="B3" s="2">
        <f>VLOOKUP(A3,교통문화지수!A:AL,2,0)</f>
        <v>87.14</v>
      </c>
      <c r="C3" s="2">
        <f>VLOOKUP(A3,교통문화지수!A:AL,3,0)</f>
        <v>36.24</v>
      </c>
      <c r="D3" s="2">
        <f>VLOOKUP(A3,교통문화지수!A:AL,4,0)</f>
        <v>23.95</v>
      </c>
      <c r="E3" s="2">
        <f>VLOOKUP(A3,'1인당 자동차등록대수'!A:D,2,0)</f>
        <v>0.5</v>
      </c>
      <c r="F3" s="2">
        <f>VLOOKUP(A3,도시면적!A:H,2,0)</f>
        <v>84204778</v>
      </c>
      <c r="G3" s="2">
        <f>VLOOKUP(A3,'주택 수'!A:H,2,0)</f>
        <v>76837</v>
      </c>
    </row>
    <row r="4" spans="1:7" customFormat="1">
      <c r="A4" s="1" t="s">
        <v>3</v>
      </c>
      <c r="B4" s="2">
        <f>VLOOKUP(A4,교통문화지수!A:AL,2,0)</f>
        <v>65.66</v>
      </c>
      <c r="C4" s="2">
        <f>VLOOKUP(A4,교통문화지수!A:AL,3,0)</f>
        <v>30.78</v>
      </c>
      <c r="D4" s="2">
        <f>VLOOKUP(A4,교통문화지수!A:AL,4,0)</f>
        <v>19.23</v>
      </c>
      <c r="E4" s="2">
        <f>VLOOKUP(A4,'1인당 자동차등록대수'!A:D,2,0)</f>
        <v>0.4</v>
      </c>
      <c r="F4" s="2">
        <f>VLOOKUP(A4,도시면적!A:H,2,0)</f>
        <v>12380128</v>
      </c>
      <c r="G4" s="2">
        <f>VLOOKUP(A4,'주택 수'!A:H,2,0)</f>
        <v>11258</v>
      </c>
    </row>
    <row r="5" spans="1:7" customFormat="1">
      <c r="A5" s="1" t="s">
        <v>4</v>
      </c>
      <c r="B5" s="2">
        <f>VLOOKUP(A5,교통문화지수!A:AL,2,0)</f>
        <v>81.180000000000007</v>
      </c>
      <c r="C5" s="2">
        <f>VLOOKUP(A5,교통문화지수!A:AL,3,0)</f>
        <v>33.47</v>
      </c>
      <c r="D5" s="2">
        <f>VLOOKUP(A5,교통문화지수!A:AL,4,0)</f>
        <v>23.65</v>
      </c>
      <c r="E5" s="2">
        <f>VLOOKUP(A5,'1인당 자동차등록대수'!A:D,2,0)</f>
        <v>0.4</v>
      </c>
      <c r="F5" s="2">
        <f>VLOOKUP(A5,도시면적!A:H,2,0)</f>
        <v>124277320</v>
      </c>
      <c r="G5" s="2">
        <f>VLOOKUP(A5,'주택 수'!A:H,2,0)</f>
        <v>36526</v>
      </c>
    </row>
    <row r="6" spans="1:7" customFormat="1">
      <c r="A6" s="1" t="s">
        <v>5</v>
      </c>
      <c r="B6" s="2">
        <f>VLOOKUP(A6,교통문화지수!A:AL,2,0)</f>
        <v>82.71</v>
      </c>
      <c r="C6" s="2">
        <f>VLOOKUP(A6,교통문화지수!A:AL,3,0)</f>
        <v>33.950000000000003</v>
      </c>
      <c r="D6" s="2">
        <f>VLOOKUP(A6,교통문화지수!A:AL,4,0)</f>
        <v>23.04</v>
      </c>
      <c r="E6" s="2">
        <f>VLOOKUP(A6,'1인당 자동차등록대수'!A:D,2,0)</f>
        <v>0.4</v>
      </c>
      <c r="F6" s="2">
        <f>VLOOKUP(A6,도시면적!A:H,2,0)</f>
        <v>76803019</v>
      </c>
      <c r="G6" s="2">
        <f>VLOOKUP(A6,'주택 수'!A:H,2,0)</f>
        <v>29471</v>
      </c>
    </row>
    <row r="7" spans="1:7" customFormat="1">
      <c r="A7" s="1" t="s">
        <v>6</v>
      </c>
      <c r="B7" s="2">
        <f>VLOOKUP(A7,교통문화지수!A:AL,2,0)</f>
        <v>80.760000000000005</v>
      </c>
      <c r="C7" s="2">
        <f>VLOOKUP(A7,교통문화지수!A:AL,3,0)</f>
        <v>33.43</v>
      </c>
      <c r="D7" s="2">
        <f>VLOOKUP(A7,교통문화지수!A:AL,4,0)</f>
        <v>22.64</v>
      </c>
      <c r="E7" s="2">
        <f>VLOOKUP(A7,'1인당 자동차등록대수'!A:D,2,0)</f>
        <v>0.4</v>
      </c>
      <c r="F7" s="2">
        <f>VLOOKUP(A7,도시면적!A:H,2,0)</f>
        <v>42065437</v>
      </c>
      <c r="G7" s="2">
        <f>VLOOKUP(A7,'주택 수'!A:H,2,0)</f>
        <v>32089</v>
      </c>
    </row>
    <row r="8" spans="1:7" customFormat="1">
      <c r="A8" s="1" t="s">
        <v>7</v>
      </c>
      <c r="B8" s="2">
        <f>VLOOKUP(A8,교통문화지수!A:AL,2,0)</f>
        <v>73.02</v>
      </c>
      <c r="C8" s="2">
        <f>VLOOKUP(A8,교통문화지수!A:AL,3,0)</f>
        <v>32.78</v>
      </c>
      <c r="D8" s="2">
        <f>VLOOKUP(A8,교통문화지수!A:AL,4,0)</f>
        <v>20.67</v>
      </c>
      <c r="E8" s="2">
        <f>VLOOKUP(A8,'1인당 자동차등록대수'!A:D,2,0)</f>
        <v>0.4</v>
      </c>
      <c r="F8" s="2">
        <f>VLOOKUP(A8,도시면적!A:H,2,0)</f>
        <v>3710000</v>
      </c>
      <c r="G8" s="2">
        <f>VLOOKUP(A8,'주택 수'!A:H,2,0)</f>
        <v>7445</v>
      </c>
    </row>
    <row r="9" spans="1:7" customFormat="1">
      <c r="A9" s="1" t="s">
        <v>8</v>
      </c>
      <c r="B9" s="2">
        <f>VLOOKUP(A9,교통문화지수!A:AL,2,0)</f>
        <v>80.959999999999994</v>
      </c>
      <c r="C9" s="2">
        <f>VLOOKUP(A9,교통문화지수!A:AL,3,0)</f>
        <v>34.06</v>
      </c>
      <c r="D9" s="2">
        <f>VLOOKUP(A9,교통문화지수!A:AL,4,0)</f>
        <v>23.07</v>
      </c>
      <c r="E9" s="2">
        <f>VLOOKUP(A9,'1인당 자동차등록대수'!A:D,2,0)</f>
        <v>0.5</v>
      </c>
      <c r="F9" s="2">
        <f>VLOOKUP(A9,도시면적!A:H,2,0)</f>
        <v>10736875</v>
      </c>
      <c r="G9" s="2">
        <f>VLOOKUP(A9,'주택 수'!A:H,2,0)</f>
        <v>12267</v>
      </c>
    </row>
    <row r="10" spans="1:7" customFormat="1">
      <c r="A10" s="1" t="s">
        <v>9</v>
      </c>
      <c r="B10" s="2">
        <f>VLOOKUP(A10,교통문화지수!A:AL,2,0)</f>
        <v>65.38</v>
      </c>
      <c r="C10" s="2">
        <f>VLOOKUP(A10,교통문화지수!A:AL,3,0)</f>
        <v>27.25</v>
      </c>
      <c r="D10" s="2">
        <f>VLOOKUP(A10,교통문화지수!A:AL,4,0)</f>
        <v>17.260000000000002</v>
      </c>
      <c r="E10" s="2">
        <f>VLOOKUP(A10,'1인당 자동차등록대수'!A:D,2,0)</f>
        <v>0.5</v>
      </c>
      <c r="F10" s="2">
        <f>VLOOKUP(A10,도시면적!A:H,2,0)</f>
        <v>26383940</v>
      </c>
      <c r="G10" s="2">
        <f>VLOOKUP(A10,'주택 수'!A:H,2,0)</f>
        <v>16509</v>
      </c>
    </row>
    <row r="11" spans="1:7" customFormat="1">
      <c r="A11" s="1" t="s">
        <v>10</v>
      </c>
      <c r="B11" s="2">
        <f>VLOOKUP(A11,교통문화지수!A:AL,2,0)</f>
        <v>85.93</v>
      </c>
      <c r="C11" s="2">
        <f>VLOOKUP(A11,교통문화지수!A:AL,3,0)</f>
        <v>37.450000000000003</v>
      </c>
      <c r="D11" s="2">
        <f>VLOOKUP(A11,교통문화지수!A:AL,4,0)</f>
        <v>21.84</v>
      </c>
      <c r="E11" s="2">
        <f>VLOOKUP(A11,'1인당 자동차등록대수'!A:D,2,0)</f>
        <v>0.4</v>
      </c>
      <c r="F11" s="2">
        <f>VLOOKUP(A11,도시면적!A:H,2,0)</f>
        <v>87271008</v>
      </c>
      <c r="G11" s="2">
        <f>VLOOKUP(A11,'주택 수'!A:H,2,0)</f>
        <v>116183</v>
      </c>
    </row>
    <row r="12" spans="1:7" customFormat="1">
      <c r="A12" s="1" t="s">
        <v>11</v>
      </c>
      <c r="B12" s="2">
        <f>VLOOKUP(A12,교통문화지수!A:AL,2,0)</f>
        <v>83.47</v>
      </c>
      <c r="C12" s="2">
        <f>VLOOKUP(A12,교통문화지수!A:AL,3,0)</f>
        <v>35.26</v>
      </c>
      <c r="D12" s="2">
        <f>VLOOKUP(A12,교통문화지수!A:AL,4,0)</f>
        <v>22.27</v>
      </c>
      <c r="E12" s="2">
        <f>VLOOKUP(A12,'1인당 자동차등록대수'!A:D,2,0)</f>
        <v>0.5</v>
      </c>
      <c r="F12" s="2">
        <f>VLOOKUP(A12,도시면적!A:H,2,0)</f>
        <v>14839362</v>
      </c>
      <c r="G12" s="2">
        <f>VLOOKUP(A12,'주택 수'!A:H,2,0)</f>
        <v>11289</v>
      </c>
    </row>
    <row r="13" spans="1:7" customFormat="1">
      <c r="A13" s="1" t="s">
        <v>12</v>
      </c>
      <c r="B13" s="2">
        <f>VLOOKUP(A13,교통문화지수!A:AL,2,0)</f>
        <v>68.849999999999994</v>
      </c>
      <c r="C13" s="2">
        <f>VLOOKUP(A13,교통문화지수!A:AL,3,0)</f>
        <v>26.57</v>
      </c>
      <c r="D13" s="2">
        <f>VLOOKUP(A13,교통문화지수!A:AL,4,0)</f>
        <v>22.86</v>
      </c>
      <c r="E13" s="2">
        <f>VLOOKUP(A13,'1인당 자동차등록대수'!A:D,2,0)</f>
        <v>0.5</v>
      </c>
      <c r="F13" s="2">
        <f>VLOOKUP(A13,도시면적!A:H,2,0)</f>
        <v>42582840</v>
      </c>
      <c r="G13" s="2">
        <f>VLOOKUP(A13,'주택 수'!A:H,2,0)</f>
        <v>16326</v>
      </c>
    </row>
    <row r="14" spans="1:7" customFormat="1">
      <c r="A14" s="1" t="s">
        <v>13</v>
      </c>
      <c r="B14" s="2">
        <f>VLOOKUP(A14,교통문화지수!A:AL,2,0)</f>
        <v>71.08</v>
      </c>
      <c r="C14" s="2">
        <f>VLOOKUP(A14,교통문화지수!A:AL,3,0)</f>
        <v>29.85</v>
      </c>
      <c r="D14" s="2">
        <f>VLOOKUP(A14,교통문화지수!A:AL,4,0)</f>
        <v>20.399999999999999</v>
      </c>
      <c r="E14" s="2">
        <f>VLOOKUP(A14,'1인당 자동차등록대수'!A:D,2,0)</f>
        <v>0.4</v>
      </c>
      <c r="F14" s="2">
        <f>VLOOKUP(A14,도시면적!A:H,2,0)</f>
        <v>26458928</v>
      </c>
      <c r="G14" s="2">
        <f>VLOOKUP(A14,'주택 수'!A:H,2,0)</f>
        <v>15588</v>
      </c>
    </row>
    <row r="15" spans="1:7" customFormat="1">
      <c r="A15" s="1" t="s">
        <v>14</v>
      </c>
      <c r="B15" s="2">
        <f>VLOOKUP(A15,교통문화지수!A:AL,2,0)</f>
        <v>75.510000000000005</v>
      </c>
      <c r="C15" s="2">
        <f>VLOOKUP(A15,교통문화지수!A:AL,3,0)</f>
        <v>31.11</v>
      </c>
      <c r="D15" s="2">
        <f>VLOOKUP(A15,교통문화지수!A:AL,4,0)</f>
        <v>22.4</v>
      </c>
      <c r="E15" s="2">
        <f>VLOOKUP(A15,'1인당 자동차등록대수'!A:D,2,0)</f>
        <v>0.4</v>
      </c>
      <c r="F15" s="2">
        <f>VLOOKUP(A15,도시면적!A:H,2,0)</f>
        <v>333858704</v>
      </c>
      <c r="G15" s="2">
        <f>VLOOKUP(A15,'주택 수'!A:H,2,0)</f>
        <v>94142</v>
      </c>
    </row>
    <row r="16" spans="1:7" customFormat="1">
      <c r="A16" s="1" t="s">
        <v>15</v>
      </c>
      <c r="B16" s="2">
        <f>VLOOKUP(A16,교통문화지수!A:AL,2,0)</f>
        <v>81.45</v>
      </c>
      <c r="C16" s="2">
        <f>VLOOKUP(A16,교통문화지수!A:AL,3,0)</f>
        <v>34.36</v>
      </c>
      <c r="D16" s="2">
        <f>VLOOKUP(A16,교통문화지수!A:AL,4,0)</f>
        <v>22.63</v>
      </c>
      <c r="E16" s="2">
        <f>VLOOKUP(A16,'1인당 자동차등록대수'!A:D,2,0)</f>
        <v>0.4</v>
      </c>
      <c r="F16" s="2">
        <f>VLOOKUP(A16,도시면적!A:H,2,0)</f>
        <v>66633000</v>
      </c>
      <c r="G16" s="2">
        <f>VLOOKUP(A16,'주택 수'!A:H,2,0)</f>
        <v>20913</v>
      </c>
    </row>
    <row r="17" spans="1:7" customFormat="1">
      <c r="A17" s="1" t="s">
        <v>16</v>
      </c>
      <c r="B17" s="2">
        <f>VLOOKUP(A17,교통문화지수!A:AL,2,0)</f>
        <v>69.819999999999993</v>
      </c>
      <c r="C17" s="2">
        <f>VLOOKUP(A17,교통문화지수!A:AL,3,0)</f>
        <v>28.77</v>
      </c>
      <c r="D17" s="2">
        <f>VLOOKUP(A17,교통문화지수!A:AL,4,0)</f>
        <v>22.37</v>
      </c>
      <c r="E17" s="2">
        <f>VLOOKUP(A17,'1인당 자동차등록대수'!A:D,2,0)</f>
        <v>0.5</v>
      </c>
      <c r="F17" s="2">
        <f>VLOOKUP(A17,도시면적!A:H,2,0)</f>
        <v>16971071</v>
      </c>
      <c r="G17" s="2">
        <f>VLOOKUP(A17,'주택 수'!A:H,2,0)</f>
        <v>19459</v>
      </c>
    </row>
    <row r="18" spans="1:7" customFormat="1">
      <c r="A18" s="1" t="s">
        <v>17</v>
      </c>
      <c r="B18" s="2">
        <f>VLOOKUP(A18,교통문화지수!A:AL,2,0)</f>
        <v>78.81</v>
      </c>
      <c r="C18" s="2">
        <f>VLOOKUP(A18,교통문화지수!A:AL,3,0)</f>
        <v>32.46</v>
      </c>
      <c r="D18" s="2">
        <f>VLOOKUP(A18,교통문화지수!A:AL,4,0)</f>
        <v>18.760000000000002</v>
      </c>
      <c r="E18" s="2">
        <f>VLOOKUP(A18,'1인당 자동차등록대수'!A:D,2,0)</f>
        <v>0.5</v>
      </c>
      <c r="F18" s="2">
        <f>VLOOKUP(A18,도시면적!A:H,2,0)</f>
        <v>30276073</v>
      </c>
      <c r="G18" s="2">
        <f>VLOOKUP(A18,'주택 수'!A:H,2,0)</f>
        <v>27228</v>
      </c>
    </row>
    <row r="19" spans="1:7" customFormat="1">
      <c r="A19" s="1" t="s">
        <v>18</v>
      </c>
      <c r="B19" s="2" t="str">
        <f>VLOOKUP(A19,교통문화지수!A:AL,2,0)</f>
        <v>-</v>
      </c>
      <c r="C19" s="2">
        <f>VLOOKUP(A19,교통문화지수!A:AL,3,0)</f>
        <v>3.2</v>
      </c>
      <c r="D19" s="2">
        <f>VLOOKUP(A19,교통문화지수!A:AL,4,0)</f>
        <v>21.76</v>
      </c>
      <c r="E19" s="2">
        <f>VLOOKUP(A19,'1인당 자동차등록대수'!A:D,2,0)</f>
        <v>0.4</v>
      </c>
      <c r="F19" s="2">
        <f>VLOOKUP(A19,도시면적!A:H,2,0)</f>
        <v>13230291</v>
      </c>
      <c r="G19" s="2">
        <f>VLOOKUP(A19,'주택 수'!A:H,2,0)</f>
        <v>8615</v>
      </c>
    </row>
    <row r="20" spans="1:7" customFormat="1">
      <c r="A20" s="1" t="s">
        <v>19</v>
      </c>
      <c r="B20" s="2">
        <f>VLOOKUP(A20,교통문화지수!A:AL,2,0)</f>
        <v>76.319999999999993</v>
      </c>
      <c r="C20" s="2">
        <f>VLOOKUP(A20,교통문화지수!A:AL,3,0)</f>
        <v>34.53</v>
      </c>
      <c r="D20" s="2">
        <f>VLOOKUP(A20,교통문화지수!A:AL,4,0)</f>
        <v>17.45</v>
      </c>
      <c r="E20" s="2">
        <f>VLOOKUP(A20,'1인당 자동차등록대수'!A:D,2,0)</f>
        <v>0.5</v>
      </c>
      <c r="F20" s="2">
        <f>VLOOKUP(A20,도시면적!A:H,2,0)</f>
        <v>9880511</v>
      </c>
      <c r="G20" s="2">
        <f>VLOOKUP(A20,'주택 수'!A:H,2,0)</f>
        <v>17754</v>
      </c>
    </row>
    <row r="21" spans="1:7" customFormat="1">
      <c r="A21" s="1" t="s">
        <v>20</v>
      </c>
      <c r="B21" s="2">
        <f>VLOOKUP(A21,교통문화지수!A:AL,2,0)</f>
        <v>81.27</v>
      </c>
      <c r="C21" s="2">
        <f>VLOOKUP(A21,교통문화지수!A:AL,3,0)</f>
        <v>32.61</v>
      </c>
      <c r="D21" s="2">
        <f>VLOOKUP(A21,교통문화지수!A:AL,4,0)</f>
        <v>25.11</v>
      </c>
      <c r="E21" s="2">
        <f>VLOOKUP(A21,'1인당 자동차등록대수'!A:D,2,0)</f>
        <v>0.4</v>
      </c>
      <c r="F21" s="2">
        <f>VLOOKUP(A21,도시면적!A:H,2,0)</f>
        <v>3357453240</v>
      </c>
      <c r="G21" s="2">
        <f>VLOOKUP(A21,'주택 수'!A:H,2,0)</f>
        <v>3693557</v>
      </c>
    </row>
    <row r="22" spans="1:7" customFormat="1">
      <c r="A22" s="1" t="s">
        <v>21</v>
      </c>
      <c r="B22" s="2">
        <f>VLOOKUP(A22,교통문화지수!A:AL,2,0)</f>
        <v>78.62</v>
      </c>
      <c r="C22" s="2">
        <f>VLOOKUP(A22,교통문화지수!A:AL,3,0)</f>
        <v>32.93</v>
      </c>
      <c r="D22" s="2">
        <f>VLOOKUP(A22,교통문화지수!A:AL,4,0)</f>
        <v>17.95</v>
      </c>
      <c r="E22" s="2">
        <f>VLOOKUP(A22,'1인당 자동차등록대수'!A:D,2,0)</f>
        <v>0.4</v>
      </c>
      <c r="F22" s="2">
        <f>VLOOKUP(A22,도시면적!A:H,2,0)</f>
        <v>81889445</v>
      </c>
      <c r="G22" s="2">
        <f>VLOOKUP(A22,'주택 수'!A:H,2,0)</f>
        <v>22546</v>
      </c>
    </row>
    <row r="23" spans="1:7" customFormat="1">
      <c r="A23" s="1" t="s">
        <v>22</v>
      </c>
      <c r="B23" s="2">
        <f>VLOOKUP(A23,교통문화지수!A:AL,2,0)</f>
        <v>78.510000000000005</v>
      </c>
      <c r="C23" s="2">
        <f>VLOOKUP(A23,교통문화지수!A:AL,3,0)</f>
        <v>29.48</v>
      </c>
      <c r="D23" s="2">
        <f>VLOOKUP(A23,교통문화지수!A:AL,4,0)</f>
        <v>26.03</v>
      </c>
      <c r="E23" s="2">
        <f>VLOOKUP(A23,'1인당 자동차등록대수'!A:D,2,0)</f>
        <v>0.4</v>
      </c>
      <c r="F23" s="2">
        <f>VLOOKUP(A23,도시면적!A:H,2,0)</f>
        <v>191850650</v>
      </c>
      <c r="G23" s="2">
        <f>VLOOKUP(A23,'주택 수'!A:H,2,0)</f>
        <v>290999</v>
      </c>
    </row>
    <row r="24" spans="1:7" customFormat="1">
      <c r="A24" s="1" t="s">
        <v>23</v>
      </c>
      <c r="B24" s="2">
        <f>VLOOKUP(A24,교통문화지수!A:AL,2,0)</f>
        <v>88.39</v>
      </c>
      <c r="C24" s="2">
        <f>VLOOKUP(A24,교통문화지수!A:AL,3,0)</f>
        <v>33.65</v>
      </c>
      <c r="D24" s="2">
        <f>VLOOKUP(A24,교통문화지수!A:AL,4,0)</f>
        <v>27.23</v>
      </c>
      <c r="E24" s="2">
        <f>VLOOKUP(A24,'1인당 자동차등록대수'!A:D,2,0)</f>
        <v>0.3</v>
      </c>
      <c r="F24" s="2">
        <f>VLOOKUP(A24,도시면적!A:H,2,0)</f>
        <v>35853000</v>
      </c>
      <c r="G24" s="2">
        <f>VLOOKUP(A24,'주택 수'!A:H,2,0)</f>
        <v>16511</v>
      </c>
    </row>
    <row r="25" spans="1:7" customFormat="1">
      <c r="A25" s="1" t="s">
        <v>24</v>
      </c>
      <c r="B25" s="2">
        <f>VLOOKUP(A25,교통문화지수!A:AL,2,0)</f>
        <v>82.33</v>
      </c>
      <c r="C25" s="2">
        <f>VLOOKUP(A25,교통문화지수!A:AL,3,0)</f>
        <v>31.45</v>
      </c>
      <c r="D25" s="2">
        <f>VLOOKUP(A25,교통문화지수!A:AL,4,0)</f>
        <v>27.55</v>
      </c>
      <c r="E25" s="2">
        <f>VLOOKUP(A25,'1인당 자동차등록대수'!A:D,2,0)</f>
        <v>0.3</v>
      </c>
      <c r="F25" s="2">
        <f>VLOOKUP(A25,도시면적!A:H,2,0)</f>
        <v>38506473</v>
      </c>
      <c r="G25" s="2">
        <f>VLOOKUP(A25,'주택 수'!A:H,2,0)</f>
        <v>103663</v>
      </c>
    </row>
    <row r="26" spans="1:7" customFormat="1">
      <c r="A26" s="1" t="s">
        <v>25</v>
      </c>
      <c r="B26" s="2">
        <f>VLOOKUP(A26,교통문화지수!A:AL,2,0)</f>
        <v>73.66</v>
      </c>
      <c r="C26" s="2">
        <f>VLOOKUP(A26,교통문화지수!A:AL,3,0)</f>
        <v>32</v>
      </c>
      <c r="D26" s="2">
        <f>VLOOKUP(A26,교통문화지수!A:AL,4,0)</f>
        <v>23.74</v>
      </c>
      <c r="E26" s="2">
        <f>VLOOKUP(A26,'1인당 자동차등록대수'!A:D,2,0)</f>
        <v>0.5</v>
      </c>
      <c r="F26" s="2">
        <f>VLOOKUP(A26,도시면적!A:H,2,0)</f>
        <v>172256000</v>
      </c>
      <c r="G26" s="2">
        <f>VLOOKUP(A26,'주택 수'!A:H,2,0)</f>
        <v>90789</v>
      </c>
    </row>
    <row r="27" spans="1:7" customFormat="1">
      <c r="A27" s="1" t="s">
        <v>26</v>
      </c>
      <c r="B27" s="2">
        <f>VLOOKUP(A27,교통문화지수!A:AL,2,0)</f>
        <v>79.42</v>
      </c>
      <c r="C27" s="2">
        <f>VLOOKUP(A27,교통문화지수!A:AL,3,0)</f>
        <v>33.299999999999997</v>
      </c>
      <c r="D27" s="2">
        <f>VLOOKUP(A27,교통문화지수!A:AL,4,0)</f>
        <v>25.6</v>
      </c>
      <c r="E27" s="2">
        <f>VLOOKUP(A27,'1인당 자동차등록대수'!A:D,2,0)</f>
        <v>0.3</v>
      </c>
      <c r="F27" s="2">
        <f>VLOOKUP(A27,도시면적!A:H,2,0)</f>
        <v>33292067</v>
      </c>
      <c r="G27" s="2">
        <f>VLOOKUP(A27,'주택 수'!A:H,2,0)</f>
        <v>48858</v>
      </c>
    </row>
    <row r="28" spans="1:7" customFormat="1">
      <c r="A28" s="1" t="s">
        <v>27</v>
      </c>
      <c r="B28" s="2">
        <f>VLOOKUP(A28,교통문화지수!A:AL,2,0)</f>
        <v>83.9</v>
      </c>
      <c r="C28" s="2">
        <f>VLOOKUP(A28,교통문화지수!A:AL,3,0)</f>
        <v>34.4</v>
      </c>
      <c r="D28" s="2">
        <f>VLOOKUP(A28,교통문화지수!A:AL,4,0)</f>
        <v>27.22</v>
      </c>
      <c r="E28" s="2">
        <f>VLOOKUP(A28,'1인당 자동차등록대수'!A:D,2,0)</f>
        <v>0.3</v>
      </c>
      <c r="F28" s="2">
        <f>VLOOKUP(A28,도시면적!A:H,2,0)</f>
        <v>36362000</v>
      </c>
      <c r="G28" s="2">
        <f>VLOOKUP(A28,'주택 수'!A:H,2,0)</f>
        <v>85654</v>
      </c>
    </row>
    <row r="29" spans="1:7" customFormat="1">
      <c r="A29" s="1" t="s">
        <v>28</v>
      </c>
      <c r="B29" s="2">
        <f>VLOOKUP(A29,교통문화지수!A:AL,2,0)</f>
        <v>82.35</v>
      </c>
      <c r="C29" s="2">
        <f>VLOOKUP(A29,교통문화지수!A:AL,3,0)</f>
        <v>34.36</v>
      </c>
      <c r="D29" s="2">
        <f>VLOOKUP(A29,교통문화지수!A:AL,4,0)</f>
        <v>24.55</v>
      </c>
      <c r="E29" s="2">
        <f>VLOOKUP(A29,'1인당 자동차등록대수'!A:D,2,0)</f>
        <v>0.4</v>
      </c>
      <c r="F29" s="2">
        <f>VLOOKUP(A29,도시면적!A:H,2,0)</f>
        <v>101933117</v>
      </c>
      <c r="G29" s="2">
        <f>VLOOKUP(A29,'주택 수'!A:H,2,0)</f>
        <v>109595</v>
      </c>
    </row>
    <row r="30" spans="1:7" customFormat="1">
      <c r="A30" s="1" t="s">
        <v>29</v>
      </c>
      <c r="B30" s="2">
        <f>VLOOKUP(A30,교통문화지수!A:AL,2,0)</f>
        <v>80.58</v>
      </c>
      <c r="C30" s="2">
        <f>VLOOKUP(A30,교통문화지수!A:AL,3,0)</f>
        <v>31.56</v>
      </c>
      <c r="D30" s="2">
        <f>VLOOKUP(A30,교통문화지수!A:AL,4,0)</f>
        <v>25.88</v>
      </c>
      <c r="E30" s="2">
        <f>VLOOKUP(A30,'1인당 자동차등록대수'!A:D,2,0)</f>
        <v>0.4</v>
      </c>
      <c r="F30" s="2">
        <f>VLOOKUP(A30,도시면적!A:H,2,0)</f>
        <v>241792389</v>
      </c>
      <c r="G30" s="2">
        <f>VLOOKUP(A30,'주택 수'!A:H,2,0)</f>
        <v>202097</v>
      </c>
    </row>
    <row r="31" spans="1:7" customFormat="1">
      <c r="A31" s="1" t="s">
        <v>30</v>
      </c>
      <c r="B31" s="2">
        <f>VLOOKUP(A31,교통문화지수!A:AL,2,0)</f>
        <v>80.33</v>
      </c>
      <c r="C31" s="2">
        <f>VLOOKUP(A31,교통문화지수!A:AL,3,0)</f>
        <v>28.62</v>
      </c>
      <c r="D31" s="2">
        <f>VLOOKUP(A31,교통문화지수!A:AL,4,0)</f>
        <v>24.02</v>
      </c>
      <c r="E31" s="2">
        <f>VLOOKUP(A31,'1인당 자동차등록대수'!A:D,2,0)</f>
        <v>0.4</v>
      </c>
      <c r="F31" s="2">
        <f>VLOOKUP(A31,도시면적!A:H,2,0)</f>
        <v>33298502</v>
      </c>
      <c r="G31" s="2">
        <f>VLOOKUP(A31,'주택 수'!A:H,2,0)</f>
        <v>35335</v>
      </c>
    </row>
    <row r="32" spans="1:7" customFormat="1">
      <c r="A32" s="1" t="s">
        <v>31</v>
      </c>
      <c r="B32" s="2">
        <f>VLOOKUP(A32,교통문화지수!A:AL,2,0)</f>
        <v>84.73</v>
      </c>
      <c r="C32" s="2">
        <f>VLOOKUP(A32,교통문화지수!A:AL,3,0)</f>
        <v>33.51</v>
      </c>
      <c r="D32" s="2">
        <f>VLOOKUP(A32,교통문화지수!A:AL,4,0)</f>
        <v>26.45</v>
      </c>
      <c r="E32" s="2">
        <f>VLOOKUP(A32,'1인당 자동차등록대수'!A:D,2,0)</f>
        <v>0.3</v>
      </c>
      <c r="F32" s="2">
        <f>VLOOKUP(A32,도시면적!A:H,2,0)</f>
        <v>53450000</v>
      </c>
      <c r="G32" s="2">
        <f>VLOOKUP(A32,'주택 수'!A:H,2,0)</f>
        <v>247576</v>
      </c>
    </row>
    <row r="33" spans="1:7" customFormat="1">
      <c r="A33" s="1" t="s">
        <v>32</v>
      </c>
      <c r="B33" s="2">
        <f>VLOOKUP(A33,교통문화지수!A:AL,2,0)</f>
        <v>83.54</v>
      </c>
      <c r="C33" s="2">
        <f>VLOOKUP(A33,교통문화지수!A:AL,3,0)</f>
        <v>33.49</v>
      </c>
      <c r="D33" s="2">
        <f>VLOOKUP(A33,교통문화지수!A:AL,4,0)</f>
        <v>26.1</v>
      </c>
      <c r="E33" s="2">
        <f>VLOOKUP(A33,'1인당 자동차등록대수'!A:D,2,0)</f>
        <v>0.3</v>
      </c>
      <c r="F33" s="2">
        <f>VLOOKUP(A33,도시면적!A:H,2,0)</f>
        <v>141820897</v>
      </c>
      <c r="G33" s="2">
        <f>VLOOKUP(A33,'주택 수'!A:H,2,0)</f>
        <v>246604</v>
      </c>
    </row>
    <row r="34" spans="1:7" customFormat="1">
      <c r="A34" s="1" t="s">
        <v>33</v>
      </c>
      <c r="B34" s="2">
        <f>VLOOKUP(A34,교통문화지수!A:AL,2,0)</f>
        <v>81.260000000000005</v>
      </c>
      <c r="C34" s="2">
        <f>VLOOKUP(A34,교통문화지수!A:AL,3,0)</f>
        <v>30.71</v>
      </c>
      <c r="D34" s="2">
        <f>VLOOKUP(A34,교통문화지수!A:AL,4,0)</f>
        <v>25.05</v>
      </c>
      <c r="E34" s="2">
        <f>VLOOKUP(A34,'1인당 자동차등록대수'!A:D,2,0)</f>
        <v>0.4</v>
      </c>
      <c r="F34" s="2">
        <f>VLOOKUP(A34,도시면적!A:H,2,0)</f>
        <v>121138690</v>
      </c>
      <c r="G34" s="2">
        <f>VLOOKUP(A34,'주택 수'!A:H,2,0)</f>
        <v>329765</v>
      </c>
    </row>
    <row r="35" spans="1:7" customFormat="1">
      <c r="A35" s="1" t="s">
        <v>34</v>
      </c>
      <c r="B35" s="2">
        <f>VLOOKUP(A35,교통문화지수!A:AL,2,0)</f>
        <v>77.349999999999994</v>
      </c>
      <c r="C35" s="2">
        <f>VLOOKUP(A35,교통문화지수!A:AL,3,0)</f>
        <v>33.35</v>
      </c>
      <c r="D35" s="2">
        <f>VLOOKUP(A35,교통문화지수!A:AL,4,0)</f>
        <v>23.36</v>
      </c>
      <c r="E35" s="2">
        <f>VLOOKUP(A35,'1인당 자동차등록대수'!A:D,2,0)</f>
        <v>0.5</v>
      </c>
      <c r="F35" s="2">
        <f>VLOOKUP(A35,도시면적!A:H,2,0)</f>
        <v>133974164</v>
      </c>
      <c r="G35" s="2">
        <f>VLOOKUP(A35,'주택 수'!A:H,2,0)</f>
        <v>118219</v>
      </c>
    </row>
    <row r="36" spans="1:7" customFormat="1">
      <c r="A36" s="1" t="s">
        <v>35</v>
      </c>
      <c r="B36" s="2">
        <f>VLOOKUP(A36,교통문화지수!A:AL,2,0)</f>
        <v>79.44</v>
      </c>
      <c r="C36" s="2">
        <f>VLOOKUP(A36,교통문화지수!A:AL,3,0)</f>
        <v>33.29</v>
      </c>
      <c r="D36" s="2">
        <f>VLOOKUP(A36,교통문화지수!A:AL,4,0)</f>
        <v>25.07</v>
      </c>
      <c r="E36" s="2">
        <f>VLOOKUP(A36,'1인당 자동차등록대수'!A:D,2,0)</f>
        <v>0.4</v>
      </c>
      <c r="F36" s="2">
        <f>VLOOKUP(A36,도시면적!A:H,2,0)</f>
        <v>149646684</v>
      </c>
      <c r="G36" s="2">
        <f>VLOOKUP(A36,'주택 수'!A:H,2,0)</f>
        <v>193386</v>
      </c>
    </row>
    <row r="37" spans="1:7" customFormat="1">
      <c r="A37" s="1" t="s">
        <v>36</v>
      </c>
      <c r="B37" s="2">
        <f>VLOOKUP(A37,교통문화지수!A:AL,2,0)</f>
        <v>75.19</v>
      </c>
      <c r="C37" s="2">
        <f>VLOOKUP(A37,교통문화지수!A:AL,3,0)</f>
        <v>32.479999999999997</v>
      </c>
      <c r="D37" s="2">
        <f>VLOOKUP(A37,교통문화지수!A:AL,4,0)</f>
        <v>20.68</v>
      </c>
      <c r="E37" s="2">
        <f>VLOOKUP(A37,'1인당 자동차등록대수'!A:D,2,0)</f>
        <v>0.5</v>
      </c>
      <c r="F37" s="2">
        <f>VLOOKUP(A37,도시면적!A:H,2,0)</f>
        <v>155905229</v>
      </c>
      <c r="G37" s="2">
        <f>VLOOKUP(A37,'주택 수'!A:H,2,0)</f>
        <v>60865</v>
      </c>
    </row>
    <row r="38" spans="1:7" customFormat="1">
      <c r="A38" s="1" t="s">
        <v>37</v>
      </c>
      <c r="B38" s="2">
        <f>VLOOKUP(A38,교통문화지수!A:AL,2,0)</f>
        <v>81.72</v>
      </c>
      <c r="C38" s="2">
        <f>VLOOKUP(A38,교통문화지수!A:AL,3,0)</f>
        <v>33.1</v>
      </c>
      <c r="D38" s="2">
        <f>VLOOKUP(A38,교통문화지수!A:AL,4,0)</f>
        <v>25.91</v>
      </c>
      <c r="E38" s="2">
        <f>VLOOKUP(A38,'1인당 자동차등록대수'!A:D,2,0)</f>
        <v>0.3</v>
      </c>
      <c r="F38" s="2">
        <f>VLOOKUP(A38,도시면적!A:H,2,0)</f>
        <v>58458075</v>
      </c>
      <c r="G38" s="2">
        <f>VLOOKUP(A38,'주택 수'!A:H,2,0)</f>
        <v>172042</v>
      </c>
    </row>
    <row r="39" spans="1:7" customFormat="1">
      <c r="A39" s="1" t="s">
        <v>38</v>
      </c>
      <c r="B39" s="2">
        <f>VLOOKUP(A39,교통문화지수!A:AL,2,0)</f>
        <v>80.069999999999993</v>
      </c>
      <c r="C39" s="2">
        <f>VLOOKUP(A39,교통문화지수!A:AL,3,0)</f>
        <v>33.18</v>
      </c>
      <c r="D39" s="2">
        <f>VLOOKUP(A39,교통문화지수!A:AL,4,0)</f>
        <v>23.4</v>
      </c>
      <c r="E39" s="2">
        <f>VLOOKUP(A39,'1인당 자동차등록대수'!A:D,2,0)</f>
        <v>0.4</v>
      </c>
      <c r="F39" s="2">
        <f>VLOOKUP(A39,도시면적!A:H,2,0)</f>
        <v>150092739</v>
      </c>
      <c r="G39" s="2">
        <f>VLOOKUP(A39,'주택 수'!A:H,2,0)</f>
        <v>64710</v>
      </c>
    </row>
    <row r="40" spans="1:7" customFormat="1">
      <c r="A40" s="1" t="s">
        <v>39</v>
      </c>
      <c r="B40" s="2">
        <f>VLOOKUP(A40,교통문화지수!A:AL,2,0)</f>
        <v>75.48</v>
      </c>
      <c r="C40" s="2">
        <f>VLOOKUP(A40,교통문화지수!A:AL,3,0)</f>
        <v>34.03</v>
      </c>
      <c r="D40" s="2">
        <f>VLOOKUP(A40,교통문화지수!A:AL,4,0)</f>
        <v>21.96</v>
      </c>
      <c r="E40" s="2">
        <f>VLOOKUP(A40,'1인당 자동차등록대수'!A:D,2,0)</f>
        <v>0.5</v>
      </c>
      <c r="F40" s="2">
        <f>VLOOKUP(A40,도시면적!A:H,2,0)</f>
        <v>51198870</v>
      </c>
      <c r="G40" s="2">
        <f>VLOOKUP(A40,'주택 수'!A:H,2,0)</f>
        <v>36899</v>
      </c>
    </row>
    <row r="41" spans="1:7" customFormat="1">
      <c r="A41" s="1" t="s">
        <v>40</v>
      </c>
      <c r="B41" s="2">
        <f>VLOOKUP(A41,교통문화지수!A:AL,2,0)</f>
        <v>74.010000000000005</v>
      </c>
      <c r="C41" s="2">
        <f>VLOOKUP(A41,교통문화지수!A:AL,3,0)</f>
        <v>34.020000000000003</v>
      </c>
      <c r="D41" s="2">
        <f>VLOOKUP(A41,교통문화지수!A:AL,4,0)</f>
        <v>20.02</v>
      </c>
      <c r="E41" s="2">
        <f>VLOOKUP(A41,'1인당 자동차등록대수'!A:D,2,0)</f>
        <v>0.6</v>
      </c>
      <c r="F41" s="2">
        <f>VLOOKUP(A41,도시면적!A:H,2,0)</f>
        <v>25932577</v>
      </c>
      <c r="G41" s="2">
        <f>VLOOKUP(A41,'주택 수'!A:H,2,0)</f>
        <v>36965</v>
      </c>
    </row>
    <row r="42" spans="1:7" customFormat="1">
      <c r="A42" s="1" t="s">
        <v>41</v>
      </c>
      <c r="B42" s="2">
        <f>VLOOKUP(A42,교통문화지수!A:AL,2,0)</f>
        <v>76.97</v>
      </c>
      <c r="C42" s="2">
        <f>VLOOKUP(A42,교통문화지수!A:AL,3,0)</f>
        <v>33.97</v>
      </c>
      <c r="D42" s="2">
        <f>VLOOKUP(A42,교통문화지수!A:AL,4,0)</f>
        <v>21.39</v>
      </c>
      <c r="E42" s="2">
        <f>VLOOKUP(A42,'1인당 자동차등록대수'!A:D,2,0)</f>
        <v>0.6</v>
      </c>
      <c r="F42" s="2">
        <f>VLOOKUP(A42,도시면적!A:H,2,0)</f>
        <v>29845126</v>
      </c>
      <c r="G42" s="2">
        <f>VLOOKUP(A42,'주택 수'!A:H,2,0)</f>
        <v>15179</v>
      </c>
    </row>
    <row r="43" spans="1:7" customFormat="1">
      <c r="A43" s="1" t="s">
        <v>42</v>
      </c>
      <c r="B43" s="2">
        <f>VLOOKUP(A43,교통문화지수!A:AL,2,0)</f>
        <v>86.57</v>
      </c>
      <c r="C43" s="2">
        <f>VLOOKUP(A43,교통문화지수!A:AL,3,0)</f>
        <v>33.99</v>
      </c>
      <c r="D43" s="2">
        <f>VLOOKUP(A43,교통문화지수!A:AL,4,0)</f>
        <v>25.71</v>
      </c>
      <c r="E43" s="2">
        <f>VLOOKUP(A43,'1인당 자동차등록대수'!A:D,2,0)</f>
        <v>0.4</v>
      </c>
      <c r="F43" s="2">
        <f>VLOOKUP(A43,도시면적!A:H,2,0)</f>
        <v>42757000</v>
      </c>
      <c r="G43" s="2">
        <f>VLOOKUP(A43,'주택 수'!A:H,2,0)</f>
        <v>64118</v>
      </c>
    </row>
    <row r="44" spans="1:7" customFormat="1">
      <c r="A44" s="1" t="s">
        <v>43</v>
      </c>
      <c r="B44" s="2">
        <f>VLOOKUP(A44,교통문화지수!A:AL,2,0)</f>
        <v>83.67</v>
      </c>
      <c r="C44" s="2">
        <f>VLOOKUP(A44,교통문화지수!A:AL,3,0)</f>
        <v>32.43</v>
      </c>
      <c r="D44" s="2">
        <f>VLOOKUP(A44,교통문화지수!A:AL,4,0)</f>
        <v>26.88</v>
      </c>
      <c r="E44" s="2">
        <f>VLOOKUP(A44,'1인당 자동차등록대수'!A:D,2,0)</f>
        <v>0.4</v>
      </c>
      <c r="F44" s="2">
        <f>VLOOKUP(A44,도시면적!A:H,2,0)</f>
        <v>388275523</v>
      </c>
      <c r="G44" s="2">
        <f>VLOOKUP(A44,'주택 수'!A:H,2,0)</f>
        <v>292726</v>
      </c>
    </row>
    <row r="45" spans="1:7" customFormat="1">
      <c r="A45" s="1" t="s">
        <v>44</v>
      </c>
      <c r="B45" s="2">
        <f>VLOOKUP(A45,교통문화지수!A:AL,2,0)</f>
        <v>83.11</v>
      </c>
      <c r="C45" s="2">
        <f>VLOOKUP(A45,교통문화지수!A:AL,3,0)</f>
        <v>30.73</v>
      </c>
      <c r="D45" s="2">
        <f>VLOOKUP(A45,교통문화지수!A:AL,4,0)</f>
        <v>26.19</v>
      </c>
      <c r="E45" s="2">
        <f>VLOOKUP(A45,'1인당 자동차등록대수'!A:D,2,0)</f>
        <v>0.4</v>
      </c>
      <c r="F45" s="2">
        <f>VLOOKUP(A45,도시면적!A:H,2,0)</f>
        <v>53991234</v>
      </c>
      <c r="G45" s="2">
        <f>VLOOKUP(A45,'주택 수'!A:H,2,0)</f>
        <v>47019</v>
      </c>
    </row>
    <row r="46" spans="1:7" customFormat="1">
      <c r="A46" s="1" t="s">
        <v>45</v>
      </c>
      <c r="B46" s="2">
        <f>VLOOKUP(A46,교통문화지수!A:AL,2,0)</f>
        <v>82.33</v>
      </c>
      <c r="C46" s="2">
        <f>VLOOKUP(A46,교통문화지수!A:AL,3,0)</f>
        <v>34.74</v>
      </c>
      <c r="D46" s="2">
        <f>VLOOKUP(A46,교통문화지수!A:AL,4,0)</f>
        <v>26.81</v>
      </c>
      <c r="E46" s="2">
        <f>VLOOKUP(A46,'1인당 자동차등록대수'!A:D,2,0)</f>
        <v>0.3</v>
      </c>
      <c r="F46" s="2">
        <f>VLOOKUP(A46,도시면적!A:H,2,0)</f>
        <v>81598379</v>
      </c>
      <c r="G46" s="2">
        <f>VLOOKUP(A46,'주택 수'!A:H,2,0)</f>
        <v>129368</v>
      </c>
    </row>
    <row r="47" spans="1:7" customFormat="1">
      <c r="A47" s="1" t="s">
        <v>46</v>
      </c>
      <c r="B47" s="2">
        <f>VLOOKUP(A47,교통문화지수!A:AL,2,0)</f>
        <v>79.89</v>
      </c>
      <c r="C47" s="2">
        <f>VLOOKUP(A47,교통문화지수!A:AL,3,0)</f>
        <v>33.79</v>
      </c>
      <c r="D47" s="2">
        <f>VLOOKUP(A47,교통문화지수!A:AL,4,0)</f>
        <v>22.77</v>
      </c>
      <c r="E47" s="2">
        <f>VLOOKUP(A47,'1인당 자동차등록대수'!A:D,2,0)</f>
        <v>0.5</v>
      </c>
      <c r="F47" s="2">
        <f>VLOOKUP(A47,도시면적!A:H,2,0)</f>
        <v>82259181</v>
      </c>
      <c r="G47" s="2">
        <f>VLOOKUP(A47,'주택 수'!A:H,2,0)</f>
        <v>65323</v>
      </c>
    </row>
    <row r="48" spans="1:7" customFormat="1">
      <c r="A48" s="1" t="s">
        <v>47</v>
      </c>
      <c r="B48" s="2">
        <f>VLOOKUP(A48,교통문화지수!A:AL,2,0)</f>
        <v>80.45</v>
      </c>
      <c r="C48" s="2">
        <f>VLOOKUP(A48,교통문화지수!A:AL,3,0)</f>
        <v>32.01</v>
      </c>
      <c r="D48" s="2">
        <f>VLOOKUP(A48,교통문화지수!A:AL,4,0)</f>
        <v>25.5</v>
      </c>
      <c r="E48" s="2">
        <f>VLOOKUP(A48,'1인당 자동차등록대수'!A:D,2,0)</f>
        <v>0.4</v>
      </c>
      <c r="F48" s="2">
        <f>VLOOKUP(A48,도시면적!A:H,2,0)</f>
        <v>80201620</v>
      </c>
      <c r="G48" s="2">
        <f>VLOOKUP(A48,'주택 수'!A:H,2,0)</f>
        <v>131982</v>
      </c>
    </row>
    <row r="49" spans="1:7" customFormat="1">
      <c r="A49" s="1" t="s">
        <v>48</v>
      </c>
      <c r="B49" s="2">
        <f>VLOOKUP(A49,교통문화지수!A:AL,2,0)</f>
        <v>78.7</v>
      </c>
      <c r="C49" s="2">
        <f>VLOOKUP(A49,교통문화지수!A:AL,3,0)</f>
        <v>31.13</v>
      </c>
      <c r="D49" s="2">
        <f>VLOOKUP(A49,교통문화지수!A:AL,4,0)</f>
        <v>21.61</v>
      </c>
      <c r="E49" s="2">
        <f>VLOOKUP(A49,'1인당 자동차등록대수'!A:D,2,0)</f>
        <v>0.5</v>
      </c>
      <c r="F49" s="2">
        <f>VLOOKUP(A49,도시면적!A:H,2,0)</f>
        <v>141637668</v>
      </c>
      <c r="G49" s="2">
        <f>VLOOKUP(A49,'주택 수'!A:H,2,0)</f>
        <v>154747</v>
      </c>
    </row>
    <row r="50" spans="1:7" customFormat="1">
      <c r="A50" s="1" t="s">
        <v>49</v>
      </c>
      <c r="B50" s="2">
        <f>VLOOKUP(A50,교통문화지수!A:AL,2,0)</f>
        <v>73.22</v>
      </c>
      <c r="C50" s="2">
        <f>VLOOKUP(A50,교통문화지수!A:AL,3,0)</f>
        <v>31.18</v>
      </c>
      <c r="D50" s="2">
        <f>VLOOKUP(A50,교통문화지수!A:AL,4,0)</f>
        <v>19.38</v>
      </c>
      <c r="E50" s="2">
        <f>VLOOKUP(A50,'1인당 자동차등록대수'!A:D,2,0)</f>
        <v>0.6</v>
      </c>
      <c r="F50" s="2">
        <f>VLOOKUP(A50,도시면적!A:H,2,0)</f>
        <v>38615080</v>
      </c>
      <c r="G50" s="2">
        <f>VLOOKUP(A50,'주택 수'!A:H,2,0)</f>
        <v>49162</v>
      </c>
    </row>
    <row r="51" spans="1:7" customFormat="1">
      <c r="A51" s="1" t="s">
        <v>50</v>
      </c>
      <c r="B51" s="2">
        <f>VLOOKUP(A51,교통문화지수!A:AL,2,0)</f>
        <v>83.9</v>
      </c>
      <c r="C51" s="2">
        <f>VLOOKUP(A51,교통문화지수!A:AL,3,0)</f>
        <v>33.85</v>
      </c>
      <c r="D51" s="2">
        <f>VLOOKUP(A51,교통문화지수!A:AL,4,0)</f>
        <v>25.24</v>
      </c>
      <c r="E51" s="2">
        <f>VLOOKUP(A51,'1인당 자동차등록대수'!A:D,2,0)</f>
        <v>0.4</v>
      </c>
      <c r="F51" s="2">
        <f>VLOOKUP(A51,도시면적!A:H,2,0)</f>
        <v>93044654</v>
      </c>
      <c r="G51" s="2">
        <f>VLOOKUP(A51,'주택 수'!A:H,2,0)</f>
        <v>44082</v>
      </c>
    </row>
    <row r="52" spans="1:7" customFormat="1">
      <c r="A52" s="1" t="s">
        <v>51</v>
      </c>
      <c r="B52" s="2">
        <f>VLOOKUP(A52,교통문화지수!A:AL,2,0)</f>
        <v>77.849999999999994</v>
      </c>
      <c r="C52" s="2">
        <f>VLOOKUP(A52,교통문화지수!A:AL,3,0)</f>
        <v>32.520000000000003</v>
      </c>
      <c r="D52" s="2">
        <f>VLOOKUP(A52,교통문화지수!A:AL,4,0)</f>
        <v>22.4</v>
      </c>
      <c r="E52" s="2">
        <f>VLOOKUP(A52,'1인당 자동차등록대수'!A:D,2,0)</f>
        <v>0.5</v>
      </c>
      <c r="F52" s="2">
        <f>VLOOKUP(A52,도시면적!A:H,2,0)</f>
        <v>316576207</v>
      </c>
      <c r="G52" s="2">
        <f>VLOOKUP(A52,'주택 수'!A:H,2,0)</f>
        <v>186773</v>
      </c>
    </row>
    <row r="53" spans="1:7" customFormat="1">
      <c r="A53" s="1" t="s">
        <v>52</v>
      </c>
      <c r="B53" s="2">
        <f>VLOOKUP(A53,교통문화지수!A:AL,2,0)</f>
        <v>79.84</v>
      </c>
      <c r="C53" s="2">
        <f>VLOOKUP(A53,교통문화지수!A:AL,3,0)</f>
        <v>32.28</v>
      </c>
      <c r="D53" s="2">
        <f>VLOOKUP(A53,교통문화지수!A:AL,4,0)</f>
        <v>23.23</v>
      </c>
      <c r="E53" s="2">
        <f>VLOOKUP(A53,'1인당 자동차등록대수'!A:D,2,0)</f>
        <v>0.5</v>
      </c>
      <c r="F53" s="2">
        <f>VLOOKUP(A53,도시면적!A:H,2,0)</f>
        <v>1896271107</v>
      </c>
      <c r="G53" s="2">
        <f>VLOOKUP(A53,'주택 수'!A:H,2,0)</f>
        <v>1134738</v>
      </c>
    </row>
    <row r="54" spans="1:7" customFormat="1">
      <c r="A54" s="1" t="s">
        <v>53</v>
      </c>
      <c r="B54" s="2">
        <f>VLOOKUP(A54,교통문화지수!A:AL,2,0)</f>
        <v>73.38</v>
      </c>
      <c r="C54" s="2">
        <f>VLOOKUP(A54,교통문화지수!A:AL,3,0)</f>
        <v>28.09</v>
      </c>
      <c r="D54" s="2">
        <f>VLOOKUP(A54,교통문화지수!A:AL,4,0)</f>
        <v>23.16</v>
      </c>
      <c r="E54" s="2">
        <f>VLOOKUP(A54,'1인당 자동차등록대수'!A:D,2,0)</f>
        <v>0.4</v>
      </c>
      <c r="F54" s="2">
        <f>VLOOKUP(A54,도시면적!A:H,2,0)</f>
        <v>97244221</v>
      </c>
      <c r="G54" s="2">
        <f>VLOOKUP(A54,'주택 수'!A:H,2,0)</f>
        <v>86322</v>
      </c>
    </row>
    <row r="55" spans="1:7" customFormat="1">
      <c r="A55" s="1" t="s">
        <v>54</v>
      </c>
      <c r="B55" s="2">
        <f>VLOOKUP(A55,교통문화지수!A:AL,2,0)</f>
        <v>70.83</v>
      </c>
      <c r="C55" s="2">
        <f>VLOOKUP(A55,교통문화지수!A:AL,3,0)</f>
        <v>29.08</v>
      </c>
      <c r="D55" s="2">
        <f>VLOOKUP(A55,교통문화지수!A:AL,4,0)</f>
        <v>19.899999999999999</v>
      </c>
      <c r="E55" s="2">
        <f>VLOOKUP(A55,'1인당 자동차등록대수'!A:D,2,0)</f>
        <v>0.5</v>
      </c>
      <c r="F55" s="2">
        <f>VLOOKUP(A55,도시면적!A:H,2,0)</f>
        <v>31906464</v>
      </c>
      <c r="G55" s="2">
        <f>VLOOKUP(A55,'주택 수'!A:H,2,0)</f>
        <v>25653</v>
      </c>
    </row>
    <row r="56" spans="1:7" customFormat="1">
      <c r="A56" s="1" t="s">
        <v>55</v>
      </c>
      <c r="B56" s="2">
        <f>VLOOKUP(A56,교통문화지수!A:AL,2,0)</f>
        <v>68.38</v>
      </c>
      <c r="C56" s="2">
        <f>VLOOKUP(A56,교통문화지수!A:AL,3,0)</f>
        <v>26.32</v>
      </c>
      <c r="D56" s="2">
        <f>VLOOKUP(A56,교통문화지수!A:AL,4,0)</f>
        <v>18.41</v>
      </c>
      <c r="E56" s="2">
        <f>VLOOKUP(A56,'1인당 자동차등록대수'!A:D,2,0)</f>
        <v>0.5</v>
      </c>
      <c r="F56" s="2">
        <f>VLOOKUP(A56,도시면적!A:H,2,0)</f>
        <v>23775649</v>
      </c>
      <c r="G56" s="2">
        <f>VLOOKUP(A56,'주택 수'!A:H,2,0)</f>
        <v>22761</v>
      </c>
    </row>
    <row r="57" spans="1:7" customFormat="1">
      <c r="A57" s="1" t="s">
        <v>56</v>
      </c>
      <c r="B57" s="2">
        <f>VLOOKUP(A57,교통문화지수!A:AL,2,0)</f>
        <v>82.41</v>
      </c>
      <c r="C57" s="2">
        <f>VLOOKUP(A57,교통문화지수!A:AL,3,0)</f>
        <v>33.93</v>
      </c>
      <c r="D57" s="2">
        <f>VLOOKUP(A57,교통문화지수!A:AL,4,0)</f>
        <v>23.46</v>
      </c>
      <c r="E57" s="2">
        <f>VLOOKUP(A57,'1인당 자동차등록대수'!A:D,2,0)</f>
        <v>0.5</v>
      </c>
      <c r="F57" s="2">
        <f>VLOOKUP(A57,도시면적!A:H,2,0)</f>
        <v>266443911</v>
      </c>
      <c r="G57" s="2">
        <f>VLOOKUP(A57,'주택 수'!A:H,2,0)</f>
        <v>160562</v>
      </c>
    </row>
    <row r="58" spans="1:7" customFormat="1">
      <c r="A58" s="1" t="s">
        <v>57</v>
      </c>
      <c r="B58" s="2">
        <f>VLOOKUP(A58,교통문화지수!A:AL,2,0)</f>
        <v>77.92</v>
      </c>
      <c r="C58" s="2">
        <f>VLOOKUP(A58,교통문화지수!A:AL,3,0)</f>
        <v>33.99</v>
      </c>
      <c r="D58" s="2">
        <f>VLOOKUP(A58,교통문화지수!A:AL,4,0)</f>
        <v>18.32</v>
      </c>
      <c r="E58" s="2">
        <f>VLOOKUP(A58,'1인당 자동차등록대수'!A:D,2,0)</f>
        <v>0.4</v>
      </c>
      <c r="F58" s="2">
        <f>VLOOKUP(A58,도시면적!A:H,2,0)</f>
        <v>11801283</v>
      </c>
      <c r="G58" s="2">
        <f>VLOOKUP(A58,'주택 수'!A:H,2,0)</f>
        <v>21787</v>
      </c>
    </row>
    <row r="59" spans="1:7" customFormat="1">
      <c r="A59" s="1" t="s">
        <v>58</v>
      </c>
      <c r="B59" s="2">
        <f>VLOOKUP(A59,교통문화지수!A:AL,2,0)</f>
        <v>77.67</v>
      </c>
      <c r="C59" s="2">
        <f>VLOOKUP(A59,교통문화지수!A:AL,3,0)</f>
        <v>31.99</v>
      </c>
      <c r="D59" s="2">
        <f>VLOOKUP(A59,교통문화지수!A:AL,4,0)</f>
        <v>19.09</v>
      </c>
      <c r="E59" s="2">
        <f>VLOOKUP(A59,'1인당 자동차등록대수'!A:D,2,0)</f>
        <v>0.5</v>
      </c>
      <c r="F59" s="2">
        <f>VLOOKUP(A59,도시면적!A:H,2,0)</f>
        <v>59568691</v>
      </c>
      <c r="G59" s="2">
        <f>VLOOKUP(A59,'주택 수'!A:H,2,0)</f>
        <v>44452</v>
      </c>
    </row>
    <row r="60" spans="1:7" customFormat="1">
      <c r="A60" s="1" t="s">
        <v>59</v>
      </c>
      <c r="B60" s="2">
        <f>VLOOKUP(A60,교통문화지수!A:AL,2,0)</f>
        <v>79.95</v>
      </c>
      <c r="C60" s="2">
        <f>VLOOKUP(A60,교통문화지수!A:AL,3,0)</f>
        <v>34.65</v>
      </c>
      <c r="D60" s="2">
        <f>VLOOKUP(A60,교통문화지수!A:AL,4,0)</f>
        <v>20.81</v>
      </c>
      <c r="E60" s="2">
        <f>VLOOKUP(A60,'1인당 자동차등록대수'!A:D,2,0)</f>
        <v>0.4</v>
      </c>
      <c r="F60" s="2">
        <f>VLOOKUP(A60,도시면적!A:H,2,0)</f>
        <v>92984372</v>
      </c>
      <c r="G60" s="2">
        <f>VLOOKUP(A60,'주택 수'!A:H,2,0)</f>
        <v>44647</v>
      </c>
    </row>
    <row r="61" spans="1:7" customFormat="1">
      <c r="A61" s="1" t="s">
        <v>60</v>
      </c>
      <c r="B61" s="2">
        <f>VLOOKUP(A61,교통문화지수!A:AL,2,0)</f>
        <v>71.11</v>
      </c>
      <c r="C61" s="2">
        <f>VLOOKUP(A61,교통문화지수!A:AL,3,0)</f>
        <v>28.21</v>
      </c>
      <c r="D61" s="2">
        <f>VLOOKUP(A61,교통문화지수!A:AL,4,0)</f>
        <v>19.52</v>
      </c>
      <c r="E61" s="2">
        <f>VLOOKUP(A61,'1인당 자동차등록대수'!A:D,2,0)</f>
        <v>0.5</v>
      </c>
      <c r="F61" s="2">
        <f>VLOOKUP(A61,도시면적!A:H,2,0)</f>
        <v>10320970</v>
      </c>
      <c r="G61" s="2">
        <f>VLOOKUP(A61,'주택 수'!A:H,2,0)</f>
        <v>16314</v>
      </c>
    </row>
    <row r="62" spans="1:7" customFormat="1">
      <c r="A62" s="1" t="s">
        <v>61</v>
      </c>
      <c r="B62" s="2">
        <f>VLOOKUP(A62,교통문화지수!A:AL,2,0)</f>
        <v>81.069999999999993</v>
      </c>
      <c r="C62" s="2">
        <f>VLOOKUP(A62,교통문화지수!A:AL,3,0)</f>
        <v>34.19</v>
      </c>
      <c r="D62" s="2">
        <f>VLOOKUP(A62,교통문화지수!A:AL,4,0)</f>
        <v>24.45</v>
      </c>
      <c r="E62" s="2">
        <f>VLOOKUP(A62,'1인당 자동차등록대수'!A:D,2,0)</f>
        <v>0.4</v>
      </c>
      <c r="F62" s="2">
        <f>VLOOKUP(A62,도시면적!A:H,2,0)</f>
        <v>310683327</v>
      </c>
      <c r="G62" s="2">
        <f>VLOOKUP(A62,'주택 수'!A:H,2,0)</f>
        <v>103907</v>
      </c>
    </row>
    <row r="63" spans="1:7" customFormat="1">
      <c r="A63" s="1" t="s">
        <v>62</v>
      </c>
      <c r="B63" s="2">
        <f>VLOOKUP(A63,교통문화지수!A:AL,2,0)</f>
        <v>69.400000000000006</v>
      </c>
      <c r="C63" s="2">
        <f>VLOOKUP(A63,교통문화지수!A:AL,3,0)</f>
        <v>31.68</v>
      </c>
      <c r="D63" s="2">
        <f>VLOOKUP(A63,교통문화지수!A:AL,4,0)</f>
        <v>15.02</v>
      </c>
      <c r="E63" s="2">
        <f>VLOOKUP(A63,'1인당 자동차등록대수'!A:D,2,0)</f>
        <v>0.5</v>
      </c>
      <c r="F63" s="2">
        <f>VLOOKUP(A63,도시면적!A:H,2,0)</f>
        <v>15591845</v>
      </c>
      <c r="G63" s="2">
        <f>VLOOKUP(A63,'주택 수'!A:H,2,0)</f>
        <v>13217</v>
      </c>
    </row>
    <row r="64" spans="1:7" customFormat="1">
      <c r="A64" s="1" t="s">
        <v>63</v>
      </c>
      <c r="B64" s="2">
        <f>VLOOKUP(A64,교통문화지수!A:AL,2,0)</f>
        <v>76.03</v>
      </c>
      <c r="C64" s="2">
        <f>VLOOKUP(A64,교통문화지수!A:AL,3,0)</f>
        <v>28.15</v>
      </c>
      <c r="D64" s="2">
        <f>VLOOKUP(A64,교통문화지수!A:AL,4,0)</f>
        <v>22.35</v>
      </c>
      <c r="E64" s="2">
        <f>VLOOKUP(A64,'1인당 자동차등록대수'!A:D,2,0)</f>
        <v>0.4</v>
      </c>
      <c r="F64" s="2">
        <f>VLOOKUP(A64,도시면적!A:H,2,0)</f>
        <v>275746360</v>
      </c>
      <c r="G64" s="2">
        <f>VLOOKUP(A64,'주택 수'!A:H,2,0)</f>
        <v>113136</v>
      </c>
    </row>
    <row r="65" spans="1:7" customFormat="1">
      <c r="A65" s="1" t="s">
        <v>64</v>
      </c>
      <c r="B65" s="2">
        <f>VLOOKUP(A65,교통문화지수!A:AL,2,0)</f>
        <v>81.239999999999995</v>
      </c>
      <c r="C65" s="2">
        <f>VLOOKUP(A65,교통문화지수!A:AL,3,0)</f>
        <v>36.159999999999997</v>
      </c>
      <c r="D65" s="2">
        <f>VLOOKUP(A65,교통문화지수!A:AL,4,0)</f>
        <v>19.809999999999999</v>
      </c>
      <c r="E65" s="2">
        <f>VLOOKUP(A65,'1인당 자동차등록대수'!A:D,2,0)</f>
        <v>0.5</v>
      </c>
      <c r="F65" s="2">
        <f>VLOOKUP(A65,도시면적!A:H,2,0)</f>
        <v>47957998</v>
      </c>
      <c r="G65" s="2">
        <f>VLOOKUP(A65,'주택 수'!A:H,2,0)</f>
        <v>26410</v>
      </c>
    </row>
    <row r="66" spans="1:7" customFormat="1">
      <c r="A66" s="1" t="s">
        <v>65</v>
      </c>
      <c r="B66" s="2">
        <f>VLOOKUP(A66,교통문화지수!A:AL,2,0)</f>
        <v>86.25</v>
      </c>
      <c r="C66" s="2">
        <f>VLOOKUP(A66,교통문화지수!A:AL,3,0)</f>
        <v>34.479999999999997</v>
      </c>
      <c r="D66" s="2">
        <f>VLOOKUP(A66,교통문화지수!A:AL,4,0)</f>
        <v>26.16</v>
      </c>
      <c r="E66" s="2">
        <f>VLOOKUP(A66,'1인당 자동차등록대수'!A:D,2,0)</f>
        <v>0.5</v>
      </c>
      <c r="F66" s="2">
        <f>VLOOKUP(A66,도시면적!A:H,2,0)</f>
        <v>489898363</v>
      </c>
      <c r="G66" s="2">
        <f>VLOOKUP(A66,'주택 수'!A:H,2,0)</f>
        <v>320094</v>
      </c>
    </row>
    <row r="67" spans="1:7" customFormat="1">
      <c r="A67" s="1" t="s">
        <v>66</v>
      </c>
      <c r="B67" s="2">
        <f>VLOOKUP(A67,교통문화지수!A:AL,2,0)</f>
        <v>74.010000000000005</v>
      </c>
      <c r="C67" s="2">
        <f>VLOOKUP(A67,교통문화지수!A:AL,3,0)</f>
        <v>33.479999999999997</v>
      </c>
      <c r="D67" s="2">
        <f>VLOOKUP(A67,교통문화지수!A:AL,4,0)</f>
        <v>20.65</v>
      </c>
      <c r="E67" s="2">
        <f>VLOOKUP(A67,'1인당 자동차등록대수'!A:D,2,0)</f>
        <v>0.4</v>
      </c>
      <c r="F67" s="2">
        <f>VLOOKUP(A67,도시면적!A:H,2,0)</f>
        <v>61681820</v>
      </c>
      <c r="G67" s="2">
        <f>VLOOKUP(A67,'주택 수'!A:H,2,0)</f>
        <v>47926</v>
      </c>
    </row>
    <row r="68" spans="1:7" customFormat="1">
      <c r="A68" s="1" t="s">
        <v>67</v>
      </c>
      <c r="B68" s="2">
        <f>VLOOKUP(A68,교통문화지수!A:AL,2,0)</f>
        <v>75.790000000000006</v>
      </c>
      <c r="C68" s="2">
        <f>VLOOKUP(A68,교통문화지수!A:AL,3,0)</f>
        <v>34.92</v>
      </c>
      <c r="D68" s="2">
        <f>VLOOKUP(A68,교통문화지수!A:AL,4,0)</f>
        <v>16.11</v>
      </c>
      <c r="E68" s="2">
        <f>VLOOKUP(A68,'1인당 자동차등록대수'!A:D,2,0)</f>
        <v>0.5</v>
      </c>
      <c r="F68" s="2">
        <f>VLOOKUP(A68,도시면적!A:H,2,0)</f>
        <v>17536071</v>
      </c>
      <c r="G68" s="2">
        <f>VLOOKUP(A68,'주택 수'!A:H,2,0)</f>
        <v>19797</v>
      </c>
    </row>
    <row r="69" spans="1:7" customFormat="1">
      <c r="A69" s="1" t="s">
        <v>68</v>
      </c>
      <c r="B69" s="2">
        <f>VLOOKUP(A69,교통문화지수!A:AL,2,0)</f>
        <v>82.67</v>
      </c>
      <c r="C69" s="2">
        <f>VLOOKUP(A69,교통문화지수!A:AL,3,0)</f>
        <v>38.340000000000003</v>
      </c>
      <c r="D69" s="2">
        <f>VLOOKUP(A69,교통문화지수!A:AL,4,0)</f>
        <v>19.559999999999999</v>
      </c>
      <c r="E69" s="2">
        <f>VLOOKUP(A69,'1인당 자동차등록대수'!A:D,2,0)</f>
        <v>0.7</v>
      </c>
      <c r="F69" s="2">
        <f>VLOOKUP(A69,도시면적!A:H,2,0)</f>
        <v>40115070</v>
      </c>
      <c r="G69" s="2">
        <f>VLOOKUP(A69,'주택 수'!A:H,2,0)</f>
        <v>27308</v>
      </c>
    </row>
    <row r="70" spans="1:7" customFormat="1">
      <c r="A70" s="1" t="s">
        <v>69</v>
      </c>
      <c r="B70" s="2">
        <f>VLOOKUP(A70,교통문화지수!A:AL,2,0)</f>
        <v>68.12</v>
      </c>
      <c r="C70" s="2">
        <f>VLOOKUP(A70,교통문화지수!A:AL,3,0)</f>
        <v>23.89</v>
      </c>
      <c r="D70" s="2">
        <f>VLOOKUP(A70,교통문화지수!A:AL,4,0)</f>
        <v>17.93</v>
      </c>
      <c r="E70" s="2">
        <f>VLOOKUP(A70,'1인당 자동차등록대수'!A:D,2,0)</f>
        <v>0.5</v>
      </c>
      <c r="F70" s="2">
        <f>VLOOKUP(A70,도시면적!A:H,2,0)</f>
        <v>19468805</v>
      </c>
      <c r="G70" s="2">
        <f>VLOOKUP(A70,'주택 수'!A:H,2,0)</f>
        <v>17829</v>
      </c>
    </row>
    <row r="71" spans="1:7" customFormat="1">
      <c r="A71" s="1" t="s">
        <v>70</v>
      </c>
      <c r="B71" s="2">
        <f>VLOOKUP(A71,교통문화지수!A:AL,2,0)</f>
        <v>74.569999999999993</v>
      </c>
      <c r="C71" s="2">
        <f>VLOOKUP(A71,교통문화지수!A:AL,3,0)</f>
        <v>27.68</v>
      </c>
      <c r="D71" s="2">
        <f>VLOOKUP(A71,교통문화지수!A:AL,4,0)</f>
        <v>21.1</v>
      </c>
      <c r="E71" s="2">
        <f>VLOOKUP(A71,'1인당 자동차등록대수'!A:D,2,0)</f>
        <v>0.4</v>
      </c>
      <c r="F71" s="2">
        <f>VLOOKUP(A71,도시면적!A:H,2,0)</f>
        <v>23545887</v>
      </c>
      <c r="G71" s="2">
        <f>VLOOKUP(A71,'주택 수'!A:H,2,0)</f>
        <v>22616</v>
      </c>
    </row>
    <row r="72" spans="1:7" customFormat="1">
      <c r="A72" s="1" t="s">
        <v>71</v>
      </c>
      <c r="B72" s="2">
        <f>VLOOKUP(A72,교통문화지수!A:AL,2,0)</f>
        <v>76.28</v>
      </c>
      <c r="C72" s="2">
        <f>VLOOKUP(A72,교통문화지수!A:AL,3,0)</f>
        <v>32.39</v>
      </c>
      <c r="D72" s="2">
        <f>VLOOKUP(A72,교통문화지수!A:AL,4,0)</f>
        <v>20.83</v>
      </c>
      <c r="E72" s="2">
        <f>VLOOKUP(A72,'1인당 자동차등록대수'!A:D,2,0)</f>
        <v>0.5</v>
      </c>
      <c r="F72" s="2">
        <f>VLOOKUP(A72,도시면적!A:H,2,0)</f>
        <v>1850243160</v>
      </c>
      <c r="G72" s="2">
        <f>VLOOKUP(A72,'주택 수'!A:H,2,0)</f>
        <v>995385</v>
      </c>
    </row>
    <row r="73" spans="1:7" customFormat="1">
      <c r="A73" s="1" t="s">
        <v>72</v>
      </c>
      <c r="B73" s="2">
        <f>VLOOKUP(A73,교통문화지수!A:AL,2,0)</f>
        <v>75.16</v>
      </c>
      <c r="C73" s="2">
        <f>VLOOKUP(A73,교통문화지수!A:AL,3,0)</f>
        <v>31.5</v>
      </c>
      <c r="D73" s="2">
        <f>VLOOKUP(A73,교통문화지수!A:AL,4,0)</f>
        <v>22.49</v>
      </c>
      <c r="E73" s="2">
        <f>VLOOKUP(A73,'1인당 자동차등록대수'!A:D,2,0)</f>
        <v>0.5</v>
      </c>
      <c r="F73" s="2">
        <f>VLOOKUP(A73,도시면적!A:H,2,0)</f>
        <v>114831835</v>
      </c>
      <c r="G73" s="2">
        <f>VLOOKUP(A73,'주택 수'!A:H,2,0)</f>
        <v>85241</v>
      </c>
    </row>
    <row r="74" spans="1:7" customFormat="1">
      <c r="A74" s="1" t="s">
        <v>73</v>
      </c>
      <c r="B74" s="2">
        <f>VLOOKUP(A74,교통문화지수!A:AL,2,0)</f>
        <v>66.69</v>
      </c>
      <c r="C74" s="2">
        <f>VLOOKUP(A74,교통문화지수!A:AL,3,0)</f>
        <v>27.59</v>
      </c>
      <c r="D74" s="2">
        <f>VLOOKUP(A74,교통문화지수!A:AL,4,0)</f>
        <v>15.72</v>
      </c>
      <c r="E74" s="2">
        <f>VLOOKUP(A74,'1인당 자동차등록대수'!A:D,2,0)</f>
        <v>0.5</v>
      </c>
      <c r="F74" s="2">
        <f>VLOOKUP(A74,도시면적!A:H,2,0)</f>
        <v>458797176</v>
      </c>
      <c r="G74" s="2">
        <f>VLOOKUP(A74,'주택 수'!A:H,2,0)</f>
        <v>96064</v>
      </c>
    </row>
    <row r="75" spans="1:7" customFormat="1">
      <c r="A75" s="1" t="s">
        <v>74</v>
      </c>
      <c r="B75" s="2">
        <f>VLOOKUP(A75,교통문화지수!A:AL,2,0)</f>
        <v>58.21</v>
      </c>
      <c r="C75" s="2">
        <f>VLOOKUP(A75,교통문화지수!A:AL,3,0)</f>
        <v>31.4</v>
      </c>
      <c r="D75" s="2">
        <f>VLOOKUP(A75,교통문화지수!A:AL,4,0)</f>
        <v>8.0500000000000007</v>
      </c>
      <c r="E75" s="2">
        <f>VLOOKUP(A75,'1인당 자동차등록대수'!A:D,2,0)</f>
        <v>0.6</v>
      </c>
      <c r="F75" s="2">
        <f>VLOOKUP(A75,도시면적!A:H,2,0)</f>
        <v>32224961</v>
      </c>
      <c r="G75" s="2">
        <f>VLOOKUP(A75,'주택 수'!A:H,2,0)</f>
        <v>13748</v>
      </c>
    </row>
    <row r="76" spans="1:7" customFormat="1">
      <c r="A76" s="1" t="s">
        <v>75</v>
      </c>
      <c r="B76" s="2">
        <f>VLOOKUP(A76,교통문화지수!A:AL,2,0)</f>
        <v>77.040000000000006</v>
      </c>
      <c r="C76" s="2">
        <f>VLOOKUP(A76,교통문화지수!A:AL,3,0)</f>
        <v>34.020000000000003</v>
      </c>
      <c r="D76" s="2">
        <f>VLOOKUP(A76,교통문화지수!A:AL,4,0)</f>
        <v>23.23</v>
      </c>
      <c r="E76" s="2">
        <f>VLOOKUP(A76,'1인당 자동차등록대수'!A:D,2,0)</f>
        <v>0.5</v>
      </c>
      <c r="F76" s="2">
        <f>VLOOKUP(A76,도시면적!A:H,2,0)</f>
        <v>185659426</v>
      </c>
      <c r="G76" s="2">
        <f>VLOOKUP(A76,'주택 수'!A:H,2,0)</f>
        <v>130833</v>
      </c>
    </row>
    <row r="77" spans="1:7" customFormat="1">
      <c r="A77" s="1" t="s">
        <v>76</v>
      </c>
      <c r="B77" s="2">
        <f>VLOOKUP(A77,교통문화지수!A:AL,2,0)</f>
        <v>79.22</v>
      </c>
      <c r="C77" s="2">
        <f>VLOOKUP(A77,교통문화지수!A:AL,3,0)</f>
        <v>32.31</v>
      </c>
      <c r="D77" s="2">
        <f>VLOOKUP(A77,교통문화지수!A:AL,4,0)</f>
        <v>20.23</v>
      </c>
      <c r="E77" s="2">
        <f>VLOOKUP(A77,'1인당 자동차등록대수'!A:D,2,0)</f>
        <v>0.5</v>
      </c>
      <c r="F77" s="2">
        <f>VLOOKUP(A77,도시면적!A:H,2,0)</f>
        <v>63548115</v>
      </c>
      <c r="G77" s="2">
        <f>VLOOKUP(A77,'주택 수'!A:H,2,0)</f>
        <v>52946</v>
      </c>
    </row>
    <row r="78" spans="1:7" customFormat="1">
      <c r="A78" s="1" t="s">
        <v>77</v>
      </c>
      <c r="B78" s="2">
        <f>VLOOKUP(A78,교통문화지수!A:AL,2,0)</f>
        <v>78.23</v>
      </c>
      <c r="C78" s="2">
        <f>VLOOKUP(A78,교통문화지수!A:AL,3,0)</f>
        <v>33.42</v>
      </c>
      <c r="D78" s="2">
        <f>VLOOKUP(A78,교통문화지수!A:AL,4,0)</f>
        <v>22.49</v>
      </c>
      <c r="E78" s="2">
        <f>VLOOKUP(A78,'1인당 자동차등록대수'!A:D,2,0)</f>
        <v>0.4</v>
      </c>
      <c r="F78" s="2">
        <f>VLOOKUP(A78,도시면적!A:H,2,0)</f>
        <v>37900782</v>
      </c>
      <c r="G78" s="2">
        <f>VLOOKUP(A78,'주택 수'!A:H,2,0)</f>
        <v>29161</v>
      </c>
    </row>
    <row r="79" spans="1:7" customFormat="1">
      <c r="A79" s="1" t="s">
        <v>78</v>
      </c>
      <c r="B79" s="2">
        <f>VLOOKUP(A79,교통문화지수!A:AL,2,0)</f>
        <v>64.239999999999995</v>
      </c>
      <c r="C79" s="2">
        <f>VLOOKUP(A79,교통문화지수!A:AL,3,0)</f>
        <v>28.47</v>
      </c>
      <c r="D79" s="2">
        <f>VLOOKUP(A79,교통문화지수!A:AL,4,0)</f>
        <v>18.47</v>
      </c>
      <c r="E79" s="2">
        <f>VLOOKUP(A79,'1인당 자동차등록대수'!A:D,2,0)</f>
        <v>0.5</v>
      </c>
      <c r="F79" s="2">
        <f>VLOOKUP(A79,도시면적!A:H,2,0)</f>
        <v>9484653</v>
      </c>
      <c r="G79" s="2">
        <f>VLOOKUP(A79,'주택 수'!A:H,2,0)</f>
        <v>15321</v>
      </c>
    </row>
    <row r="80" spans="1:7" customFormat="1">
      <c r="A80" s="1" t="s">
        <v>79</v>
      </c>
      <c r="B80" s="2">
        <f>VLOOKUP(A80,교통문화지수!A:AL,2,0)</f>
        <v>78.510000000000005</v>
      </c>
      <c r="C80" s="2">
        <f>VLOOKUP(A80,교통문화지수!A:AL,3,0)</f>
        <v>34.869999999999997</v>
      </c>
      <c r="D80" s="2">
        <f>VLOOKUP(A80,교통문화지수!A:AL,4,0)</f>
        <v>18.75</v>
      </c>
      <c r="E80" s="2">
        <f>VLOOKUP(A80,'1인당 자동차등록대수'!A:D,2,0)</f>
        <v>0.5</v>
      </c>
      <c r="F80" s="2">
        <f>VLOOKUP(A80,도시면적!A:H,2,0)</f>
        <v>50256371</v>
      </c>
      <c r="G80" s="2">
        <f>VLOOKUP(A80,'주택 수'!A:H,2,0)</f>
        <v>42219</v>
      </c>
    </row>
    <row r="81" spans="1:7" customFormat="1">
      <c r="A81" s="1" t="s">
        <v>80</v>
      </c>
      <c r="B81" s="2">
        <f>VLOOKUP(A81,교통문화지수!A:AL,2,0)</f>
        <v>67.81</v>
      </c>
      <c r="C81" s="2">
        <f>VLOOKUP(A81,교통문화지수!A:AL,3,0)</f>
        <v>31.12</v>
      </c>
      <c r="D81" s="2">
        <f>VLOOKUP(A81,교통문화지수!A:AL,4,0)</f>
        <v>15.89</v>
      </c>
      <c r="E81" s="2">
        <f>VLOOKUP(A81,'1인당 자동차등록대수'!A:D,2,0)</f>
        <v>0.6</v>
      </c>
      <c r="F81" s="2">
        <f>VLOOKUP(A81,도시면적!A:H,2,0)</f>
        <v>10575453</v>
      </c>
      <c r="G81" s="2">
        <f>VLOOKUP(A81,'주택 수'!A:H,2,0)</f>
        <v>16406</v>
      </c>
    </row>
    <row r="82" spans="1:7" customFormat="1">
      <c r="A82" s="1" t="s">
        <v>81</v>
      </c>
      <c r="B82" s="2">
        <f>VLOOKUP(A82,교통문화지수!A:AL,2,0)</f>
        <v>81.36</v>
      </c>
      <c r="C82" s="2">
        <f>VLOOKUP(A82,교통문화지수!A:AL,3,0)</f>
        <v>34.299999999999997</v>
      </c>
      <c r="D82" s="2">
        <f>VLOOKUP(A82,교통문화지수!A:AL,4,0)</f>
        <v>20.76</v>
      </c>
      <c r="E82" s="2">
        <f>VLOOKUP(A82,'1인당 자동차등록대수'!A:D,2,0)</f>
        <v>0.5</v>
      </c>
      <c r="F82" s="2">
        <f>VLOOKUP(A82,도시면적!A:H,2,0)</f>
        <v>75016506</v>
      </c>
      <c r="G82" s="2">
        <f>VLOOKUP(A82,'주택 수'!A:H,2,0)</f>
        <v>65729</v>
      </c>
    </row>
    <row r="83" spans="1:7" customFormat="1">
      <c r="A83" s="1" t="s">
        <v>82</v>
      </c>
      <c r="B83" s="2">
        <f>VLOOKUP(A83,교통문화지수!A:AL,2,0)</f>
        <v>68.510000000000005</v>
      </c>
      <c r="C83" s="2">
        <f>VLOOKUP(A83,교통문화지수!A:AL,3,0)</f>
        <v>27.94</v>
      </c>
      <c r="D83" s="2">
        <f>VLOOKUP(A83,교통문화지수!A:AL,4,0)</f>
        <v>16.420000000000002</v>
      </c>
      <c r="E83" s="2">
        <f>VLOOKUP(A83,'1인당 자동차등록대수'!A:D,2,0)</f>
        <v>0.4</v>
      </c>
      <c r="F83" s="2">
        <f>VLOOKUP(A83,도시면적!A:H,2,0)</f>
        <v>15669000</v>
      </c>
      <c r="G83" s="2">
        <f>VLOOKUP(A83,'주택 수'!A:H,2,0)</f>
        <v>17887</v>
      </c>
    </row>
    <row r="84" spans="1:7" customFormat="1">
      <c r="A84" s="1" t="s">
        <v>83</v>
      </c>
      <c r="B84" s="2">
        <f>VLOOKUP(A84,교통문화지수!A:AL,2,0)</f>
        <v>74.569999999999993</v>
      </c>
      <c r="C84" s="2">
        <f>VLOOKUP(A84,교통문화지수!A:AL,3,0)</f>
        <v>35.47</v>
      </c>
      <c r="D84" s="2">
        <f>VLOOKUP(A84,교통문화지수!A:AL,4,0)</f>
        <v>13.75</v>
      </c>
      <c r="E84" s="2">
        <f>VLOOKUP(A84,'1인당 자동차등록대수'!A:D,2,0)</f>
        <v>0.5</v>
      </c>
      <c r="F84" s="2">
        <f>VLOOKUP(A84,도시면적!A:H,2,0)</f>
        <v>11453000</v>
      </c>
      <c r="G84" s="2">
        <f>VLOOKUP(A84,'주택 수'!A:H,2,0)</f>
        <v>8145</v>
      </c>
    </row>
    <row r="85" spans="1:7" customFormat="1">
      <c r="A85" s="1" t="s">
        <v>84</v>
      </c>
      <c r="B85" s="2">
        <f>VLOOKUP(A85,교통문화지수!A:AL,2,0)</f>
        <v>73.52</v>
      </c>
      <c r="C85" s="2">
        <f>VLOOKUP(A85,교통문화지수!A:AL,3,0)</f>
        <v>30.48</v>
      </c>
      <c r="D85" s="2">
        <f>VLOOKUP(A85,교통문화지수!A:AL,4,0)</f>
        <v>22.18</v>
      </c>
      <c r="E85" s="2">
        <f>VLOOKUP(A85,'1인당 자동차등록대수'!A:D,2,0)</f>
        <v>0.5</v>
      </c>
      <c r="F85" s="2">
        <f>VLOOKUP(A85,도시면적!A:H,2,0)</f>
        <v>50085198</v>
      </c>
      <c r="G85" s="2">
        <f>VLOOKUP(A85,'주택 수'!A:H,2,0)</f>
        <v>41043</v>
      </c>
    </row>
    <row r="86" spans="1:7" customFormat="1">
      <c r="A86" s="1" t="s">
        <v>85</v>
      </c>
      <c r="B86" s="2">
        <f>VLOOKUP(A86,교통문화지수!A:AL,2,0)</f>
        <v>74.17</v>
      </c>
      <c r="C86" s="2">
        <f>VLOOKUP(A86,교통문화지수!A:AL,3,0)</f>
        <v>32.979999999999997</v>
      </c>
      <c r="D86" s="2">
        <f>VLOOKUP(A86,교통문화지수!A:AL,4,0)</f>
        <v>19.03</v>
      </c>
      <c r="E86" s="2">
        <f>VLOOKUP(A86,'1인당 자동차등록대수'!A:D,2,0)</f>
        <v>0.5</v>
      </c>
      <c r="F86" s="2">
        <f>VLOOKUP(A86,도시면적!A:H,2,0)</f>
        <v>57062378</v>
      </c>
      <c r="G86" s="2">
        <f>VLOOKUP(A86,'주택 수'!A:H,2,0)</f>
        <v>41748</v>
      </c>
    </row>
    <row r="87" spans="1:7" customFormat="1">
      <c r="A87" s="1" t="s">
        <v>86</v>
      </c>
      <c r="B87" s="2">
        <f>VLOOKUP(A87,교통문화지수!A:AL,2,0)</f>
        <v>79.260000000000005</v>
      </c>
      <c r="C87" s="2">
        <f>VLOOKUP(A87,교통문화지수!A:AL,3,0)</f>
        <v>29.19</v>
      </c>
      <c r="D87" s="2">
        <f>VLOOKUP(A87,교통문화지수!A:AL,4,0)</f>
        <v>23.8</v>
      </c>
      <c r="E87" s="2">
        <f>VLOOKUP(A87,'1인당 자동차등록대수'!A:D,2,0)</f>
        <v>0.5</v>
      </c>
      <c r="F87" s="2">
        <f>VLOOKUP(A87,도시면적!A:H,2,0)</f>
        <v>14497080</v>
      </c>
      <c r="G87" s="2">
        <f>VLOOKUP(A87,'주택 수'!A:H,2,0)</f>
        <v>20146</v>
      </c>
    </row>
    <row r="88" spans="1:7" customFormat="1">
      <c r="A88" s="1" t="s">
        <v>87</v>
      </c>
      <c r="B88" s="2" t="str">
        <f>VLOOKUP(A88,교통문화지수!A:AL,2,0)</f>
        <v>-</v>
      </c>
      <c r="C88" s="2">
        <f>VLOOKUP(A88,교통문화지수!A:AL,3,0)</f>
        <v>4.67</v>
      </c>
      <c r="D88" s="2">
        <f>VLOOKUP(A88,교통문화지수!A:AL,4,0)</f>
        <v>24.78</v>
      </c>
      <c r="E88" s="2">
        <f>VLOOKUP(A88,'1인당 자동차등록대수'!A:D,2,0)</f>
        <v>0.5</v>
      </c>
      <c r="F88" s="2">
        <f>VLOOKUP(A88,도시면적!A:H,2,0)</f>
        <v>10483319</v>
      </c>
      <c r="G88" s="2">
        <f>VLOOKUP(A88,'주택 수'!A:H,2,0)</f>
        <v>3073</v>
      </c>
    </row>
    <row r="89" spans="1:7" customFormat="1">
      <c r="A89" s="1" t="s">
        <v>88</v>
      </c>
      <c r="B89" s="2">
        <f>VLOOKUP(A89,교통문화지수!A:AL,2,0)</f>
        <v>56.74</v>
      </c>
      <c r="C89" s="2">
        <f>VLOOKUP(A89,교통문화지수!A:AL,3,0)</f>
        <v>23.43</v>
      </c>
      <c r="D89" s="2">
        <f>VLOOKUP(A89,교통문화지수!A:AL,4,0)</f>
        <v>22.83</v>
      </c>
      <c r="E89" s="2">
        <f>VLOOKUP(A89,'1인당 자동차등록대수'!A:D,2,0)</f>
        <v>0.5</v>
      </c>
      <c r="F89" s="2">
        <f>VLOOKUP(A89,도시면적!A:H,2,0)</f>
        <v>47852199</v>
      </c>
      <c r="G89" s="2">
        <f>VLOOKUP(A89,'주택 수'!A:H,2,0)</f>
        <v>22867</v>
      </c>
    </row>
    <row r="90" spans="1:7" customFormat="1">
      <c r="A90" s="1" t="s">
        <v>89</v>
      </c>
      <c r="B90" s="2">
        <f>VLOOKUP(A90,교통문화지수!A:AL,2,0)</f>
        <v>70.05</v>
      </c>
      <c r="C90" s="2">
        <f>VLOOKUP(A90,교통문화지수!A:AL,3,0)</f>
        <v>30.73</v>
      </c>
      <c r="D90" s="2">
        <f>VLOOKUP(A90,교통문화지수!A:AL,4,0)</f>
        <v>16.13</v>
      </c>
      <c r="E90" s="2">
        <f>VLOOKUP(A90,'1인당 자동차등록대수'!A:D,2,0)</f>
        <v>0.5</v>
      </c>
      <c r="F90" s="2">
        <f>VLOOKUP(A90,도시면적!A:H,2,0)</f>
        <v>32583000</v>
      </c>
      <c r="G90" s="2">
        <f>VLOOKUP(A90,'주택 수'!A:H,2,0)</f>
        <v>26039</v>
      </c>
    </row>
    <row r="91" spans="1:7" customFormat="1">
      <c r="A91" s="1" t="s">
        <v>90</v>
      </c>
      <c r="B91" s="2">
        <f>VLOOKUP(A91,교통문화지수!A:AL,2,0)</f>
        <v>74.69</v>
      </c>
      <c r="C91" s="2">
        <f>VLOOKUP(A91,교통문화지수!A:AL,3,0)</f>
        <v>32.1</v>
      </c>
      <c r="D91" s="2">
        <f>VLOOKUP(A91,교통문화지수!A:AL,4,0)</f>
        <v>15.62</v>
      </c>
      <c r="E91" s="2">
        <f>VLOOKUP(A91,'1인당 자동차등록대수'!A:D,2,0)</f>
        <v>0.5</v>
      </c>
      <c r="F91" s="2">
        <f>VLOOKUP(A91,도시면적!A:H,2,0)</f>
        <v>21150000</v>
      </c>
      <c r="G91" s="2">
        <f>VLOOKUP(A91,'주택 수'!A:H,2,0)</f>
        <v>20265</v>
      </c>
    </row>
    <row r="92" spans="1:7" customFormat="1">
      <c r="A92" s="1" t="s">
        <v>91</v>
      </c>
      <c r="B92" s="2">
        <f>VLOOKUP(A92,교통문화지수!A:AL,2,0)</f>
        <v>77.22</v>
      </c>
      <c r="C92" s="2">
        <f>VLOOKUP(A92,교통문화지수!A:AL,3,0)</f>
        <v>35.92</v>
      </c>
      <c r="D92" s="2">
        <f>VLOOKUP(A92,교통문화지수!A:AL,4,0)</f>
        <v>11.98</v>
      </c>
      <c r="E92" s="2">
        <f>VLOOKUP(A92,'1인당 자동차등록대수'!A:D,2,0)</f>
        <v>0.5</v>
      </c>
      <c r="F92" s="2">
        <f>VLOOKUP(A92,도시면적!A:H,2,0)</f>
        <v>6196276</v>
      </c>
      <c r="G92" s="2">
        <f>VLOOKUP(A92,'주택 수'!A:H,2,0)</f>
        <v>12184</v>
      </c>
    </row>
    <row r="93" spans="1:7" customFormat="1">
      <c r="A93" s="1" t="s">
        <v>92</v>
      </c>
      <c r="B93" s="2">
        <f>VLOOKUP(A93,교통문화지수!A:AL,2,0)</f>
        <v>75.540000000000006</v>
      </c>
      <c r="C93" s="2">
        <f>VLOOKUP(A93,교통문화지수!A:AL,3,0)</f>
        <v>30.38</v>
      </c>
      <c r="D93" s="2">
        <f>VLOOKUP(A93,교통문화지수!A:AL,4,0)</f>
        <v>17.96</v>
      </c>
      <c r="E93" s="2">
        <f>VLOOKUP(A93,'1인당 자동차등록대수'!A:D,2,0)</f>
        <v>0.5</v>
      </c>
      <c r="F93" s="2">
        <f>VLOOKUP(A93,도시면적!A:H,2,0)</f>
        <v>148859614</v>
      </c>
      <c r="G93" s="2">
        <f>VLOOKUP(A93,'주택 수'!A:H,2,0)</f>
        <v>39724</v>
      </c>
    </row>
    <row r="94" spans="1:7" customFormat="1">
      <c r="A94" s="1" t="s">
        <v>93</v>
      </c>
      <c r="B94" s="2">
        <f>VLOOKUP(A94,교통문화지수!A:AL,2,0)</f>
        <v>80.44</v>
      </c>
      <c r="C94" s="2">
        <f>VLOOKUP(A94,교통문화지수!A:AL,3,0)</f>
        <v>32.08</v>
      </c>
      <c r="D94" s="2">
        <f>VLOOKUP(A94,교통문화지수!A:AL,4,0)</f>
        <v>24.68</v>
      </c>
      <c r="E94" s="2">
        <f>VLOOKUP(A94,'1인당 자동차등록대수'!A:D,2,0)</f>
        <v>0.5</v>
      </c>
      <c r="F94" s="2">
        <f>VLOOKUP(A94,도시면적!A:H,2,0)</f>
        <v>388613318</v>
      </c>
      <c r="G94" s="2">
        <f>VLOOKUP(A94,'주택 수'!A:H,2,0)</f>
        <v>184062</v>
      </c>
    </row>
    <row r="95" spans="1:7" customFormat="1">
      <c r="A95" s="1" t="s">
        <v>274</v>
      </c>
      <c r="B95" s="2">
        <f>VLOOKUP(A95,교통문화지수!A:AL,2,0)</f>
        <v>80.94</v>
      </c>
      <c r="C95" s="2">
        <f>VLOOKUP(A95,교통문화지수!A:AL,3,0)</f>
        <v>33.28</v>
      </c>
      <c r="D95" s="2">
        <f>VLOOKUP(A95,교통문화지수!A:AL,4,0)</f>
        <v>24.1</v>
      </c>
      <c r="E95" s="2">
        <f>VLOOKUP(A95,'1인당 자동차등록대수'!A:D,2,0)</f>
        <v>0.4</v>
      </c>
      <c r="F95" s="2">
        <f>VLOOKUP(A95,도시면적!A:H,2,0)</f>
        <v>480050517</v>
      </c>
      <c r="G95" s="2">
        <f>VLOOKUP(A95,'주택 수'!A:H,2,0)</f>
        <v>486527</v>
      </c>
    </row>
    <row r="96" spans="1:7" customFormat="1">
      <c r="A96" s="1" t="s">
        <v>95</v>
      </c>
      <c r="B96" s="2">
        <f>VLOOKUP(A96,교통문화지수!A:AL,2,0)</f>
        <v>80.959999999999994</v>
      </c>
      <c r="C96" s="2">
        <f>VLOOKUP(A96,교통문화지수!A:AL,3,0)</f>
        <v>32.15</v>
      </c>
      <c r="D96" s="2">
        <f>VLOOKUP(A96,교통문화지수!A:AL,4,0)</f>
        <v>25.49</v>
      </c>
      <c r="E96" s="2">
        <f>VLOOKUP(A96,'1인당 자동차등록대수'!A:D,2,0)</f>
        <v>0.4</v>
      </c>
      <c r="F96" s="2">
        <f>VLOOKUP(A96,도시면적!A:H,2,0)</f>
        <v>201906113</v>
      </c>
      <c r="G96" s="2">
        <f>VLOOKUP(A96,'주택 수'!A:H,2,0)</f>
        <v>133260</v>
      </c>
    </row>
    <row r="97" spans="1:7" customFormat="1">
      <c r="A97" s="1" t="s">
        <v>96</v>
      </c>
      <c r="B97" s="2">
        <f>VLOOKUP(A97,교통문화지수!A:AL,2,0)</f>
        <v>77.42</v>
      </c>
      <c r="C97" s="2">
        <f>VLOOKUP(A97,교통문화지수!A:AL,3,0)</f>
        <v>30.87</v>
      </c>
      <c r="D97" s="2">
        <f>VLOOKUP(A97,교통문화지수!A:AL,4,0)</f>
        <v>24.88</v>
      </c>
      <c r="E97" s="2">
        <f>VLOOKUP(A97,'1인당 자동차등록대수'!A:D,2,0)</f>
        <v>0.4</v>
      </c>
      <c r="F97" s="2">
        <f>VLOOKUP(A97,도시면적!A:H,2,0)</f>
        <v>60872269</v>
      </c>
      <c r="G97" s="2">
        <f>VLOOKUP(A97,'주택 수'!A:H,2,0)</f>
        <v>73586</v>
      </c>
    </row>
    <row r="98" spans="1:7" customFormat="1">
      <c r="A98" s="1" t="s">
        <v>97</v>
      </c>
      <c r="B98" s="2">
        <f>VLOOKUP(A98,교통문화지수!A:AL,2,0)</f>
        <v>76.92</v>
      </c>
      <c r="C98" s="2">
        <f>VLOOKUP(A98,교통문화지수!A:AL,3,0)</f>
        <v>30.88</v>
      </c>
      <c r="D98" s="2">
        <f>VLOOKUP(A98,교통문화지수!A:AL,4,0)</f>
        <v>24.23</v>
      </c>
      <c r="E98" s="2">
        <f>VLOOKUP(A98,'1인당 자동차등록대수'!A:D,2,0)</f>
        <v>0.4</v>
      </c>
      <c r="F98" s="2">
        <f>VLOOKUP(A98,도시면적!A:H,2,0)</f>
        <v>49196644</v>
      </c>
      <c r="G98" s="2">
        <f>VLOOKUP(A98,'주택 수'!A:H,2,0)</f>
        <v>32068</v>
      </c>
    </row>
    <row r="99" spans="1:7" customFormat="1">
      <c r="A99" s="1" t="s">
        <v>98</v>
      </c>
      <c r="B99" s="2">
        <f>VLOOKUP(A99,교통문화지수!A:AL,2,0)</f>
        <v>83.67</v>
      </c>
      <c r="C99" s="2">
        <f>VLOOKUP(A99,교통문화지수!A:AL,3,0)</f>
        <v>34.29</v>
      </c>
      <c r="D99" s="2">
        <f>VLOOKUP(A99,교통문화지수!A:AL,4,0)</f>
        <v>23.29</v>
      </c>
      <c r="E99" s="2">
        <f>VLOOKUP(A99,'1인당 자동차등록대수'!A:D,2,0)</f>
        <v>0.4</v>
      </c>
      <c r="F99" s="2">
        <f>VLOOKUP(A99,도시면적!A:H,2,0)</f>
        <v>120297717</v>
      </c>
      <c r="G99" s="2">
        <f>VLOOKUP(A99,'주택 수'!A:H,2,0)</f>
        <v>149640</v>
      </c>
    </row>
    <row r="100" spans="1:7" customFormat="1">
      <c r="A100" s="1" t="s">
        <v>99</v>
      </c>
      <c r="B100" s="2">
        <f>VLOOKUP(A100,교통문화지수!A:AL,2,0)</f>
        <v>86.09</v>
      </c>
      <c r="C100" s="2">
        <f>VLOOKUP(A100,교통문화지수!A:AL,3,0)</f>
        <v>37.89</v>
      </c>
      <c r="D100" s="2">
        <f>VLOOKUP(A100,교통문화지수!A:AL,4,0)</f>
        <v>22.87</v>
      </c>
      <c r="E100" s="2">
        <f>VLOOKUP(A100,'1인당 자동차등록대수'!A:D,2,0)</f>
        <v>0.5</v>
      </c>
      <c r="F100" s="2">
        <f>VLOOKUP(A100,도시면적!A:H,2,0)</f>
        <v>47777774</v>
      </c>
      <c r="G100" s="2">
        <f>VLOOKUP(A100,'주택 수'!A:H,2,0)</f>
        <v>97973</v>
      </c>
    </row>
    <row r="101" spans="1:7" customFormat="1">
      <c r="A101" s="1" t="s">
        <v>100</v>
      </c>
      <c r="B101" s="2">
        <f>VLOOKUP(A101,교통문화지수!A:AL,2,0)</f>
        <v>82.3</v>
      </c>
      <c r="C101" s="2">
        <f>VLOOKUP(A101,교통문화지수!A:AL,3,0)</f>
        <v>33.36</v>
      </c>
      <c r="D101" s="2">
        <f>VLOOKUP(A101,교통문화지수!A:AL,4,0)</f>
        <v>23.83</v>
      </c>
      <c r="E101" s="2">
        <f>VLOOKUP(A101,'1인당 자동차등록대수'!A:D,2,0)</f>
        <v>0.4</v>
      </c>
      <c r="F101" s="2">
        <f>VLOOKUP(A101,도시면적!A:H,2,0)</f>
        <v>797962749</v>
      </c>
      <c r="G101" s="2">
        <f>VLOOKUP(A101,'주택 수'!A:H,2,0)</f>
        <v>738100</v>
      </c>
    </row>
    <row r="102" spans="1:7" customFormat="1">
      <c r="A102" s="1" t="s">
        <v>101</v>
      </c>
      <c r="B102" s="2" t="str">
        <f>VLOOKUP(A102,교통문화지수!A:AL,2,0)</f>
        <v>-</v>
      </c>
      <c r="C102" s="2" t="str">
        <f>VLOOKUP(A102,교통문화지수!A:AL,3,0)</f>
        <v>-</v>
      </c>
      <c r="D102" s="2" t="str">
        <f>VLOOKUP(A102,교통문화지수!A:AL,4,0)</f>
        <v>-</v>
      </c>
      <c r="E102" s="2" t="str">
        <f>VLOOKUP(A102,'1인당 자동차등록대수'!A:D,2,0)</f>
        <v>-</v>
      </c>
      <c r="F102" s="2" t="e">
        <f>VLOOKUP(A102,도시면적!A:H,2,0)</f>
        <v>#N/A</v>
      </c>
      <c r="G102" s="2" t="e">
        <f>VLOOKUP(A102,'주택 수'!A:H,2,0)</f>
        <v>#N/A</v>
      </c>
    </row>
    <row r="103" spans="1:7" customFormat="1">
      <c r="A103" s="1" t="s">
        <v>102</v>
      </c>
      <c r="B103" s="2">
        <f>VLOOKUP(A103,교통문화지수!A:AL,2,0)</f>
        <v>86.66</v>
      </c>
      <c r="C103" s="2">
        <f>VLOOKUP(A103,교통문화지수!A:AL,3,0)</f>
        <v>33.9</v>
      </c>
      <c r="D103" s="2">
        <f>VLOOKUP(A103,교통문화지수!A:AL,4,0)</f>
        <v>25.93</v>
      </c>
      <c r="E103" s="2">
        <f>VLOOKUP(A103,'1인당 자동차등록대수'!A:D,2,0)</f>
        <v>0.4</v>
      </c>
      <c r="F103" s="2">
        <f>VLOOKUP(A103,도시면적!A:H,2,0)</f>
        <v>17435694</v>
      </c>
      <c r="G103" s="2">
        <f>VLOOKUP(A103,'주택 수'!A:H,2,0)</f>
        <v>41950</v>
      </c>
    </row>
    <row r="104" spans="1:7" customFormat="1">
      <c r="A104" s="1" t="s">
        <v>103</v>
      </c>
      <c r="B104" s="2">
        <f>VLOOKUP(A104,교통문화지수!A:AL,2,0)</f>
        <v>86.72</v>
      </c>
      <c r="C104" s="2">
        <f>VLOOKUP(A104,교통문화지수!A:AL,3,0)</f>
        <v>35.35</v>
      </c>
      <c r="D104" s="2">
        <f>VLOOKUP(A104,교통문화지수!A:AL,4,0)</f>
        <v>24.72</v>
      </c>
      <c r="E104" s="2">
        <f>VLOOKUP(A104,'1인당 자동차등록대수'!A:D,2,0)</f>
        <v>0.4</v>
      </c>
      <c r="F104" s="2">
        <f>VLOOKUP(A104,도시면적!A:H,2,0)</f>
        <v>62341541</v>
      </c>
      <c r="G104" s="2">
        <f>VLOOKUP(A104,'주택 수'!A:H,2,0)</f>
        <v>176191</v>
      </c>
    </row>
    <row r="105" spans="1:7" customFormat="1">
      <c r="A105" s="1" t="s">
        <v>104</v>
      </c>
      <c r="B105" s="2">
        <f>VLOOKUP(A105,교통문화지수!A:AL,2,0)</f>
        <v>77.319999999999993</v>
      </c>
      <c r="C105" s="2">
        <f>VLOOKUP(A105,교통문화지수!A:AL,3,0)</f>
        <v>32.880000000000003</v>
      </c>
      <c r="D105" s="2">
        <f>VLOOKUP(A105,교통문화지수!A:AL,4,0)</f>
        <v>20.27</v>
      </c>
      <c r="E105" s="2">
        <f>VLOOKUP(A105,'1인당 자동차등록대수'!A:D,2,0)</f>
        <v>0.5</v>
      </c>
      <c r="F105" s="2">
        <f>VLOOKUP(A105,도시면적!A:H,2,0)</f>
        <v>376372147</v>
      </c>
      <c r="G105" s="2">
        <f>VLOOKUP(A105,'주택 수'!A:H,2,0)</f>
        <v>63503</v>
      </c>
    </row>
    <row r="106" spans="1:7" customFormat="1">
      <c r="A106" s="1" t="s">
        <v>105</v>
      </c>
      <c r="B106" s="2">
        <f>VLOOKUP(A106,교통문화지수!A:AL,2,0)</f>
        <v>85.62</v>
      </c>
      <c r="C106" s="2">
        <f>VLOOKUP(A106,교통문화지수!A:AL,3,0)</f>
        <v>34.07</v>
      </c>
      <c r="D106" s="2">
        <f>VLOOKUP(A106,교통문화지수!A:AL,4,0)</f>
        <v>24.24</v>
      </c>
      <c r="E106" s="2">
        <f>VLOOKUP(A106,'1인당 자동차등록대수'!A:D,2,0)</f>
        <v>0.4</v>
      </c>
      <c r="F106" s="2">
        <f>VLOOKUP(A106,도시면적!A:H,2,0)</f>
        <v>146895864</v>
      </c>
      <c r="G106" s="2">
        <f>VLOOKUP(A106,'주택 수'!A:H,2,0)</f>
        <v>112298</v>
      </c>
    </row>
    <row r="107" spans="1:7" customFormat="1">
      <c r="A107" s="1" t="s">
        <v>106</v>
      </c>
      <c r="B107" s="2">
        <f>VLOOKUP(A107,교통문화지수!A:AL,2,0)</f>
        <v>77.45</v>
      </c>
      <c r="C107" s="2">
        <f>VLOOKUP(A107,교통문화지수!A:AL,3,0)</f>
        <v>31.35</v>
      </c>
      <c r="D107" s="2">
        <f>VLOOKUP(A107,교통문화지수!A:AL,4,0)</f>
        <v>24.67</v>
      </c>
      <c r="E107" s="2">
        <f>VLOOKUP(A107,'1인당 자동차등록대수'!A:D,2,0)</f>
        <v>0.4</v>
      </c>
      <c r="F107" s="2">
        <f>VLOOKUP(A107,도시면적!A:H,2,0)</f>
        <v>94070533</v>
      </c>
      <c r="G107" s="2">
        <f>VLOOKUP(A107,'주택 수'!A:H,2,0)</f>
        <v>131259</v>
      </c>
    </row>
    <row r="108" spans="1:7" customFormat="1">
      <c r="A108" s="1" t="s">
        <v>107</v>
      </c>
      <c r="B108" s="2">
        <f>VLOOKUP(A108,교통문화지수!A:AL,2,0)</f>
        <v>81.66</v>
      </c>
      <c r="C108" s="2">
        <f>VLOOKUP(A108,교통문화지수!A:AL,3,0)</f>
        <v>33.590000000000003</v>
      </c>
      <c r="D108" s="2">
        <f>VLOOKUP(A108,교통문화지수!A:AL,4,0)</f>
        <v>22.67</v>
      </c>
      <c r="E108" s="2">
        <f>VLOOKUP(A108,'1인당 자동차등록대수'!A:D,2,0)</f>
        <v>0.4</v>
      </c>
      <c r="F108" s="2">
        <f>VLOOKUP(A108,도시면적!A:H,2,0)</f>
        <v>17326096</v>
      </c>
      <c r="G108" s="2">
        <f>VLOOKUP(A108,'주택 수'!A:H,2,0)</f>
        <v>54382</v>
      </c>
    </row>
    <row r="109" spans="1:7" customFormat="1">
      <c r="A109" s="1" t="s">
        <v>108</v>
      </c>
      <c r="B109" s="2">
        <f>VLOOKUP(A109,교통문화지수!A:AL,2,0)</f>
        <v>82.51</v>
      </c>
      <c r="C109" s="2">
        <f>VLOOKUP(A109,교통문화지수!A:AL,3,0)</f>
        <v>32.35</v>
      </c>
      <c r="D109" s="2">
        <f>VLOOKUP(A109,교통문화지수!A:AL,4,0)</f>
        <v>24.64</v>
      </c>
      <c r="E109" s="2">
        <f>VLOOKUP(A109,'1인당 자동차등록대수'!A:D,2,0)</f>
        <v>0.5</v>
      </c>
      <c r="F109" s="2">
        <f>VLOOKUP(A109,도시면적!A:H,2,0)</f>
        <v>76465609</v>
      </c>
      <c r="G109" s="2">
        <f>VLOOKUP(A109,'주택 수'!A:H,2,0)</f>
        <v>132563</v>
      </c>
    </row>
    <row r="110" spans="1:7" customFormat="1">
      <c r="A110" s="1" t="s">
        <v>109</v>
      </c>
      <c r="B110" s="2">
        <f>VLOOKUP(A110,교통문화지수!A:AL,2,0)</f>
        <v>69.89</v>
      </c>
      <c r="C110" s="2">
        <f>VLOOKUP(A110,교통문화지수!A:AL,3,0)</f>
        <v>32.630000000000003</v>
      </c>
      <c r="D110" s="2">
        <f>VLOOKUP(A110,교통문화지수!A:AL,4,0)</f>
        <v>13.08</v>
      </c>
      <c r="E110" s="2">
        <f>VLOOKUP(A110,'1인당 자동차등록대수'!A:D,2,0)</f>
        <v>0.8</v>
      </c>
      <c r="F110" s="2">
        <f>VLOOKUP(A110,도시면적!A:H,2,0)</f>
        <v>7055265</v>
      </c>
      <c r="G110" s="2">
        <f>VLOOKUP(A110,'주택 수'!A:H,2,0)</f>
        <v>25954</v>
      </c>
    </row>
    <row r="111" spans="1:7" customFormat="1">
      <c r="A111" s="1" t="s">
        <v>110</v>
      </c>
      <c r="B111" s="2">
        <f>VLOOKUP(A111,교통문화지수!A:AL,2,0)</f>
        <v>82.95</v>
      </c>
      <c r="C111" s="2">
        <f>VLOOKUP(A111,교통문화지수!A:AL,3,0)</f>
        <v>32.85</v>
      </c>
      <c r="D111" s="2">
        <f>VLOOKUP(A111,교통문화지수!A:AL,4,0)</f>
        <v>25.16</v>
      </c>
      <c r="E111" s="2">
        <f>VLOOKUP(A111,'1인당 자동차등록대수'!A:D,2,0)</f>
        <v>0.4</v>
      </c>
      <c r="F111" s="2">
        <f>VLOOKUP(A111,도시면적!A:H,2,0)</f>
        <v>495546287</v>
      </c>
      <c r="G111" s="2">
        <f>VLOOKUP(A111,'주택 수'!A:H,2,0)</f>
        <v>468885</v>
      </c>
    </row>
    <row r="112" spans="1:7" customFormat="1">
      <c r="A112" s="1" t="s">
        <v>111</v>
      </c>
      <c r="B112" s="2">
        <f>VLOOKUP(A112,교통문화지수!A:AL,2,0)</f>
        <v>82.36</v>
      </c>
      <c r="C112" s="2">
        <f>VLOOKUP(A112,교통문화지수!A:AL,3,0)</f>
        <v>34.4</v>
      </c>
      <c r="D112" s="2">
        <f>VLOOKUP(A112,교통문화지수!A:AL,4,0)</f>
        <v>24.31</v>
      </c>
      <c r="E112" s="2">
        <f>VLOOKUP(A112,'1인당 자동차등록대수'!A:D,2,0)</f>
        <v>0.5</v>
      </c>
      <c r="F112" s="2">
        <f>VLOOKUP(A112,도시면적!A:H,2,0)</f>
        <v>68419960</v>
      </c>
      <c r="G112" s="2">
        <f>VLOOKUP(A112,'주택 수'!A:H,2,0)</f>
        <v>61559</v>
      </c>
    </row>
    <row r="113" spans="1:7" customFormat="1">
      <c r="A113" s="1" t="s">
        <v>112</v>
      </c>
      <c r="B113" s="2">
        <f>VLOOKUP(A113,교통문화지수!A:AL,2,0)</f>
        <v>76.63</v>
      </c>
      <c r="C113" s="2">
        <f>VLOOKUP(A113,교통문화지수!A:AL,3,0)</f>
        <v>33.75</v>
      </c>
      <c r="D113" s="2">
        <f>VLOOKUP(A113,교통문화지수!A:AL,4,0)</f>
        <v>24.67</v>
      </c>
      <c r="E113" s="2">
        <f>VLOOKUP(A113,'1인당 자동차등록대수'!A:D,2,0)</f>
        <v>0.4</v>
      </c>
      <c r="F113" s="2">
        <f>VLOOKUP(A113,도시면적!A:H,2,0)</f>
        <v>120563421</v>
      </c>
      <c r="G113" s="2">
        <f>VLOOKUP(A113,'주택 수'!A:H,2,0)</f>
        <v>77218</v>
      </c>
    </row>
    <row r="114" spans="1:7" customFormat="1">
      <c r="A114" s="1" t="s">
        <v>113</v>
      </c>
      <c r="B114" s="2">
        <f>VLOOKUP(A114,교통문화지수!A:AL,2,0)</f>
        <v>84.83</v>
      </c>
      <c r="C114" s="2">
        <f>VLOOKUP(A114,교통문화지수!A:AL,3,0)</f>
        <v>32.03</v>
      </c>
      <c r="D114" s="2">
        <f>VLOOKUP(A114,교통문화지수!A:AL,4,0)</f>
        <v>25.5</v>
      </c>
      <c r="E114" s="2">
        <f>VLOOKUP(A114,'1인당 자동차등록대수'!A:D,2,0)</f>
        <v>0.4</v>
      </c>
      <c r="F114" s="2">
        <f>VLOOKUP(A114,도시면적!A:H,2,0)</f>
        <v>73093288</v>
      </c>
      <c r="G114" s="2">
        <f>VLOOKUP(A114,'주택 수'!A:H,2,0)</f>
        <v>143769</v>
      </c>
    </row>
    <row r="115" spans="1:7" customFormat="1">
      <c r="A115" s="1" t="s">
        <v>114</v>
      </c>
      <c r="B115" s="2">
        <f>VLOOKUP(A115,교통문화지수!A:AL,2,0)</f>
        <v>87.09</v>
      </c>
      <c r="C115" s="2">
        <f>VLOOKUP(A115,교통문화지수!A:AL,3,0)</f>
        <v>33.29</v>
      </c>
      <c r="D115" s="2">
        <f>VLOOKUP(A115,교통문화지수!A:AL,4,0)</f>
        <v>26.19</v>
      </c>
      <c r="E115" s="2">
        <f>VLOOKUP(A115,'1인당 자동차등록대수'!A:D,2,0)</f>
        <v>0.5</v>
      </c>
      <c r="F115" s="2">
        <f>VLOOKUP(A115,도시면적!A:H,2,0)</f>
        <v>177251011</v>
      </c>
      <c r="G115" s="2">
        <f>VLOOKUP(A115,'주택 수'!A:H,2,0)</f>
        <v>105937</v>
      </c>
    </row>
    <row r="116" spans="1:7" customFormat="1">
      <c r="A116" s="1" t="s">
        <v>115</v>
      </c>
      <c r="B116" s="2">
        <f>VLOOKUP(A116,교통문화지수!A:AL,2,0)</f>
        <v>81.459999999999994</v>
      </c>
      <c r="C116" s="2">
        <f>VLOOKUP(A116,교통문화지수!A:AL,3,0)</f>
        <v>32.299999999999997</v>
      </c>
      <c r="D116" s="2">
        <f>VLOOKUP(A116,교통문화지수!A:AL,4,0)</f>
        <v>24.32</v>
      </c>
      <c r="E116" s="2">
        <f>VLOOKUP(A116,'1인당 자동차등록대수'!A:D,2,0)</f>
        <v>0.4</v>
      </c>
      <c r="F116" s="2">
        <f>VLOOKUP(A116,도시면적!A:H,2,0)</f>
        <v>56218607</v>
      </c>
      <c r="G116" s="2">
        <f>VLOOKUP(A116,'주택 수'!A:H,2,0)</f>
        <v>80402</v>
      </c>
    </row>
    <row r="117" spans="1:7" customFormat="1">
      <c r="A117" s="1" t="s">
        <v>116</v>
      </c>
      <c r="B117" s="2">
        <f>VLOOKUP(A117,교통문화지수!A:AL,2,0)</f>
        <v>82.89</v>
      </c>
      <c r="C117" s="2">
        <f>VLOOKUP(A117,교통문화지수!A:AL,3,0)</f>
        <v>31.61</v>
      </c>
      <c r="D117" s="2">
        <f>VLOOKUP(A117,교통문화지수!A:AL,4,0)</f>
        <v>26</v>
      </c>
      <c r="E117" s="2">
        <f>VLOOKUP(A117,'1인당 자동차등록대수'!A:D,2,0)</f>
        <v>0.4</v>
      </c>
      <c r="F117" s="2">
        <f>VLOOKUP(A117,도시면적!A:H,2,0)</f>
        <v>940825057</v>
      </c>
      <c r="G117" s="2">
        <f>VLOOKUP(A117,'주택 수'!A:H,2,0)</f>
        <v>1164352</v>
      </c>
    </row>
    <row r="118" spans="1:7" customFormat="1">
      <c r="A118" s="1" t="s">
        <v>117</v>
      </c>
      <c r="B118" s="2">
        <f>VLOOKUP(A118,교통문화지수!A:AL,2,0)</f>
        <v>75.25</v>
      </c>
      <c r="C118" s="2">
        <f>VLOOKUP(A118,교통문화지수!A:AL,3,0)</f>
        <v>33.159999999999997</v>
      </c>
      <c r="D118" s="2">
        <f>VLOOKUP(A118,교통문화지수!A:AL,4,0)</f>
        <v>17.489999999999998</v>
      </c>
      <c r="E118" s="2">
        <f>VLOOKUP(A118,'1인당 자동차등록대수'!A:D,2,0)</f>
        <v>0.6</v>
      </c>
      <c r="F118" s="2">
        <f>VLOOKUP(A118,도시면적!A:H,2,0)</f>
        <v>238454382</v>
      </c>
      <c r="G118" s="2">
        <f>VLOOKUP(A118,'주택 수'!A:H,2,0)</f>
        <v>30060</v>
      </c>
    </row>
    <row r="119" spans="1:7" customFormat="1">
      <c r="A119" s="1" t="s">
        <v>118</v>
      </c>
      <c r="B119" s="2">
        <f>VLOOKUP(A119,교통문화지수!A:AL,2,0)</f>
        <v>77.37</v>
      </c>
      <c r="C119" s="2">
        <f>VLOOKUP(A119,교통문화지수!A:AL,3,0)</f>
        <v>30.02</v>
      </c>
      <c r="D119" s="2">
        <f>VLOOKUP(A119,교통문화지수!A:AL,4,0)</f>
        <v>26.94</v>
      </c>
      <c r="E119" s="2">
        <f>VLOOKUP(A119,'1인당 자동차등록대수'!A:D,2,0)</f>
        <v>0.3</v>
      </c>
      <c r="F119" s="2">
        <f>VLOOKUP(A119,도시면적!A:H,2,0)</f>
        <v>65179775</v>
      </c>
      <c r="G119" s="2">
        <f>VLOOKUP(A119,'주택 수'!A:H,2,0)</f>
        <v>79553</v>
      </c>
    </row>
    <row r="120" spans="1:7" customFormat="1">
      <c r="A120" s="1" t="s">
        <v>119</v>
      </c>
      <c r="B120" s="2">
        <f>VLOOKUP(A120,교통문화지수!A:AL,2,0)</f>
        <v>81.44</v>
      </c>
      <c r="C120" s="2">
        <f>VLOOKUP(A120,교통문화지수!A:AL,3,0)</f>
        <v>32.229999999999997</v>
      </c>
      <c r="D120" s="2">
        <f>VLOOKUP(A120,교통문화지수!A:AL,4,0)</f>
        <v>26.24</v>
      </c>
      <c r="E120" s="2">
        <f>VLOOKUP(A120,'1인당 자동차등록대수'!A:D,2,0)</f>
        <v>0.4</v>
      </c>
      <c r="F120" s="2">
        <f>VLOOKUP(A120,도시면적!A:H,2,0)</f>
        <v>221563955</v>
      </c>
      <c r="G120" s="2">
        <f>VLOOKUP(A120,'주택 수'!A:H,2,0)</f>
        <v>52124</v>
      </c>
    </row>
    <row r="121" spans="1:7" customFormat="1">
      <c r="A121" s="1" t="s">
        <v>120</v>
      </c>
      <c r="B121" s="2">
        <f>VLOOKUP(A121,교통문화지수!A:AL,2,0)</f>
        <v>82.94</v>
      </c>
      <c r="C121" s="2">
        <f>VLOOKUP(A121,교통문화지수!A:AL,3,0)</f>
        <v>30.67</v>
      </c>
      <c r="D121" s="2">
        <f>VLOOKUP(A121,교통문화지수!A:AL,4,0)</f>
        <v>25.83</v>
      </c>
      <c r="E121" s="2">
        <f>VLOOKUP(A121,'1인당 자동차등록대수'!A:D,2,0)</f>
        <v>0.3</v>
      </c>
      <c r="F121" s="2">
        <f>VLOOKUP(A121,도시면적!A:H,2,0)</f>
        <v>42507261</v>
      </c>
      <c r="G121" s="2">
        <f>VLOOKUP(A121,'주택 수'!A:H,2,0)</f>
        <v>100079</v>
      </c>
    </row>
    <row r="122" spans="1:7" customFormat="1">
      <c r="A122" s="1" t="s">
        <v>121</v>
      </c>
      <c r="B122" s="2">
        <f>VLOOKUP(A122,교통문화지수!A:AL,2,0)</f>
        <v>84.82</v>
      </c>
      <c r="C122" s="2">
        <f>VLOOKUP(A122,교통문화지수!A:AL,3,0)</f>
        <v>34.42</v>
      </c>
      <c r="D122" s="2">
        <f>VLOOKUP(A122,교통문화지수!A:AL,4,0)</f>
        <v>24.44</v>
      </c>
      <c r="E122" s="2">
        <f>VLOOKUP(A122,'1인당 자동차등록대수'!A:D,2,0)</f>
        <v>0.3</v>
      </c>
      <c r="F122" s="2">
        <f>VLOOKUP(A122,도시면적!A:H,2,0)</f>
        <v>11593305</v>
      </c>
      <c r="G122" s="2">
        <f>VLOOKUP(A122,'주택 수'!A:H,2,0)</f>
        <v>30235</v>
      </c>
    </row>
    <row r="123" spans="1:7" customFormat="1">
      <c r="A123" s="1" t="s">
        <v>122</v>
      </c>
      <c r="B123" s="2">
        <f>VLOOKUP(A123,교통문화지수!A:AL,2,0)</f>
        <v>85.46</v>
      </c>
      <c r="C123" s="2">
        <f>VLOOKUP(A123,교통문화지수!A:AL,3,0)</f>
        <v>33.68</v>
      </c>
      <c r="D123" s="2">
        <f>VLOOKUP(A123,교통문화지수!A:AL,4,0)</f>
        <v>25.73</v>
      </c>
      <c r="E123" s="2">
        <f>VLOOKUP(A123,'1인당 자동차등록대수'!A:D,2,0)</f>
        <v>0.3</v>
      </c>
      <c r="F123" s="2">
        <f>VLOOKUP(A123,도시면적!A:H,2,0)</f>
        <v>16697578</v>
      </c>
      <c r="G123" s="2">
        <f>VLOOKUP(A123,'주택 수'!A:H,2,0)</f>
        <v>82667</v>
      </c>
    </row>
    <row r="124" spans="1:7" customFormat="1">
      <c r="A124" s="1" t="s">
        <v>280</v>
      </c>
      <c r="B124" s="2">
        <f>VLOOKUP(A124,교통문화지수!A:AL,2,0)</f>
        <v>81.540000000000006</v>
      </c>
      <c r="C124" s="2">
        <f>VLOOKUP(A124,교통문화지수!A:AL,3,0)</f>
        <v>29.74</v>
      </c>
      <c r="D124" s="2">
        <f>VLOOKUP(A124,교통문화지수!A:AL,4,0)</f>
        <v>26.36</v>
      </c>
      <c r="E124" s="2">
        <f>VLOOKUP(A124,'1인당 자동차등록대수'!A:D,2,0)</f>
        <v>0.3</v>
      </c>
      <c r="F124" s="2">
        <f>VLOOKUP(A124,도시면적!A:H,2,0)</f>
        <v>29682617</v>
      </c>
      <c r="G124" s="2">
        <f>VLOOKUP(A124,'주택 수'!A:H,2,0)</f>
        <v>131457</v>
      </c>
    </row>
    <row r="125" spans="1:7" customFormat="1">
      <c r="A125" s="1" t="s">
        <v>123</v>
      </c>
      <c r="B125" s="2">
        <f>VLOOKUP(A125,교통문화지수!A:AL,2,0)</f>
        <v>79.59</v>
      </c>
      <c r="C125" s="2">
        <f>VLOOKUP(A125,교통문화지수!A:AL,3,0)</f>
        <v>30.73</v>
      </c>
      <c r="D125" s="2">
        <f>VLOOKUP(A125,교통문화지수!A:AL,4,0)</f>
        <v>27.66</v>
      </c>
      <c r="E125" s="2">
        <f>VLOOKUP(A125,'1인당 자동차등록대수'!A:D,2,0)</f>
        <v>0.3</v>
      </c>
      <c r="F125" s="2">
        <f>VLOOKUP(A125,도시면적!A:H,2,0)</f>
        <v>39434038</v>
      </c>
      <c r="G125" s="2">
        <f>VLOOKUP(A125,'주택 수'!A:H,2,0)</f>
        <v>104993</v>
      </c>
    </row>
    <row r="126" spans="1:7" customFormat="1">
      <c r="A126" s="1" t="s">
        <v>124</v>
      </c>
      <c r="B126" s="2">
        <f>VLOOKUP(A126,교통문화지수!A:AL,2,0)</f>
        <v>85.21</v>
      </c>
      <c r="C126" s="2">
        <f>VLOOKUP(A126,교통문화지수!A:AL,3,0)</f>
        <v>31.35</v>
      </c>
      <c r="D126" s="2">
        <f>VLOOKUP(A126,교통문화지수!A:AL,4,0)</f>
        <v>25.75</v>
      </c>
      <c r="E126" s="2">
        <f>VLOOKUP(A126,'1인당 자동차등록대수'!A:D,2,0)</f>
        <v>0.4</v>
      </c>
      <c r="F126" s="2">
        <f>VLOOKUP(A126,도시면적!A:H,2,0)</f>
        <v>36106274</v>
      </c>
      <c r="G126" s="2">
        <f>VLOOKUP(A126,'주택 수'!A:H,2,0)</f>
        <v>73863</v>
      </c>
    </row>
    <row r="127" spans="1:7" customFormat="1">
      <c r="A127" s="1" t="s">
        <v>125</v>
      </c>
      <c r="B127" s="2">
        <f>VLOOKUP(A127,교통문화지수!A:AL,2,0)</f>
        <v>78.67</v>
      </c>
      <c r="C127" s="2">
        <f>VLOOKUP(A127,교통문화지수!A:AL,3,0)</f>
        <v>28.69</v>
      </c>
      <c r="D127" s="2">
        <f>VLOOKUP(A127,교통문화지수!A:AL,4,0)</f>
        <v>26.17</v>
      </c>
      <c r="E127" s="2">
        <f>VLOOKUP(A127,'1인당 자동차등록대수'!A:D,2,0)</f>
        <v>0.3</v>
      </c>
      <c r="F127" s="2">
        <f>VLOOKUP(A127,도시면적!A:H,2,0)</f>
        <v>68381835</v>
      </c>
      <c r="G127" s="2">
        <f>VLOOKUP(A127,'주택 수'!A:H,2,0)</f>
        <v>110491</v>
      </c>
    </row>
    <row r="128" spans="1:7" customFormat="1">
      <c r="A128" s="1" t="s">
        <v>126</v>
      </c>
      <c r="B128" s="2">
        <f>VLOOKUP(A128,교통문화지수!A:AL,2,0)</f>
        <v>80.260000000000005</v>
      </c>
      <c r="C128" s="2">
        <f>VLOOKUP(A128,교통문화지수!A:AL,3,0)</f>
        <v>30.01</v>
      </c>
      <c r="D128" s="2">
        <f>VLOOKUP(A128,교통문화지수!A:AL,4,0)</f>
        <v>25.58</v>
      </c>
      <c r="E128" s="2">
        <f>VLOOKUP(A128,'1인당 자동차등록대수'!A:D,2,0)</f>
        <v>0.2</v>
      </c>
      <c r="F128" s="2">
        <f>VLOOKUP(A128,도시면적!A:H,2,0)</f>
        <v>29362772</v>
      </c>
      <c r="G128" s="2">
        <f>VLOOKUP(A128,'주택 수'!A:H,2,0)</f>
        <v>39725</v>
      </c>
    </row>
    <row r="129" spans="1:7" customFormat="1">
      <c r="A129" s="1" t="s">
        <v>127</v>
      </c>
      <c r="B129" s="2">
        <f>VLOOKUP(A129,교통문화지수!A:AL,2,0)</f>
        <v>86.23</v>
      </c>
      <c r="C129" s="2">
        <f>VLOOKUP(A129,교통문화지수!A:AL,3,0)</f>
        <v>33.56</v>
      </c>
      <c r="D129" s="2">
        <f>VLOOKUP(A129,교통문화지수!A:AL,4,0)</f>
        <v>25.58</v>
      </c>
      <c r="E129" s="2">
        <f>VLOOKUP(A129,'1인당 자동차등록대수'!A:D,2,0)</f>
        <v>0.3</v>
      </c>
      <c r="F129" s="2">
        <f>VLOOKUP(A129,도시면적!A:H,2,0)</f>
        <v>14084751</v>
      </c>
      <c r="G129" s="2">
        <f>VLOOKUP(A129,'주택 수'!A:H,2,0)</f>
        <v>61123</v>
      </c>
    </row>
    <row r="130" spans="1:7" customFormat="1">
      <c r="A130" s="1" t="s">
        <v>128</v>
      </c>
      <c r="B130" s="2">
        <f>VLOOKUP(A130,교통문화지수!A:AL,2,0)</f>
        <v>84.87</v>
      </c>
      <c r="C130" s="2">
        <f>VLOOKUP(A130,교통문화지수!A:AL,3,0)</f>
        <v>32.130000000000003</v>
      </c>
      <c r="D130" s="2">
        <f>VLOOKUP(A130,교통문화지수!A:AL,4,0)</f>
        <v>27.4</v>
      </c>
      <c r="E130" s="2">
        <f>VLOOKUP(A130,'1인당 자동차등록대수'!A:D,2,0)</f>
        <v>0.5</v>
      </c>
      <c r="F130" s="2">
        <f>VLOOKUP(A130,도시면적!A:H,2,0)</f>
        <v>12078474</v>
      </c>
      <c r="G130" s="2">
        <f>VLOOKUP(A130,'주택 수'!A:H,2,0)</f>
        <v>66327</v>
      </c>
    </row>
    <row r="131" spans="1:7" customFormat="1">
      <c r="A131" s="1" t="s">
        <v>129</v>
      </c>
      <c r="B131" s="2">
        <f>VLOOKUP(A131,교통문화지수!A:AL,2,0)</f>
        <v>81.87</v>
      </c>
      <c r="C131" s="2">
        <f>VLOOKUP(A131,교통문화지수!A:AL,3,0)</f>
        <v>32.61</v>
      </c>
      <c r="D131" s="2">
        <f>VLOOKUP(A131,교통문화지수!A:AL,4,0)</f>
        <v>25.4</v>
      </c>
      <c r="E131" s="2">
        <f>VLOOKUP(A131,'1인당 자동차등록대수'!A:D,2,0)</f>
        <v>0.3</v>
      </c>
      <c r="F131" s="2">
        <f>VLOOKUP(A131,도시면적!A:H,2,0)</f>
        <v>56165682</v>
      </c>
      <c r="G131" s="2">
        <f>VLOOKUP(A131,'주택 수'!A:H,2,0)</f>
        <v>45992</v>
      </c>
    </row>
    <row r="132" spans="1:7" customFormat="1">
      <c r="A132" s="1" t="s">
        <v>130</v>
      </c>
      <c r="B132" s="2">
        <f>VLOOKUP(A132,교통문화지수!A:AL,2,0)</f>
        <v>75.790000000000006</v>
      </c>
      <c r="C132" s="2">
        <f>VLOOKUP(A132,교통문화지수!A:AL,3,0)</f>
        <v>30.32</v>
      </c>
      <c r="D132" s="2">
        <f>VLOOKUP(A132,교통문화지수!A:AL,4,0)</f>
        <v>18.670000000000002</v>
      </c>
      <c r="E132" s="2">
        <f>VLOOKUP(A132,'1인당 자동차등록대수'!A:D,2,0)</f>
        <v>0.5</v>
      </c>
      <c r="F132" s="2">
        <f>VLOOKUP(A132,도시면적!A:H,2,0)</f>
        <v>4466946</v>
      </c>
      <c r="G132" s="2">
        <f>VLOOKUP(A132,'주택 수'!A:H,2,0)</f>
        <v>16464</v>
      </c>
    </row>
    <row r="133" spans="1:7" customFormat="1">
      <c r="A133" s="1" t="s">
        <v>131</v>
      </c>
      <c r="B133" s="2">
        <f>VLOOKUP(A133,교통문화지수!A:AL,2,0)</f>
        <v>87.73</v>
      </c>
      <c r="C133" s="2">
        <f>VLOOKUP(A133,교통문화지수!A:AL,3,0)</f>
        <v>32.86</v>
      </c>
      <c r="D133" s="2">
        <f>VLOOKUP(A133,교통문화지수!A:AL,4,0)</f>
        <v>26.72</v>
      </c>
      <c r="E133" s="2">
        <f>VLOOKUP(A133,'1인당 자동차등록대수'!A:D,2,0)</f>
        <v>0.4</v>
      </c>
      <c r="F133" s="2">
        <f>VLOOKUP(A133,도시면적!A:H,2,0)</f>
        <v>55065412</v>
      </c>
      <c r="G133" s="2">
        <f>VLOOKUP(A133,'주택 수'!A:H,2,0)</f>
        <v>139199</v>
      </c>
    </row>
    <row r="134" spans="1:7" customFormat="1">
      <c r="A134" s="1" t="s">
        <v>132</v>
      </c>
      <c r="B134" s="2">
        <f>VLOOKUP(A134,교통문화지수!A:AL,2,0)</f>
        <v>83.12</v>
      </c>
      <c r="C134" s="2">
        <f>VLOOKUP(A134,교통문화지수!A:AL,3,0)</f>
        <v>32.049999999999997</v>
      </c>
      <c r="D134" s="2">
        <f>VLOOKUP(A134,교통문화지수!A:AL,4,0)</f>
        <v>26.2</v>
      </c>
      <c r="E134" s="2">
        <f>VLOOKUP(A134,'1인당 자동차등록대수'!A:D,2,0)</f>
        <v>0.3</v>
      </c>
      <c r="F134" s="2">
        <f>VLOOKUP(A134,도시면적!A:H,2,0)</f>
        <v>605267992</v>
      </c>
      <c r="G134" s="2">
        <f>VLOOKUP(A134,'주택 수'!A:H,2,0)</f>
        <v>2793244</v>
      </c>
    </row>
    <row r="135" spans="1:7" customFormat="1">
      <c r="A135" s="1" t="s">
        <v>133</v>
      </c>
      <c r="B135" s="2">
        <f>VLOOKUP(A135,교통문화지수!A:AL,2,0)</f>
        <v>84.67</v>
      </c>
      <c r="C135" s="2">
        <f>VLOOKUP(A135,교통문화지수!A:AL,3,0)</f>
        <v>34.64</v>
      </c>
      <c r="D135" s="2">
        <f>VLOOKUP(A135,교통문화지수!A:AL,4,0)</f>
        <v>25.23</v>
      </c>
      <c r="E135" s="2">
        <f>VLOOKUP(A135,'1인당 자동차등록대수'!A:D,2,0)</f>
        <v>0.4</v>
      </c>
      <c r="F135" s="2">
        <f>VLOOKUP(A135,도시면적!A:H,2,0)</f>
        <v>39550000</v>
      </c>
      <c r="G135" s="2">
        <f>VLOOKUP(A135,'주택 수'!A:H,2,0)</f>
        <v>176654</v>
      </c>
    </row>
    <row r="136" spans="1:7" customFormat="1">
      <c r="A136" s="1" t="s">
        <v>134</v>
      </c>
      <c r="B136" s="2">
        <f>VLOOKUP(A136,교통문화지수!A:AL,2,0)</f>
        <v>82.15</v>
      </c>
      <c r="C136" s="2">
        <f>VLOOKUP(A136,교통문화지수!A:AL,3,0)</f>
        <v>31.67</v>
      </c>
      <c r="D136" s="2">
        <f>VLOOKUP(A136,교통문화지수!A:AL,4,0)</f>
        <v>27.22</v>
      </c>
      <c r="E136" s="2">
        <f>VLOOKUP(A136,'1인당 자동차등록대수'!A:D,2,0)</f>
        <v>0.3</v>
      </c>
      <c r="F136" s="2">
        <f>VLOOKUP(A136,도시면적!A:H,2,0)</f>
        <v>24556203</v>
      </c>
      <c r="G136" s="2">
        <f>VLOOKUP(A136,'주택 수'!A:H,2,0)</f>
        <v>119824</v>
      </c>
    </row>
    <row r="137" spans="1:7" customFormat="1">
      <c r="A137" s="1" t="s">
        <v>135</v>
      </c>
      <c r="B137" s="2">
        <f>VLOOKUP(A137,교통문화지수!A:AL,2,0)</f>
        <v>83.51</v>
      </c>
      <c r="C137" s="2">
        <f>VLOOKUP(A137,교통문화지수!A:AL,3,0)</f>
        <v>33.11</v>
      </c>
      <c r="D137" s="2">
        <f>VLOOKUP(A137,교통문화지수!A:AL,4,0)</f>
        <v>26.2</v>
      </c>
      <c r="E137" s="2">
        <f>VLOOKUP(A137,'1인당 자동차등록대수'!A:D,2,0)</f>
        <v>0.2</v>
      </c>
      <c r="F137" s="2">
        <f>VLOOKUP(A137,도시면적!A:H,2,0)</f>
        <v>23635959</v>
      </c>
      <c r="G137" s="2">
        <f>VLOOKUP(A137,'주택 수'!A:H,2,0)</f>
        <v>91806</v>
      </c>
    </row>
    <row r="138" spans="1:7" customFormat="1">
      <c r="A138" s="1" t="s">
        <v>136</v>
      </c>
      <c r="B138" s="2">
        <f>VLOOKUP(A138,교통문화지수!A:AL,2,0)</f>
        <v>88.57</v>
      </c>
      <c r="C138" s="2">
        <f>VLOOKUP(A138,교통문화지수!A:AL,3,0)</f>
        <v>35.479999999999997</v>
      </c>
      <c r="D138" s="2">
        <f>VLOOKUP(A138,교통문화지수!A:AL,4,0)</f>
        <v>26.09</v>
      </c>
      <c r="E138" s="2">
        <f>VLOOKUP(A138,'1인당 자동차등록대수'!A:D,2,0)</f>
        <v>0.3</v>
      </c>
      <c r="F138" s="2">
        <f>VLOOKUP(A138,도시면적!A:H,2,0)</f>
        <v>41400000</v>
      </c>
      <c r="G138" s="2">
        <f>VLOOKUP(A138,'주택 수'!A:H,2,0)</f>
        <v>179045</v>
      </c>
    </row>
    <row r="139" spans="1:7" customFormat="1">
      <c r="A139" s="1" t="s">
        <v>137</v>
      </c>
      <c r="B139" s="2">
        <f>VLOOKUP(A139,교통문화지수!A:AL,2,0)</f>
        <v>83.47</v>
      </c>
      <c r="C139" s="2">
        <f>VLOOKUP(A139,교통문화지수!A:AL,3,0)</f>
        <v>31.01</v>
      </c>
      <c r="D139" s="2">
        <f>VLOOKUP(A139,교통문화지수!A:AL,4,0)</f>
        <v>26.63</v>
      </c>
      <c r="E139" s="2">
        <f>VLOOKUP(A139,'1인당 자동차등록대수'!A:D,2,0)</f>
        <v>0.2</v>
      </c>
      <c r="F139" s="2">
        <f>VLOOKUP(A139,도시면적!A:H,2,0)</f>
        <v>29570000</v>
      </c>
      <c r="G139" s="2">
        <f>VLOOKUP(A139,'주택 수'!A:H,2,0)</f>
        <v>121277</v>
      </c>
    </row>
    <row r="140" spans="1:7" customFormat="1">
      <c r="A140" s="1" t="s">
        <v>138</v>
      </c>
      <c r="B140" s="2">
        <f>VLOOKUP(A140,교통문화지수!A:AL,2,0)</f>
        <v>86.52</v>
      </c>
      <c r="C140" s="2">
        <f>VLOOKUP(A140,교통문화지수!A:AL,3,0)</f>
        <v>34.340000000000003</v>
      </c>
      <c r="D140" s="2">
        <f>VLOOKUP(A140,교통문화지수!A:AL,4,0)</f>
        <v>26.42</v>
      </c>
      <c r="E140" s="2">
        <f>VLOOKUP(A140,'1인당 자동차등록대수'!A:D,2,0)</f>
        <v>0.3</v>
      </c>
      <c r="F140" s="2">
        <f>VLOOKUP(A140,도시면적!A:H,2,0)</f>
        <v>17050000</v>
      </c>
      <c r="G140" s="2">
        <f>VLOOKUP(A140,'주택 수'!A:H,2,0)</f>
        <v>79393</v>
      </c>
    </row>
    <row r="141" spans="1:7" customFormat="1">
      <c r="A141" s="1" t="s">
        <v>139</v>
      </c>
      <c r="B141" s="2">
        <f>VLOOKUP(A141,교통문화지수!A:AL,2,0)</f>
        <v>81.599999999999994</v>
      </c>
      <c r="C141" s="2">
        <f>VLOOKUP(A141,교통문화지수!A:AL,3,0)</f>
        <v>31.25</v>
      </c>
      <c r="D141" s="2">
        <f>VLOOKUP(A141,교통문화지수!A:AL,4,0)</f>
        <v>25.91</v>
      </c>
      <c r="E141" s="2">
        <f>VLOOKUP(A141,'1인당 자동차등록대수'!A:D,2,0)</f>
        <v>0.3</v>
      </c>
      <c r="F141" s="2">
        <f>VLOOKUP(A141,도시면적!A:H,2,0)</f>
        <v>20119485</v>
      </c>
      <c r="G141" s="2">
        <f>VLOOKUP(A141,'주택 수'!A:H,2,0)</f>
        <v>118047</v>
      </c>
    </row>
    <row r="142" spans="1:7" customFormat="1">
      <c r="A142" s="1" t="s">
        <v>140</v>
      </c>
      <c r="B142" s="2">
        <f>VLOOKUP(A142,교통문화지수!A:AL,2,0)</f>
        <v>79.069999999999993</v>
      </c>
      <c r="C142" s="2">
        <f>VLOOKUP(A142,교통문화지수!A:AL,3,0)</f>
        <v>30.08</v>
      </c>
      <c r="D142" s="2">
        <f>VLOOKUP(A142,교통문화지수!A:AL,4,0)</f>
        <v>25.55</v>
      </c>
      <c r="E142" s="2">
        <f>VLOOKUP(A142,'1인당 자동차등록대수'!A:D,2,0)</f>
        <v>0.3</v>
      </c>
      <c r="F142" s="2">
        <f>VLOOKUP(A142,도시면적!A:H,2,0)</f>
        <v>13370000</v>
      </c>
      <c r="G142" s="2">
        <f>VLOOKUP(A142,'주택 수'!A:H,2,0)</f>
        <v>57096</v>
      </c>
    </row>
    <row r="143" spans="1:7" customFormat="1">
      <c r="A143" s="1" t="s">
        <v>141</v>
      </c>
      <c r="B143" s="2">
        <f>VLOOKUP(A143,교통문화지수!A:AL,2,0)</f>
        <v>86.38</v>
      </c>
      <c r="C143" s="2">
        <f>VLOOKUP(A143,교통문화지수!A:AL,3,0)</f>
        <v>33.39</v>
      </c>
      <c r="D143" s="2">
        <f>VLOOKUP(A143,교통문화지수!A:AL,4,0)</f>
        <v>27.38</v>
      </c>
      <c r="E143" s="2">
        <f>VLOOKUP(A143,'1인당 자동차등록대수'!A:D,2,0)</f>
        <v>0.3</v>
      </c>
      <c r="F143" s="2">
        <f>VLOOKUP(A143,도시면적!A:H,2,0)</f>
        <v>35459862</v>
      </c>
      <c r="G143" s="2">
        <f>VLOOKUP(A143,'주택 수'!A:H,2,0)</f>
        <v>186626</v>
      </c>
    </row>
    <row r="144" spans="1:7" customFormat="1">
      <c r="A144" s="1" t="s">
        <v>142</v>
      </c>
      <c r="B144" s="2">
        <f>VLOOKUP(A144,교통문화지수!A:AL,2,0)</f>
        <v>86.1</v>
      </c>
      <c r="C144" s="2">
        <f>VLOOKUP(A144,교통문화지수!A:AL,3,0)</f>
        <v>32.979999999999997</v>
      </c>
      <c r="D144" s="2">
        <f>VLOOKUP(A144,교통문화지수!A:AL,4,0)</f>
        <v>26.37</v>
      </c>
      <c r="E144" s="2">
        <f>VLOOKUP(A144,'1인당 자동차등록대수'!A:D,2,0)</f>
        <v>0.3</v>
      </c>
      <c r="F144" s="2">
        <f>VLOOKUP(A144,도시면적!A:H,2,0)</f>
        <v>20850000</v>
      </c>
      <c r="G144" s="2">
        <f>VLOOKUP(A144,'주택 수'!A:H,2,0)</f>
        <v>102443</v>
      </c>
    </row>
    <row r="145" spans="1:7" customFormat="1">
      <c r="A145" s="1" t="s">
        <v>143</v>
      </c>
      <c r="B145" s="2">
        <f>VLOOKUP(A145,교통문화지수!A:AL,2,0)</f>
        <v>75.739999999999995</v>
      </c>
      <c r="C145" s="2">
        <f>VLOOKUP(A145,교통문화지수!A:AL,3,0)</f>
        <v>32.630000000000003</v>
      </c>
      <c r="D145" s="2">
        <f>VLOOKUP(A145,교통문화지수!A:AL,4,0)</f>
        <v>23.68</v>
      </c>
      <c r="E145" s="2">
        <f>VLOOKUP(A145,'1인당 자동차등록대수'!A:D,2,0)</f>
        <v>0.3</v>
      </c>
      <c r="F145" s="2">
        <f>VLOOKUP(A145,도시면적!A:H,2,0)</f>
        <v>14626119</v>
      </c>
      <c r="G145" s="2">
        <f>VLOOKUP(A145,'주택 수'!A:H,2,0)</f>
        <v>98203</v>
      </c>
    </row>
    <row r="146" spans="1:7" customFormat="1">
      <c r="A146" s="1" t="s">
        <v>144</v>
      </c>
      <c r="B146" s="2">
        <f>VLOOKUP(A146,교통문화지수!A:AL,2,0)</f>
        <v>82.59</v>
      </c>
      <c r="C146" s="2">
        <f>VLOOKUP(A146,교통문화지수!A:AL,3,0)</f>
        <v>32.409999999999997</v>
      </c>
      <c r="D146" s="2">
        <f>VLOOKUP(A146,교통문화지수!A:AL,4,0)</f>
        <v>26.72</v>
      </c>
      <c r="E146" s="2">
        <f>VLOOKUP(A146,'1인당 자동차등록대수'!A:D,2,0)</f>
        <v>0.3</v>
      </c>
      <c r="F146" s="2">
        <f>VLOOKUP(A146,도시면적!A:H,2,0)</f>
        <v>16387882</v>
      </c>
      <c r="G146" s="2">
        <f>VLOOKUP(A146,'주택 수'!A:H,2,0)</f>
        <v>109362</v>
      </c>
    </row>
    <row r="147" spans="1:7" customFormat="1">
      <c r="A147" s="1" t="s">
        <v>145</v>
      </c>
      <c r="B147" s="2">
        <f>VLOOKUP(A147,교통문화지수!A:AL,2,0)</f>
        <v>79.78</v>
      </c>
      <c r="C147" s="2">
        <f>VLOOKUP(A147,교통문화지수!A:AL,3,0)</f>
        <v>30.8</v>
      </c>
      <c r="D147" s="2">
        <f>VLOOKUP(A147,교통문화지수!A:AL,4,0)</f>
        <v>25.32</v>
      </c>
      <c r="E147" s="2">
        <f>VLOOKUP(A147,'1인당 자동차등록대수'!A:D,2,0)</f>
        <v>0.3</v>
      </c>
      <c r="F147" s="2">
        <f>VLOOKUP(A147,도시면적!A:H,2,0)</f>
        <v>23870000</v>
      </c>
      <c r="G147" s="2">
        <f>VLOOKUP(A147,'주택 수'!A:H,2,0)</f>
        <v>116135</v>
      </c>
    </row>
    <row r="148" spans="1:7" customFormat="1">
      <c r="A148" s="1" t="s">
        <v>146</v>
      </c>
      <c r="B148" s="2">
        <f>VLOOKUP(A148,교통문화지수!A:AL,2,0)</f>
        <v>83.85</v>
      </c>
      <c r="C148" s="2">
        <f>VLOOKUP(A148,교통문화지수!A:AL,3,0)</f>
        <v>31.88</v>
      </c>
      <c r="D148" s="2">
        <f>VLOOKUP(A148,교통문화지수!A:AL,4,0)</f>
        <v>25.75</v>
      </c>
      <c r="E148" s="2">
        <f>VLOOKUP(A148,'1인당 자동차등록대수'!A:D,2,0)</f>
        <v>0.3</v>
      </c>
      <c r="F148" s="2">
        <f>VLOOKUP(A148,도시면적!A:H,2,0)</f>
        <v>17600000</v>
      </c>
      <c r="G148" s="2">
        <f>VLOOKUP(A148,'주택 수'!A:H,2,0)</f>
        <v>92885</v>
      </c>
    </row>
    <row r="149" spans="1:7" customFormat="1">
      <c r="A149" s="1" t="s">
        <v>147</v>
      </c>
      <c r="B149" s="2">
        <f>VLOOKUP(A149,교통문화지수!A:AL,2,0)</f>
        <v>81.37</v>
      </c>
      <c r="C149" s="2">
        <f>VLOOKUP(A149,교통문화지수!A:AL,3,0)</f>
        <v>30.8</v>
      </c>
      <c r="D149" s="2">
        <f>VLOOKUP(A149,교통문화지수!A:AL,4,0)</f>
        <v>26.52</v>
      </c>
      <c r="E149" s="2">
        <f>VLOOKUP(A149,'1인당 자동차등록대수'!A:D,2,0)</f>
        <v>0.4</v>
      </c>
      <c r="F149" s="2">
        <f>VLOOKUP(A149,도시면적!A:H,2,0)</f>
        <v>47138000</v>
      </c>
      <c r="G149" s="2">
        <f>VLOOKUP(A149,'주택 수'!A:H,2,0)</f>
        <v>125403</v>
      </c>
    </row>
    <row r="150" spans="1:7" customFormat="1">
      <c r="A150" s="1" t="s">
        <v>148</v>
      </c>
      <c r="B150" s="2">
        <f>VLOOKUP(A150,교통문화지수!A:AL,2,0)</f>
        <v>78.88</v>
      </c>
      <c r="C150" s="2">
        <f>VLOOKUP(A150,교통문화지수!A:AL,3,0)</f>
        <v>30.67</v>
      </c>
      <c r="D150" s="2">
        <f>VLOOKUP(A150,교통문화지수!A:AL,4,0)</f>
        <v>26.81</v>
      </c>
      <c r="E150" s="2">
        <f>VLOOKUP(A150,'1인당 자동차등록대수'!A:D,2,0)</f>
        <v>0.3</v>
      </c>
      <c r="F150" s="2">
        <f>VLOOKUP(A150,도시면적!A:H,2,0)</f>
        <v>16839500</v>
      </c>
      <c r="G150" s="2">
        <f>VLOOKUP(A150,'주택 수'!A:H,2,0)</f>
        <v>82331</v>
      </c>
    </row>
    <row r="151" spans="1:7" customFormat="1">
      <c r="A151" s="1" t="s">
        <v>149</v>
      </c>
      <c r="B151" s="2">
        <f>VLOOKUP(A151,교통문화지수!A:AL,2,0)</f>
        <v>84.25</v>
      </c>
      <c r="C151" s="2">
        <f>VLOOKUP(A151,교통문화지수!A:AL,3,0)</f>
        <v>33.08</v>
      </c>
      <c r="D151" s="2">
        <f>VLOOKUP(A151,교통문화지수!A:AL,4,0)</f>
        <v>26.58</v>
      </c>
      <c r="E151" s="2">
        <f>VLOOKUP(A151,'1인당 자동차등록대수'!A:D,2,0)</f>
        <v>0.3</v>
      </c>
      <c r="F151" s="2">
        <f>VLOOKUP(A151,도시면적!A:H,2,0)</f>
        <v>24550000</v>
      </c>
      <c r="G151" s="2">
        <f>VLOOKUP(A151,'주택 수'!A:H,2,0)</f>
        <v>128046</v>
      </c>
    </row>
    <row r="152" spans="1:7" customFormat="1">
      <c r="A152" s="1" t="s">
        <v>150</v>
      </c>
      <c r="B152" s="2">
        <f>VLOOKUP(A152,교통문화지수!A:AL,2,0)</f>
        <v>84.51</v>
      </c>
      <c r="C152" s="2">
        <f>VLOOKUP(A152,교통문화지수!A:AL,3,0)</f>
        <v>32.299999999999997</v>
      </c>
      <c r="D152" s="2">
        <f>VLOOKUP(A152,교통문화지수!A:AL,4,0)</f>
        <v>26.79</v>
      </c>
      <c r="E152" s="2">
        <f>VLOOKUP(A152,'1인당 자동차등록대수'!A:D,2,0)</f>
        <v>0.3</v>
      </c>
      <c r="F152" s="2">
        <f>VLOOKUP(A152,도시면적!A:H,2,0)</f>
        <v>33858375</v>
      </c>
      <c r="G152" s="2">
        <f>VLOOKUP(A152,'주택 수'!A:H,2,0)</f>
        <v>187030</v>
      </c>
    </row>
    <row r="153" spans="1:7" customFormat="1">
      <c r="A153" s="1" t="s">
        <v>151</v>
      </c>
      <c r="B153" s="2">
        <f>VLOOKUP(A153,교통문화지수!A:AL,2,0)</f>
        <v>86.17</v>
      </c>
      <c r="C153" s="2">
        <f>VLOOKUP(A153,교통문화지수!A:AL,3,0)</f>
        <v>31.77</v>
      </c>
      <c r="D153" s="2">
        <f>VLOOKUP(A153,교통문화지수!A:AL,4,0)</f>
        <v>27.29</v>
      </c>
      <c r="E153" s="2">
        <f>VLOOKUP(A153,'1인당 자동차등록대수'!A:D,2,0)</f>
        <v>0.3</v>
      </c>
      <c r="F153" s="2">
        <f>VLOOKUP(A153,도시면적!A:H,2,0)</f>
        <v>17410000</v>
      </c>
      <c r="G153" s="2">
        <f>VLOOKUP(A153,'주택 수'!A:H,2,0)</f>
        <v>134097</v>
      </c>
    </row>
    <row r="154" spans="1:7" customFormat="1">
      <c r="A154" s="1" t="s">
        <v>152</v>
      </c>
      <c r="B154" s="2">
        <f>VLOOKUP(A154,교통문화지수!A:AL,2,0)</f>
        <v>78.91</v>
      </c>
      <c r="C154" s="2">
        <f>VLOOKUP(A154,교통문화지수!A:AL,3,0)</f>
        <v>31.82</v>
      </c>
      <c r="D154" s="2">
        <f>VLOOKUP(A154,교통문화지수!A:AL,4,0)</f>
        <v>23.5</v>
      </c>
      <c r="E154" s="2">
        <f>VLOOKUP(A154,'1인당 자동차등록대수'!A:D,2,0)</f>
        <v>0.4</v>
      </c>
      <c r="F154" s="2">
        <f>VLOOKUP(A154,도시면적!A:H,2,0)</f>
        <v>24354829</v>
      </c>
      <c r="G154" s="2">
        <f>VLOOKUP(A154,'주택 수'!A:H,2,0)</f>
        <v>96195</v>
      </c>
    </row>
    <row r="155" spans="1:7" customFormat="1">
      <c r="A155" s="1" t="s">
        <v>153</v>
      </c>
      <c r="B155" s="2">
        <f>VLOOKUP(A155,교통문화지수!A:AL,2,0)</f>
        <v>81.63</v>
      </c>
      <c r="C155" s="2">
        <f>VLOOKUP(A155,교통문화지수!A:AL,3,0)</f>
        <v>29.81</v>
      </c>
      <c r="D155" s="2">
        <f>VLOOKUP(A155,교통문화지수!A:AL,4,0)</f>
        <v>25.96</v>
      </c>
      <c r="E155" s="2">
        <f>VLOOKUP(A155,'1인당 자동차등록대수'!A:D,2,0)</f>
        <v>0.3</v>
      </c>
      <c r="F155" s="2">
        <f>VLOOKUP(A155,도시면적!A:H,2,0)</f>
        <v>21870000</v>
      </c>
      <c r="G155" s="2">
        <f>VLOOKUP(A155,'주택 수'!A:H,2,0)</f>
        <v>70723</v>
      </c>
    </row>
    <row r="156" spans="1:7" customFormat="1">
      <c r="A156" s="1" t="s">
        <v>154</v>
      </c>
      <c r="B156" s="2">
        <f>VLOOKUP(A156,교통문화지수!A:AL,2,0)</f>
        <v>86.67</v>
      </c>
      <c r="C156" s="2">
        <f>VLOOKUP(A156,교통문화지수!A:AL,3,0)</f>
        <v>35.08</v>
      </c>
      <c r="D156" s="2">
        <f>VLOOKUP(A156,교통문화지수!A:AL,4,0)</f>
        <v>27.68</v>
      </c>
      <c r="E156" s="2">
        <f>VLOOKUP(A156,'1인당 자동차등록대수'!A:D,2,0)</f>
        <v>0.3</v>
      </c>
      <c r="F156" s="2">
        <f>VLOOKUP(A156,도시면적!A:H,2,0)</f>
        <v>28791778</v>
      </c>
      <c r="G156" s="2">
        <f>VLOOKUP(A156,'주택 수'!A:H,2,0)</f>
        <v>140330</v>
      </c>
    </row>
    <row r="157" spans="1:7" customFormat="1">
      <c r="A157" s="1" t="s">
        <v>155</v>
      </c>
      <c r="B157" s="2">
        <f>VLOOKUP(A157,교통문화지수!A:AL,2,0)</f>
        <v>80.569999999999993</v>
      </c>
      <c r="C157" s="2">
        <f>VLOOKUP(A157,교통문화지수!A:AL,3,0)</f>
        <v>31.38</v>
      </c>
      <c r="D157" s="2">
        <f>VLOOKUP(A157,교통문화지수!A:AL,4,0)</f>
        <v>22.35</v>
      </c>
      <c r="E157" s="2">
        <f>VLOOKUP(A157,'1인당 자동차등록대수'!A:D,2,0)</f>
        <v>0.3</v>
      </c>
      <c r="F157" s="2">
        <f>VLOOKUP(A157,도시면적!A:H,2,0)</f>
        <v>23910000</v>
      </c>
      <c r="G157" s="2">
        <f>VLOOKUP(A157,'주택 수'!A:H,2,0)</f>
        <v>43550</v>
      </c>
    </row>
    <row r="158" spans="1:7" customFormat="1">
      <c r="A158" s="1" t="s">
        <v>156</v>
      </c>
      <c r="B158" s="2">
        <f>VLOOKUP(A158,교통문화지수!A:AL,2,0)</f>
        <v>72.709999999999994</v>
      </c>
      <c r="C158" s="2">
        <f>VLOOKUP(A158,교통문화지수!A:AL,3,0)</f>
        <v>29.16</v>
      </c>
      <c r="D158" s="2">
        <f>VLOOKUP(A158,교통문화지수!A:AL,4,0)</f>
        <v>23.67</v>
      </c>
      <c r="E158" s="2">
        <f>VLOOKUP(A158,'1인당 자동차등록대수'!A:D,2,0)</f>
        <v>0.4</v>
      </c>
      <c r="F158" s="2">
        <f>VLOOKUP(A158,도시면적!A:H,2,0)</f>
        <v>9970000</v>
      </c>
      <c r="G158" s="2">
        <f>VLOOKUP(A158,'주택 수'!A:H,2,0)</f>
        <v>37478</v>
      </c>
    </row>
    <row r="159" spans="1:7" customFormat="1">
      <c r="A159" s="1" t="s">
        <v>157</v>
      </c>
      <c r="B159" s="2">
        <f>VLOOKUP(A159,교통문화지수!A:AL,2,0)</f>
        <v>84.5</v>
      </c>
      <c r="C159" s="2">
        <f>VLOOKUP(A159,교통문화지수!A:AL,3,0)</f>
        <v>30.34</v>
      </c>
      <c r="D159" s="2">
        <f>VLOOKUP(A159,교통문화지수!A:AL,4,0)</f>
        <v>27.15</v>
      </c>
      <c r="E159" s="2">
        <f>VLOOKUP(A159,'1인당 자동차등록대수'!A:D,2,0)</f>
        <v>0.3</v>
      </c>
      <c r="F159" s="2">
        <f>VLOOKUP(A159,도시면적!A:H,2,0)</f>
        <v>18530000</v>
      </c>
      <c r="G159" s="2">
        <f>VLOOKUP(A159,'주택 수'!A:H,2,0)</f>
        <v>99265</v>
      </c>
    </row>
    <row r="160" spans="1:7" customFormat="1">
      <c r="A160" s="1" t="s">
        <v>158</v>
      </c>
      <c r="B160" s="2">
        <f>VLOOKUP(A160,교통문화지수!A:AL,2,0)</f>
        <v>78.22</v>
      </c>
      <c r="C160" s="2">
        <f>VLOOKUP(A160,교통문화지수!A:AL,3,0)</f>
        <v>32.56</v>
      </c>
      <c r="D160" s="2">
        <f>VLOOKUP(A160,교통문화지수!A:AL,4,0)</f>
        <v>24.18</v>
      </c>
      <c r="E160" s="2">
        <f>VLOOKUP(A160,'1인당 자동차등록대수'!A:D,2,0)</f>
        <v>0.4</v>
      </c>
      <c r="F160" s="2">
        <f>VLOOKUP(A160,도시면적!A:H,2,0)</f>
        <v>140971433</v>
      </c>
      <c r="G160" s="2">
        <f>VLOOKUP(A160,'주택 수'!A:H,2,0)</f>
        <v>81130</v>
      </c>
    </row>
    <row r="161" spans="1:7" customFormat="1">
      <c r="A161" s="1" t="s">
        <v>159</v>
      </c>
      <c r="B161" s="2">
        <f>VLOOKUP(A161,교통문화지수!A:AL,2,0)</f>
        <v>83.39</v>
      </c>
      <c r="C161" s="2">
        <f>VLOOKUP(A161,교통문화지수!A:AL,3,0)</f>
        <v>33.57</v>
      </c>
      <c r="D161" s="2">
        <f>VLOOKUP(A161,교통문화지수!A:AL,4,0)</f>
        <v>23.82</v>
      </c>
      <c r="E161" s="2">
        <f>VLOOKUP(A161,'1인당 자동차등록대수'!A:D,2,0)</f>
        <v>0.4</v>
      </c>
      <c r="F161" s="2">
        <f>VLOOKUP(A161,도시면적!A:H,2,0)</f>
        <v>755550507</v>
      </c>
      <c r="G161" s="2">
        <f>VLOOKUP(A161,'주택 수'!A:H,2,0)</f>
        <v>357674</v>
      </c>
    </row>
    <row r="162" spans="1:7" customFormat="1">
      <c r="A162" s="1" t="s">
        <v>160</v>
      </c>
      <c r="B162" s="2">
        <f>VLOOKUP(A162,교통문화지수!A:AL,2,0)</f>
        <v>81.67</v>
      </c>
      <c r="C162" s="2">
        <f>VLOOKUP(A162,교통문화지수!A:AL,3,0)</f>
        <v>32.56</v>
      </c>
      <c r="D162" s="2">
        <f>VLOOKUP(A162,교통문화지수!A:AL,4,0)</f>
        <v>23.19</v>
      </c>
      <c r="E162" s="2">
        <f>VLOOKUP(A162,'1인당 자동차등록대수'!A:D,2,0)</f>
        <v>0.5</v>
      </c>
      <c r="F162" s="2">
        <f>VLOOKUP(A162,도시면적!A:H,2,0)</f>
        <v>73691355</v>
      </c>
      <c r="G162" s="2">
        <f>VLOOKUP(A162,'주택 수'!A:H,2,0)</f>
        <v>104365</v>
      </c>
    </row>
    <row r="163" spans="1:7" customFormat="1">
      <c r="A163" s="1" t="s">
        <v>161</v>
      </c>
      <c r="B163" s="2">
        <f>VLOOKUP(A163,교통문화지수!A:AL,2,0)</f>
        <v>83.43</v>
      </c>
      <c r="C163" s="2">
        <f>VLOOKUP(A163,교통문화지수!A:AL,3,0)</f>
        <v>33.39</v>
      </c>
      <c r="D163" s="2">
        <f>VLOOKUP(A163,교통문화지수!A:AL,4,0)</f>
        <v>25.6</v>
      </c>
      <c r="E163" s="2">
        <f>VLOOKUP(A163,'1인당 자동차등록대수'!A:D,2,0)</f>
        <v>0.4</v>
      </c>
      <c r="F163" s="2">
        <f>VLOOKUP(A163,도시면적!A:H,2,0)</f>
        <v>36351722</v>
      </c>
      <c r="G163" s="2">
        <f>VLOOKUP(A163,'주택 수'!A:H,2,0)</f>
        <v>53323</v>
      </c>
    </row>
    <row r="164" spans="1:7" customFormat="1">
      <c r="A164" s="1" t="s">
        <v>162</v>
      </c>
      <c r="B164" s="2">
        <f>VLOOKUP(A164,교통문화지수!A:AL,2,0)</f>
        <v>79.81</v>
      </c>
      <c r="C164" s="2">
        <f>VLOOKUP(A164,교통문화지수!A:AL,3,0)</f>
        <v>31.25</v>
      </c>
      <c r="D164" s="2">
        <f>VLOOKUP(A164,교통문화지수!A:AL,4,0)</f>
        <v>24.17</v>
      </c>
      <c r="E164" s="2">
        <f>VLOOKUP(A164,'1인당 자동차등록대수'!A:D,2,0)</f>
        <v>0.5</v>
      </c>
      <c r="F164" s="2">
        <f>VLOOKUP(A164,도시면적!A:H,2,0)</f>
        <v>120602619</v>
      </c>
      <c r="G164" s="2">
        <f>VLOOKUP(A164,'주택 수'!A:H,2,0)</f>
        <v>57734</v>
      </c>
    </row>
    <row r="165" spans="1:7" customFormat="1">
      <c r="A165" s="1" t="s">
        <v>163</v>
      </c>
      <c r="B165" s="2">
        <f>VLOOKUP(A165,교통문화지수!A:AL,2,0)</f>
        <v>84.4</v>
      </c>
      <c r="C165" s="2">
        <f>VLOOKUP(A165,교통문화지수!A:AL,3,0)</f>
        <v>33.46</v>
      </c>
      <c r="D165" s="2">
        <f>VLOOKUP(A165,교통문화지수!A:AL,4,0)</f>
        <v>22.03</v>
      </c>
      <c r="E165" s="2">
        <f>VLOOKUP(A165,'1인당 자동차등록대수'!A:D,2,0)</f>
        <v>0.5</v>
      </c>
      <c r="F165" s="2">
        <f>VLOOKUP(A165,도시면적!A:H,2,0)</f>
        <v>487841070</v>
      </c>
      <c r="G165" s="2">
        <f>VLOOKUP(A165,'주택 수'!A:H,2,0)</f>
        <v>73181</v>
      </c>
    </row>
    <row r="166" spans="1:7" customFormat="1">
      <c r="A166" s="1" t="s">
        <v>164</v>
      </c>
      <c r="B166" s="2">
        <f>VLOOKUP(A166,교통문화지수!A:AL,2,0)</f>
        <v>87.4</v>
      </c>
      <c r="C166" s="2">
        <f>VLOOKUP(A166,교통문화지수!A:AL,3,0)</f>
        <v>36.01</v>
      </c>
      <c r="D166" s="2">
        <f>VLOOKUP(A166,교통문화지수!A:AL,4,0)</f>
        <v>24.76</v>
      </c>
      <c r="E166" s="2">
        <f>VLOOKUP(A166,'1인당 자동차등록대수'!A:D,2,0)</f>
        <v>0.4</v>
      </c>
      <c r="F166" s="2">
        <f>VLOOKUP(A166,도시면적!A:H,2,0)</f>
        <v>37063741</v>
      </c>
      <c r="G166" s="2">
        <f>VLOOKUP(A166,'주택 수'!A:H,2,0)</f>
        <v>69071</v>
      </c>
    </row>
    <row r="167" spans="1:7" customFormat="1">
      <c r="A167" s="1" t="s">
        <v>165</v>
      </c>
      <c r="B167" s="2">
        <f>VLOOKUP(A167,교통문화지수!A:AL,2,0)</f>
        <v>85.75</v>
      </c>
      <c r="C167" s="2">
        <f>VLOOKUP(A167,교통문화지수!A:AL,3,0)</f>
        <v>34.92</v>
      </c>
      <c r="D167" s="2">
        <f>VLOOKUP(A167,교통문화지수!A:AL,4,0)</f>
        <v>26.29</v>
      </c>
      <c r="E167" s="2">
        <f>VLOOKUP(A167,'1인당 자동차등록대수'!A:D,2,0)</f>
        <v>0.5</v>
      </c>
      <c r="F167" s="2">
        <f>VLOOKUP(A167,도시면적!A:H,2,0)</f>
        <v>575396743</v>
      </c>
      <c r="G167" s="2">
        <f>VLOOKUP(A167,'주택 수'!A:H,2,0)</f>
        <v>942244</v>
      </c>
    </row>
    <row r="168" spans="1:7" customFormat="1">
      <c r="A168" s="1" t="s">
        <v>166</v>
      </c>
      <c r="B168" s="2">
        <f>VLOOKUP(A168,교통문화지수!A:AL,2,0)</f>
        <v>81.97</v>
      </c>
      <c r="C168" s="2">
        <f>VLOOKUP(A168,교통문화지수!A:AL,3,0)</f>
        <v>34.700000000000003</v>
      </c>
      <c r="D168" s="2">
        <f>VLOOKUP(A168,교통문화지수!A:AL,4,0)</f>
        <v>18.04</v>
      </c>
      <c r="E168" s="2">
        <f>VLOOKUP(A168,'1인당 자동차등록대수'!A:D,2,0)</f>
        <v>0.5</v>
      </c>
      <c r="F168" s="2">
        <f>VLOOKUP(A168,도시면적!A:H,2,0)</f>
        <v>17306615</v>
      </c>
      <c r="G168" s="2">
        <f>VLOOKUP(A168,'주택 수'!A:H,2,0)</f>
        <v>26609</v>
      </c>
    </row>
    <row r="169" spans="1:7" customFormat="1">
      <c r="A169" s="1" t="s">
        <v>167</v>
      </c>
      <c r="B169" s="2">
        <f>VLOOKUP(A169,교통문화지수!A:AL,2,0)</f>
        <v>87.8</v>
      </c>
      <c r="C169" s="2">
        <f>VLOOKUP(A169,교통문화지수!A:AL,3,0)</f>
        <v>34.78</v>
      </c>
      <c r="D169" s="2">
        <f>VLOOKUP(A169,교통문화지수!A:AL,4,0)</f>
        <v>26.93</v>
      </c>
      <c r="E169" s="2">
        <f>VLOOKUP(A169,'1인당 자동차등록대수'!A:D,2,0)</f>
        <v>0.7</v>
      </c>
      <c r="F169" s="2">
        <f>VLOOKUP(A169,도시면적!A:H,2,0)</f>
        <v>45550111</v>
      </c>
      <c r="G169" s="2">
        <f>VLOOKUP(A169,'주택 수'!A:H,2,0)</f>
        <v>107880</v>
      </c>
    </row>
    <row r="170" spans="1:7" customFormat="1">
      <c r="A170" s="1" t="s">
        <v>168</v>
      </c>
      <c r="B170" s="2">
        <f>VLOOKUP(A170,교통문화지수!A:AL,2,0)</f>
        <v>87.33</v>
      </c>
      <c r="C170" s="2">
        <f>VLOOKUP(A170,교통문화지수!A:AL,3,0)</f>
        <v>36.229999999999997</v>
      </c>
      <c r="D170" s="2">
        <f>VLOOKUP(A170,교통문화지수!A:AL,4,0)</f>
        <v>25.79</v>
      </c>
      <c r="E170" s="2">
        <f>VLOOKUP(A170,'1인당 자동차등록대수'!A:D,2,0)</f>
        <v>0.5</v>
      </c>
      <c r="F170" s="2">
        <f>VLOOKUP(A170,도시면적!A:H,2,0)</f>
        <v>69090152</v>
      </c>
      <c r="G170" s="2">
        <f>VLOOKUP(A170,'주택 수'!A:H,2,0)</f>
        <v>171768</v>
      </c>
    </row>
    <row r="171" spans="1:7" customFormat="1">
      <c r="A171" s="1" t="s">
        <v>169</v>
      </c>
      <c r="B171" s="2">
        <f>VLOOKUP(A171,교통문화지수!A:AL,2,0)</f>
        <v>84.3</v>
      </c>
      <c r="C171" s="2">
        <f>VLOOKUP(A171,교통문화지수!A:AL,3,0)</f>
        <v>35.36</v>
      </c>
      <c r="D171" s="2">
        <f>VLOOKUP(A171,교통문화지수!A:AL,4,0)</f>
        <v>27.82</v>
      </c>
      <c r="E171" s="2">
        <f>VLOOKUP(A171,'1인당 자동차등록대수'!A:D,2,0)</f>
        <v>0.4</v>
      </c>
      <c r="F171" s="2">
        <f>VLOOKUP(A171,도시면적!A:H,2,0)</f>
        <v>7611804</v>
      </c>
      <c r="G171" s="2">
        <f>VLOOKUP(A171,'주택 수'!A:H,2,0)</f>
        <v>25474</v>
      </c>
    </row>
    <row r="172" spans="1:7" customFormat="1">
      <c r="A172" s="1" t="s">
        <v>170</v>
      </c>
      <c r="B172" s="2" t="str">
        <f>VLOOKUP(A172,교통문화지수!A:AL,2,0)</f>
        <v>-</v>
      </c>
      <c r="C172" s="2" t="str">
        <f>VLOOKUP(A172,교통문화지수!A:AL,3,0)</f>
        <v>-</v>
      </c>
      <c r="D172" s="2" t="str">
        <f>VLOOKUP(A172,교통문화지수!A:AL,4,0)</f>
        <v>-</v>
      </c>
      <c r="E172" s="2" t="str">
        <f>VLOOKUP(A172,'1인당 자동차등록대수'!A:D,2,0)</f>
        <v>-</v>
      </c>
      <c r="F172" s="2" t="str">
        <f>VLOOKUP(A172,도시면적!A:H,2,0)</f>
        <v>-</v>
      </c>
      <c r="G172" s="2" t="str">
        <f>VLOOKUP(A172,'주택 수'!A:H,2,0)</f>
        <v>-</v>
      </c>
    </row>
    <row r="173" spans="1:7" customFormat="1">
      <c r="A173" s="1" t="s">
        <v>171</v>
      </c>
      <c r="B173" s="2">
        <f>VLOOKUP(A173,교통문화지수!A:AL,2,0)</f>
        <v>83.32</v>
      </c>
      <c r="C173" s="2">
        <f>VLOOKUP(A173,교통문화지수!A:AL,3,0)</f>
        <v>33.11</v>
      </c>
      <c r="D173" s="2">
        <f>VLOOKUP(A173,교통문화지수!A:AL,4,0)</f>
        <v>27.65</v>
      </c>
      <c r="E173" s="2">
        <f>VLOOKUP(A173,'1인당 자동차등록대수'!A:D,2,0)</f>
        <v>0.4</v>
      </c>
      <c r="F173" s="2">
        <f>VLOOKUP(A173,도시면적!A:H,2,0)</f>
        <v>31987758</v>
      </c>
      <c r="G173" s="2">
        <f>VLOOKUP(A173,'주택 수'!A:H,2,0)</f>
        <v>173141</v>
      </c>
    </row>
    <row r="174" spans="1:7" customFormat="1">
      <c r="A174" s="1" t="s">
        <v>172</v>
      </c>
      <c r="B174" s="2">
        <f>VLOOKUP(A174,교통문화지수!A:AL,2,0)</f>
        <v>85.11</v>
      </c>
      <c r="C174" s="2">
        <f>VLOOKUP(A174,교통문화지수!A:AL,3,0)</f>
        <v>35.01</v>
      </c>
      <c r="D174" s="2">
        <f>VLOOKUP(A174,교통문화지수!A:AL,4,0)</f>
        <v>26.83</v>
      </c>
      <c r="E174" s="2">
        <f>VLOOKUP(A174,'1인당 자동차등록대수'!A:D,2,0)</f>
        <v>0.4</v>
      </c>
      <c r="F174" s="2">
        <f>VLOOKUP(A174,도시면적!A:H,2,0)</f>
        <v>111605882</v>
      </c>
      <c r="G174" s="2">
        <f>VLOOKUP(A174,'주택 수'!A:H,2,0)</f>
        <v>159559</v>
      </c>
    </row>
    <row r="175" spans="1:7" customFormat="1">
      <c r="A175" s="1" t="s">
        <v>173</v>
      </c>
      <c r="B175" s="2">
        <f>VLOOKUP(A175,교통문화지수!A:AL,2,0)</f>
        <v>87.82</v>
      </c>
      <c r="C175" s="2">
        <f>VLOOKUP(A175,교통문화지수!A:AL,3,0)</f>
        <v>36.03</v>
      </c>
      <c r="D175" s="2">
        <f>VLOOKUP(A175,교통문화지수!A:AL,4,0)</f>
        <v>26.74</v>
      </c>
      <c r="E175" s="2">
        <f>VLOOKUP(A175,'1인당 자동차등록대수'!A:D,2,0)</f>
        <v>0.4</v>
      </c>
      <c r="F175" s="2">
        <f>VLOOKUP(A175,도시면적!A:H,2,0)</f>
        <v>118979885</v>
      </c>
      <c r="G175" s="2">
        <f>VLOOKUP(A175,'주택 수'!A:H,2,0)</f>
        <v>96889</v>
      </c>
    </row>
    <row r="176" spans="1:7" customFormat="1">
      <c r="A176" s="1" t="s">
        <v>174</v>
      </c>
      <c r="B176" s="2">
        <f>VLOOKUP(A176,교통문화지수!A:AL,2,0)</f>
        <v>83.34</v>
      </c>
      <c r="C176" s="2">
        <f>VLOOKUP(A176,교통문화지수!A:AL,3,0)</f>
        <v>26.75</v>
      </c>
      <c r="D176" s="2">
        <f>VLOOKUP(A176,교통문화지수!A:AL,4,0)</f>
        <v>29.53</v>
      </c>
      <c r="E176" s="2">
        <f>VLOOKUP(A176,'1인당 자동차등록대수'!A:D,2,0)</f>
        <v>0.5</v>
      </c>
      <c r="F176" s="2">
        <f>VLOOKUP(A176,도시면적!A:H,2,0)</f>
        <v>7576815</v>
      </c>
      <c r="G176" s="2">
        <f>VLOOKUP(A176,'주택 수'!A:H,2,0)</f>
        <v>6731</v>
      </c>
    </row>
    <row r="177" spans="1:7" customFormat="1">
      <c r="A177" s="1" t="s">
        <v>175</v>
      </c>
      <c r="B177" s="2">
        <f>VLOOKUP(A177,교통문화지수!A:AL,2,0)</f>
        <v>74.319999999999993</v>
      </c>
      <c r="C177" s="2">
        <f>VLOOKUP(A177,교통문화지수!A:AL,3,0)</f>
        <v>33.49</v>
      </c>
      <c r="D177" s="2">
        <f>VLOOKUP(A177,교통문화지수!A:AL,4,0)</f>
        <v>22.34</v>
      </c>
      <c r="E177" s="2">
        <f>VLOOKUP(A177,'1인당 자동차등록대수'!A:D,2,0)</f>
        <v>0.6</v>
      </c>
      <c r="F177" s="2">
        <f>VLOOKUP(A177,도시면적!A:H,2,0)</f>
        <v>141043696</v>
      </c>
      <c r="G177" s="2">
        <f>VLOOKUP(A177,'주택 수'!A:H,2,0)</f>
        <v>41170</v>
      </c>
    </row>
    <row r="178" spans="1:7" customFormat="1">
      <c r="A178" s="1" t="s">
        <v>176</v>
      </c>
      <c r="B178" s="2">
        <f>VLOOKUP(A178,교통문화지수!A:AL,2,0)</f>
        <v>75.44</v>
      </c>
      <c r="C178" s="2">
        <f>VLOOKUP(A178,교통문화지수!A:AL,3,0)</f>
        <v>32.130000000000003</v>
      </c>
      <c r="D178" s="2">
        <f>VLOOKUP(A178,교통문화지수!A:AL,4,0)</f>
        <v>19.45</v>
      </c>
      <c r="E178" s="2">
        <f>VLOOKUP(A178,'1인당 자동차등록대수'!A:D,2,0)</f>
        <v>0.5</v>
      </c>
      <c r="F178" s="2">
        <f>VLOOKUP(A178,도시면적!A:H,2,0)</f>
        <v>1728970750</v>
      </c>
      <c r="G178" s="2">
        <f>VLOOKUP(A178,'주택 수'!A:H,2,0)</f>
        <v>747621</v>
      </c>
    </row>
    <row r="179" spans="1:7" customFormat="1">
      <c r="A179" s="1" t="s">
        <v>177</v>
      </c>
      <c r="B179" s="2">
        <f>VLOOKUP(A179,교통문화지수!A:AL,2,0)</f>
        <v>76.849999999999994</v>
      </c>
      <c r="C179" s="2">
        <f>VLOOKUP(A179,교통문화지수!A:AL,3,0)</f>
        <v>34.18</v>
      </c>
      <c r="D179" s="2">
        <f>VLOOKUP(A179,교통문화지수!A:AL,4,0)</f>
        <v>18.18</v>
      </c>
      <c r="E179" s="2">
        <f>VLOOKUP(A179,'1인당 자동차등록대수'!A:D,2,0)</f>
        <v>0.5</v>
      </c>
      <c r="F179" s="2">
        <f>VLOOKUP(A179,도시면적!A:H,2,0)</f>
        <v>27041759</v>
      </c>
      <c r="G179" s="2">
        <f>VLOOKUP(A179,'주택 수'!A:H,2,0)</f>
        <v>16553</v>
      </c>
    </row>
    <row r="180" spans="1:7" customFormat="1">
      <c r="A180" s="1" t="s">
        <v>178</v>
      </c>
      <c r="B180" s="2">
        <f>VLOOKUP(A180,교통문화지수!A:AL,2,0)</f>
        <v>79.63</v>
      </c>
      <c r="C180" s="2">
        <f>VLOOKUP(A180,교통문화지수!A:AL,3,0)</f>
        <v>34.229999999999997</v>
      </c>
      <c r="D180" s="2">
        <f>VLOOKUP(A180,교통문화지수!A:AL,4,0)</f>
        <v>17.55</v>
      </c>
      <c r="E180" s="2">
        <f>VLOOKUP(A180,'1인당 자동차등록대수'!A:D,2,0)</f>
        <v>0.4</v>
      </c>
      <c r="F180" s="2">
        <f>VLOOKUP(A180,도시면적!A:H,2,0)</f>
        <v>31675678</v>
      </c>
      <c r="G180" s="2">
        <f>VLOOKUP(A180,'주택 수'!A:H,2,0)</f>
        <v>32786</v>
      </c>
    </row>
    <row r="181" spans="1:7" customFormat="1">
      <c r="A181" s="1" t="s">
        <v>179</v>
      </c>
      <c r="B181" s="2">
        <f>VLOOKUP(A181,교통문화지수!A:AL,2,0)</f>
        <v>65.09</v>
      </c>
      <c r="C181" s="2">
        <f>VLOOKUP(A181,교통문화지수!A:AL,3,0)</f>
        <v>29.6</v>
      </c>
      <c r="D181" s="2">
        <f>VLOOKUP(A181,교통문화지수!A:AL,4,0)</f>
        <v>19.62</v>
      </c>
      <c r="E181" s="2">
        <f>VLOOKUP(A181,'1인당 자동차등록대수'!A:D,2,0)</f>
        <v>0.5</v>
      </c>
      <c r="F181" s="2">
        <f>VLOOKUP(A181,도시면적!A:H,2,0)</f>
        <v>15477288</v>
      </c>
      <c r="G181" s="2">
        <f>VLOOKUP(A181,'주택 수'!A:H,2,0)</f>
        <v>13087</v>
      </c>
    </row>
    <row r="182" spans="1:7" customFormat="1">
      <c r="A182" s="1" t="s">
        <v>180</v>
      </c>
      <c r="B182" s="2">
        <f>VLOOKUP(A182,교통문화지수!A:AL,2,0)</f>
        <v>76.77</v>
      </c>
      <c r="C182" s="2">
        <f>VLOOKUP(A182,교통문화지수!A:AL,3,0)</f>
        <v>31.36</v>
      </c>
      <c r="D182" s="2">
        <f>VLOOKUP(A182,교통문화지수!A:AL,4,0)</f>
        <v>20.76</v>
      </c>
      <c r="E182" s="2">
        <f>VLOOKUP(A182,'1인당 자동차등록대수'!A:D,2,0)</f>
        <v>0.5</v>
      </c>
      <c r="F182" s="2">
        <f>VLOOKUP(A182,도시면적!A:H,2,0)</f>
        <v>176887820</v>
      </c>
      <c r="G182" s="2">
        <f>VLOOKUP(A182,'주택 수'!A:H,2,0)</f>
        <v>57939</v>
      </c>
    </row>
    <row r="183" spans="1:7" customFormat="1">
      <c r="A183" s="1" t="s">
        <v>181</v>
      </c>
      <c r="B183" s="2">
        <f>VLOOKUP(A183,교통문화지수!A:AL,2,0)</f>
        <v>55.38</v>
      </c>
      <c r="C183" s="2">
        <f>VLOOKUP(A183,교통문화지수!A:AL,3,0)</f>
        <v>29.59</v>
      </c>
      <c r="D183" s="2">
        <f>VLOOKUP(A183,교통문화지수!A:AL,4,0)</f>
        <v>9.52</v>
      </c>
      <c r="E183" s="2">
        <f>VLOOKUP(A183,'1인당 자동차등록대수'!A:D,2,0)</f>
        <v>0.5</v>
      </c>
      <c r="F183" s="2">
        <f>VLOOKUP(A183,도시면적!A:H,2,0)</f>
        <v>10906000</v>
      </c>
      <c r="G183" s="2">
        <f>VLOOKUP(A183,'주택 수'!A:H,2,0)</f>
        <v>11287</v>
      </c>
    </row>
    <row r="184" spans="1:7" customFormat="1">
      <c r="A184" s="1" t="s">
        <v>182</v>
      </c>
      <c r="B184" s="2">
        <f>VLOOKUP(A184,교통문화지수!A:AL,2,0)</f>
        <v>71.569999999999993</v>
      </c>
      <c r="C184" s="2">
        <f>VLOOKUP(A184,교통문화지수!A:AL,3,0)</f>
        <v>34.9</v>
      </c>
      <c r="D184" s="2">
        <f>VLOOKUP(A184,교통문화지수!A:AL,4,0)</f>
        <v>15.47</v>
      </c>
      <c r="E184" s="2">
        <f>VLOOKUP(A184,'1인당 자동차등록대수'!A:D,2,0)</f>
        <v>0.5</v>
      </c>
      <c r="F184" s="2">
        <f>VLOOKUP(A184,도시면적!A:H,2,0)</f>
        <v>104170378</v>
      </c>
      <c r="G184" s="2">
        <f>VLOOKUP(A184,'주택 수'!A:H,2,0)</f>
        <v>42150</v>
      </c>
    </row>
    <row r="185" spans="1:7" customFormat="1">
      <c r="A185" s="1" t="s">
        <v>183</v>
      </c>
      <c r="B185" s="2">
        <f>VLOOKUP(A185,교통문화지수!A:AL,2,0)</f>
        <v>74.19</v>
      </c>
      <c r="C185" s="2">
        <f>VLOOKUP(A185,교통문화지수!A:AL,3,0)</f>
        <v>31.52</v>
      </c>
      <c r="D185" s="2">
        <f>VLOOKUP(A185,교통문화지수!A:AL,4,0)</f>
        <v>17.04</v>
      </c>
      <c r="E185" s="2">
        <f>VLOOKUP(A185,'1인당 자동차등록대수'!A:D,2,0)</f>
        <v>0.5</v>
      </c>
      <c r="F185" s="2">
        <f>VLOOKUP(A185,도시면적!A:H,2,0)</f>
        <v>133453605</v>
      </c>
      <c r="G185" s="2">
        <f>VLOOKUP(A185,'주택 수'!A:H,2,0)</f>
        <v>17050</v>
      </c>
    </row>
    <row r="186" spans="1:7" customFormat="1">
      <c r="A186" s="1" t="s">
        <v>184</v>
      </c>
      <c r="B186" s="2">
        <f>VLOOKUP(A186,교통문화지수!A:AL,2,0)</f>
        <v>80.680000000000007</v>
      </c>
      <c r="C186" s="2">
        <f>VLOOKUP(A186,교통문화지수!A:AL,3,0)</f>
        <v>32.83</v>
      </c>
      <c r="D186" s="2">
        <f>VLOOKUP(A186,교통문화지수!A:AL,4,0)</f>
        <v>23.38</v>
      </c>
      <c r="E186" s="2">
        <f>VLOOKUP(A186,'1인당 자동차등록대수'!A:D,2,0)</f>
        <v>0.4</v>
      </c>
      <c r="F186" s="2">
        <f>VLOOKUP(A186,도시면적!A:H,2,0)</f>
        <v>112490000</v>
      </c>
      <c r="G186" s="2">
        <f>VLOOKUP(A186,'주택 수'!A:H,2,0)</f>
        <v>87463</v>
      </c>
    </row>
    <row r="187" spans="1:7" customFormat="1">
      <c r="A187" s="1" t="s">
        <v>185</v>
      </c>
      <c r="B187" s="2">
        <f>VLOOKUP(A187,교통문화지수!A:AL,2,0)</f>
        <v>70.72</v>
      </c>
      <c r="C187" s="2">
        <f>VLOOKUP(A187,교통문화지수!A:AL,3,0)</f>
        <v>31.44</v>
      </c>
      <c r="D187" s="2">
        <f>VLOOKUP(A187,교통문화지수!A:AL,4,0)</f>
        <v>21.24</v>
      </c>
      <c r="E187" s="2">
        <f>VLOOKUP(A187,'1인당 자동차등록대수'!A:D,2,0)</f>
        <v>0.5</v>
      </c>
      <c r="F187" s="2">
        <f>VLOOKUP(A187,도시면적!A:H,2,0)</f>
        <v>48439987</v>
      </c>
      <c r="G187" s="2">
        <f>VLOOKUP(A187,'주택 수'!A:H,2,0)</f>
        <v>32005</v>
      </c>
    </row>
    <row r="188" spans="1:7" customFormat="1">
      <c r="A188" s="1" t="s">
        <v>186</v>
      </c>
      <c r="B188" s="2">
        <f>VLOOKUP(A188,교통문화지수!A:AL,2,0)</f>
        <v>66.56</v>
      </c>
      <c r="C188" s="2">
        <f>VLOOKUP(A188,교통문화지수!A:AL,3,0)</f>
        <v>35.25</v>
      </c>
      <c r="D188" s="2">
        <f>VLOOKUP(A188,교통문화지수!A:AL,4,0)</f>
        <v>7.46</v>
      </c>
      <c r="E188" s="2">
        <f>VLOOKUP(A188,'1인당 자동차등록대수'!A:D,2,0)</f>
        <v>0.9</v>
      </c>
      <c r="F188" s="2">
        <f>VLOOKUP(A188,도시면적!A:H,2,0)</f>
        <v>24034080</v>
      </c>
      <c r="G188" s="2">
        <f>VLOOKUP(A188,'주택 수'!A:H,2,0)</f>
        <v>19830</v>
      </c>
    </row>
    <row r="189" spans="1:7" customFormat="1">
      <c r="A189" s="1" t="s">
        <v>187</v>
      </c>
      <c r="B189" s="2">
        <f>VLOOKUP(A189,교통문화지수!A:AL,2,0)</f>
        <v>79.180000000000007</v>
      </c>
      <c r="C189" s="2">
        <f>VLOOKUP(A189,교통문화지수!A:AL,3,0)</f>
        <v>30.17</v>
      </c>
      <c r="D189" s="2">
        <f>VLOOKUP(A189,교통문화지수!A:AL,4,0)</f>
        <v>21.89</v>
      </c>
      <c r="E189" s="2">
        <f>VLOOKUP(A189,'1인당 자동차등록대수'!A:D,2,0)</f>
        <v>0.4</v>
      </c>
      <c r="F189" s="2">
        <f>VLOOKUP(A189,도시면적!A:H,2,0)</f>
        <v>198748000</v>
      </c>
      <c r="G189" s="2">
        <f>VLOOKUP(A189,'주택 수'!A:H,2,0)</f>
        <v>102667</v>
      </c>
    </row>
    <row r="190" spans="1:7" customFormat="1">
      <c r="A190" s="1" t="s">
        <v>188</v>
      </c>
      <c r="B190" s="2" t="str">
        <f>VLOOKUP(A190,교통문화지수!A:AL,2,0)</f>
        <v>-</v>
      </c>
      <c r="C190" s="2">
        <f>VLOOKUP(A190,교통문화지수!A:AL,3,0)</f>
        <v>3.43</v>
      </c>
      <c r="D190" s="2">
        <f>VLOOKUP(A190,교통문화지수!A:AL,4,0)</f>
        <v>22.34</v>
      </c>
      <c r="E190" s="2">
        <f>VLOOKUP(A190,'1인당 자동차등록대수'!A:D,2,0)</f>
        <v>0.4</v>
      </c>
      <c r="F190" s="2">
        <f>VLOOKUP(A190,도시면적!A:H,2,0)</f>
        <v>17074646</v>
      </c>
      <c r="G190" s="2">
        <f>VLOOKUP(A190,'주택 수'!A:H,2,0)</f>
        <v>16959</v>
      </c>
    </row>
    <row r="191" spans="1:7" customFormat="1">
      <c r="A191" s="1" t="s">
        <v>189</v>
      </c>
      <c r="B191" s="2">
        <f>VLOOKUP(A191,교통문화지수!A:AL,2,0)</f>
        <v>74.36</v>
      </c>
      <c r="C191" s="2">
        <f>VLOOKUP(A191,교통문화지수!A:AL,3,0)</f>
        <v>29.9</v>
      </c>
      <c r="D191" s="2">
        <f>VLOOKUP(A191,교통문화지수!A:AL,4,0)</f>
        <v>19.72</v>
      </c>
      <c r="E191" s="2">
        <f>VLOOKUP(A191,'1인당 자동차등록대수'!A:D,2,0)</f>
        <v>0.4</v>
      </c>
      <c r="F191" s="2">
        <f>VLOOKUP(A191,도시면적!A:H,2,0)</f>
        <v>345097039</v>
      </c>
      <c r="G191" s="2">
        <f>VLOOKUP(A191,'주택 수'!A:H,2,0)</f>
        <v>108842</v>
      </c>
    </row>
    <row r="192" spans="1:7" customFormat="1">
      <c r="A192" s="1" t="s">
        <v>190</v>
      </c>
      <c r="B192" s="2">
        <f>VLOOKUP(A192,교통문화지수!A:AL,2,0)</f>
        <v>73.05</v>
      </c>
      <c r="C192" s="2">
        <f>VLOOKUP(A192,교통문화지수!A:AL,3,0)</f>
        <v>31.76</v>
      </c>
      <c r="D192" s="2">
        <f>VLOOKUP(A192,교통문화지수!A:AL,4,0)</f>
        <v>17.37</v>
      </c>
      <c r="E192" s="2">
        <f>VLOOKUP(A192,'1인당 자동차등록대수'!A:D,2,0)</f>
        <v>0.4</v>
      </c>
      <c r="F192" s="2">
        <f>VLOOKUP(A192,도시면적!A:H,2,0)</f>
        <v>47015634</v>
      </c>
      <c r="G192" s="2">
        <f>VLOOKUP(A192,'주택 수'!A:H,2,0)</f>
        <v>22308</v>
      </c>
    </row>
    <row r="193" spans="1:7" customFormat="1">
      <c r="A193" s="1" t="s">
        <v>191</v>
      </c>
      <c r="B193" s="2">
        <f>VLOOKUP(A193,교통문화지수!A:AL,2,0)</f>
        <v>60.36</v>
      </c>
      <c r="C193" s="2">
        <f>VLOOKUP(A193,교통문화지수!A:AL,3,0)</f>
        <v>33.86</v>
      </c>
      <c r="D193" s="2">
        <f>VLOOKUP(A193,교통문화지수!A:AL,4,0)</f>
        <v>7.5</v>
      </c>
      <c r="E193" s="2">
        <f>VLOOKUP(A193,'1인당 자동차등록대수'!A:D,2,0)</f>
        <v>0.9</v>
      </c>
      <c r="F193" s="2">
        <f>VLOOKUP(A193,도시면적!A:H,2,0)</f>
        <v>101048377</v>
      </c>
      <c r="G193" s="2">
        <f>VLOOKUP(A193,'주택 수'!A:H,2,0)</f>
        <v>25088</v>
      </c>
    </row>
    <row r="194" spans="1:7" customFormat="1">
      <c r="A194" s="1" t="s">
        <v>192</v>
      </c>
      <c r="B194" s="2">
        <f>VLOOKUP(A194,교통문화지수!A:AL,2,0)</f>
        <v>76.28</v>
      </c>
      <c r="C194" s="2">
        <f>VLOOKUP(A194,교통문화지수!A:AL,3,0)</f>
        <v>33.17</v>
      </c>
      <c r="D194" s="2">
        <f>VLOOKUP(A194,교통문화지수!A:AL,4,0)</f>
        <v>23.22</v>
      </c>
      <c r="E194" s="2">
        <f>VLOOKUP(A194,'1인당 자동차등록대수'!A:D,2,0)</f>
        <v>0.4</v>
      </c>
      <c r="F194" s="2">
        <f>VLOOKUP(A194,도시면적!A:H,2,0)</f>
        <v>26633097</v>
      </c>
      <c r="G194" s="2">
        <f>VLOOKUP(A194,'주택 수'!A:H,2,0)</f>
        <v>21315</v>
      </c>
    </row>
    <row r="195" spans="1:7" customFormat="1">
      <c r="A195" s="1" t="s">
        <v>193</v>
      </c>
      <c r="B195" s="2">
        <f>VLOOKUP(A195,교통문화지수!A:AL,2,0)</f>
        <v>86.04</v>
      </c>
      <c r="C195" s="2">
        <f>VLOOKUP(A195,교통문화지수!A:AL,3,0)</f>
        <v>35.92</v>
      </c>
      <c r="D195" s="2">
        <f>VLOOKUP(A195,교통문화지수!A:AL,4,0)</f>
        <v>24.07</v>
      </c>
      <c r="E195" s="2">
        <f>VLOOKUP(A195,'1인당 자동차등록대수'!A:D,2,0)</f>
        <v>0.5</v>
      </c>
      <c r="F195" s="2">
        <f>VLOOKUP(A195,도시면적!A:H,2,0)</f>
        <v>108637200</v>
      </c>
      <c r="G195" s="2">
        <f>VLOOKUP(A195,'주택 수'!A:H,2,0)</f>
        <v>17648</v>
      </c>
    </row>
    <row r="196" spans="1:7" customFormat="1">
      <c r="A196" s="1" t="s">
        <v>194</v>
      </c>
      <c r="B196" s="2">
        <f>VLOOKUP(A196,교통문화지수!A:AL,2,0)</f>
        <v>79.709999999999994</v>
      </c>
      <c r="C196" s="2">
        <f>VLOOKUP(A196,교통문화지수!A:AL,3,0)</f>
        <v>35.270000000000003</v>
      </c>
      <c r="D196" s="2">
        <f>VLOOKUP(A196,교통문화지수!A:AL,4,0)</f>
        <v>20.72</v>
      </c>
      <c r="E196" s="2">
        <f>VLOOKUP(A196,'1인당 자동차등록대수'!A:D,2,0)</f>
        <v>0.4</v>
      </c>
      <c r="F196" s="2">
        <f>VLOOKUP(A196,도시면적!A:H,2,0)</f>
        <v>37238230</v>
      </c>
      <c r="G196" s="2">
        <f>VLOOKUP(A196,'주택 수'!A:H,2,0)</f>
        <v>17192</v>
      </c>
    </row>
    <row r="197" spans="1:7" customFormat="1">
      <c r="A197" s="1" t="s">
        <v>195</v>
      </c>
      <c r="B197" s="2">
        <f>VLOOKUP(A197,교통문화지수!A:AL,2,0)</f>
        <v>67.319999999999993</v>
      </c>
      <c r="C197" s="2">
        <f>VLOOKUP(A197,교통문화지수!A:AL,3,0)</f>
        <v>31.95</v>
      </c>
      <c r="D197" s="2">
        <f>VLOOKUP(A197,교통문화지수!A:AL,4,0)</f>
        <v>14.79</v>
      </c>
      <c r="E197" s="2">
        <f>VLOOKUP(A197,'1인당 자동차등록대수'!A:D,2,0)</f>
        <v>0.5</v>
      </c>
      <c r="F197" s="2">
        <f>VLOOKUP(A197,도시면적!A:H,2,0)</f>
        <v>22963322</v>
      </c>
      <c r="G197" s="2">
        <f>VLOOKUP(A197,'주택 수'!A:H,2,0)</f>
        <v>13608</v>
      </c>
    </row>
    <row r="198" spans="1:7" customFormat="1">
      <c r="A198" s="1" t="s">
        <v>196</v>
      </c>
      <c r="B198" s="2">
        <f>VLOOKUP(A198,교통문화지수!A:AL,2,0)</f>
        <v>76.680000000000007</v>
      </c>
      <c r="C198" s="2">
        <f>VLOOKUP(A198,교통문화지수!A:AL,3,0)</f>
        <v>32.619999999999997</v>
      </c>
      <c r="D198" s="2">
        <f>VLOOKUP(A198,교통문화지수!A:AL,4,0)</f>
        <v>20.73</v>
      </c>
      <c r="E198" s="2">
        <f>VLOOKUP(A198,'1인당 자동차등록대수'!A:D,2,0)</f>
        <v>0.5</v>
      </c>
      <c r="F198" s="2">
        <f>VLOOKUP(A198,도시면적!A:H,2,0)</f>
        <v>27940331</v>
      </c>
      <c r="G198" s="2">
        <f>VLOOKUP(A198,'주택 수'!A:H,2,0)</f>
        <v>14461</v>
      </c>
    </row>
    <row r="199" spans="1:7" customFormat="1">
      <c r="A199" s="1" t="s">
        <v>197</v>
      </c>
      <c r="B199" s="2">
        <f>VLOOKUP(A199,교통문화지수!A:AL,2,0)</f>
        <v>64.03</v>
      </c>
      <c r="C199" s="2">
        <f>VLOOKUP(A199,교통문화지수!A:AL,3,0)</f>
        <v>32.44</v>
      </c>
      <c r="D199" s="2">
        <f>VLOOKUP(A199,교통문화지수!A:AL,4,0)</f>
        <v>16.649999999999999</v>
      </c>
      <c r="E199" s="2">
        <f>VLOOKUP(A199,'1인당 자동차등록대수'!A:D,2,0)</f>
        <v>0.5</v>
      </c>
      <c r="F199" s="2">
        <f>VLOOKUP(A199,도시면적!A:H,2,0)</f>
        <v>37986279</v>
      </c>
      <c r="G199" s="2">
        <f>VLOOKUP(A199,'주택 수'!A:H,2,0)</f>
        <v>29935</v>
      </c>
    </row>
    <row r="200" spans="1:7" customFormat="1">
      <c r="A200" s="1" t="s">
        <v>198</v>
      </c>
      <c r="B200" s="2">
        <f>VLOOKUP(A200,교통문화지수!A:AL,2,0)</f>
        <v>84.6</v>
      </c>
      <c r="C200" s="2">
        <f>VLOOKUP(A200,교통문화지수!A:AL,3,0)</f>
        <v>37.96</v>
      </c>
      <c r="D200" s="2">
        <f>VLOOKUP(A200,교통문화지수!A:AL,4,0)</f>
        <v>19.29</v>
      </c>
      <c r="E200" s="2">
        <f>VLOOKUP(A200,'1인당 자동차등록대수'!A:D,2,0)</f>
        <v>0.5</v>
      </c>
      <c r="F200" s="2">
        <f>VLOOKUP(A200,도시면적!A:H,2,0)</f>
        <v>74012000</v>
      </c>
      <c r="G200" s="2">
        <f>VLOOKUP(A200,'주택 수'!A:H,2,0)</f>
        <v>27448</v>
      </c>
    </row>
    <row r="201" spans="1:7" customFormat="1">
      <c r="A201" s="1" t="s">
        <v>199</v>
      </c>
      <c r="B201" s="2">
        <f>VLOOKUP(A201,교통문화지수!A:AL,2,0)</f>
        <v>77.11</v>
      </c>
      <c r="C201" s="2">
        <f>VLOOKUP(A201,교통문화지수!A:AL,3,0)</f>
        <v>32.76</v>
      </c>
      <c r="D201" s="2">
        <f>VLOOKUP(A201,교통문화지수!A:AL,4,0)</f>
        <v>20.77</v>
      </c>
      <c r="E201" s="2">
        <f>VLOOKUP(A201,'1인당 자동차등록대수'!A:D,2,0)</f>
        <v>0.4</v>
      </c>
      <c r="F201" s="2">
        <f>VLOOKUP(A201,도시면적!A:H,2,0)</f>
        <v>885497687</v>
      </c>
      <c r="G201" s="2">
        <f>VLOOKUP(A201,'주택 수'!A:H,2,0)</f>
        <v>687103</v>
      </c>
    </row>
    <row r="202" spans="1:7" customFormat="1">
      <c r="A202" s="1" t="s">
        <v>200</v>
      </c>
      <c r="B202" s="2">
        <f>VLOOKUP(A202,교통문화지수!A:AL,2,0)</f>
        <v>74.42</v>
      </c>
      <c r="C202" s="2">
        <f>VLOOKUP(A202,교통문화지수!A:AL,3,0)</f>
        <v>34.33</v>
      </c>
      <c r="D202" s="2">
        <f>VLOOKUP(A202,교통문화지수!A:AL,4,0)</f>
        <v>17.760000000000002</v>
      </c>
      <c r="E202" s="2">
        <f>VLOOKUP(A202,'1인당 자동차등록대수'!A:D,2,0)</f>
        <v>0.5</v>
      </c>
      <c r="F202" s="2">
        <f>VLOOKUP(A202,도시면적!A:H,2,0)</f>
        <v>32453860</v>
      </c>
      <c r="G202" s="2">
        <f>VLOOKUP(A202,'주택 수'!A:H,2,0)</f>
        <v>24355</v>
      </c>
    </row>
    <row r="203" spans="1:7" customFormat="1">
      <c r="A203" s="1" t="s">
        <v>201</v>
      </c>
      <c r="B203" s="2">
        <f>VLOOKUP(A203,교통문화지수!A:AL,2,0)</f>
        <v>82.01</v>
      </c>
      <c r="C203" s="2">
        <f>VLOOKUP(A203,교통문화지수!A:AL,3,0)</f>
        <v>35.68</v>
      </c>
      <c r="D203" s="2">
        <f>VLOOKUP(A203,교통문화지수!A:AL,4,0)</f>
        <v>21.28</v>
      </c>
      <c r="E203" s="2">
        <f>VLOOKUP(A203,'1인당 자동차등록대수'!A:D,2,0)</f>
        <v>0.4</v>
      </c>
      <c r="F203" s="2">
        <f>VLOOKUP(A203,도시면적!A:H,2,0)</f>
        <v>207398894</v>
      </c>
      <c r="G203" s="2">
        <f>VLOOKUP(A203,'주택 수'!A:H,2,0)</f>
        <v>107580</v>
      </c>
    </row>
    <row r="204" spans="1:7" customFormat="1">
      <c r="A204" s="1" t="s">
        <v>202</v>
      </c>
      <c r="B204" s="2">
        <f>VLOOKUP(A204,교통문화지수!A:AL,2,0)</f>
        <v>69.930000000000007</v>
      </c>
      <c r="C204" s="2">
        <f>VLOOKUP(A204,교통문화지수!A:AL,3,0)</f>
        <v>31.96</v>
      </c>
      <c r="D204" s="2">
        <f>VLOOKUP(A204,교통문화지수!A:AL,4,0)</f>
        <v>16.05</v>
      </c>
      <c r="E204" s="2">
        <f>VLOOKUP(A204,'1인당 자동차등록대수'!A:D,2,0)</f>
        <v>0.5</v>
      </c>
      <c r="F204" s="2">
        <f>VLOOKUP(A204,도시면적!A:H,2,0)</f>
        <v>43831974</v>
      </c>
      <c r="G204" s="2">
        <f>VLOOKUP(A204,'주택 수'!A:H,2,0)</f>
        <v>36943</v>
      </c>
    </row>
    <row r="205" spans="1:7" customFormat="1">
      <c r="A205" s="1" t="s">
        <v>203</v>
      </c>
      <c r="B205" s="2">
        <f>VLOOKUP(A205,교통문화지수!A:AL,2,0)</f>
        <v>76.430000000000007</v>
      </c>
      <c r="C205" s="2">
        <f>VLOOKUP(A205,교통문화지수!A:AL,3,0)</f>
        <v>30.29</v>
      </c>
      <c r="D205" s="2">
        <f>VLOOKUP(A205,교통문화지수!A:AL,4,0)</f>
        <v>23.25</v>
      </c>
      <c r="E205" s="2">
        <f>VLOOKUP(A205,'1인당 자동차등록대수'!A:D,2,0)</f>
        <v>0.5</v>
      </c>
      <c r="F205" s="2">
        <f>VLOOKUP(A205,도시면적!A:H,2,0)</f>
        <v>29871000</v>
      </c>
      <c r="G205" s="2">
        <f>VLOOKUP(A205,'주택 수'!A:H,2,0)</f>
        <v>33017</v>
      </c>
    </row>
    <row r="206" spans="1:7" customFormat="1">
      <c r="A206" s="1" t="s">
        <v>204</v>
      </c>
      <c r="B206" s="2">
        <f>VLOOKUP(A206,교통문화지수!A:AL,2,0)</f>
        <v>73.52</v>
      </c>
      <c r="C206" s="2">
        <f>VLOOKUP(A206,교통문화지수!A:AL,3,0)</f>
        <v>32.11</v>
      </c>
      <c r="D206" s="2">
        <f>VLOOKUP(A206,교통문화지수!A:AL,4,0)</f>
        <v>13.59</v>
      </c>
      <c r="E206" s="2">
        <f>VLOOKUP(A206,'1인당 자동차등록대수'!A:D,2,0)</f>
        <v>0.5</v>
      </c>
      <c r="F206" s="2">
        <f>VLOOKUP(A206,도시면적!A:H,2,0)</f>
        <v>12353295</v>
      </c>
      <c r="G206" s="2">
        <f>VLOOKUP(A206,'주택 수'!A:H,2,0)</f>
        <v>10592</v>
      </c>
    </row>
    <row r="207" spans="1:7" customFormat="1">
      <c r="A207" s="1" t="s">
        <v>205</v>
      </c>
      <c r="B207" s="2">
        <f>VLOOKUP(A207,교통문화지수!A:AL,2,0)</f>
        <v>66.25</v>
      </c>
      <c r="C207" s="2">
        <f>VLOOKUP(A207,교통문화지수!A:AL,3,0)</f>
        <v>32.11</v>
      </c>
      <c r="D207" s="2">
        <f>VLOOKUP(A207,교통문화지수!A:AL,4,0)</f>
        <v>14.51</v>
      </c>
      <c r="E207" s="2">
        <f>VLOOKUP(A207,'1인당 자동차등록대수'!A:D,2,0)</f>
        <v>0.5</v>
      </c>
      <c r="F207" s="2">
        <f>VLOOKUP(A207,도시면적!A:H,2,0)</f>
        <v>47775171</v>
      </c>
      <c r="G207" s="2">
        <f>VLOOKUP(A207,'주택 수'!A:H,2,0)</f>
        <v>23661</v>
      </c>
    </row>
    <row r="208" spans="1:7" customFormat="1">
      <c r="A208" s="1" t="s">
        <v>206</v>
      </c>
      <c r="B208" s="2">
        <f>VLOOKUP(A208,교통문화지수!A:AL,2,0)</f>
        <v>72.680000000000007</v>
      </c>
      <c r="C208" s="2">
        <f>VLOOKUP(A208,교통문화지수!A:AL,3,0)</f>
        <v>35.43</v>
      </c>
      <c r="D208" s="2">
        <f>VLOOKUP(A208,교통문화지수!A:AL,4,0)</f>
        <v>10.47</v>
      </c>
      <c r="E208" s="2">
        <f>VLOOKUP(A208,'1인당 자동차등록대수'!A:D,2,0)</f>
        <v>0.4</v>
      </c>
      <c r="F208" s="2">
        <f>VLOOKUP(A208,도시면적!A:H,2,0)</f>
        <v>10110000</v>
      </c>
      <c r="G208" s="2">
        <f>VLOOKUP(A208,'주택 수'!A:H,2,0)</f>
        <v>12540</v>
      </c>
    </row>
    <row r="209" spans="1:7" customFormat="1">
      <c r="A209" s="1" t="s">
        <v>207</v>
      </c>
      <c r="B209" s="2">
        <f>VLOOKUP(A209,교통문화지수!A:AL,2,0)</f>
        <v>70.3</v>
      </c>
      <c r="C209" s="2">
        <f>VLOOKUP(A209,교통문화지수!A:AL,3,0)</f>
        <v>30.18</v>
      </c>
      <c r="D209" s="2">
        <f>VLOOKUP(A209,교통문화지수!A:AL,4,0)</f>
        <v>13.37</v>
      </c>
      <c r="E209" s="2">
        <f>VLOOKUP(A209,'1인당 자동차등록대수'!A:D,2,0)</f>
        <v>0.5</v>
      </c>
      <c r="F209" s="2">
        <f>VLOOKUP(A209,도시면적!A:H,2,0)</f>
        <v>150497709</v>
      </c>
      <c r="G209" s="2">
        <f>VLOOKUP(A209,'주택 수'!A:H,2,0)</f>
        <v>35124</v>
      </c>
    </row>
    <row r="210" spans="1:7" customFormat="1">
      <c r="A210" s="1" t="s">
        <v>208</v>
      </c>
      <c r="B210" s="2">
        <f>VLOOKUP(A210,교통문화지수!A:AL,2,0)</f>
        <v>72.040000000000006</v>
      </c>
      <c r="C210" s="2">
        <f>VLOOKUP(A210,교통문화지수!A:AL,3,0)</f>
        <v>29.32</v>
      </c>
      <c r="D210" s="2">
        <f>VLOOKUP(A210,교통문화지수!A:AL,4,0)</f>
        <v>20.95</v>
      </c>
      <c r="E210" s="2">
        <f>VLOOKUP(A210,'1인당 자동차등록대수'!A:D,2,0)</f>
        <v>0.4</v>
      </c>
      <c r="F210" s="2">
        <f>VLOOKUP(A210,도시면적!A:H,2,0)</f>
        <v>76091104</v>
      </c>
      <c r="G210" s="2">
        <f>VLOOKUP(A210,'주택 수'!A:H,2,0)</f>
        <v>114219</v>
      </c>
    </row>
    <row r="211" spans="1:7" customFormat="1">
      <c r="A211" s="1" t="s">
        <v>209</v>
      </c>
      <c r="B211" s="2">
        <f>VLOOKUP(A211,교통문화지수!A:AL,2,0)</f>
        <v>75.39</v>
      </c>
      <c r="C211" s="2">
        <f>VLOOKUP(A211,교통문화지수!A:AL,3,0)</f>
        <v>29.27</v>
      </c>
      <c r="D211" s="2">
        <f>VLOOKUP(A211,교통문화지수!A:AL,4,0)</f>
        <v>20.98</v>
      </c>
      <c r="E211" s="2">
        <f>VLOOKUP(A211,'1인당 자동차등록대수'!A:D,2,0)</f>
        <v>0.4</v>
      </c>
      <c r="F211" s="2">
        <f>VLOOKUP(A211,도시면적!A:H,2,0)</f>
        <v>17758000</v>
      </c>
      <c r="G211" s="2">
        <f>VLOOKUP(A211,'주택 수'!A:H,2,0)</f>
        <v>12617</v>
      </c>
    </row>
    <row r="212" spans="1:7" customFormat="1">
      <c r="A212" s="1" t="s">
        <v>210</v>
      </c>
      <c r="B212" s="2">
        <f>VLOOKUP(A212,교통문화지수!A:AL,2,0)</f>
        <v>72.510000000000005</v>
      </c>
      <c r="C212" s="2">
        <f>VLOOKUP(A212,교통문화지수!A:AL,3,0)</f>
        <v>29.62</v>
      </c>
      <c r="D212" s="2">
        <f>VLOOKUP(A212,교통문화지수!A:AL,4,0)</f>
        <v>15.43</v>
      </c>
      <c r="E212" s="2">
        <f>VLOOKUP(A212,'1인당 자동차등록대수'!A:D,2,0)</f>
        <v>0.5</v>
      </c>
      <c r="F212" s="2">
        <f>VLOOKUP(A212,도시면적!A:H,2,0)</f>
        <v>5498500</v>
      </c>
      <c r="G212" s="2">
        <f>VLOOKUP(A212,'주택 수'!A:H,2,0)</f>
        <v>9322</v>
      </c>
    </row>
    <row r="213" spans="1:7" customFormat="1">
      <c r="A213" s="1" t="s">
        <v>211</v>
      </c>
      <c r="B213" s="2">
        <f>VLOOKUP(A213,교통문화지수!A:AL,2,0)</f>
        <v>82.84</v>
      </c>
      <c r="C213" s="2">
        <f>VLOOKUP(A213,교통문화지수!A:AL,3,0)</f>
        <v>34.96</v>
      </c>
      <c r="D213" s="2">
        <f>VLOOKUP(A213,교통문화지수!A:AL,4,0)</f>
        <v>24.36</v>
      </c>
      <c r="E213" s="2">
        <f>VLOOKUP(A213,'1인당 자동차등록대수'!A:D,2,0)</f>
        <v>0.4</v>
      </c>
      <c r="F213" s="2">
        <f>VLOOKUP(A213,도시면적!A:H,2,0)</f>
        <v>197627900</v>
      </c>
      <c r="G213" s="2">
        <f>VLOOKUP(A213,'주택 수'!A:H,2,0)</f>
        <v>211216</v>
      </c>
    </row>
    <row r="214" spans="1:7" customFormat="1">
      <c r="A214" s="1" t="s">
        <v>212</v>
      </c>
      <c r="B214" s="2">
        <f>VLOOKUP(A214,교통문화지수!A:AL,2,0)</f>
        <v>81.03</v>
      </c>
      <c r="C214" s="2">
        <f>VLOOKUP(A214,교통문화지수!A:AL,3,0)</f>
        <v>34.99</v>
      </c>
      <c r="D214" s="2">
        <f>VLOOKUP(A214,교통문화지수!A:AL,4,0)</f>
        <v>18.399999999999999</v>
      </c>
      <c r="E214" s="2">
        <f>VLOOKUP(A214,'1인당 자동차등록대수'!A:D,2,0)</f>
        <v>0.4</v>
      </c>
      <c r="F214" s="2">
        <f>VLOOKUP(A214,도시면적!A:H,2,0)</f>
        <v>47831973</v>
      </c>
      <c r="G214" s="2">
        <f>VLOOKUP(A214,'주택 수'!A:H,2,0)</f>
        <v>45821</v>
      </c>
    </row>
    <row r="215" spans="1:7" customFormat="1">
      <c r="A215" s="1" t="s">
        <v>213</v>
      </c>
      <c r="B215" s="2">
        <f>VLOOKUP(A215,교통문화지수!A:AL,2,0)</f>
        <v>70.59</v>
      </c>
      <c r="C215" s="2">
        <f>VLOOKUP(A215,교통문화지수!A:AL,3,0)</f>
        <v>32.25</v>
      </c>
      <c r="D215" s="2">
        <f>VLOOKUP(A215,교통문화지수!A:AL,4,0)</f>
        <v>12.23</v>
      </c>
      <c r="E215" s="2">
        <f>VLOOKUP(A215,'1인당 자동차등록대수'!A:D,2,0)</f>
        <v>0.5</v>
      </c>
      <c r="F215" s="2">
        <f>VLOOKUP(A215,도시면적!A:H,2,0)</f>
        <v>6398307</v>
      </c>
      <c r="G215" s="2">
        <f>VLOOKUP(A215,'주택 수'!A:H,2,0)</f>
        <v>10096</v>
      </c>
    </row>
    <row r="216" spans="1:7" customFormat="1">
      <c r="A216" s="1" t="s">
        <v>214</v>
      </c>
      <c r="B216" s="2">
        <f>VLOOKUP(A216,교통문화지수!A:AL,2,0)</f>
        <v>72.98</v>
      </c>
      <c r="C216" s="2">
        <f>VLOOKUP(A216,교통문화지수!A:AL,3,0)</f>
        <v>31.74</v>
      </c>
      <c r="D216" s="2">
        <f>VLOOKUP(A216,교통문화지수!A:AL,4,0)</f>
        <v>19.73</v>
      </c>
      <c r="E216" s="2">
        <f>VLOOKUP(A216,'1인당 자동차등록대수'!A:D,2,0)</f>
        <v>0.7</v>
      </c>
      <c r="F216" s="2">
        <f>VLOOKUP(A216,도시면적!A:H,2,0)</f>
        <v>453171778</v>
      </c>
      <c r="G216" s="2">
        <f>VLOOKUP(A216,'주택 수'!A:H,2,0)</f>
        <v>195224</v>
      </c>
    </row>
    <row r="217" spans="1:7" customFormat="1">
      <c r="A217" s="1" t="s">
        <v>215</v>
      </c>
      <c r="B217" s="2">
        <f>VLOOKUP(A217,교통문화지수!A:AL,2,0)</f>
        <v>71.91</v>
      </c>
      <c r="C217" s="2">
        <f>VLOOKUP(A217,교통문화지수!A:AL,3,0)</f>
        <v>32.81</v>
      </c>
      <c r="D217" s="2">
        <f>VLOOKUP(A217,교통문화지수!A:AL,4,0)</f>
        <v>17.440000000000001</v>
      </c>
      <c r="E217" s="2">
        <f>VLOOKUP(A217,'1인당 자동차등록대수'!A:D,2,0)</f>
        <v>0.5</v>
      </c>
      <c r="F217" s="2">
        <f>VLOOKUP(A217,도시면적!A:H,2,0)</f>
        <v>226694949</v>
      </c>
      <c r="G217" s="2">
        <f>VLOOKUP(A217,'주택 수'!A:H,2,0)</f>
        <v>53755</v>
      </c>
    </row>
    <row r="218" spans="1:7" customFormat="1">
      <c r="A218" s="1" t="s">
        <v>216</v>
      </c>
      <c r="B218" s="2">
        <f>VLOOKUP(A218,교통문화지수!A:AL,2,0)</f>
        <v>75.400000000000006</v>
      </c>
      <c r="C218" s="2">
        <f>VLOOKUP(A218,교통문화지수!A:AL,3,0)</f>
        <v>30.96</v>
      </c>
      <c r="D218" s="2">
        <f>VLOOKUP(A218,교통문화지수!A:AL,4,0)</f>
        <v>20.54</v>
      </c>
      <c r="E218" s="2">
        <f>VLOOKUP(A218,'1인당 자동차등록대수'!A:D,2,0)</f>
        <v>0.8</v>
      </c>
      <c r="F218" s="2">
        <f>VLOOKUP(A218,도시면적!A:H,2,0)</f>
        <v>226476829</v>
      </c>
      <c r="G218" s="2">
        <f>VLOOKUP(A218,'주택 수'!A:H,2,0)</f>
        <v>141469</v>
      </c>
    </row>
    <row r="219" spans="1:7" customFormat="1">
      <c r="A219" s="1" t="s">
        <v>217</v>
      </c>
      <c r="B219" s="2">
        <f>VLOOKUP(A219,교통문화지수!A:AL,2,0)</f>
        <v>75.77</v>
      </c>
      <c r="C219" s="2">
        <f>VLOOKUP(A219,교통문화지수!A:AL,3,0)</f>
        <v>34.06</v>
      </c>
      <c r="D219" s="2">
        <f>VLOOKUP(A219,교통문화지수!A:AL,4,0)</f>
        <v>20.46</v>
      </c>
      <c r="E219" s="2">
        <f>VLOOKUP(A219,'1인당 자동차등록대수'!A:D,2,0)</f>
        <v>0.5</v>
      </c>
      <c r="F219" s="2">
        <f>VLOOKUP(A219,도시면적!A:H,2,0)</f>
        <v>903409823</v>
      </c>
      <c r="G219" s="2">
        <f>VLOOKUP(A219,'주택 수'!A:H,2,0)</f>
        <v>754372</v>
      </c>
    </row>
    <row r="220" spans="1:7" customFormat="1">
      <c r="A220" s="1" t="s">
        <v>218</v>
      </c>
      <c r="B220" s="2">
        <f>VLOOKUP(A220,교통문화지수!A:AL,2,0)</f>
        <v>77.14</v>
      </c>
      <c r="C220" s="2">
        <f>VLOOKUP(A220,교통문화지수!A:AL,3,0)</f>
        <v>31.36</v>
      </c>
      <c r="D220" s="2">
        <f>VLOOKUP(A220,교통문화지수!A:AL,4,0)</f>
        <v>25.09</v>
      </c>
      <c r="E220" s="2">
        <f>VLOOKUP(A220,'1인당 자동차등록대수'!A:D,2,0)</f>
        <v>0.5</v>
      </c>
      <c r="F220" s="2">
        <f>VLOOKUP(A220,도시면적!A:H,2,0)</f>
        <v>49221981</v>
      </c>
      <c r="G220" s="2">
        <f>VLOOKUP(A220,'주택 수'!A:H,2,0)</f>
        <v>15202</v>
      </c>
    </row>
    <row r="221" spans="1:7" customFormat="1">
      <c r="A221" s="1" t="s">
        <v>219</v>
      </c>
      <c r="B221" s="2">
        <f>VLOOKUP(A221,교통문화지수!A:AL,2,0)</f>
        <v>76.12</v>
      </c>
      <c r="C221" s="2">
        <f>VLOOKUP(A221,교통문화지수!A:AL,3,0)</f>
        <v>35.71</v>
      </c>
      <c r="D221" s="2">
        <f>VLOOKUP(A221,교통문화지수!A:AL,4,0)</f>
        <v>17.329999999999998</v>
      </c>
      <c r="E221" s="2">
        <f>VLOOKUP(A221,'1인당 자동차등록대수'!A:D,2,0)</f>
        <v>0.5</v>
      </c>
      <c r="F221" s="2">
        <f>VLOOKUP(A221,도시면적!A:H,2,0)</f>
        <v>60114957</v>
      </c>
      <c r="G221" s="2">
        <f>VLOOKUP(A221,'주택 수'!A:H,2,0)</f>
        <v>41325</v>
      </c>
    </row>
    <row r="222" spans="1:7" customFormat="1">
      <c r="A222" s="1" t="s">
        <v>220</v>
      </c>
      <c r="B222" s="2">
        <f>VLOOKUP(A222,교통문화지수!A:AL,2,0)</f>
        <v>82.74</v>
      </c>
      <c r="C222" s="2">
        <f>VLOOKUP(A222,교통문화지수!A:AL,3,0)</f>
        <v>36.14</v>
      </c>
      <c r="D222" s="2">
        <f>VLOOKUP(A222,교통문화지수!A:AL,4,0)</f>
        <v>20.39</v>
      </c>
      <c r="E222" s="2">
        <f>VLOOKUP(A222,'1인당 자동차등록대수'!A:D,2,0)</f>
        <v>0.5</v>
      </c>
      <c r="F222" s="2">
        <f>VLOOKUP(A222,도시면적!A:H,2,0)</f>
        <v>29406235</v>
      </c>
      <c r="G222" s="2">
        <f>VLOOKUP(A222,'주택 수'!A:H,2,0)</f>
        <v>22672</v>
      </c>
    </row>
    <row r="223" spans="1:7" customFormat="1">
      <c r="A223" s="1" t="s">
        <v>221</v>
      </c>
      <c r="B223" s="2">
        <f>VLOOKUP(A223,교통문화지수!A:AL,2,0)</f>
        <v>57.97</v>
      </c>
      <c r="C223" s="2">
        <f>VLOOKUP(A223,교통문화지수!A:AL,3,0)</f>
        <v>30.69</v>
      </c>
      <c r="D223" s="2">
        <f>VLOOKUP(A223,교통문화지수!A:AL,4,0)</f>
        <v>14.96</v>
      </c>
      <c r="E223" s="2">
        <f>VLOOKUP(A223,'1인당 자동차등록대수'!A:D,2,0)</f>
        <v>0.5</v>
      </c>
      <c r="F223" s="2">
        <f>VLOOKUP(A223,도시면적!A:H,2,0)</f>
        <v>49847710</v>
      </c>
      <c r="G223" s="2">
        <f>VLOOKUP(A223,'주택 수'!A:H,2,0)</f>
        <v>46731</v>
      </c>
    </row>
    <row r="224" spans="1:7" customFormat="1">
      <c r="A224" s="1" t="s">
        <v>222</v>
      </c>
      <c r="B224" s="2">
        <f>VLOOKUP(A224,교통문화지수!A:AL,2,0)</f>
        <v>79.790000000000006</v>
      </c>
      <c r="C224" s="2">
        <f>VLOOKUP(A224,교통문화지수!A:AL,3,0)</f>
        <v>37.72</v>
      </c>
      <c r="D224" s="2">
        <f>VLOOKUP(A224,교통문화지수!A:AL,4,0)</f>
        <v>17.71</v>
      </c>
      <c r="E224" s="2">
        <f>VLOOKUP(A224,'1인당 자동차등록대수'!A:D,2,0)</f>
        <v>0.5</v>
      </c>
      <c r="F224" s="2">
        <f>VLOOKUP(A224,도시면적!A:H,2,0)</f>
        <v>75098153</v>
      </c>
      <c r="G224" s="2">
        <f>VLOOKUP(A224,'주택 수'!A:H,2,0)</f>
        <v>55487</v>
      </c>
    </row>
    <row r="225" spans="1:7" customFormat="1">
      <c r="A225" s="1" t="s">
        <v>223</v>
      </c>
      <c r="B225" s="2">
        <f>VLOOKUP(A225,교통문화지수!A:AL,2,0)</f>
        <v>74.66</v>
      </c>
      <c r="C225" s="2">
        <f>VLOOKUP(A225,교통문화지수!A:AL,3,0)</f>
        <v>35.729999999999997</v>
      </c>
      <c r="D225" s="2">
        <f>VLOOKUP(A225,교통문화지수!A:AL,4,0)</f>
        <v>20.46</v>
      </c>
      <c r="E225" s="2">
        <f>VLOOKUP(A225,'1인당 자동차등록대수'!A:D,2,0)</f>
        <v>0.5</v>
      </c>
      <c r="F225" s="2">
        <f>VLOOKUP(A225,도시면적!A:H,2,0)</f>
        <v>35358561</v>
      </c>
      <c r="G225" s="2">
        <f>VLOOKUP(A225,'주택 수'!A:H,2,0)</f>
        <v>40475</v>
      </c>
    </row>
    <row r="226" spans="1:7" customFormat="1">
      <c r="A226" s="1" t="s">
        <v>224</v>
      </c>
      <c r="B226" s="2">
        <f>VLOOKUP(A226,교통문화지수!A:AL,2,0)</f>
        <v>75.599999999999994</v>
      </c>
      <c r="C226" s="2">
        <f>VLOOKUP(A226,교통문화지수!A:AL,3,0)</f>
        <v>29.49</v>
      </c>
      <c r="D226" s="2">
        <f>VLOOKUP(A226,교통문화지수!A:AL,4,0)</f>
        <v>22.95</v>
      </c>
      <c r="E226" s="2">
        <f>VLOOKUP(A226,'1인당 자동차등록대수'!A:D,2,0)</f>
        <v>0.5</v>
      </c>
      <c r="F226" s="2">
        <f>VLOOKUP(A226,도시면적!A:H,2,0)</f>
        <v>43391336</v>
      </c>
      <c r="G226" s="2">
        <f>VLOOKUP(A226,'주택 수'!A:H,2,0)</f>
        <v>28824</v>
      </c>
    </row>
    <row r="227" spans="1:7" customFormat="1">
      <c r="A227" s="1" t="s">
        <v>225</v>
      </c>
      <c r="B227" s="2">
        <f>VLOOKUP(A227,교통문화지수!A:AL,2,0)</f>
        <v>79.849999999999994</v>
      </c>
      <c r="C227" s="2">
        <f>VLOOKUP(A227,교통문화지수!A:AL,3,0)</f>
        <v>35.58</v>
      </c>
      <c r="D227" s="2">
        <f>VLOOKUP(A227,교통문화지수!A:AL,4,0)</f>
        <v>22.41</v>
      </c>
      <c r="E227" s="2">
        <f>VLOOKUP(A227,'1인당 자동차등록대수'!A:D,2,0)</f>
        <v>0.5</v>
      </c>
      <c r="F227" s="2">
        <f>VLOOKUP(A227,도시면적!A:H,2,0)</f>
        <v>200253515</v>
      </c>
      <c r="G227" s="2">
        <f>VLOOKUP(A227,'주택 수'!A:H,2,0)</f>
        <v>61894</v>
      </c>
    </row>
    <row r="228" spans="1:7" customFormat="1">
      <c r="A228" s="1" t="s">
        <v>226</v>
      </c>
      <c r="B228" s="2">
        <f>VLOOKUP(A228,교통문화지수!A:AL,2,0)</f>
        <v>76.44</v>
      </c>
      <c r="C228" s="2">
        <f>VLOOKUP(A228,교통문화지수!A:AL,3,0)</f>
        <v>31.78</v>
      </c>
      <c r="D228" s="2">
        <f>VLOOKUP(A228,교통문화지수!A:AL,4,0)</f>
        <v>18.899999999999999</v>
      </c>
      <c r="E228" s="2">
        <f>VLOOKUP(A228,'1인당 자동차등록대수'!A:D,2,0)</f>
        <v>0.5</v>
      </c>
      <c r="F228" s="2">
        <f>VLOOKUP(A228,도시면적!A:H,2,0)</f>
        <v>22730591</v>
      </c>
      <c r="G228" s="2">
        <f>VLOOKUP(A228,'주택 수'!A:H,2,0)</f>
        <v>24718</v>
      </c>
    </row>
    <row r="229" spans="1:7" customFormat="1">
      <c r="A229" s="1" t="s">
        <v>227</v>
      </c>
      <c r="B229" s="2">
        <f>VLOOKUP(A229,교통문화지수!A:AL,2,0)</f>
        <v>76.510000000000005</v>
      </c>
      <c r="C229" s="2">
        <f>VLOOKUP(A229,교통문화지수!A:AL,3,0)</f>
        <v>32.71</v>
      </c>
      <c r="D229" s="2">
        <f>VLOOKUP(A229,교통문화지수!A:AL,4,0)</f>
        <v>22.27</v>
      </c>
      <c r="E229" s="2">
        <f>VLOOKUP(A229,'1인당 자동차등록대수'!A:D,2,0)</f>
        <v>0.5</v>
      </c>
      <c r="F229" s="2">
        <f>VLOOKUP(A229,도시면적!A:H,2,0)</f>
        <v>83014719</v>
      </c>
      <c r="G229" s="2">
        <f>VLOOKUP(A229,'주택 수'!A:H,2,0)</f>
        <v>107098</v>
      </c>
    </row>
    <row r="230" spans="1:7" customFormat="1">
      <c r="A230" s="1" t="s">
        <v>228</v>
      </c>
      <c r="B230" s="2">
        <f>VLOOKUP(A230,교통문화지수!A:AL,2,0)</f>
        <v>78.98</v>
      </c>
      <c r="C230" s="2">
        <f>VLOOKUP(A230,교통문화지수!A:AL,3,0)</f>
        <v>30.98</v>
      </c>
      <c r="D230" s="2">
        <f>VLOOKUP(A230,교통문화지수!A:AL,4,0)</f>
        <v>21.22</v>
      </c>
      <c r="E230" s="2">
        <f>VLOOKUP(A230,'1인당 자동차등록대수'!A:D,2,0)</f>
        <v>0.5</v>
      </c>
      <c r="F230" s="2">
        <f>VLOOKUP(A230,도시면적!A:H,2,0)</f>
        <v>36763842</v>
      </c>
      <c r="G230" s="2">
        <f>VLOOKUP(A230,'주택 수'!A:H,2,0)</f>
        <v>33809</v>
      </c>
    </row>
    <row r="231" spans="1:7" customFormat="1">
      <c r="A231" s="1" t="s">
        <v>229</v>
      </c>
      <c r="B231" s="2">
        <f>VLOOKUP(A231,교통문화지수!A:AL,2,0)</f>
        <v>76.5</v>
      </c>
      <c r="C231" s="2">
        <f>VLOOKUP(A231,교통문화지수!A:AL,3,0)</f>
        <v>32.049999999999997</v>
      </c>
      <c r="D231" s="2">
        <f>VLOOKUP(A231,교통문화지수!A:AL,4,0)</f>
        <v>22.54</v>
      </c>
      <c r="E231" s="2">
        <f>VLOOKUP(A231,'1인당 자동차등록대수'!A:D,2,0)</f>
        <v>0.4</v>
      </c>
      <c r="F231" s="2">
        <f>VLOOKUP(A231,도시면적!A:H,2,0)</f>
        <v>140712458</v>
      </c>
      <c r="G231" s="2">
        <f>VLOOKUP(A231,'주택 수'!A:H,2,0)</f>
        <v>198554</v>
      </c>
    </row>
    <row r="232" spans="1:7" customFormat="1">
      <c r="A232" s="1" t="s">
        <v>230</v>
      </c>
      <c r="B232" s="2">
        <f>VLOOKUP(A232,교통문화지수!A:AL,2,0)</f>
        <v>61.69</v>
      </c>
      <c r="C232" s="2">
        <f>VLOOKUP(A232,교통문화지수!A:AL,3,0)</f>
        <v>31.37</v>
      </c>
      <c r="D232" s="2">
        <f>VLOOKUP(A232,교통문화지수!A:AL,4,0)</f>
        <v>10.72</v>
      </c>
      <c r="E232" s="2">
        <f>VLOOKUP(A232,'1인당 자동차등록대수'!A:D,2,0)</f>
        <v>0.5</v>
      </c>
      <c r="F232" s="2">
        <f>VLOOKUP(A232,도시면적!A:H,2,0)</f>
        <v>5959271</v>
      </c>
      <c r="G232" s="2">
        <f>VLOOKUP(A232,'주택 수'!A:H,2,0)</f>
        <v>13815</v>
      </c>
    </row>
    <row r="233" spans="1:7" customFormat="1">
      <c r="A233" s="1" t="s">
        <v>231</v>
      </c>
      <c r="B233" s="2">
        <f>VLOOKUP(A233,교통문화지수!A:AL,2,0)</f>
        <v>72.3</v>
      </c>
      <c r="C233" s="2">
        <f>VLOOKUP(A233,교통문화지수!A:AL,3,0)</f>
        <v>32.25</v>
      </c>
      <c r="D233" s="2">
        <f>VLOOKUP(A233,교통문화지수!A:AL,4,0)</f>
        <v>12.87</v>
      </c>
      <c r="E233" s="2">
        <f>VLOOKUP(A233,'1인당 자동차등록대수'!A:D,2,0)</f>
        <v>0.5</v>
      </c>
      <c r="F233" s="2">
        <f>VLOOKUP(A233,도시면적!A:H,2,0)</f>
        <v>35463150</v>
      </c>
      <c r="G233" s="2">
        <f>VLOOKUP(A233,'주택 수'!A:H,2,0)</f>
        <v>25837</v>
      </c>
    </row>
    <row r="234" spans="1:7" customFormat="1">
      <c r="A234" s="13" t="s">
        <v>232</v>
      </c>
      <c r="B234" s="2">
        <f>VLOOKUP(A234,교통문화지수!A:AL,2,0)</f>
        <v>74.39</v>
      </c>
      <c r="C234" s="2">
        <f>VLOOKUP(A234,교통문화지수!A:AL,3,0)</f>
        <v>29.74</v>
      </c>
      <c r="D234" s="2">
        <f>VLOOKUP(A234,교통문화지수!A:AL,4,0)</f>
        <v>18.68</v>
      </c>
      <c r="E234" s="14">
        <f>VLOOKUP(A234,'1인당 자동차등록대수'!A:D,2,0)</f>
        <v>0.5</v>
      </c>
      <c r="F234" s="14">
        <f>VLOOKUP(A234,도시면적!A:H,2,0)</f>
        <v>36073344</v>
      </c>
      <c r="G234" s="14">
        <f>VLOOKUP(A234,'주택 수'!A:H,2,0)</f>
        <v>37931</v>
      </c>
    </row>
    <row r="235" spans="1:7" customFormat="1">
      <c r="A235" s="1" t="s">
        <v>233</v>
      </c>
      <c r="B235" s="2">
        <f>VLOOKUP(A235,교통문화지수!A:AL,2,0)</f>
        <v>80.099999999999994</v>
      </c>
      <c r="C235" s="2">
        <f>VLOOKUP(A235,교통문화지수!A:AL,3,0)</f>
        <v>33.869999999999997</v>
      </c>
      <c r="D235" s="2">
        <f>VLOOKUP(A235,교통문화지수!A:AL,4,0)</f>
        <v>22.02</v>
      </c>
      <c r="E235" s="2">
        <f>VLOOKUP(A235,'1인당 자동차등록대수'!A:D,2,0)</f>
        <v>0.5</v>
      </c>
      <c r="F235" s="2">
        <f>VLOOKUP(A235,도시면적!A:H,2,0)</f>
        <v>724529846</v>
      </c>
      <c r="G235" s="2">
        <f>VLOOKUP(A235,'주택 수'!A:H,2,0)</f>
        <v>556951</v>
      </c>
    </row>
    <row r="236" spans="1:7" customFormat="1">
      <c r="A236" s="1" t="s">
        <v>234</v>
      </c>
      <c r="B236" s="2">
        <f>VLOOKUP(A236,교통문화지수!A:AL,2,0)</f>
        <v>84.64</v>
      </c>
      <c r="C236" s="2">
        <f>VLOOKUP(A236,교통문화지수!A:AL,3,0)</f>
        <v>35.46</v>
      </c>
      <c r="D236" s="2">
        <f>VLOOKUP(A236,교통문화지수!A:AL,4,0)</f>
        <v>21.37</v>
      </c>
      <c r="E236" s="2">
        <f>VLOOKUP(A236,'1인당 자동차등록대수'!A:D,2,0)</f>
        <v>0.5</v>
      </c>
      <c r="F236" s="2">
        <f>VLOOKUP(A236,도시면적!A:H,2,0)</f>
        <v>12228633</v>
      </c>
      <c r="G236" s="2">
        <f>VLOOKUP(A236,'주택 수'!A:H,2,0)</f>
        <v>15212</v>
      </c>
    </row>
    <row r="237" spans="1:7" customFormat="1">
      <c r="A237" s="1" t="s">
        <v>235</v>
      </c>
      <c r="B237" s="2">
        <f>VLOOKUP(A237,교통문화지수!A:AL,2,0)</f>
        <v>78.17</v>
      </c>
      <c r="C237" s="2">
        <f>VLOOKUP(A237,교통문화지수!A:AL,3,0)</f>
        <v>32.06</v>
      </c>
      <c r="D237" s="2">
        <f>VLOOKUP(A237,교통문화지수!A:AL,4,0)</f>
        <v>21.4</v>
      </c>
      <c r="E237" s="2">
        <f>VLOOKUP(A237,'1인당 자동차등록대수'!A:D,2,0)</f>
        <v>0.5</v>
      </c>
      <c r="F237" s="2">
        <f>VLOOKUP(A237,도시면적!A:H,2,0)</f>
        <v>35644901</v>
      </c>
      <c r="G237" s="2">
        <f>VLOOKUP(A237,'주택 수'!A:H,2,0)</f>
        <v>12939</v>
      </c>
    </row>
    <row r="238" spans="1:7" customFormat="1">
      <c r="A238" s="1" t="s">
        <v>236</v>
      </c>
      <c r="B238" s="2">
        <f>VLOOKUP(A238,교통문화지수!A:AL,2,0)</f>
        <v>77.23</v>
      </c>
      <c r="C238" s="2">
        <f>VLOOKUP(A238,교통문화지수!A:AL,3,0)</f>
        <v>36.33</v>
      </c>
      <c r="D238" s="2">
        <f>VLOOKUP(A238,교통문화지수!A:AL,4,0)</f>
        <v>19.63</v>
      </c>
      <c r="E238" s="2">
        <f>VLOOKUP(A238,'1인당 자동차등록대수'!A:D,2,0)</f>
        <v>0.5</v>
      </c>
      <c r="F238" s="2">
        <f>VLOOKUP(A238,도시면적!A:H,2,0)</f>
        <v>17741222</v>
      </c>
      <c r="G238" s="2">
        <f>VLOOKUP(A238,'주택 수'!A:H,2,0)</f>
        <v>14506</v>
      </c>
    </row>
    <row r="239" spans="1:7" customFormat="1">
      <c r="A239" s="1" t="s">
        <v>237</v>
      </c>
      <c r="B239" s="2">
        <f>VLOOKUP(A239,교통문화지수!A:AL,2,0)</f>
        <v>81.010000000000005</v>
      </c>
      <c r="C239" s="2">
        <f>VLOOKUP(A239,교통문화지수!A:AL,3,0)</f>
        <v>34.799999999999997</v>
      </c>
      <c r="D239" s="2">
        <f>VLOOKUP(A239,교통문화지수!A:AL,4,0)</f>
        <v>21.11</v>
      </c>
      <c r="E239" s="2">
        <f>VLOOKUP(A239,'1인당 자동차등록대수'!A:D,2,0)</f>
        <v>0.5</v>
      </c>
      <c r="F239" s="2">
        <f>VLOOKUP(A239,도시면적!A:H,2,0)</f>
        <v>31106651</v>
      </c>
      <c r="G239" s="2">
        <f>VLOOKUP(A239,'주택 수'!A:H,2,0)</f>
        <v>20561</v>
      </c>
    </row>
    <row r="240" spans="1:7" customFormat="1">
      <c r="A240" s="1" t="s">
        <v>238</v>
      </c>
      <c r="B240" s="2">
        <f>VLOOKUP(A240,교통문화지수!A:AL,2,0)</f>
        <v>75.38</v>
      </c>
      <c r="C240" s="2">
        <f>VLOOKUP(A240,교통문화지수!A:AL,3,0)</f>
        <v>33.659999999999997</v>
      </c>
      <c r="D240" s="2">
        <f>VLOOKUP(A240,교통문화지수!A:AL,4,0)</f>
        <v>17.12</v>
      </c>
      <c r="E240" s="2">
        <f>VLOOKUP(A240,'1인당 자동차등록대수'!A:D,2,0)</f>
        <v>0.5</v>
      </c>
      <c r="F240" s="2">
        <f>VLOOKUP(A240,도시면적!A:H,2,0)</f>
        <v>54707315</v>
      </c>
      <c r="G240" s="2">
        <f>VLOOKUP(A240,'주택 수'!A:H,2,0)</f>
        <v>20496</v>
      </c>
    </row>
    <row r="241" spans="1:7" customFormat="1">
      <c r="A241" s="1" t="s">
        <v>239</v>
      </c>
      <c r="B241" s="2">
        <f>VLOOKUP(A241,교통문화지수!A:AL,2,0)</f>
        <v>74.75</v>
      </c>
      <c r="C241" s="2">
        <f>VLOOKUP(A241,교통문화지수!A:AL,3,0)</f>
        <v>31.8</v>
      </c>
      <c r="D241" s="2">
        <f>VLOOKUP(A241,교통문화지수!A:AL,4,0)</f>
        <v>19.09</v>
      </c>
      <c r="E241" s="2">
        <f>VLOOKUP(A241,'1인당 자동차등록대수'!A:D,2,0)</f>
        <v>0.5</v>
      </c>
      <c r="F241" s="2">
        <f>VLOOKUP(A241,도시면적!A:H,2,0)</f>
        <v>33099830</v>
      </c>
      <c r="G241" s="2">
        <f>VLOOKUP(A241,'주택 수'!A:H,2,0)</f>
        <v>39142</v>
      </c>
    </row>
    <row r="242" spans="1:7" customFormat="1">
      <c r="A242" s="1" t="s">
        <v>240</v>
      </c>
      <c r="B242" s="2">
        <f>VLOOKUP(A242,교통문화지수!A:AL,2,0)</f>
        <v>84.24</v>
      </c>
      <c r="C242" s="2">
        <f>VLOOKUP(A242,교통문화지수!A:AL,3,0)</f>
        <v>35.97</v>
      </c>
      <c r="D242" s="2">
        <f>VLOOKUP(A242,교통문화지수!A:AL,4,0)</f>
        <v>22.18</v>
      </c>
      <c r="E242" s="2">
        <f>VLOOKUP(A242,'1인당 자동차등록대수'!A:D,2,0)</f>
        <v>0.5</v>
      </c>
      <c r="F242" s="2">
        <f>VLOOKUP(A242,도시면적!A:H,2,0)</f>
        <v>56691849</v>
      </c>
      <c r="G242" s="2">
        <f>VLOOKUP(A242,'주택 수'!A:H,2,0)</f>
        <v>51148</v>
      </c>
    </row>
    <row r="243" spans="1:7" customFormat="1">
      <c r="A243" s="1" t="s">
        <v>241</v>
      </c>
      <c r="B243" s="2">
        <f>VLOOKUP(A243,교통문화지수!A:AL,2,0)</f>
        <v>76.59</v>
      </c>
      <c r="C243" s="2">
        <f>VLOOKUP(A243,교통문화지수!A:AL,3,0)</f>
        <v>28.66</v>
      </c>
      <c r="D243" s="2">
        <f>VLOOKUP(A243,교통문화지수!A:AL,4,0)</f>
        <v>23.55</v>
      </c>
      <c r="E243" s="2">
        <f>VLOOKUP(A243,'1인당 자동차등록대수'!A:D,2,0)</f>
        <v>0.5</v>
      </c>
      <c r="F243" s="2">
        <f>VLOOKUP(A243,도시면적!A:H,2,0)</f>
        <v>13544569</v>
      </c>
      <c r="G243" s="2">
        <f>VLOOKUP(A243,'주택 수'!A:H,2,0)</f>
        <v>13957</v>
      </c>
    </row>
    <row r="244" spans="1:7" customFormat="1">
      <c r="A244" s="1" t="s">
        <v>242</v>
      </c>
      <c r="B244" s="2">
        <f>VLOOKUP(A244,교통문화지수!A:AL,2,0)</f>
        <v>72.73</v>
      </c>
      <c r="C244" s="2">
        <f>VLOOKUP(A244,교통문화지수!A:AL,3,0)</f>
        <v>30.23</v>
      </c>
      <c r="D244" s="2">
        <f>VLOOKUP(A244,교통문화지수!A:AL,4,0)</f>
        <v>15.39</v>
      </c>
      <c r="E244" s="2">
        <f>VLOOKUP(A244,'1인당 자동차등록대수'!A:D,2,0)</f>
        <v>0.5</v>
      </c>
      <c r="F244" s="2">
        <f>VLOOKUP(A244,도시면적!A:H,2,0)</f>
        <v>24489716</v>
      </c>
      <c r="G244" s="2">
        <f>VLOOKUP(A244,'주택 수'!A:H,2,0)</f>
        <v>27896</v>
      </c>
    </row>
    <row r="245" spans="1:7" customFormat="1">
      <c r="A245" s="1" t="s">
        <v>243</v>
      </c>
      <c r="B245" s="2">
        <f>VLOOKUP(A245,교통문화지수!A:AL,2,0)</f>
        <v>79.069999999999993</v>
      </c>
      <c r="C245" s="2">
        <f>VLOOKUP(A245,교통문화지수!A:AL,3,0)</f>
        <v>32.799999999999997</v>
      </c>
      <c r="D245" s="2">
        <f>VLOOKUP(A245,교통문화지수!A:AL,4,0)</f>
        <v>23.22</v>
      </c>
      <c r="E245" s="2">
        <f>VLOOKUP(A245,'1인당 자동차등록대수'!A:D,2,0)</f>
        <v>0.4</v>
      </c>
      <c r="F245" s="2">
        <f>VLOOKUP(A245,도시면적!A:H,2,0)</f>
        <v>336701918</v>
      </c>
      <c r="G245" s="2">
        <f>VLOOKUP(A245,'주택 수'!A:H,2,0)</f>
        <v>263092</v>
      </c>
    </row>
    <row r="246" spans="1:7" customFormat="1">
      <c r="A246" s="1" t="s">
        <v>244</v>
      </c>
      <c r="B246" s="2">
        <f>VLOOKUP(A246,교통문화지수!A:AL,2,0)</f>
        <v>77.5</v>
      </c>
      <c r="C246" s="2">
        <f>VLOOKUP(A246,교통문화지수!A:AL,3,0)</f>
        <v>33.93</v>
      </c>
      <c r="D246" s="2">
        <f>VLOOKUP(A246,교통문화지수!A:AL,4,0)</f>
        <v>22.37</v>
      </c>
      <c r="E246" s="2">
        <f>VLOOKUP(A246,'1인당 자동차등록대수'!A:D,2,0)</f>
        <v>0.5</v>
      </c>
      <c r="F246" s="2">
        <f>VLOOKUP(A246,도시면적!A:H,2,0)</f>
        <v>108573242</v>
      </c>
      <c r="G246" s="2">
        <f>VLOOKUP(A246,'주택 수'!A:H,2,0)</f>
        <v>78002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>
      <selection activeCell="H1" sqref="H1:H1048576"/>
    </sheetView>
  </sheetViews>
  <sheetFormatPr defaultColWidth="21" defaultRowHeight="16.5"/>
  <cols>
    <col min="1" max="16384" width="21" style="3"/>
  </cols>
  <sheetData>
    <row r="1" spans="1:9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</row>
    <row r="2" spans="1:9" ht="20.100000000000001" customHeight="1">
      <c r="A2" s="8" t="s">
        <v>282</v>
      </c>
      <c r="B2" s="4" t="s">
        <v>254</v>
      </c>
      <c r="C2" s="4" t="s">
        <v>255</v>
      </c>
      <c r="D2" s="4" t="s">
        <v>256</v>
      </c>
      <c r="E2" s="4" t="s">
        <v>257</v>
      </c>
      <c r="F2" s="4" t="s">
        <v>258</v>
      </c>
      <c r="G2" s="4" t="s">
        <v>259</v>
      </c>
      <c r="H2" s="4" t="s">
        <v>260</v>
      </c>
      <c r="I2" s="4" t="s">
        <v>261</v>
      </c>
    </row>
    <row r="3" spans="1:9" ht="20.100000000000001" customHeight="1">
      <c r="A3" s="9" t="s">
        <v>132</v>
      </c>
      <c r="B3" s="6">
        <v>605267992</v>
      </c>
      <c r="C3" s="6">
        <v>606114295</v>
      </c>
      <c r="D3" s="6">
        <v>605597491</v>
      </c>
      <c r="E3" s="6">
        <v>605569314</v>
      </c>
      <c r="F3" s="6">
        <v>605512630</v>
      </c>
      <c r="G3" s="6">
        <v>605680193</v>
      </c>
      <c r="H3" s="6">
        <v>605680264</v>
      </c>
      <c r="I3" s="6">
        <v>605672952</v>
      </c>
    </row>
    <row r="4" spans="1:9" ht="20.100000000000001" customHeight="1">
      <c r="A4" s="9" t="s">
        <v>155</v>
      </c>
      <c r="B4" s="6">
        <v>23910000</v>
      </c>
      <c r="C4" s="6">
        <v>23972507</v>
      </c>
      <c r="D4" s="6">
        <v>23971709</v>
      </c>
      <c r="E4" s="6">
        <v>23972507</v>
      </c>
      <c r="F4" s="6">
        <v>23972507</v>
      </c>
      <c r="G4" s="6">
        <v>23972507</v>
      </c>
      <c r="H4" s="6">
        <v>23972507</v>
      </c>
      <c r="I4" s="6">
        <v>23972507</v>
      </c>
    </row>
    <row r="5" spans="1:9" ht="20.100000000000001" customHeight="1">
      <c r="A5" s="9" t="s">
        <v>156</v>
      </c>
      <c r="B5" s="6">
        <v>9970000</v>
      </c>
      <c r="C5" s="6">
        <v>9970000</v>
      </c>
      <c r="D5" s="6">
        <v>9974292</v>
      </c>
      <c r="E5" s="6">
        <v>9974292</v>
      </c>
      <c r="F5" s="6">
        <v>9974292</v>
      </c>
      <c r="G5" s="6">
        <v>9974292</v>
      </c>
      <c r="H5" s="6">
        <v>9974292</v>
      </c>
      <c r="I5" s="6">
        <v>9969740</v>
      </c>
    </row>
    <row r="6" spans="1:9" ht="20.100000000000001" customHeight="1">
      <c r="A6" s="9" t="s">
        <v>153</v>
      </c>
      <c r="B6" s="6">
        <v>21870000</v>
      </c>
      <c r="C6" s="6">
        <v>21870000</v>
      </c>
      <c r="D6" s="6">
        <v>21898766</v>
      </c>
      <c r="E6" s="6">
        <v>21870000</v>
      </c>
      <c r="F6" s="6">
        <v>21870000</v>
      </c>
      <c r="G6" s="6">
        <v>21870000</v>
      </c>
      <c r="H6" s="6">
        <v>21870000</v>
      </c>
      <c r="I6" s="6">
        <v>21870000</v>
      </c>
    </row>
    <row r="7" spans="1:9" ht="20.100000000000001" customHeight="1">
      <c r="A7" s="9" t="s">
        <v>148</v>
      </c>
      <c r="B7" s="6">
        <v>16839500</v>
      </c>
      <c r="C7" s="6">
        <v>16839500</v>
      </c>
      <c r="D7" s="6">
        <v>16804426</v>
      </c>
      <c r="E7" s="6">
        <v>16804426</v>
      </c>
      <c r="F7" s="6">
        <v>16804270</v>
      </c>
      <c r="G7" s="6">
        <v>16804270</v>
      </c>
      <c r="H7" s="6">
        <v>16804270</v>
      </c>
      <c r="I7" s="6">
        <v>16804270</v>
      </c>
    </row>
    <row r="8" spans="1:9" ht="20.100000000000001" customHeight="1">
      <c r="A8" s="9" t="s">
        <v>138</v>
      </c>
      <c r="B8" s="6">
        <v>17050000</v>
      </c>
      <c r="C8" s="6">
        <v>17050000</v>
      </c>
      <c r="D8" s="6">
        <v>17075115</v>
      </c>
      <c r="E8" s="6">
        <v>17075115</v>
      </c>
      <c r="F8" s="6">
        <v>17075115</v>
      </c>
      <c r="G8" s="6">
        <v>17075115</v>
      </c>
      <c r="H8" s="6">
        <v>17075115</v>
      </c>
      <c r="I8" s="6">
        <v>17075115</v>
      </c>
    </row>
    <row r="9" spans="1:9" ht="20.100000000000001" customHeight="1">
      <c r="A9" s="9" t="s">
        <v>143</v>
      </c>
      <c r="B9" s="6">
        <v>14626119</v>
      </c>
      <c r="C9" s="6">
        <v>14626119</v>
      </c>
      <c r="D9" s="6">
        <v>14245433</v>
      </c>
      <c r="E9" s="6">
        <v>14245433</v>
      </c>
      <c r="F9" s="6">
        <v>14245433</v>
      </c>
      <c r="G9" s="6">
        <v>14251163</v>
      </c>
      <c r="H9" s="6">
        <v>14251236</v>
      </c>
      <c r="I9" s="6">
        <v>14251806</v>
      </c>
    </row>
    <row r="10" spans="1:9" ht="20.100000000000001" customHeight="1">
      <c r="A10" s="9" t="s">
        <v>157</v>
      </c>
      <c r="B10" s="6">
        <v>18530000</v>
      </c>
      <c r="C10" s="6">
        <v>18530000</v>
      </c>
      <c r="D10" s="6">
        <v>18531520</v>
      </c>
      <c r="E10" s="6">
        <v>18531520</v>
      </c>
      <c r="F10" s="6">
        <v>18531520</v>
      </c>
      <c r="G10" s="6">
        <v>18531526</v>
      </c>
      <c r="H10" s="6">
        <v>18531526</v>
      </c>
      <c r="I10" s="6">
        <v>18531526</v>
      </c>
    </row>
    <row r="11" spans="1:9" ht="20.100000000000001" customHeight="1">
      <c r="A11" s="9" t="s">
        <v>149</v>
      </c>
      <c r="B11" s="6">
        <v>24550000</v>
      </c>
      <c r="C11" s="6">
        <v>24550000</v>
      </c>
      <c r="D11" s="6">
        <v>24621422</v>
      </c>
      <c r="E11" s="6">
        <v>24621422</v>
      </c>
      <c r="F11" s="6">
        <v>24621422</v>
      </c>
      <c r="G11" s="6">
        <v>24621422</v>
      </c>
      <c r="H11" s="6">
        <v>24621422</v>
      </c>
      <c r="I11" s="6">
        <v>24621422</v>
      </c>
    </row>
    <row r="12" spans="1:9" ht="20.100000000000001" customHeight="1">
      <c r="A12" s="9" t="s">
        <v>135</v>
      </c>
      <c r="B12" s="6">
        <v>23635959</v>
      </c>
      <c r="C12" s="6">
        <v>23635959</v>
      </c>
      <c r="D12" s="6">
        <v>23636019</v>
      </c>
      <c r="E12" s="6">
        <v>23636019</v>
      </c>
      <c r="F12" s="6">
        <v>23636019</v>
      </c>
      <c r="G12" s="6">
        <v>23636019</v>
      </c>
      <c r="H12" s="6">
        <v>23636019</v>
      </c>
      <c r="I12" s="6">
        <v>23636019</v>
      </c>
    </row>
    <row r="13" spans="1:9" ht="20.100000000000001" customHeight="1">
      <c r="A13" s="9" t="s">
        <v>142</v>
      </c>
      <c r="B13" s="6">
        <v>20850000</v>
      </c>
      <c r="C13" s="6">
        <v>20850000</v>
      </c>
      <c r="D13" s="6">
        <v>20679052</v>
      </c>
      <c r="E13" s="6">
        <v>20679052</v>
      </c>
      <c r="F13" s="6">
        <v>20679052</v>
      </c>
      <c r="G13" s="6">
        <v>20839966</v>
      </c>
      <c r="H13" s="6">
        <v>20839966</v>
      </c>
      <c r="I13" s="6">
        <v>20839966</v>
      </c>
    </row>
    <row r="14" spans="1:9" ht="20.100000000000001" customHeight="1">
      <c r="A14" s="9" t="s">
        <v>141</v>
      </c>
      <c r="B14" s="6">
        <v>35459862</v>
      </c>
      <c r="C14" s="6">
        <v>35459862</v>
      </c>
      <c r="D14" s="6">
        <v>35595942</v>
      </c>
      <c r="E14" s="6">
        <v>35595942</v>
      </c>
      <c r="F14" s="6">
        <v>35545790</v>
      </c>
      <c r="G14" s="6">
        <v>35546826</v>
      </c>
      <c r="H14" s="6">
        <v>35546825</v>
      </c>
      <c r="I14" s="6">
        <v>35543309</v>
      </c>
    </row>
    <row r="15" spans="1:9" ht="20.100000000000001" customHeight="1">
      <c r="A15" s="9" t="s">
        <v>154</v>
      </c>
      <c r="B15" s="6">
        <v>28791778</v>
      </c>
      <c r="C15" s="6">
        <v>29793436</v>
      </c>
      <c r="D15" s="6">
        <v>29788522</v>
      </c>
      <c r="E15" s="6">
        <v>29788522</v>
      </c>
      <c r="F15" s="6">
        <v>29788522</v>
      </c>
      <c r="G15" s="6">
        <v>29788522</v>
      </c>
      <c r="H15" s="6">
        <v>29788522</v>
      </c>
      <c r="I15" s="6">
        <v>29788522</v>
      </c>
    </row>
    <row r="16" spans="1:9" ht="20.100000000000001" customHeight="1">
      <c r="A16" s="9" t="s">
        <v>146</v>
      </c>
      <c r="B16" s="6">
        <v>17600000</v>
      </c>
      <c r="C16" s="6">
        <v>17600000</v>
      </c>
      <c r="D16" s="6">
        <v>17685973</v>
      </c>
      <c r="E16" s="6">
        <v>17685845</v>
      </c>
      <c r="F16" s="6">
        <v>17685845</v>
      </c>
      <c r="G16" s="6">
        <v>17685845</v>
      </c>
      <c r="H16" s="6">
        <v>17685845</v>
      </c>
      <c r="I16" s="6">
        <v>17685845</v>
      </c>
    </row>
    <row r="17" spans="1:9" ht="20.100000000000001" customHeight="1">
      <c r="A17" s="9" t="s">
        <v>145</v>
      </c>
      <c r="B17" s="6">
        <v>23870000</v>
      </c>
      <c r="C17" s="6">
        <v>23890251</v>
      </c>
      <c r="D17" s="6">
        <v>23890251</v>
      </c>
      <c r="E17" s="6">
        <v>23890251</v>
      </c>
      <c r="F17" s="6">
        <v>23884089</v>
      </c>
      <c r="G17" s="6">
        <v>23883966</v>
      </c>
      <c r="H17" s="6">
        <v>23883966</v>
      </c>
      <c r="I17" s="6">
        <v>23883966</v>
      </c>
    </row>
    <row r="18" spans="1:9" ht="20.100000000000001" customHeight="1">
      <c r="A18" s="9" t="s">
        <v>151</v>
      </c>
      <c r="B18" s="6">
        <v>17410000</v>
      </c>
      <c r="C18" s="6">
        <v>17410000</v>
      </c>
      <c r="D18" s="6">
        <v>17469613</v>
      </c>
      <c r="E18" s="6">
        <v>17469613</v>
      </c>
      <c r="F18" s="6">
        <v>17469613</v>
      </c>
      <c r="G18" s="6">
        <v>17469613</v>
      </c>
      <c r="H18" s="6">
        <v>17469613</v>
      </c>
      <c r="I18" s="6">
        <v>17469613</v>
      </c>
    </row>
    <row r="19" spans="1:9" ht="20.100000000000001" customHeight="1">
      <c r="A19" s="9" t="s">
        <v>136</v>
      </c>
      <c r="B19" s="6">
        <v>41400000</v>
      </c>
      <c r="C19" s="6">
        <v>41400000</v>
      </c>
      <c r="D19" s="6">
        <v>41462497</v>
      </c>
      <c r="E19" s="6">
        <v>41462415</v>
      </c>
      <c r="F19" s="6">
        <v>41463274</v>
      </c>
      <c r="G19" s="6">
        <v>41463274</v>
      </c>
      <c r="H19" s="6">
        <v>41463273</v>
      </c>
      <c r="I19" s="6">
        <v>41463273</v>
      </c>
    </row>
    <row r="20" spans="1:9" ht="20.100000000000001" customHeight="1">
      <c r="A20" s="9" t="s">
        <v>139</v>
      </c>
      <c r="B20" s="6">
        <v>20119485</v>
      </c>
      <c r="C20" s="6">
        <v>20119485</v>
      </c>
      <c r="D20" s="6">
        <v>20136328</v>
      </c>
      <c r="E20" s="6">
        <v>20136328</v>
      </c>
      <c r="F20" s="6">
        <v>20136328</v>
      </c>
      <c r="G20" s="6">
        <v>20136328</v>
      </c>
      <c r="H20" s="6">
        <v>20136328</v>
      </c>
      <c r="I20" s="6">
        <v>20136328</v>
      </c>
    </row>
    <row r="21" spans="1:9" ht="20.100000000000001" customHeight="1">
      <c r="A21" s="9" t="s">
        <v>140</v>
      </c>
      <c r="B21" s="6">
        <v>13370000</v>
      </c>
      <c r="C21" s="6">
        <v>13370000</v>
      </c>
      <c r="D21" s="6">
        <v>13012685</v>
      </c>
      <c r="E21" s="6">
        <v>13012685</v>
      </c>
      <c r="F21" s="6">
        <v>13012685</v>
      </c>
      <c r="G21" s="6">
        <v>13012685</v>
      </c>
      <c r="H21" s="6">
        <v>13012685</v>
      </c>
      <c r="I21" s="6">
        <v>13012685</v>
      </c>
    </row>
    <row r="22" spans="1:9" ht="20.100000000000001" customHeight="1">
      <c r="A22" s="9" t="s">
        <v>152</v>
      </c>
      <c r="B22" s="6">
        <v>24354829</v>
      </c>
      <c r="C22" s="6">
        <v>24354829</v>
      </c>
      <c r="D22" s="6">
        <v>24354829</v>
      </c>
      <c r="E22" s="6">
        <v>24354830</v>
      </c>
      <c r="F22" s="6">
        <v>24354830</v>
      </c>
      <c r="G22" s="6">
        <v>24354830</v>
      </c>
      <c r="H22" s="6">
        <v>24354830</v>
      </c>
      <c r="I22" s="6">
        <v>24354830</v>
      </c>
    </row>
    <row r="23" spans="1:9" ht="20.100000000000001" customHeight="1">
      <c r="A23" s="9" t="s">
        <v>144</v>
      </c>
      <c r="B23" s="6">
        <v>16387882</v>
      </c>
      <c r="C23" s="6">
        <v>16387882</v>
      </c>
      <c r="D23" s="6">
        <v>16387882</v>
      </c>
      <c r="E23" s="6">
        <v>16387882</v>
      </c>
      <c r="F23" s="6">
        <v>16387882</v>
      </c>
      <c r="G23" s="6">
        <v>16387882</v>
      </c>
      <c r="H23" s="6">
        <v>16387882</v>
      </c>
      <c r="I23" s="6">
        <v>16387883</v>
      </c>
    </row>
    <row r="24" spans="1:9" ht="20.100000000000001" customHeight="1">
      <c r="A24" s="9" t="s">
        <v>137</v>
      </c>
      <c r="B24" s="6">
        <v>29570000</v>
      </c>
      <c r="C24" s="6">
        <v>29570000</v>
      </c>
      <c r="D24" s="6">
        <v>29563482</v>
      </c>
      <c r="E24" s="6">
        <v>29563482</v>
      </c>
      <c r="F24" s="6">
        <v>29563482</v>
      </c>
      <c r="G24" s="6">
        <v>29563482</v>
      </c>
      <c r="H24" s="6">
        <v>29563482</v>
      </c>
      <c r="I24" s="6">
        <v>29563482</v>
      </c>
    </row>
    <row r="25" spans="1:9" ht="20.100000000000001" customHeight="1">
      <c r="A25" s="9" t="s">
        <v>147</v>
      </c>
      <c r="B25" s="6">
        <v>47138000</v>
      </c>
      <c r="C25" s="6">
        <v>46899887</v>
      </c>
      <c r="D25" s="6">
        <v>46899887</v>
      </c>
      <c r="E25" s="6">
        <v>46899887</v>
      </c>
      <c r="F25" s="6">
        <v>46899887</v>
      </c>
      <c r="G25" s="6">
        <v>46899887</v>
      </c>
      <c r="H25" s="6">
        <v>46899887</v>
      </c>
      <c r="I25" s="6">
        <v>46899888</v>
      </c>
    </row>
    <row r="26" spans="1:9" ht="20.100000000000001" customHeight="1">
      <c r="A26" s="9" t="s">
        <v>133</v>
      </c>
      <c r="B26" s="6">
        <v>39550000</v>
      </c>
      <c r="C26" s="6">
        <v>39550000</v>
      </c>
      <c r="D26" s="6">
        <v>39497268</v>
      </c>
      <c r="E26" s="6">
        <v>39497268</v>
      </c>
      <c r="F26" s="6">
        <v>39497268</v>
      </c>
      <c r="G26" s="6">
        <v>39497268</v>
      </c>
      <c r="H26" s="6">
        <v>39497268</v>
      </c>
      <c r="I26" s="6">
        <v>39497452</v>
      </c>
    </row>
    <row r="27" spans="1:9" ht="20.100000000000001" customHeight="1">
      <c r="A27" s="9" t="s">
        <v>150</v>
      </c>
      <c r="B27" s="6">
        <v>33858375</v>
      </c>
      <c r="C27" s="6">
        <v>33858375</v>
      </c>
      <c r="D27" s="6">
        <v>33858375</v>
      </c>
      <c r="E27" s="6">
        <v>33858375</v>
      </c>
      <c r="F27" s="6">
        <v>33857302</v>
      </c>
      <c r="G27" s="6">
        <v>33857302</v>
      </c>
      <c r="H27" s="6">
        <v>33857302</v>
      </c>
      <c r="I27" s="6">
        <v>33857302</v>
      </c>
    </row>
    <row r="28" spans="1:9" ht="20.100000000000001" customHeight="1">
      <c r="A28" s="9" t="s">
        <v>134</v>
      </c>
      <c r="B28" s="6">
        <v>24556203</v>
      </c>
      <c r="C28" s="6">
        <v>24556203</v>
      </c>
      <c r="D28" s="6">
        <v>24556203</v>
      </c>
      <c r="E28" s="6">
        <v>24556203</v>
      </c>
      <c r="F28" s="6">
        <v>24556203</v>
      </c>
      <c r="G28" s="6">
        <v>24556203</v>
      </c>
      <c r="H28" s="6">
        <v>24556203</v>
      </c>
      <c r="I28" s="6">
        <v>24556203</v>
      </c>
    </row>
    <row r="29" spans="1:9" ht="20.100000000000001" customHeight="1">
      <c r="A29" s="9" t="s">
        <v>116</v>
      </c>
      <c r="B29" s="6">
        <v>940825057</v>
      </c>
      <c r="C29" s="6">
        <v>940825056</v>
      </c>
      <c r="D29" s="6">
        <v>940825056</v>
      </c>
      <c r="E29" s="6">
        <v>940825058</v>
      </c>
      <c r="F29" s="6">
        <v>940825058</v>
      </c>
      <c r="G29" s="6">
        <v>940825055</v>
      </c>
      <c r="H29" s="6">
        <v>940825971</v>
      </c>
      <c r="I29" s="6">
        <v>940844566</v>
      </c>
    </row>
    <row r="30" spans="1:9" ht="20.100000000000001" customHeight="1">
      <c r="A30" s="9" t="s">
        <v>130</v>
      </c>
      <c r="B30" s="6">
        <v>4466946</v>
      </c>
      <c r="C30" s="6">
        <v>4466946</v>
      </c>
      <c r="D30" s="6">
        <v>4466946</v>
      </c>
      <c r="E30" s="6">
        <v>4466946</v>
      </c>
      <c r="F30" s="6">
        <v>4466946</v>
      </c>
      <c r="G30" s="6">
        <v>4466946</v>
      </c>
      <c r="H30" s="6">
        <v>4466946</v>
      </c>
      <c r="I30" s="6">
        <v>4466946</v>
      </c>
    </row>
    <row r="31" spans="1:9" ht="20.100000000000001" customHeight="1">
      <c r="A31" s="9" t="s">
        <v>126</v>
      </c>
      <c r="B31" s="6">
        <v>29362772</v>
      </c>
      <c r="C31" s="6">
        <v>29362772</v>
      </c>
      <c r="D31" s="6">
        <v>29362772</v>
      </c>
      <c r="E31" s="6">
        <v>29362772</v>
      </c>
      <c r="F31" s="6">
        <v>29362772</v>
      </c>
      <c r="G31" s="6">
        <v>29362772</v>
      </c>
      <c r="H31" s="6">
        <v>29362772</v>
      </c>
      <c r="I31" s="6">
        <v>29382282</v>
      </c>
    </row>
    <row r="32" spans="1:9" ht="20.100000000000001" customHeight="1">
      <c r="A32" s="9" t="s">
        <v>121</v>
      </c>
      <c r="B32" s="6">
        <v>11593305</v>
      </c>
      <c r="C32" s="6">
        <v>11593305</v>
      </c>
      <c r="D32" s="6">
        <v>11593305</v>
      </c>
      <c r="E32" s="6">
        <v>11593305</v>
      </c>
      <c r="F32" s="6">
        <v>11593305</v>
      </c>
      <c r="G32" s="6">
        <v>11593305</v>
      </c>
      <c r="H32" s="6">
        <v>11593305</v>
      </c>
      <c r="I32" s="6">
        <v>11593305</v>
      </c>
    </row>
    <row r="33" spans="1:9" ht="20.100000000000001" customHeight="1">
      <c r="A33" s="9" t="s">
        <v>129</v>
      </c>
      <c r="B33" s="6">
        <v>56165682</v>
      </c>
      <c r="C33" s="6">
        <v>56165682</v>
      </c>
      <c r="D33" s="6">
        <v>56165682</v>
      </c>
      <c r="E33" s="6">
        <v>56165682</v>
      </c>
      <c r="F33" s="6">
        <v>56165682</v>
      </c>
      <c r="G33" s="6">
        <v>56165682</v>
      </c>
      <c r="H33" s="6">
        <v>56165682</v>
      </c>
      <c r="I33" s="6">
        <v>56165682</v>
      </c>
    </row>
    <row r="34" spans="1:9" ht="20.100000000000001" customHeight="1">
      <c r="A34" s="9" t="s">
        <v>320</v>
      </c>
      <c r="B34" s="6">
        <v>29682617</v>
      </c>
      <c r="C34" s="6">
        <v>29682617</v>
      </c>
      <c r="D34" s="6">
        <v>29682617</v>
      </c>
      <c r="E34" s="6">
        <v>29666536</v>
      </c>
      <c r="F34" s="6">
        <v>29666536</v>
      </c>
      <c r="G34" s="6">
        <v>29666536</v>
      </c>
      <c r="H34" s="6">
        <v>29666536</v>
      </c>
      <c r="I34" s="6">
        <v>29666536</v>
      </c>
    </row>
    <row r="35" spans="1:9" ht="20.100000000000001" customHeight="1">
      <c r="A35" s="9" t="s">
        <v>122</v>
      </c>
      <c r="B35" s="6">
        <v>16697578</v>
      </c>
      <c r="C35" s="6">
        <v>16697577</v>
      </c>
      <c r="D35" s="6">
        <v>16697577</v>
      </c>
      <c r="E35" s="6">
        <v>16697577</v>
      </c>
      <c r="F35" s="6">
        <v>16697577</v>
      </c>
      <c r="G35" s="6">
        <v>16697577</v>
      </c>
      <c r="H35" s="6">
        <v>16697577</v>
      </c>
      <c r="I35" s="6">
        <v>16697577</v>
      </c>
    </row>
    <row r="36" spans="1:9" ht="20.100000000000001" customHeight="1">
      <c r="A36" s="9" t="s">
        <v>120</v>
      </c>
      <c r="B36" s="6">
        <v>42507261</v>
      </c>
      <c r="C36" s="6">
        <v>42507261</v>
      </c>
      <c r="D36" s="6">
        <v>42507261</v>
      </c>
      <c r="E36" s="6">
        <v>42507261</v>
      </c>
      <c r="F36" s="6">
        <v>42507261</v>
      </c>
      <c r="G36" s="6">
        <v>42507261</v>
      </c>
      <c r="H36" s="6">
        <v>42507261</v>
      </c>
      <c r="I36" s="6">
        <v>42507261</v>
      </c>
    </row>
    <row r="37" spans="1:9" ht="20.100000000000001" customHeight="1">
      <c r="A37" s="9" t="s">
        <v>123</v>
      </c>
      <c r="B37" s="6">
        <v>39434038</v>
      </c>
      <c r="C37" s="6">
        <v>39434038</v>
      </c>
      <c r="D37" s="6">
        <v>39434038</v>
      </c>
      <c r="E37" s="6">
        <v>39434038</v>
      </c>
      <c r="F37" s="6">
        <v>39434038</v>
      </c>
      <c r="G37" s="6">
        <v>39434038</v>
      </c>
      <c r="H37" s="6">
        <v>39434038</v>
      </c>
      <c r="I37" s="6">
        <v>39434038</v>
      </c>
    </row>
    <row r="38" spans="1:9" ht="20.100000000000001" customHeight="1">
      <c r="A38" s="9" t="s">
        <v>131</v>
      </c>
      <c r="B38" s="6">
        <v>55065412</v>
      </c>
      <c r="C38" s="6">
        <v>55065412</v>
      </c>
      <c r="D38" s="6">
        <v>55065412</v>
      </c>
      <c r="E38" s="6">
        <v>55065412</v>
      </c>
      <c r="F38" s="6">
        <v>55065412</v>
      </c>
      <c r="G38" s="6">
        <v>55065412</v>
      </c>
      <c r="H38" s="6">
        <v>55065412</v>
      </c>
      <c r="I38" s="6">
        <v>55065412</v>
      </c>
    </row>
    <row r="39" spans="1:9" ht="20.100000000000001" customHeight="1">
      <c r="A39" s="9" t="s">
        <v>125</v>
      </c>
      <c r="B39" s="6">
        <v>68381835</v>
      </c>
      <c r="C39" s="6">
        <v>68381835</v>
      </c>
      <c r="D39" s="6">
        <v>68381835</v>
      </c>
      <c r="E39" s="6">
        <v>68381835</v>
      </c>
      <c r="F39" s="6">
        <v>68381835</v>
      </c>
      <c r="G39" s="6">
        <v>68381835</v>
      </c>
      <c r="H39" s="6">
        <v>68381835</v>
      </c>
      <c r="I39" s="6">
        <v>68381835</v>
      </c>
    </row>
    <row r="40" spans="1:9" ht="20.100000000000001" customHeight="1">
      <c r="A40" s="9" t="s">
        <v>118</v>
      </c>
      <c r="B40" s="6">
        <v>65179775</v>
      </c>
      <c r="C40" s="6">
        <v>65179775</v>
      </c>
      <c r="D40" s="6">
        <v>65179775</v>
      </c>
      <c r="E40" s="6">
        <v>65179775</v>
      </c>
      <c r="F40" s="6">
        <v>65179775</v>
      </c>
      <c r="G40" s="6">
        <v>65179775</v>
      </c>
      <c r="H40" s="6">
        <v>65179775</v>
      </c>
      <c r="I40" s="6">
        <v>65179775</v>
      </c>
    </row>
    <row r="41" spans="1:9" ht="20.100000000000001" customHeight="1">
      <c r="A41" s="9" t="s">
        <v>117</v>
      </c>
      <c r="B41" s="6">
        <v>238454382</v>
      </c>
      <c r="C41" s="6">
        <v>238454382</v>
      </c>
      <c r="D41" s="6">
        <v>238454382</v>
      </c>
      <c r="E41" s="6">
        <v>238454383</v>
      </c>
      <c r="F41" s="6">
        <v>238454383</v>
      </c>
      <c r="G41" s="6">
        <v>238454382</v>
      </c>
      <c r="H41" s="6">
        <v>238454382</v>
      </c>
      <c r="I41" s="6">
        <v>238454382</v>
      </c>
    </row>
    <row r="42" spans="1:9" ht="20.100000000000001" customHeight="1">
      <c r="A42" s="9" t="s">
        <v>128</v>
      </c>
      <c r="B42" s="6">
        <v>12078474</v>
      </c>
      <c r="C42" s="6">
        <v>12078474</v>
      </c>
      <c r="D42" s="6">
        <v>12078474</v>
      </c>
      <c r="E42" s="6">
        <v>12094555</v>
      </c>
      <c r="F42" s="6">
        <v>12094555</v>
      </c>
      <c r="G42" s="6">
        <v>12094555</v>
      </c>
      <c r="H42" s="6">
        <v>12094555</v>
      </c>
      <c r="I42" s="6">
        <v>12094555</v>
      </c>
    </row>
    <row r="43" spans="1:9" ht="20.100000000000001" customHeight="1">
      <c r="A43" s="9" t="s">
        <v>127</v>
      </c>
      <c r="B43" s="6">
        <v>14084751</v>
      </c>
      <c r="C43" s="6">
        <v>14084751</v>
      </c>
      <c r="D43" s="6">
        <v>14084751</v>
      </c>
      <c r="E43" s="6">
        <v>14084752</v>
      </c>
      <c r="F43" s="6">
        <v>14084752</v>
      </c>
      <c r="G43" s="6">
        <v>14084751</v>
      </c>
      <c r="H43" s="6">
        <v>14085667</v>
      </c>
      <c r="I43" s="6">
        <v>14084751</v>
      </c>
    </row>
    <row r="44" spans="1:9" ht="20.100000000000001" customHeight="1">
      <c r="A44" s="9" t="s">
        <v>124</v>
      </c>
      <c r="B44" s="6">
        <v>36106274</v>
      </c>
      <c r="C44" s="6">
        <v>36106274</v>
      </c>
      <c r="D44" s="6">
        <v>36106274</v>
      </c>
      <c r="E44" s="6">
        <v>36106275</v>
      </c>
      <c r="F44" s="6">
        <v>36106275</v>
      </c>
      <c r="G44" s="6">
        <v>36106274</v>
      </c>
      <c r="H44" s="6">
        <v>36106274</v>
      </c>
      <c r="I44" s="6">
        <v>36106275</v>
      </c>
    </row>
    <row r="45" spans="1:9" ht="20.100000000000001" customHeight="1">
      <c r="A45" s="9" t="s">
        <v>119</v>
      </c>
      <c r="B45" s="6">
        <v>221563955</v>
      </c>
      <c r="C45" s="6">
        <v>221563955</v>
      </c>
      <c r="D45" s="6">
        <v>221563955</v>
      </c>
      <c r="E45" s="6">
        <v>221563954</v>
      </c>
      <c r="F45" s="6">
        <v>221563954</v>
      </c>
      <c r="G45" s="6">
        <v>221563954</v>
      </c>
      <c r="H45" s="6">
        <v>221563954</v>
      </c>
      <c r="I45" s="6">
        <v>221563954</v>
      </c>
    </row>
    <row r="46" spans="1:9" ht="20.100000000000001" customHeight="1">
      <c r="A46" s="9" t="s">
        <v>100</v>
      </c>
      <c r="B46" s="6">
        <v>797962749</v>
      </c>
      <c r="C46" s="6">
        <v>797969025</v>
      </c>
      <c r="D46" s="6">
        <v>798003179</v>
      </c>
      <c r="E46" s="6">
        <v>797919337</v>
      </c>
      <c r="F46" s="6">
        <v>799328917</v>
      </c>
      <c r="G46" s="6">
        <v>799299015</v>
      </c>
      <c r="H46" s="6">
        <v>799509757</v>
      </c>
      <c r="I46" s="6">
        <v>801033747</v>
      </c>
    </row>
    <row r="47" spans="1:9" ht="20.100000000000001" customHeight="1">
      <c r="A47" s="9" t="s">
        <v>109</v>
      </c>
      <c r="B47" s="6">
        <v>7055265</v>
      </c>
      <c r="C47" s="6">
        <v>7054680</v>
      </c>
      <c r="D47" s="6">
        <v>7056370</v>
      </c>
      <c r="E47" s="6">
        <v>7055439</v>
      </c>
      <c r="F47" s="6">
        <v>7055185</v>
      </c>
      <c r="G47" s="6">
        <v>7055042</v>
      </c>
      <c r="H47" s="6">
        <v>7056241</v>
      </c>
      <c r="I47" s="6">
        <v>7055948</v>
      </c>
    </row>
    <row r="48" spans="1:9" ht="20.100000000000001" customHeight="1">
      <c r="A48" s="9" t="s">
        <v>105</v>
      </c>
      <c r="B48" s="6">
        <v>146895864</v>
      </c>
      <c r="C48" s="6">
        <v>146895864</v>
      </c>
      <c r="D48" s="6">
        <v>146866012</v>
      </c>
      <c r="E48" s="6">
        <v>146864970</v>
      </c>
      <c r="F48" s="6">
        <v>146850444</v>
      </c>
      <c r="G48" s="6">
        <v>146842005</v>
      </c>
      <c r="H48" s="6">
        <v>146854660</v>
      </c>
      <c r="I48" s="6">
        <v>146853238</v>
      </c>
    </row>
    <row r="49" spans="1:9" ht="20.100000000000001" customHeight="1">
      <c r="A49" s="9" t="s">
        <v>107</v>
      </c>
      <c r="B49" s="6">
        <v>17326096</v>
      </c>
      <c r="C49" s="6">
        <v>17328554</v>
      </c>
      <c r="D49" s="6">
        <v>17328303</v>
      </c>
      <c r="E49" s="6">
        <v>17328460</v>
      </c>
      <c r="F49" s="6">
        <v>17333124</v>
      </c>
      <c r="G49" s="6">
        <v>17319972</v>
      </c>
      <c r="H49" s="6">
        <v>17319408</v>
      </c>
      <c r="I49" s="6">
        <v>17323440</v>
      </c>
    </row>
    <row r="50" spans="1:9" ht="20.100000000000001" customHeight="1">
      <c r="A50" s="9" t="s">
        <v>102</v>
      </c>
      <c r="B50" s="6">
        <v>17435694</v>
      </c>
      <c r="C50" s="6">
        <v>17435147</v>
      </c>
      <c r="D50" s="6">
        <v>17428915</v>
      </c>
      <c r="E50" s="6">
        <v>17430110</v>
      </c>
      <c r="F50" s="6">
        <v>17431532</v>
      </c>
      <c r="G50" s="6">
        <v>17431243</v>
      </c>
      <c r="H50" s="6">
        <v>17431453</v>
      </c>
      <c r="I50" s="6">
        <v>17430501</v>
      </c>
    </row>
    <row r="51" spans="1:9" ht="20.100000000000001" customHeight="1">
      <c r="A51" s="9" t="s">
        <v>106</v>
      </c>
      <c r="B51" s="6">
        <v>94070533</v>
      </c>
      <c r="C51" s="6">
        <v>94072524</v>
      </c>
      <c r="D51" s="6">
        <v>94071813</v>
      </c>
      <c r="E51" s="6">
        <v>93979569</v>
      </c>
      <c r="F51" s="6">
        <v>93983908</v>
      </c>
      <c r="G51" s="6">
        <v>93985402</v>
      </c>
      <c r="H51" s="6">
        <v>93987602</v>
      </c>
      <c r="I51" s="6">
        <v>93989984</v>
      </c>
    </row>
    <row r="52" spans="1:9" ht="20.100000000000001" customHeight="1">
      <c r="A52" s="9" t="s">
        <v>108</v>
      </c>
      <c r="B52" s="6">
        <v>76465609</v>
      </c>
      <c r="C52" s="6">
        <v>76466396</v>
      </c>
      <c r="D52" s="6">
        <v>76536623</v>
      </c>
      <c r="E52" s="6">
        <v>76534405</v>
      </c>
      <c r="F52" s="6">
        <v>76535269</v>
      </c>
      <c r="G52" s="6">
        <v>76536911</v>
      </c>
      <c r="H52" s="6">
        <v>76535524</v>
      </c>
      <c r="I52" s="6">
        <v>76534323</v>
      </c>
    </row>
    <row r="53" spans="1:9" ht="20.100000000000001" customHeight="1">
      <c r="A53" s="9" t="s">
        <v>103</v>
      </c>
      <c r="B53" s="6">
        <v>62341541</v>
      </c>
      <c r="C53" s="6">
        <v>62339776</v>
      </c>
      <c r="D53" s="6">
        <v>62343286</v>
      </c>
      <c r="E53" s="6">
        <v>62341432</v>
      </c>
      <c r="F53" s="6">
        <v>62339757</v>
      </c>
      <c r="G53" s="6">
        <v>62340042</v>
      </c>
      <c r="H53" s="6">
        <v>62352606</v>
      </c>
      <c r="I53" s="6">
        <v>62374778</v>
      </c>
    </row>
    <row r="54" spans="1:9" ht="20.100000000000001" customHeight="1">
      <c r="A54" s="9" t="s">
        <v>104</v>
      </c>
      <c r="B54" s="6">
        <v>376372147</v>
      </c>
      <c r="C54" s="6">
        <v>376376084</v>
      </c>
      <c r="D54" s="6">
        <v>376371857</v>
      </c>
      <c r="E54" s="6">
        <v>376384952</v>
      </c>
      <c r="F54" s="6">
        <v>377799698</v>
      </c>
      <c r="G54" s="6">
        <v>377788398</v>
      </c>
      <c r="H54" s="6">
        <v>377972263</v>
      </c>
      <c r="I54" s="6">
        <v>379471535</v>
      </c>
    </row>
    <row r="55" spans="1:9" ht="20.100000000000001" customHeight="1">
      <c r="A55" s="9" t="s">
        <v>165</v>
      </c>
      <c r="B55" s="6">
        <v>575396743</v>
      </c>
      <c r="C55" s="6">
        <v>580154144</v>
      </c>
      <c r="D55" s="6">
        <v>580144347</v>
      </c>
      <c r="E55" s="6">
        <v>579740346</v>
      </c>
      <c r="F55" s="6">
        <v>529642905</v>
      </c>
      <c r="G55" s="6">
        <v>529650659</v>
      </c>
      <c r="H55" s="6">
        <v>529699653</v>
      </c>
      <c r="I55" s="6">
        <v>527855326</v>
      </c>
    </row>
    <row r="56" spans="1:9" ht="20.100000000000001" customHeight="1">
      <c r="A56" s="9" t="s">
        <v>175</v>
      </c>
      <c r="B56" s="6">
        <v>141043696</v>
      </c>
      <c r="C56" s="6">
        <v>141227343</v>
      </c>
      <c r="D56" s="6">
        <v>141227343</v>
      </c>
      <c r="E56" s="6">
        <v>141227343</v>
      </c>
      <c r="F56" s="6">
        <v>141226543</v>
      </c>
      <c r="G56" s="6">
        <v>141226543</v>
      </c>
      <c r="H56" s="6">
        <v>141263611</v>
      </c>
      <c r="I56" s="6">
        <v>141263611</v>
      </c>
    </row>
    <row r="57" spans="1:9" ht="20.100000000000001" customHeight="1">
      <c r="A57" s="9" t="s">
        <v>169</v>
      </c>
      <c r="B57" s="6">
        <v>7611804</v>
      </c>
      <c r="C57" s="6">
        <v>7612731</v>
      </c>
      <c r="D57" s="6">
        <v>7616305</v>
      </c>
      <c r="E57" s="6">
        <v>7596941</v>
      </c>
      <c r="F57" s="6">
        <v>7596941</v>
      </c>
      <c r="G57" s="6">
        <v>7595936</v>
      </c>
      <c r="H57" s="6">
        <v>7595909</v>
      </c>
      <c r="I57" s="6">
        <v>7595186</v>
      </c>
    </row>
    <row r="58" spans="1:9" ht="20.100000000000001" customHeight="1">
      <c r="A58" s="9" t="s">
        <v>272</v>
      </c>
      <c r="B58" s="6">
        <v>24644025</v>
      </c>
      <c r="C58" s="6">
        <v>24840389</v>
      </c>
      <c r="D58" s="6" t="s">
        <v>268</v>
      </c>
      <c r="E58" s="6" t="s">
        <v>268</v>
      </c>
      <c r="F58" s="6" t="s">
        <v>268</v>
      </c>
      <c r="G58" s="6" t="s">
        <v>268</v>
      </c>
      <c r="H58" s="6" t="s">
        <v>268</v>
      </c>
      <c r="I58" s="6" t="s">
        <v>268</v>
      </c>
    </row>
    <row r="59" spans="1:9" ht="20.100000000000001" customHeight="1">
      <c r="A59" s="9" t="s">
        <v>170</v>
      </c>
      <c r="B59" s="6" t="s">
        <v>268</v>
      </c>
      <c r="C59" s="6" t="s">
        <v>268</v>
      </c>
      <c r="D59" s="6">
        <v>24840389</v>
      </c>
      <c r="E59" s="6">
        <v>24897342</v>
      </c>
      <c r="F59" s="6">
        <v>24840389</v>
      </c>
      <c r="G59" s="6">
        <v>24840389</v>
      </c>
      <c r="H59" s="6">
        <v>24840389</v>
      </c>
      <c r="I59" s="6">
        <v>24840389</v>
      </c>
    </row>
    <row r="60" spans="1:9" ht="20.100000000000001" customHeight="1">
      <c r="A60" s="9" t="s">
        <v>173</v>
      </c>
      <c r="B60" s="6">
        <v>118979885</v>
      </c>
      <c r="C60" s="6">
        <v>123327193</v>
      </c>
      <c r="D60" s="6">
        <v>123327193</v>
      </c>
      <c r="E60" s="6">
        <v>123327193</v>
      </c>
      <c r="F60" s="6">
        <v>73287493</v>
      </c>
      <c r="G60" s="6">
        <v>73287493</v>
      </c>
      <c r="H60" s="6">
        <v>73300094</v>
      </c>
      <c r="I60" s="6">
        <v>74224666</v>
      </c>
    </row>
    <row r="61" spans="1:9" ht="20.100000000000001" customHeight="1">
      <c r="A61" s="9" t="s">
        <v>168</v>
      </c>
      <c r="B61" s="6">
        <v>69090152</v>
      </c>
      <c r="C61" s="6">
        <v>69090152</v>
      </c>
      <c r="D61" s="6">
        <v>69090152</v>
      </c>
      <c r="E61" s="6">
        <v>68648644</v>
      </c>
      <c r="F61" s="6">
        <v>68648644</v>
      </c>
      <c r="G61" s="6">
        <v>68657807</v>
      </c>
      <c r="H61" s="6">
        <v>68657807</v>
      </c>
      <c r="I61" s="6">
        <v>68657808</v>
      </c>
    </row>
    <row r="62" spans="1:9" ht="20.100000000000001" customHeight="1">
      <c r="A62" s="9" t="s">
        <v>171</v>
      </c>
      <c r="B62" s="6">
        <v>31987758</v>
      </c>
      <c r="C62" s="6">
        <v>31987758</v>
      </c>
      <c r="D62" s="6">
        <v>31994589</v>
      </c>
      <c r="E62" s="6">
        <v>31994589</v>
      </c>
      <c r="F62" s="6">
        <v>31994600</v>
      </c>
      <c r="G62" s="6">
        <v>31994600</v>
      </c>
      <c r="H62" s="6">
        <v>31994438</v>
      </c>
      <c r="I62" s="6">
        <v>32082459</v>
      </c>
    </row>
    <row r="63" spans="1:9" ht="20.100000000000001" customHeight="1">
      <c r="A63" s="9" t="s">
        <v>167</v>
      </c>
      <c r="B63" s="6">
        <v>45550111</v>
      </c>
      <c r="C63" s="6">
        <v>45570111</v>
      </c>
      <c r="D63" s="6">
        <v>45549909</v>
      </c>
      <c r="E63" s="6">
        <v>45549827</v>
      </c>
      <c r="F63" s="6">
        <v>45549828</v>
      </c>
      <c r="G63" s="6">
        <v>45549424</v>
      </c>
      <c r="H63" s="6">
        <v>45549863</v>
      </c>
      <c r="I63" s="6">
        <v>45548544</v>
      </c>
    </row>
    <row r="64" spans="1:9" ht="20.100000000000001" customHeight="1">
      <c r="A64" s="9" t="s">
        <v>172</v>
      </c>
      <c r="B64" s="6">
        <v>111605882</v>
      </c>
      <c r="C64" s="6">
        <v>111605882</v>
      </c>
      <c r="D64" s="6">
        <v>111605882</v>
      </c>
      <c r="E64" s="6">
        <v>111605882</v>
      </c>
      <c r="F64" s="6">
        <v>111605882</v>
      </c>
      <c r="G64" s="6">
        <v>111605882</v>
      </c>
      <c r="H64" s="6">
        <v>111604950</v>
      </c>
      <c r="I64" s="6">
        <v>112357793</v>
      </c>
    </row>
    <row r="65" spans="1:9" ht="20.100000000000001" customHeight="1">
      <c r="A65" s="9" t="s">
        <v>166</v>
      </c>
      <c r="B65" s="6">
        <v>17306615</v>
      </c>
      <c r="C65" s="6">
        <v>17306615</v>
      </c>
      <c r="D65" s="6">
        <v>17306615</v>
      </c>
      <c r="E65" s="6">
        <v>17306615</v>
      </c>
      <c r="F65" s="6">
        <v>17306615</v>
      </c>
      <c r="G65" s="6">
        <v>17306615</v>
      </c>
      <c r="H65" s="6">
        <v>17306615</v>
      </c>
      <c r="I65" s="6">
        <v>17306303</v>
      </c>
    </row>
    <row r="66" spans="1:9" ht="20.100000000000001" customHeight="1">
      <c r="A66" s="9" t="s">
        <v>174</v>
      </c>
      <c r="B66" s="6">
        <v>7576815</v>
      </c>
      <c r="C66" s="6">
        <v>7585970</v>
      </c>
      <c r="D66" s="6">
        <v>7585970</v>
      </c>
      <c r="E66" s="6">
        <v>7585970</v>
      </c>
      <c r="F66" s="6">
        <v>7585970</v>
      </c>
      <c r="G66" s="6">
        <v>7585970</v>
      </c>
      <c r="H66" s="6">
        <v>7585977</v>
      </c>
      <c r="I66" s="6">
        <v>3978567</v>
      </c>
    </row>
    <row r="67" spans="1:9" ht="20.100000000000001" customHeight="1">
      <c r="A67" s="9" t="s">
        <v>94</v>
      </c>
      <c r="B67" s="6">
        <v>480050517</v>
      </c>
      <c r="C67" s="6">
        <v>481554450</v>
      </c>
      <c r="D67" s="6">
        <v>480047663</v>
      </c>
      <c r="E67" s="6">
        <v>480053767</v>
      </c>
      <c r="F67" s="6">
        <v>480002734</v>
      </c>
      <c r="G67" s="6">
        <v>480081726</v>
      </c>
      <c r="H67" s="6">
        <v>479978979</v>
      </c>
      <c r="I67" s="6">
        <v>479890096</v>
      </c>
    </row>
    <row r="68" spans="1:9" ht="20.100000000000001" customHeight="1">
      <c r="A68" s="9" t="s">
        <v>97</v>
      </c>
      <c r="B68" s="6">
        <v>49196644</v>
      </c>
      <c r="C68" s="6">
        <v>49319022</v>
      </c>
      <c r="D68" s="6">
        <v>49317393</v>
      </c>
      <c r="E68" s="6">
        <v>49196644</v>
      </c>
      <c r="F68" s="6">
        <v>49312364</v>
      </c>
      <c r="G68" s="6">
        <v>49312364</v>
      </c>
      <c r="H68" s="6">
        <v>49314065</v>
      </c>
      <c r="I68" s="6">
        <v>49319444</v>
      </c>
    </row>
    <row r="69" spans="1:9" ht="20.100000000000001" customHeight="1">
      <c r="A69" s="9" t="s">
        <v>99</v>
      </c>
      <c r="B69" s="6">
        <v>47777774</v>
      </c>
      <c r="C69" s="6">
        <v>47776114</v>
      </c>
      <c r="D69" s="6">
        <v>47775736</v>
      </c>
      <c r="E69" s="6">
        <v>47781025</v>
      </c>
      <c r="F69" s="6">
        <v>47748121</v>
      </c>
      <c r="G69" s="6">
        <v>47748121</v>
      </c>
      <c r="H69" s="6">
        <v>47755979</v>
      </c>
      <c r="I69" s="6">
        <v>47748554</v>
      </c>
    </row>
    <row r="70" spans="1:9" ht="20.100000000000001" customHeight="1">
      <c r="A70" s="9" t="s">
        <v>96</v>
      </c>
      <c r="B70" s="6">
        <v>60872269</v>
      </c>
      <c r="C70" s="6">
        <v>60877860</v>
      </c>
      <c r="D70" s="6">
        <v>60834158</v>
      </c>
      <c r="E70" s="6">
        <v>60872269</v>
      </c>
      <c r="F70" s="6">
        <v>60868238</v>
      </c>
      <c r="G70" s="6">
        <v>60855251</v>
      </c>
      <c r="H70" s="6">
        <v>60840032</v>
      </c>
      <c r="I70" s="6">
        <v>60825039</v>
      </c>
    </row>
    <row r="71" spans="1:9" ht="20.100000000000001" customHeight="1">
      <c r="A71" s="9" t="s">
        <v>98</v>
      </c>
      <c r="B71" s="6">
        <v>120297717</v>
      </c>
      <c r="C71" s="6">
        <v>120308865</v>
      </c>
      <c r="D71" s="6">
        <v>120305295</v>
      </c>
      <c r="E71" s="6">
        <v>120297717</v>
      </c>
      <c r="F71" s="6">
        <v>120280473</v>
      </c>
      <c r="G71" s="6">
        <v>120302200</v>
      </c>
      <c r="H71" s="6">
        <v>120270544</v>
      </c>
      <c r="I71" s="6">
        <v>120270453</v>
      </c>
    </row>
    <row r="72" spans="1:9" ht="20.100000000000001" customHeight="1">
      <c r="A72" s="9" t="s">
        <v>95</v>
      </c>
      <c r="B72" s="6">
        <v>201906113</v>
      </c>
      <c r="C72" s="6">
        <v>203272589</v>
      </c>
      <c r="D72" s="6">
        <v>201815081</v>
      </c>
      <c r="E72" s="6">
        <v>201906112</v>
      </c>
      <c r="F72" s="6">
        <v>201793538</v>
      </c>
      <c r="G72" s="6">
        <v>201863790</v>
      </c>
      <c r="H72" s="6">
        <v>201798359</v>
      </c>
      <c r="I72" s="6">
        <v>201726606</v>
      </c>
    </row>
    <row r="73" spans="1:9" ht="20.100000000000001" customHeight="1">
      <c r="A73" s="9" t="s">
        <v>110</v>
      </c>
      <c r="B73" s="6">
        <v>495546287</v>
      </c>
      <c r="C73" s="6">
        <v>495546287</v>
      </c>
      <c r="D73" s="6">
        <v>495546171</v>
      </c>
      <c r="E73" s="6">
        <v>495818299</v>
      </c>
      <c r="F73" s="6">
        <v>496123890</v>
      </c>
      <c r="G73" s="6">
        <v>496123890</v>
      </c>
      <c r="H73" s="6">
        <v>496123890</v>
      </c>
      <c r="I73" s="6">
        <v>496123890</v>
      </c>
    </row>
    <row r="74" spans="1:9" ht="20.100000000000001" customHeight="1">
      <c r="A74" s="9" t="s">
        <v>112</v>
      </c>
      <c r="B74" s="6">
        <v>120563421</v>
      </c>
      <c r="C74" s="6">
        <v>120563421</v>
      </c>
      <c r="D74" s="6">
        <v>120563321</v>
      </c>
      <c r="E74" s="6">
        <v>120563321</v>
      </c>
      <c r="F74" s="6">
        <v>118734150</v>
      </c>
      <c r="G74" s="6">
        <v>118734150</v>
      </c>
      <c r="H74" s="6">
        <v>118734150</v>
      </c>
      <c r="I74" s="6">
        <v>118734150</v>
      </c>
    </row>
    <row r="75" spans="1:9" ht="20.100000000000001" customHeight="1">
      <c r="A75" s="9" t="s">
        <v>115</v>
      </c>
      <c r="B75" s="6">
        <v>56218607</v>
      </c>
      <c r="C75" s="6">
        <v>56218607</v>
      </c>
      <c r="D75" s="6">
        <v>56218591</v>
      </c>
      <c r="E75" s="6">
        <v>56218554</v>
      </c>
      <c r="F75" s="6">
        <v>55685329</v>
      </c>
      <c r="G75" s="6">
        <v>55685329</v>
      </c>
      <c r="H75" s="6">
        <v>55685329</v>
      </c>
      <c r="I75" s="6">
        <v>55685329</v>
      </c>
    </row>
    <row r="76" spans="1:9" ht="20.100000000000001" customHeight="1">
      <c r="A76" s="9" t="s">
        <v>113</v>
      </c>
      <c r="B76" s="6">
        <v>73093288</v>
      </c>
      <c r="C76" s="6">
        <v>73093288</v>
      </c>
      <c r="D76" s="6">
        <v>73093288</v>
      </c>
      <c r="E76" s="6">
        <v>73093288</v>
      </c>
      <c r="F76" s="6">
        <v>74892474</v>
      </c>
      <c r="G76" s="6">
        <v>74892474</v>
      </c>
      <c r="H76" s="6">
        <v>74892474</v>
      </c>
      <c r="I76" s="6">
        <v>74892474</v>
      </c>
    </row>
    <row r="77" spans="1:9" ht="20.100000000000001" customHeight="1">
      <c r="A77" s="9" t="s">
        <v>114</v>
      </c>
      <c r="B77" s="6">
        <v>177251011</v>
      </c>
      <c r="C77" s="6">
        <v>177251011</v>
      </c>
      <c r="D77" s="6">
        <v>177251011</v>
      </c>
      <c r="E77" s="6">
        <v>177251011</v>
      </c>
      <c r="F77" s="6">
        <v>177801819</v>
      </c>
      <c r="G77" s="6">
        <v>177801819</v>
      </c>
      <c r="H77" s="6">
        <v>177801819</v>
      </c>
      <c r="I77" s="6">
        <v>177801819</v>
      </c>
    </row>
    <row r="78" spans="1:9" ht="20.100000000000001" customHeight="1">
      <c r="A78" s="9" t="s">
        <v>111</v>
      </c>
      <c r="B78" s="6">
        <v>68419960</v>
      </c>
      <c r="C78" s="6">
        <v>68419960</v>
      </c>
      <c r="D78" s="6">
        <v>68419960</v>
      </c>
      <c r="E78" s="6">
        <v>68692125</v>
      </c>
      <c r="F78" s="6">
        <v>69010118</v>
      </c>
      <c r="G78" s="6">
        <v>69010118</v>
      </c>
      <c r="H78" s="6">
        <v>69010118</v>
      </c>
      <c r="I78" s="6">
        <v>69010118</v>
      </c>
    </row>
    <row r="79" spans="1:9" ht="20.100000000000001" customHeight="1">
      <c r="A79" s="9" t="s">
        <v>159</v>
      </c>
      <c r="B79" s="6">
        <v>755550507</v>
      </c>
      <c r="C79" s="6">
        <v>755545355</v>
      </c>
      <c r="D79" s="6">
        <v>755551876</v>
      </c>
      <c r="E79" s="6">
        <v>755545356</v>
      </c>
      <c r="F79" s="6">
        <v>755545353</v>
      </c>
      <c r="G79" s="6">
        <v>761731893</v>
      </c>
      <c r="H79" s="6">
        <v>764204857</v>
      </c>
      <c r="I79" s="6">
        <v>764212886</v>
      </c>
    </row>
    <row r="80" spans="1:9" ht="20.100000000000001" customHeight="1">
      <c r="A80" s="9" t="s">
        <v>164</v>
      </c>
      <c r="B80" s="6">
        <v>37063741</v>
      </c>
      <c r="C80" s="6">
        <v>37063741</v>
      </c>
      <c r="D80" s="6">
        <v>37063741</v>
      </c>
      <c r="E80" s="6">
        <v>37063741</v>
      </c>
      <c r="F80" s="6">
        <v>37063741</v>
      </c>
      <c r="G80" s="6">
        <v>37063741</v>
      </c>
      <c r="H80" s="6">
        <v>37063741</v>
      </c>
      <c r="I80" s="6">
        <v>37063741</v>
      </c>
    </row>
    <row r="81" spans="1:9" ht="20.100000000000001" customHeight="1">
      <c r="A81" s="9" t="s">
        <v>160</v>
      </c>
      <c r="B81" s="6">
        <v>73691355</v>
      </c>
      <c r="C81" s="6">
        <v>73691355</v>
      </c>
      <c r="D81" s="6">
        <v>73691355</v>
      </c>
      <c r="E81" s="6">
        <v>73691355</v>
      </c>
      <c r="F81" s="6">
        <v>73691355</v>
      </c>
      <c r="G81" s="6">
        <v>73691355</v>
      </c>
      <c r="H81" s="6">
        <v>72736108</v>
      </c>
      <c r="I81" s="6">
        <v>72736136</v>
      </c>
    </row>
    <row r="82" spans="1:9" ht="20.100000000000001" customHeight="1">
      <c r="A82" s="9" t="s">
        <v>161</v>
      </c>
      <c r="B82" s="6">
        <v>36351722</v>
      </c>
      <c r="C82" s="6">
        <v>36351722</v>
      </c>
      <c r="D82" s="6">
        <v>36351722</v>
      </c>
      <c r="E82" s="6">
        <v>36351722</v>
      </c>
      <c r="F82" s="6">
        <v>36351722</v>
      </c>
      <c r="G82" s="6">
        <v>36351722</v>
      </c>
      <c r="H82" s="6">
        <v>36351722</v>
      </c>
      <c r="I82" s="6">
        <v>36351722</v>
      </c>
    </row>
    <row r="83" spans="1:9" ht="20.100000000000001" customHeight="1">
      <c r="A83" s="9" t="s">
        <v>162</v>
      </c>
      <c r="B83" s="6">
        <v>120602619</v>
      </c>
      <c r="C83" s="6">
        <v>120602620</v>
      </c>
      <c r="D83" s="6">
        <v>120602620</v>
      </c>
      <c r="E83" s="6">
        <v>120602620</v>
      </c>
      <c r="F83" s="6">
        <v>120602620</v>
      </c>
      <c r="G83" s="6">
        <v>120602620</v>
      </c>
      <c r="H83" s="6">
        <v>120283505</v>
      </c>
      <c r="I83" s="6">
        <v>120291506</v>
      </c>
    </row>
    <row r="84" spans="1:9" ht="20.100000000000001" customHeight="1">
      <c r="A84" s="9" t="s">
        <v>163</v>
      </c>
      <c r="B84" s="6">
        <v>487841070</v>
      </c>
      <c r="C84" s="6">
        <v>487835917</v>
      </c>
      <c r="D84" s="6">
        <v>487842438</v>
      </c>
      <c r="E84" s="6">
        <v>487835918</v>
      </c>
      <c r="F84" s="6">
        <v>487835915</v>
      </c>
      <c r="G84" s="6">
        <v>494022455</v>
      </c>
      <c r="H84" s="6">
        <v>497769781</v>
      </c>
      <c r="I84" s="6">
        <v>497769781</v>
      </c>
    </row>
    <row r="85" spans="1:9" ht="20.100000000000001" customHeight="1">
      <c r="A85" s="9" t="s">
        <v>158</v>
      </c>
      <c r="B85" s="6">
        <v>140971433</v>
      </c>
      <c r="C85" s="6">
        <v>140971433</v>
      </c>
      <c r="D85" s="6">
        <v>141468621</v>
      </c>
      <c r="E85" s="6">
        <v>142715907</v>
      </c>
      <c r="F85" s="6">
        <v>142715907</v>
      </c>
      <c r="G85" s="6">
        <v>142495482</v>
      </c>
      <c r="H85" s="6">
        <v>143324836</v>
      </c>
      <c r="I85" s="6">
        <v>141833041</v>
      </c>
    </row>
    <row r="86" spans="1:9" ht="20.100000000000001" customHeight="1">
      <c r="A86" s="9" t="s">
        <v>20</v>
      </c>
      <c r="B86" s="6">
        <v>3357453240</v>
      </c>
      <c r="C86" s="6">
        <v>3367486105</v>
      </c>
      <c r="D86" s="6">
        <v>3371075153</v>
      </c>
      <c r="E86" s="6">
        <v>3376013136</v>
      </c>
      <c r="F86" s="6">
        <v>3377274307</v>
      </c>
      <c r="G86" s="6">
        <v>3378712218</v>
      </c>
      <c r="H86" s="6">
        <v>3385441488</v>
      </c>
      <c r="I86" s="6">
        <v>3386898994</v>
      </c>
    </row>
    <row r="87" spans="1:9" ht="20.100000000000001" customHeight="1">
      <c r="A87" s="9" t="s">
        <v>33</v>
      </c>
      <c r="B87" s="6">
        <v>121138690</v>
      </c>
      <c r="C87" s="6">
        <v>121138690</v>
      </c>
      <c r="D87" s="6">
        <v>121138690</v>
      </c>
      <c r="E87" s="6">
        <v>121138690</v>
      </c>
      <c r="F87" s="6">
        <v>121182030</v>
      </c>
      <c r="G87" s="6">
        <v>121136868</v>
      </c>
      <c r="H87" s="6">
        <v>121136868</v>
      </c>
      <c r="I87" s="6">
        <v>121136868</v>
      </c>
    </row>
    <row r="88" spans="1:9" ht="20.100000000000001" customHeight="1">
      <c r="A88" s="9" t="s">
        <v>32</v>
      </c>
      <c r="B88" s="6">
        <v>141820897</v>
      </c>
      <c r="C88" s="6">
        <v>141820897</v>
      </c>
      <c r="D88" s="6">
        <v>141820897</v>
      </c>
      <c r="E88" s="6">
        <v>141820897</v>
      </c>
      <c r="F88" s="6">
        <v>141820898</v>
      </c>
      <c r="G88" s="6">
        <v>141820898</v>
      </c>
      <c r="H88" s="6">
        <v>141820898</v>
      </c>
      <c r="I88" s="6">
        <v>141820880</v>
      </c>
    </row>
    <row r="89" spans="1:9" ht="20.100000000000001" customHeight="1">
      <c r="A89" s="9" t="s">
        <v>22</v>
      </c>
      <c r="B89" s="6">
        <v>191850650</v>
      </c>
      <c r="C89" s="6">
        <v>191850023</v>
      </c>
      <c r="D89" s="6">
        <v>191850023</v>
      </c>
      <c r="E89" s="6">
        <v>193400919</v>
      </c>
      <c r="F89" s="6">
        <v>194127720</v>
      </c>
      <c r="G89" s="6">
        <v>194977956</v>
      </c>
      <c r="H89" s="6">
        <v>195008686</v>
      </c>
      <c r="I89" s="6">
        <v>195009556</v>
      </c>
    </row>
    <row r="90" spans="1:9" ht="20.100000000000001" customHeight="1">
      <c r="A90" s="9" t="s">
        <v>43</v>
      </c>
      <c r="B90" s="6">
        <v>388275523</v>
      </c>
      <c r="C90" s="6">
        <v>388275186</v>
      </c>
      <c r="D90" s="6">
        <v>388296207</v>
      </c>
      <c r="E90" s="6">
        <v>388296171</v>
      </c>
      <c r="F90" s="6">
        <v>388296611</v>
      </c>
      <c r="G90" s="6">
        <v>388296558</v>
      </c>
      <c r="H90" s="6">
        <v>392238936</v>
      </c>
      <c r="I90" s="6">
        <v>392238936</v>
      </c>
    </row>
    <row r="91" spans="1:9" ht="20.100000000000001" customHeight="1">
      <c r="A91" s="9" t="s">
        <v>31</v>
      </c>
      <c r="B91" s="6">
        <v>53450000</v>
      </c>
      <c r="C91" s="6">
        <v>53450000</v>
      </c>
      <c r="D91" s="6">
        <v>53450000</v>
      </c>
      <c r="E91" s="6">
        <v>53450000</v>
      </c>
      <c r="F91" s="6">
        <v>53450000</v>
      </c>
      <c r="G91" s="6">
        <v>53450001</v>
      </c>
      <c r="H91" s="6">
        <v>53450001</v>
      </c>
      <c r="I91" s="6">
        <v>53450000</v>
      </c>
    </row>
    <row r="92" spans="1:9" ht="20.100000000000001" customHeight="1">
      <c r="A92" s="9" t="s">
        <v>35</v>
      </c>
      <c r="B92" s="6">
        <v>149646684</v>
      </c>
      <c r="C92" s="6">
        <v>149643348</v>
      </c>
      <c r="D92" s="6">
        <v>149656734</v>
      </c>
      <c r="E92" s="6">
        <v>151472341</v>
      </c>
      <c r="F92" s="6">
        <v>151472339</v>
      </c>
      <c r="G92" s="6">
        <v>151472340</v>
      </c>
      <c r="H92" s="6">
        <v>151472343</v>
      </c>
      <c r="I92" s="6">
        <v>151472343</v>
      </c>
    </row>
    <row r="93" spans="1:9" ht="20.100000000000001" customHeight="1">
      <c r="A93" s="9" t="s">
        <v>37</v>
      </c>
      <c r="B93" s="6">
        <v>58458075</v>
      </c>
      <c r="C93" s="6">
        <v>58457915</v>
      </c>
      <c r="D93" s="6">
        <v>58480054</v>
      </c>
      <c r="E93" s="6">
        <v>58480054</v>
      </c>
      <c r="F93" s="6">
        <v>58480054</v>
      </c>
      <c r="G93" s="6">
        <v>58480054</v>
      </c>
      <c r="H93" s="6">
        <v>58480054</v>
      </c>
      <c r="I93" s="6">
        <v>58499339</v>
      </c>
    </row>
    <row r="94" spans="1:9" ht="20.100000000000001" customHeight="1">
      <c r="A94" s="9" t="s">
        <v>29</v>
      </c>
      <c r="B94" s="6">
        <v>241792389</v>
      </c>
      <c r="C94" s="6">
        <v>241792390</v>
      </c>
      <c r="D94" s="6">
        <v>241792389</v>
      </c>
      <c r="E94" s="6">
        <v>241792390</v>
      </c>
      <c r="F94" s="6">
        <v>242423014</v>
      </c>
      <c r="G94" s="6">
        <v>242423014</v>
      </c>
      <c r="H94" s="6">
        <v>242423014</v>
      </c>
      <c r="I94" s="6">
        <v>242423014</v>
      </c>
    </row>
    <row r="95" spans="1:9" ht="20.100000000000001" customHeight="1">
      <c r="A95" s="9" t="s">
        <v>51</v>
      </c>
      <c r="B95" s="6">
        <v>316576207</v>
      </c>
      <c r="C95" s="6">
        <v>317157379</v>
      </c>
      <c r="D95" s="6">
        <v>317206638</v>
      </c>
      <c r="E95" s="6">
        <v>317604045</v>
      </c>
      <c r="F95" s="6">
        <v>317786985</v>
      </c>
      <c r="G95" s="6">
        <v>317786985</v>
      </c>
      <c r="H95" s="6">
        <v>317786985</v>
      </c>
      <c r="I95" s="6">
        <v>317786985</v>
      </c>
    </row>
    <row r="96" spans="1:9" ht="20.100000000000001" customHeight="1">
      <c r="A96" s="9" t="s">
        <v>48</v>
      </c>
      <c r="B96" s="6">
        <v>141637668</v>
      </c>
      <c r="C96" s="6">
        <v>150783352</v>
      </c>
      <c r="D96" s="6">
        <v>151906909</v>
      </c>
      <c r="E96" s="6">
        <v>152224409</v>
      </c>
      <c r="F96" s="6">
        <v>151090527</v>
      </c>
      <c r="G96" s="6">
        <v>150952990</v>
      </c>
      <c r="H96" s="6">
        <v>150952990</v>
      </c>
      <c r="I96" s="6">
        <v>150952990</v>
      </c>
    </row>
    <row r="97" spans="1:9" ht="20.100000000000001" customHeight="1">
      <c r="A97" s="9" t="s">
        <v>45</v>
      </c>
      <c r="B97" s="6">
        <v>81598379</v>
      </c>
      <c r="C97" s="6">
        <v>81598379</v>
      </c>
      <c r="D97" s="6">
        <v>81598379</v>
      </c>
      <c r="E97" s="6">
        <v>81616520</v>
      </c>
      <c r="F97" s="6">
        <v>81598380</v>
      </c>
      <c r="G97" s="6">
        <v>81598380</v>
      </c>
      <c r="H97" s="6">
        <v>81598380</v>
      </c>
      <c r="I97" s="6">
        <v>81598396</v>
      </c>
    </row>
    <row r="98" spans="1:9" ht="20.100000000000001" customHeight="1">
      <c r="A98" s="9" t="s">
        <v>34</v>
      </c>
      <c r="B98" s="6">
        <v>133974164</v>
      </c>
      <c r="C98" s="6">
        <v>133974164</v>
      </c>
      <c r="D98" s="6">
        <v>135056862</v>
      </c>
      <c r="E98" s="6">
        <v>135059861</v>
      </c>
      <c r="F98" s="6">
        <v>135056862</v>
      </c>
      <c r="G98" s="6">
        <v>135056863</v>
      </c>
      <c r="H98" s="6">
        <v>135056863</v>
      </c>
      <c r="I98" s="6">
        <v>135059863</v>
      </c>
    </row>
    <row r="99" spans="1:9" ht="20.100000000000001" customHeight="1">
      <c r="A99" s="9" t="s">
        <v>47</v>
      </c>
      <c r="B99" s="6">
        <v>80201620</v>
      </c>
      <c r="C99" s="6">
        <v>80201620</v>
      </c>
      <c r="D99" s="6">
        <v>80221974</v>
      </c>
      <c r="E99" s="6">
        <v>80918908</v>
      </c>
      <c r="F99" s="6">
        <v>81322573</v>
      </c>
      <c r="G99" s="6">
        <v>81898412</v>
      </c>
      <c r="H99" s="6">
        <v>81898412</v>
      </c>
      <c r="I99" s="6">
        <v>82066815</v>
      </c>
    </row>
    <row r="100" spans="1:9" ht="20.100000000000001" customHeight="1">
      <c r="A100" s="9" t="s">
        <v>24</v>
      </c>
      <c r="B100" s="6">
        <v>38506473</v>
      </c>
      <c r="C100" s="6">
        <v>38506473</v>
      </c>
      <c r="D100" s="6">
        <v>38506472</v>
      </c>
      <c r="E100" s="6">
        <v>38506472</v>
      </c>
      <c r="F100" s="6">
        <v>38506473</v>
      </c>
      <c r="G100" s="6">
        <v>38506473</v>
      </c>
      <c r="H100" s="6">
        <v>38506473</v>
      </c>
      <c r="I100" s="6">
        <v>38506473</v>
      </c>
    </row>
    <row r="101" spans="1:9" ht="20.100000000000001" customHeight="1">
      <c r="A101" s="9" t="s">
        <v>28</v>
      </c>
      <c r="B101" s="6">
        <v>101933117</v>
      </c>
      <c r="C101" s="6">
        <v>101933117</v>
      </c>
      <c r="D101" s="6">
        <v>101933117</v>
      </c>
      <c r="E101" s="6">
        <v>101933117</v>
      </c>
      <c r="F101" s="6">
        <v>101933117</v>
      </c>
      <c r="G101" s="6">
        <v>101933117</v>
      </c>
      <c r="H101" s="6">
        <v>104689413</v>
      </c>
      <c r="I101" s="6">
        <v>104689413</v>
      </c>
    </row>
    <row r="102" spans="1:9" ht="20.100000000000001" customHeight="1">
      <c r="A102" s="9" t="s">
        <v>27</v>
      </c>
      <c r="B102" s="6">
        <v>36362000</v>
      </c>
      <c r="C102" s="6">
        <v>36362000</v>
      </c>
      <c r="D102" s="6">
        <v>36362000</v>
      </c>
      <c r="E102" s="6">
        <v>36460228</v>
      </c>
      <c r="F102" s="6">
        <v>36460228</v>
      </c>
      <c r="G102" s="6">
        <v>36460228</v>
      </c>
      <c r="H102" s="6">
        <v>36460323</v>
      </c>
      <c r="I102" s="6">
        <v>36459541</v>
      </c>
    </row>
    <row r="103" spans="1:9" ht="20.100000000000001" customHeight="1">
      <c r="A103" s="9" t="s">
        <v>25</v>
      </c>
      <c r="B103" s="6">
        <v>172256000</v>
      </c>
      <c r="C103" s="6">
        <v>172260533</v>
      </c>
      <c r="D103" s="6">
        <v>172260533</v>
      </c>
      <c r="E103" s="6">
        <v>172260533</v>
      </c>
      <c r="F103" s="6">
        <v>172259487</v>
      </c>
      <c r="G103" s="6">
        <v>172263425</v>
      </c>
      <c r="H103" s="6">
        <v>172263424</v>
      </c>
      <c r="I103" s="6">
        <v>172263424</v>
      </c>
    </row>
    <row r="104" spans="1:9" ht="20.100000000000001" customHeight="1">
      <c r="A104" s="9" t="s">
        <v>46</v>
      </c>
      <c r="B104" s="6">
        <v>82259181</v>
      </c>
      <c r="C104" s="6">
        <v>82297680</v>
      </c>
      <c r="D104" s="6">
        <v>82297681</v>
      </c>
      <c r="E104" s="6">
        <v>82297681</v>
      </c>
      <c r="F104" s="6">
        <v>82195456</v>
      </c>
      <c r="G104" s="6">
        <v>82195456</v>
      </c>
      <c r="H104" s="6">
        <v>82195456</v>
      </c>
      <c r="I104" s="6">
        <v>82195456</v>
      </c>
    </row>
    <row r="105" spans="1:9" ht="20.100000000000001" customHeight="1">
      <c r="A105" s="9" t="s">
        <v>38</v>
      </c>
      <c r="B105" s="6">
        <v>150092739</v>
      </c>
      <c r="C105" s="6">
        <v>150364475</v>
      </c>
      <c r="D105" s="6">
        <v>150458222</v>
      </c>
      <c r="E105" s="6">
        <v>150455384</v>
      </c>
      <c r="F105" s="6">
        <v>150455382</v>
      </c>
      <c r="G105" s="6">
        <v>150455047</v>
      </c>
      <c r="H105" s="6">
        <v>150455384</v>
      </c>
      <c r="I105" s="6">
        <v>151447049</v>
      </c>
    </row>
    <row r="106" spans="1:9" ht="20.100000000000001" customHeight="1">
      <c r="A106" s="9" t="s">
        <v>42</v>
      </c>
      <c r="B106" s="6">
        <v>42757000</v>
      </c>
      <c r="C106" s="6">
        <v>42757000</v>
      </c>
      <c r="D106" s="6">
        <v>42757001</v>
      </c>
      <c r="E106" s="6">
        <v>42757000</v>
      </c>
      <c r="F106" s="6">
        <v>42757000</v>
      </c>
      <c r="G106" s="6">
        <v>42757002</v>
      </c>
      <c r="H106" s="6">
        <v>42757002</v>
      </c>
      <c r="I106" s="6">
        <v>42756997</v>
      </c>
    </row>
    <row r="107" spans="1:9" ht="20.100000000000001" customHeight="1">
      <c r="A107" s="9" t="s">
        <v>26</v>
      </c>
      <c r="B107" s="6">
        <v>33292067</v>
      </c>
      <c r="C107" s="6">
        <v>33292067</v>
      </c>
      <c r="D107" s="6">
        <v>33292067</v>
      </c>
      <c r="E107" s="6">
        <v>33292067</v>
      </c>
      <c r="F107" s="6">
        <v>33292067</v>
      </c>
      <c r="G107" s="6">
        <v>33292067</v>
      </c>
      <c r="H107" s="6">
        <v>33292067</v>
      </c>
      <c r="I107" s="6">
        <v>33292067</v>
      </c>
    </row>
    <row r="108" spans="1:9" ht="20.100000000000001" customHeight="1">
      <c r="A108" s="9" t="s">
        <v>36</v>
      </c>
      <c r="B108" s="6">
        <v>155905229</v>
      </c>
      <c r="C108" s="6">
        <v>155905229</v>
      </c>
      <c r="D108" s="6">
        <v>155905229</v>
      </c>
      <c r="E108" s="6">
        <v>155948886</v>
      </c>
      <c r="F108" s="6">
        <v>156213560</v>
      </c>
      <c r="G108" s="6">
        <v>155860500</v>
      </c>
      <c r="H108" s="6">
        <v>155860500</v>
      </c>
      <c r="I108" s="6">
        <v>155875148</v>
      </c>
    </row>
    <row r="109" spans="1:9" ht="20.100000000000001" customHeight="1">
      <c r="A109" s="9" t="s">
        <v>49</v>
      </c>
      <c r="B109" s="6">
        <v>38615080</v>
      </c>
      <c r="C109" s="6">
        <v>38614315</v>
      </c>
      <c r="D109" s="6">
        <v>39013035</v>
      </c>
      <c r="E109" s="6">
        <v>39013035</v>
      </c>
      <c r="F109" s="6">
        <v>39013035</v>
      </c>
      <c r="G109" s="6">
        <v>39212343</v>
      </c>
      <c r="H109" s="6">
        <v>39212343</v>
      </c>
      <c r="I109" s="6">
        <v>39211183</v>
      </c>
    </row>
    <row r="110" spans="1:9" ht="20.100000000000001" customHeight="1">
      <c r="A110" s="9" t="s">
        <v>44</v>
      </c>
      <c r="B110" s="6">
        <v>53991234</v>
      </c>
      <c r="C110" s="6">
        <v>53991234</v>
      </c>
      <c r="D110" s="6">
        <v>53991234</v>
      </c>
      <c r="E110" s="6">
        <v>53991234</v>
      </c>
      <c r="F110" s="6">
        <v>53990394</v>
      </c>
      <c r="G110" s="6">
        <v>53991357</v>
      </c>
      <c r="H110" s="6">
        <v>53991357</v>
      </c>
      <c r="I110" s="6">
        <v>53991356</v>
      </c>
    </row>
    <row r="111" spans="1:9" ht="20.100000000000001" customHeight="1">
      <c r="A111" s="9" t="s">
        <v>50</v>
      </c>
      <c r="B111" s="6">
        <v>93044654</v>
      </c>
      <c r="C111" s="6">
        <v>93044654</v>
      </c>
      <c r="D111" s="6">
        <v>93044652</v>
      </c>
      <c r="E111" s="6">
        <v>93044652</v>
      </c>
      <c r="F111" s="6">
        <v>93044652</v>
      </c>
      <c r="G111" s="6">
        <v>93044654</v>
      </c>
      <c r="H111" s="6">
        <v>93044678</v>
      </c>
      <c r="I111" s="6">
        <v>93045619</v>
      </c>
    </row>
    <row r="112" spans="1:9" ht="20.100000000000001" customHeight="1">
      <c r="A112" s="9" t="s">
        <v>40</v>
      </c>
      <c r="B112" s="6">
        <v>25932577</v>
      </c>
      <c r="C112" s="6">
        <v>25929042</v>
      </c>
      <c r="D112" s="6">
        <v>26093192</v>
      </c>
      <c r="E112" s="6">
        <v>26093192</v>
      </c>
      <c r="F112" s="6">
        <v>26093192</v>
      </c>
      <c r="G112" s="6">
        <v>26436959</v>
      </c>
      <c r="H112" s="6">
        <v>26436959</v>
      </c>
      <c r="I112" s="6">
        <v>26494520</v>
      </c>
    </row>
    <row r="113" spans="1:9" ht="20.100000000000001" customHeight="1">
      <c r="A113" s="9" t="s">
        <v>39</v>
      </c>
      <c r="B113" s="6">
        <v>51198870</v>
      </c>
      <c r="C113" s="6">
        <v>51198870</v>
      </c>
      <c r="D113" s="6">
        <v>51198870</v>
      </c>
      <c r="E113" s="6">
        <v>51198870</v>
      </c>
      <c r="F113" s="6">
        <v>51198870</v>
      </c>
      <c r="G113" s="6">
        <v>51198870</v>
      </c>
      <c r="H113" s="6">
        <v>51198870</v>
      </c>
      <c r="I113" s="6">
        <v>51201769</v>
      </c>
    </row>
    <row r="114" spans="1:9" ht="20.100000000000001" customHeight="1">
      <c r="A114" s="9" t="s">
        <v>30</v>
      </c>
      <c r="B114" s="6">
        <v>33298502</v>
      </c>
      <c r="C114" s="6">
        <v>33298502</v>
      </c>
      <c r="D114" s="6">
        <v>33298502</v>
      </c>
      <c r="E114" s="6">
        <v>33297990</v>
      </c>
      <c r="F114" s="6">
        <v>33565811</v>
      </c>
      <c r="G114" s="6">
        <v>33565811</v>
      </c>
      <c r="H114" s="6">
        <v>33565219</v>
      </c>
      <c r="I114" s="6">
        <v>33565219</v>
      </c>
    </row>
    <row r="115" spans="1:9" ht="20.100000000000001" customHeight="1">
      <c r="A115" s="9" t="s">
        <v>23</v>
      </c>
      <c r="B115" s="6">
        <v>35853000</v>
      </c>
      <c r="C115" s="6">
        <v>35853000</v>
      </c>
      <c r="D115" s="6">
        <v>35853000</v>
      </c>
      <c r="E115" s="6">
        <v>35853000</v>
      </c>
      <c r="F115" s="6">
        <v>35853000</v>
      </c>
      <c r="G115" s="6">
        <v>35853000</v>
      </c>
      <c r="H115" s="6">
        <v>35853000</v>
      </c>
      <c r="I115" s="6">
        <v>35853000</v>
      </c>
    </row>
    <row r="116" spans="1:9" ht="20.100000000000001" customHeight="1">
      <c r="A116" s="9" t="s">
        <v>21</v>
      </c>
      <c r="B116" s="6">
        <v>81889445</v>
      </c>
      <c r="C116" s="6">
        <v>81889445</v>
      </c>
      <c r="D116" s="6">
        <v>81889445</v>
      </c>
      <c r="E116" s="6">
        <v>81889445</v>
      </c>
      <c r="F116" s="6">
        <v>81889445</v>
      </c>
      <c r="G116" s="6">
        <v>81889445</v>
      </c>
      <c r="H116" s="6">
        <v>81889445</v>
      </c>
      <c r="I116" s="6">
        <v>81889445</v>
      </c>
    </row>
    <row r="117" spans="1:9" ht="20.100000000000001" customHeight="1">
      <c r="A117" s="9" t="s">
        <v>41</v>
      </c>
      <c r="B117" s="6">
        <v>29845126</v>
      </c>
      <c r="C117" s="6">
        <v>29845126</v>
      </c>
      <c r="D117" s="6">
        <v>30445145</v>
      </c>
      <c r="E117" s="6">
        <v>30445145</v>
      </c>
      <c r="F117" s="6">
        <v>30445145</v>
      </c>
      <c r="G117" s="6">
        <v>30445145</v>
      </c>
      <c r="H117" s="6">
        <v>30445145</v>
      </c>
      <c r="I117" s="6">
        <v>30645330</v>
      </c>
    </row>
    <row r="118" spans="1:9" ht="20.100000000000001" customHeight="1">
      <c r="A118" s="9" t="s">
        <v>1</v>
      </c>
      <c r="B118" s="6">
        <v>1022563285</v>
      </c>
      <c r="C118" s="6">
        <v>1027198470</v>
      </c>
      <c r="D118" s="6">
        <v>1027228237</v>
      </c>
      <c r="E118" s="6">
        <v>1028778399</v>
      </c>
      <c r="F118" s="6">
        <v>1028522877</v>
      </c>
      <c r="G118" s="6">
        <v>1029687366</v>
      </c>
      <c r="H118" s="6">
        <v>1030004376</v>
      </c>
      <c r="I118" s="6">
        <v>1030008274</v>
      </c>
    </row>
    <row r="119" spans="1:9" ht="20.100000000000001" customHeight="1">
      <c r="A119" s="9" t="s">
        <v>14</v>
      </c>
      <c r="B119" s="6">
        <v>333858704</v>
      </c>
      <c r="C119" s="6">
        <v>333858704</v>
      </c>
      <c r="D119" s="6">
        <v>333859733</v>
      </c>
      <c r="E119" s="6">
        <v>335305853</v>
      </c>
      <c r="F119" s="6">
        <v>335305853</v>
      </c>
      <c r="G119" s="6">
        <v>335305853</v>
      </c>
      <c r="H119" s="6">
        <v>335305852</v>
      </c>
      <c r="I119" s="6">
        <v>335307383</v>
      </c>
    </row>
    <row r="120" spans="1:9" ht="20.100000000000001" customHeight="1">
      <c r="A120" s="9" t="s">
        <v>10</v>
      </c>
      <c r="B120" s="6">
        <v>87271008</v>
      </c>
      <c r="C120" s="6">
        <v>87488844</v>
      </c>
      <c r="D120" s="6">
        <v>87785359</v>
      </c>
      <c r="E120" s="6">
        <v>88038796</v>
      </c>
      <c r="F120" s="6">
        <v>88306314</v>
      </c>
      <c r="G120" s="6">
        <v>88304463</v>
      </c>
      <c r="H120" s="6">
        <v>88304465</v>
      </c>
      <c r="I120" s="6">
        <v>88305095</v>
      </c>
    </row>
    <row r="121" spans="1:9" ht="20.100000000000001" customHeight="1">
      <c r="A121" s="9" t="s">
        <v>2</v>
      </c>
      <c r="B121" s="6">
        <v>84204778</v>
      </c>
      <c r="C121" s="6">
        <v>84762822</v>
      </c>
      <c r="D121" s="6">
        <v>84783347</v>
      </c>
      <c r="E121" s="6">
        <v>84783347</v>
      </c>
      <c r="F121" s="6">
        <v>84783347</v>
      </c>
      <c r="G121" s="6">
        <v>84958649</v>
      </c>
      <c r="H121" s="6">
        <v>84958649</v>
      </c>
      <c r="I121" s="6">
        <v>84958649</v>
      </c>
    </row>
    <row r="122" spans="1:9" ht="20.100000000000001" customHeight="1">
      <c r="A122" s="9" t="s">
        <v>4</v>
      </c>
      <c r="B122" s="6">
        <v>124277320</v>
      </c>
      <c r="C122" s="6">
        <v>124277317</v>
      </c>
      <c r="D122" s="6">
        <v>124277317</v>
      </c>
      <c r="E122" s="6">
        <v>123901726</v>
      </c>
      <c r="F122" s="6">
        <v>123901726</v>
      </c>
      <c r="G122" s="6">
        <v>124014784</v>
      </c>
      <c r="H122" s="6">
        <v>124014784</v>
      </c>
      <c r="I122" s="6">
        <v>124014784</v>
      </c>
    </row>
    <row r="123" spans="1:9" ht="20.100000000000001" customHeight="1">
      <c r="A123" s="9" t="s">
        <v>15</v>
      </c>
      <c r="B123" s="6">
        <v>66633000</v>
      </c>
      <c r="C123" s="6">
        <v>66633000</v>
      </c>
      <c r="D123" s="6">
        <v>66633000</v>
      </c>
      <c r="E123" s="6">
        <v>66633000</v>
      </c>
      <c r="F123" s="6">
        <v>66633000</v>
      </c>
      <c r="G123" s="6">
        <v>66544336</v>
      </c>
      <c r="H123" s="6">
        <v>66544336</v>
      </c>
      <c r="I123" s="6">
        <v>66544336</v>
      </c>
    </row>
    <row r="124" spans="1:9" ht="20.100000000000001" customHeight="1">
      <c r="A124" s="9" t="s">
        <v>6</v>
      </c>
      <c r="B124" s="6">
        <v>42065437</v>
      </c>
      <c r="C124" s="6">
        <v>42065437</v>
      </c>
      <c r="D124" s="6">
        <v>42065437</v>
      </c>
      <c r="E124" s="6">
        <v>42065437</v>
      </c>
      <c r="F124" s="6">
        <v>42065437</v>
      </c>
      <c r="G124" s="6">
        <v>42065437</v>
      </c>
      <c r="H124" s="6">
        <v>42065437</v>
      </c>
      <c r="I124" s="6">
        <v>42065436</v>
      </c>
    </row>
    <row r="125" spans="1:9" ht="20.100000000000001" customHeight="1">
      <c r="A125" s="9" t="s">
        <v>5</v>
      </c>
      <c r="B125" s="6">
        <v>76803019</v>
      </c>
      <c r="C125" s="6">
        <v>80176759</v>
      </c>
      <c r="D125" s="6">
        <v>80176759</v>
      </c>
      <c r="E125" s="6">
        <v>80405183</v>
      </c>
      <c r="F125" s="6">
        <v>79882143</v>
      </c>
      <c r="G125" s="6">
        <v>79882143</v>
      </c>
      <c r="H125" s="6">
        <v>79882140</v>
      </c>
      <c r="I125" s="6">
        <v>79883698</v>
      </c>
    </row>
    <row r="126" spans="1:9" ht="20.100000000000001" customHeight="1">
      <c r="A126" s="9" t="s">
        <v>17</v>
      </c>
      <c r="B126" s="6">
        <v>30276073</v>
      </c>
      <c r="C126" s="6">
        <v>30715247</v>
      </c>
      <c r="D126" s="6">
        <v>30715247</v>
      </c>
      <c r="E126" s="6">
        <v>30715247</v>
      </c>
      <c r="F126" s="6">
        <v>30715247</v>
      </c>
      <c r="G126" s="6">
        <v>30715247</v>
      </c>
      <c r="H126" s="6">
        <v>30715247</v>
      </c>
      <c r="I126" s="6">
        <v>30715247</v>
      </c>
    </row>
    <row r="127" spans="1:9" ht="20.100000000000001" customHeight="1">
      <c r="A127" s="9" t="s">
        <v>19</v>
      </c>
      <c r="B127" s="6">
        <v>9880511</v>
      </c>
      <c r="C127" s="6">
        <v>9919108</v>
      </c>
      <c r="D127" s="6">
        <v>9918922</v>
      </c>
      <c r="E127" s="6">
        <v>9918922</v>
      </c>
      <c r="F127" s="6">
        <v>9918922</v>
      </c>
      <c r="G127" s="6">
        <v>9918922</v>
      </c>
      <c r="H127" s="6">
        <v>9918922</v>
      </c>
      <c r="I127" s="6">
        <v>9918922</v>
      </c>
    </row>
    <row r="128" spans="1:9" ht="20.100000000000001" customHeight="1">
      <c r="A128" s="9" t="s">
        <v>9</v>
      </c>
      <c r="B128" s="6">
        <v>26383940</v>
      </c>
      <c r="C128" s="6">
        <v>26383940</v>
      </c>
      <c r="D128" s="6">
        <v>26383940</v>
      </c>
      <c r="E128" s="6">
        <v>26383940</v>
      </c>
      <c r="F128" s="6">
        <v>26383940</v>
      </c>
      <c r="G128" s="6">
        <v>26383940</v>
      </c>
      <c r="H128" s="6">
        <v>26383940</v>
      </c>
      <c r="I128" s="6">
        <v>26383940</v>
      </c>
    </row>
    <row r="129" spans="1:9" ht="20.100000000000001" customHeight="1">
      <c r="A129" s="9" t="s">
        <v>16</v>
      </c>
      <c r="B129" s="6">
        <v>16971071</v>
      </c>
      <c r="C129" s="6">
        <v>16971071</v>
      </c>
      <c r="D129" s="6">
        <v>16680775</v>
      </c>
      <c r="E129" s="6">
        <v>16680775</v>
      </c>
      <c r="F129" s="6">
        <v>16680775</v>
      </c>
      <c r="G129" s="6">
        <v>16680775</v>
      </c>
      <c r="H129" s="6">
        <v>16680775</v>
      </c>
      <c r="I129" s="6">
        <v>16680775</v>
      </c>
    </row>
    <row r="130" spans="1:9" ht="20.100000000000001" customHeight="1">
      <c r="A130" s="9" t="s">
        <v>12</v>
      </c>
      <c r="B130" s="6">
        <v>42582840</v>
      </c>
      <c r="C130" s="6">
        <v>42548998</v>
      </c>
      <c r="D130" s="6">
        <v>42548998</v>
      </c>
      <c r="E130" s="6">
        <v>42548998</v>
      </c>
      <c r="F130" s="6">
        <v>42548998</v>
      </c>
      <c r="G130" s="6">
        <v>42543171</v>
      </c>
      <c r="H130" s="6">
        <v>42543171</v>
      </c>
      <c r="I130" s="6">
        <v>42543171</v>
      </c>
    </row>
    <row r="131" spans="1:9" ht="20.100000000000001" customHeight="1">
      <c r="A131" s="9" t="s">
        <v>13</v>
      </c>
      <c r="B131" s="6">
        <v>26458928</v>
      </c>
      <c r="C131" s="6">
        <v>26458928</v>
      </c>
      <c r="D131" s="6">
        <v>26458928</v>
      </c>
      <c r="E131" s="6">
        <v>26456700</v>
      </c>
      <c r="F131" s="6">
        <v>26456700</v>
      </c>
      <c r="G131" s="6">
        <v>26456700</v>
      </c>
      <c r="H131" s="6">
        <v>26456700</v>
      </c>
      <c r="I131" s="6">
        <v>26456700</v>
      </c>
    </row>
    <row r="132" spans="1:9" ht="20.100000000000001" customHeight="1">
      <c r="A132" s="9" t="s">
        <v>18</v>
      </c>
      <c r="B132" s="6">
        <v>13230291</v>
      </c>
      <c r="C132" s="6">
        <v>13230291</v>
      </c>
      <c r="D132" s="6">
        <v>13229891</v>
      </c>
      <c r="E132" s="6">
        <v>13229891</v>
      </c>
      <c r="F132" s="6">
        <v>13229891</v>
      </c>
      <c r="G132" s="6">
        <v>13229891</v>
      </c>
      <c r="H132" s="6">
        <v>13229891</v>
      </c>
      <c r="I132" s="6">
        <v>13229891</v>
      </c>
    </row>
    <row r="133" spans="1:9" ht="20.100000000000001" customHeight="1">
      <c r="A133" s="9" t="s">
        <v>7</v>
      </c>
      <c r="B133" s="6">
        <v>3710000</v>
      </c>
      <c r="C133" s="6">
        <v>3710000</v>
      </c>
      <c r="D133" s="6">
        <v>3710000</v>
      </c>
      <c r="E133" s="6">
        <v>3710000</v>
      </c>
      <c r="F133" s="6">
        <v>3710000</v>
      </c>
      <c r="G133" s="6">
        <v>3710000</v>
      </c>
      <c r="H133" s="6">
        <v>3710000</v>
      </c>
      <c r="I133" s="6">
        <v>3710000</v>
      </c>
    </row>
    <row r="134" spans="1:9" ht="20.100000000000001" customHeight="1">
      <c r="A134" s="9" t="s">
        <v>11</v>
      </c>
      <c r="B134" s="6">
        <v>14839362</v>
      </c>
      <c r="C134" s="6">
        <v>14839362</v>
      </c>
      <c r="D134" s="6">
        <v>14839016</v>
      </c>
      <c r="E134" s="6">
        <v>14839016</v>
      </c>
      <c r="F134" s="6">
        <v>14839016</v>
      </c>
      <c r="G134" s="6">
        <v>14839016</v>
      </c>
      <c r="H134" s="6">
        <v>14839016</v>
      </c>
      <c r="I134" s="6">
        <v>14839016</v>
      </c>
    </row>
    <row r="135" spans="1:9" ht="20.100000000000001" customHeight="1">
      <c r="A135" s="9" t="s">
        <v>3</v>
      </c>
      <c r="B135" s="6">
        <v>12380128</v>
      </c>
      <c r="C135" s="6">
        <v>12421767</v>
      </c>
      <c r="D135" s="6">
        <v>12421767</v>
      </c>
      <c r="E135" s="6">
        <v>12421767</v>
      </c>
      <c r="F135" s="6">
        <v>12421767</v>
      </c>
      <c r="G135" s="6">
        <v>12421767</v>
      </c>
      <c r="H135" s="6">
        <v>12421767</v>
      </c>
      <c r="I135" s="6">
        <v>12421947</v>
      </c>
    </row>
    <row r="136" spans="1:9" ht="20.100000000000001" customHeight="1">
      <c r="A136" s="9" t="s">
        <v>8</v>
      </c>
      <c r="B136" s="6">
        <v>10736875</v>
      </c>
      <c r="C136" s="6">
        <v>10736875</v>
      </c>
      <c r="D136" s="6">
        <v>10739801</v>
      </c>
      <c r="E136" s="6">
        <v>10739801</v>
      </c>
      <c r="F136" s="6">
        <v>10739801</v>
      </c>
      <c r="G136" s="6">
        <v>11712272</v>
      </c>
      <c r="H136" s="6">
        <v>12029284</v>
      </c>
      <c r="I136" s="6">
        <v>12029284</v>
      </c>
    </row>
    <row r="137" spans="1:9" ht="20.100000000000001" customHeight="1">
      <c r="A137" s="9" t="s">
        <v>233</v>
      </c>
      <c r="B137" s="6">
        <v>724529846</v>
      </c>
      <c r="C137" s="6">
        <v>729047038</v>
      </c>
      <c r="D137" s="6">
        <v>731347938</v>
      </c>
      <c r="E137" s="6">
        <v>731003419</v>
      </c>
      <c r="F137" s="6">
        <v>735737985</v>
      </c>
      <c r="G137" s="6">
        <v>736252276</v>
      </c>
      <c r="H137" s="6">
        <v>737094363</v>
      </c>
      <c r="I137" s="6">
        <v>738111394</v>
      </c>
    </row>
    <row r="138" spans="1:9" ht="20.100000000000001" customHeight="1">
      <c r="A138" s="9" t="s">
        <v>243</v>
      </c>
      <c r="B138" s="6">
        <v>336701918</v>
      </c>
      <c r="C138" s="6">
        <v>337378337</v>
      </c>
      <c r="D138" s="6">
        <v>337909981</v>
      </c>
      <c r="E138" s="6">
        <v>337378337</v>
      </c>
      <c r="F138" s="6">
        <v>339442798</v>
      </c>
      <c r="G138" s="6">
        <v>339442798</v>
      </c>
      <c r="H138" s="6">
        <v>339442798</v>
      </c>
      <c r="I138" s="6">
        <v>339545953</v>
      </c>
    </row>
    <row r="139" spans="1:9" ht="20.100000000000001" customHeight="1">
      <c r="A139" s="9" t="s">
        <v>244</v>
      </c>
      <c r="B139" s="6">
        <v>108573242</v>
      </c>
      <c r="C139" s="6">
        <v>108722161</v>
      </c>
      <c r="D139" s="6">
        <v>108722161</v>
      </c>
      <c r="E139" s="6">
        <v>108722161</v>
      </c>
      <c r="F139" s="6">
        <v>108722161</v>
      </c>
      <c r="G139" s="6">
        <v>108722161</v>
      </c>
      <c r="H139" s="6">
        <v>108722161</v>
      </c>
      <c r="I139" s="6">
        <v>110808546</v>
      </c>
    </row>
    <row r="140" spans="1:9" ht="20.100000000000001" customHeight="1">
      <c r="A140" s="9" t="s">
        <v>240</v>
      </c>
      <c r="B140" s="6">
        <v>56691849</v>
      </c>
      <c r="C140" s="6">
        <v>56691849</v>
      </c>
      <c r="D140" s="6">
        <v>56691849</v>
      </c>
      <c r="E140" s="6">
        <v>57646100</v>
      </c>
      <c r="F140" s="6">
        <v>57646100</v>
      </c>
      <c r="G140" s="6">
        <v>57646100</v>
      </c>
      <c r="H140" s="6">
        <v>57646099</v>
      </c>
      <c r="I140" s="6">
        <v>57646100</v>
      </c>
    </row>
    <row r="141" spans="1:9" ht="20.100000000000001" customHeight="1">
      <c r="A141" s="9" t="s">
        <v>236</v>
      </c>
      <c r="B141" s="6">
        <v>17741222</v>
      </c>
      <c r="C141" s="6">
        <v>17737591</v>
      </c>
      <c r="D141" s="6">
        <v>17737591</v>
      </c>
      <c r="E141" s="6">
        <v>17737591</v>
      </c>
      <c r="F141" s="6">
        <v>17737591</v>
      </c>
      <c r="G141" s="6">
        <v>17736716</v>
      </c>
      <c r="H141" s="6">
        <v>17736716</v>
      </c>
      <c r="I141" s="6">
        <v>17736716</v>
      </c>
    </row>
    <row r="142" spans="1:9" ht="20.100000000000001" customHeight="1">
      <c r="A142" s="9" t="s">
        <v>238</v>
      </c>
      <c r="B142" s="6">
        <v>54707315</v>
      </c>
      <c r="C142" s="6">
        <v>55061021</v>
      </c>
      <c r="D142" s="6">
        <v>55061021</v>
      </c>
      <c r="E142" s="6">
        <v>55061021</v>
      </c>
      <c r="F142" s="6">
        <v>55061021</v>
      </c>
      <c r="G142" s="6">
        <v>55061021</v>
      </c>
      <c r="H142" s="6">
        <v>55061021</v>
      </c>
      <c r="I142" s="6">
        <v>55061021</v>
      </c>
    </row>
    <row r="143" spans="1:9" ht="20.100000000000001" customHeight="1">
      <c r="A143" s="9" t="s">
        <v>237</v>
      </c>
      <c r="B143" s="6">
        <v>31106651</v>
      </c>
      <c r="C143" s="6">
        <v>31106651</v>
      </c>
      <c r="D143" s="6">
        <v>31106651</v>
      </c>
      <c r="E143" s="6">
        <v>31106651</v>
      </c>
      <c r="F143" s="6">
        <v>31106651</v>
      </c>
      <c r="G143" s="6">
        <v>31106651</v>
      </c>
      <c r="H143" s="6">
        <v>31106652</v>
      </c>
      <c r="I143" s="6">
        <v>31106652</v>
      </c>
    </row>
    <row r="144" spans="1:9" ht="20.100000000000001" customHeight="1">
      <c r="A144" s="9" t="s">
        <v>242</v>
      </c>
      <c r="B144" s="6">
        <v>24489716</v>
      </c>
      <c r="C144" s="6">
        <v>25862494</v>
      </c>
      <c r="D144" s="6">
        <v>26278219</v>
      </c>
      <c r="E144" s="6">
        <v>26261955</v>
      </c>
      <c r="F144" s="6">
        <v>26261955</v>
      </c>
      <c r="G144" s="6">
        <v>26299913</v>
      </c>
      <c r="H144" s="6">
        <v>27087912</v>
      </c>
      <c r="I144" s="6">
        <v>27087912</v>
      </c>
    </row>
    <row r="145" spans="1:9" ht="20.100000000000001" customHeight="1">
      <c r="A145" s="9" t="s">
        <v>234</v>
      </c>
      <c r="B145" s="6">
        <v>12228633</v>
      </c>
      <c r="C145" s="6">
        <v>12228633</v>
      </c>
      <c r="D145" s="6">
        <v>12411518</v>
      </c>
      <c r="E145" s="6">
        <v>12417874</v>
      </c>
      <c r="F145" s="6">
        <v>12417874</v>
      </c>
      <c r="G145" s="6">
        <v>12429805</v>
      </c>
      <c r="H145" s="6">
        <v>12430138</v>
      </c>
      <c r="I145" s="6">
        <v>12430138</v>
      </c>
    </row>
    <row r="146" spans="1:9" ht="20.100000000000001" customHeight="1">
      <c r="A146" s="9" t="s">
        <v>239</v>
      </c>
      <c r="B146" s="6">
        <v>33099830</v>
      </c>
      <c r="C146" s="6">
        <v>35069605</v>
      </c>
      <c r="D146" s="6">
        <v>36240352</v>
      </c>
      <c r="E146" s="6">
        <v>35483134</v>
      </c>
      <c r="F146" s="6">
        <v>38153239</v>
      </c>
      <c r="G146" s="6">
        <v>38618516</v>
      </c>
      <c r="H146" s="6">
        <v>38672271</v>
      </c>
      <c r="I146" s="6">
        <v>37499761</v>
      </c>
    </row>
    <row r="147" spans="1:9" ht="20.100000000000001" customHeight="1">
      <c r="A147" s="9" t="s">
        <v>235</v>
      </c>
      <c r="B147" s="6">
        <v>35644901</v>
      </c>
      <c r="C147" s="6">
        <v>35644901</v>
      </c>
      <c r="D147" s="6">
        <v>35644901</v>
      </c>
      <c r="E147" s="6">
        <v>35644901</v>
      </c>
      <c r="F147" s="6">
        <v>35644901</v>
      </c>
      <c r="G147" s="6">
        <v>35644901</v>
      </c>
      <c r="H147" s="6">
        <v>35644901</v>
      </c>
      <c r="I147" s="6">
        <v>35644901</v>
      </c>
    </row>
    <row r="148" spans="1:9" ht="20.100000000000001" customHeight="1">
      <c r="A148" s="9" t="s">
        <v>241</v>
      </c>
      <c r="B148" s="6">
        <v>13544569</v>
      </c>
      <c r="C148" s="6">
        <v>13543795</v>
      </c>
      <c r="D148" s="6">
        <v>13543694</v>
      </c>
      <c r="E148" s="6">
        <v>13543694</v>
      </c>
      <c r="F148" s="6">
        <v>13543694</v>
      </c>
      <c r="G148" s="6">
        <v>13543694</v>
      </c>
      <c r="H148" s="6">
        <v>13543694</v>
      </c>
      <c r="I148" s="6">
        <v>13543694</v>
      </c>
    </row>
    <row r="149" spans="1:9" ht="20.100000000000001" customHeight="1">
      <c r="A149" s="9" t="s">
        <v>217</v>
      </c>
      <c r="B149" s="6">
        <v>903409823</v>
      </c>
      <c r="C149" s="6">
        <v>905131392</v>
      </c>
      <c r="D149" s="6">
        <v>903897573</v>
      </c>
      <c r="E149" s="6">
        <v>904905818</v>
      </c>
      <c r="F149" s="6">
        <v>908086503</v>
      </c>
      <c r="G149" s="6">
        <v>909043093</v>
      </c>
      <c r="H149" s="6">
        <v>912069919</v>
      </c>
      <c r="I149" s="6">
        <v>919129887</v>
      </c>
    </row>
    <row r="150" spans="1:9" ht="20.100000000000001" customHeight="1">
      <c r="A150" s="9" t="s">
        <v>229</v>
      </c>
      <c r="B150" s="6">
        <v>140712458</v>
      </c>
      <c r="C150" s="6">
        <v>140687116</v>
      </c>
      <c r="D150" s="6">
        <v>140692385</v>
      </c>
      <c r="E150" s="6">
        <v>140692261</v>
      </c>
      <c r="F150" s="6">
        <v>141564968</v>
      </c>
      <c r="G150" s="6">
        <v>141709476</v>
      </c>
      <c r="H150" s="6">
        <v>143943184</v>
      </c>
      <c r="I150" s="6">
        <v>143948819</v>
      </c>
    </row>
    <row r="151" spans="1:9" ht="20.100000000000001" customHeight="1">
      <c r="A151" s="9" t="s">
        <v>219</v>
      </c>
      <c r="B151" s="6">
        <v>60114957</v>
      </c>
      <c r="C151" s="6">
        <v>60114957</v>
      </c>
      <c r="D151" s="6">
        <v>60114957</v>
      </c>
      <c r="E151" s="6">
        <v>60114957</v>
      </c>
      <c r="F151" s="6">
        <v>60114954</v>
      </c>
      <c r="G151" s="6">
        <v>60114957</v>
      </c>
      <c r="H151" s="6">
        <v>60114957</v>
      </c>
      <c r="I151" s="6">
        <v>60114957</v>
      </c>
    </row>
    <row r="152" spans="1:9" ht="20.100000000000001" customHeight="1">
      <c r="A152" s="9" t="s">
        <v>223</v>
      </c>
      <c r="B152" s="6">
        <v>35358561</v>
      </c>
      <c r="C152" s="6">
        <v>35324504</v>
      </c>
      <c r="D152" s="6">
        <v>35324504</v>
      </c>
      <c r="E152" s="6">
        <v>35324504</v>
      </c>
      <c r="F152" s="6">
        <v>35324504</v>
      </c>
      <c r="G152" s="6">
        <v>30064183</v>
      </c>
      <c r="H152" s="6">
        <v>30064183</v>
      </c>
      <c r="I152" s="6">
        <v>35327241</v>
      </c>
    </row>
    <row r="153" spans="1:9" ht="20.100000000000001" customHeight="1">
      <c r="A153" s="9" t="s">
        <v>227</v>
      </c>
      <c r="B153" s="6">
        <v>83014719</v>
      </c>
      <c r="C153" s="6">
        <v>83489213</v>
      </c>
      <c r="D153" s="6">
        <v>83932933</v>
      </c>
      <c r="E153" s="6">
        <v>84935069</v>
      </c>
      <c r="F153" s="6">
        <v>86275783</v>
      </c>
      <c r="G153" s="6">
        <v>92034569</v>
      </c>
      <c r="H153" s="6">
        <v>92147361</v>
      </c>
      <c r="I153" s="6">
        <v>92818557</v>
      </c>
    </row>
    <row r="154" spans="1:9" ht="20.100000000000001" customHeight="1">
      <c r="A154" s="9" t="s">
        <v>225</v>
      </c>
      <c r="B154" s="6">
        <v>200253515</v>
      </c>
      <c r="C154" s="6">
        <v>200253628</v>
      </c>
      <c r="D154" s="6">
        <v>200225499</v>
      </c>
      <c r="E154" s="6">
        <v>200235993</v>
      </c>
      <c r="F154" s="6">
        <v>200235993</v>
      </c>
      <c r="G154" s="6">
        <v>200224909</v>
      </c>
      <c r="H154" s="6">
        <v>200224913</v>
      </c>
      <c r="I154" s="6">
        <v>200224913</v>
      </c>
    </row>
    <row r="155" spans="1:9" ht="20.100000000000001" customHeight="1">
      <c r="A155" s="9" t="s">
        <v>221</v>
      </c>
      <c r="B155" s="6">
        <v>49847710</v>
      </c>
      <c r="C155" s="6">
        <v>49847710</v>
      </c>
      <c r="D155" s="6">
        <v>49850582</v>
      </c>
      <c r="E155" s="6">
        <v>49850582</v>
      </c>
      <c r="F155" s="6">
        <v>49850582</v>
      </c>
      <c r="G155" s="6">
        <v>49850582</v>
      </c>
      <c r="H155" s="6">
        <v>49850582</v>
      </c>
      <c r="I155" s="6">
        <v>49850582</v>
      </c>
    </row>
    <row r="156" spans="1:9" ht="20.100000000000001" customHeight="1">
      <c r="A156" s="9" t="s">
        <v>218</v>
      </c>
      <c r="B156" s="6">
        <v>49221981</v>
      </c>
      <c r="C156" s="6">
        <v>49221873</v>
      </c>
      <c r="D156" s="6">
        <v>49221873</v>
      </c>
      <c r="E156" s="6">
        <v>49221048</v>
      </c>
      <c r="F156" s="6">
        <v>49225821</v>
      </c>
      <c r="G156" s="6">
        <v>49225821</v>
      </c>
      <c r="H156" s="6">
        <v>49225821</v>
      </c>
      <c r="I156" s="6">
        <v>49225821</v>
      </c>
    </row>
    <row r="157" spans="1:9" ht="20.100000000000001" customHeight="1">
      <c r="A157" s="9" t="s">
        <v>222</v>
      </c>
      <c r="B157" s="6">
        <v>75098153</v>
      </c>
      <c r="C157" s="6">
        <v>76388108</v>
      </c>
      <c r="D157" s="6">
        <v>74584470</v>
      </c>
      <c r="E157" s="6">
        <v>74954163</v>
      </c>
      <c r="F157" s="6">
        <v>75160787</v>
      </c>
      <c r="G157" s="6">
        <v>75159380</v>
      </c>
      <c r="H157" s="6">
        <v>75847910</v>
      </c>
      <c r="I157" s="6">
        <v>76346790</v>
      </c>
    </row>
    <row r="158" spans="1:9" ht="20.100000000000001" customHeight="1">
      <c r="A158" s="9" t="s">
        <v>220</v>
      </c>
      <c r="B158" s="6">
        <v>29406235</v>
      </c>
      <c r="C158" s="6">
        <v>29454111</v>
      </c>
      <c r="D158" s="6">
        <v>29453071</v>
      </c>
      <c r="E158" s="6">
        <v>29453071</v>
      </c>
      <c r="F158" s="6">
        <v>29453071</v>
      </c>
      <c r="G158" s="6">
        <v>29453071</v>
      </c>
      <c r="H158" s="6">
        <v>29453071</v>
      </c>
      <c r="I158" s="6">
        <v>29453071</v>
      </c>
    </row>
    <row r="159" spans="1:9" ht="20.100000000000001" customHeight="1">
      <c r="A159" s="9" t="s">
        <v>224</v>
      </c>
      <c r="B159" s="6">
        <v>43391336</v>
      </c>
      <c r="C159" s="6">
        <v>43391336</v>
      </c>
      <c r="D159" s="6">
        <v>43391336</v>
      </c>
      <c r="E159" s="6">
        <v>43066254</v>
      </c>
      <c r="F159" s="6">
        <v>43390736</v>
      </c>
      <c r="G159" s="6">
        <v>43390736</v>
      </c>
      <c r="H159" s="6">
        <v>43390736</v>
      </c>
      <c r="I159" s="6">
        <v>43390736</v>
      </c>
    </row>
    <row r="160" spans="1:9" ht="20.100000000000001" customHeight="1">
      <c r="A160" s="9" t="s">
        <v>226</v>
      </c>
      <c r="B160" s="6">
        <v>22730591</v>
      </c>
      <c r="C160" s="6">
        <v>22699229</v>
      </c>
      <c r="D160" s="6">
        <v>22699229</v>
      </c>
      <c r="E160" s="6">
        <v>22699229</v>
      </c>
      <c r="F160" s="6">
        <v>22712136</v>
      </c>
      <c r="G160" s="6">
        <v>23038239</v>
      </c>
      <c r="H160" s="6">
        <v>23030031</v>
      </c>
      <c r="I160" s="6">
        <v>23030031</v>
      </c>
    </row>
    <row r="161" spans="1:9" ht="20.100000000000001" customHeight="1">
      <c r="A161" s="9" t="s">
        <v>230</v>
      </c>
      <c r="B161" s="6">
        <v>5959271</v>
      </c>
      <c r="C161" s="6">
        <v>5959271</v>
      </c>
      <c r="D161" s="6">
        <v>5959271</v>
      </c>
      <c r="E161" s="6">
        <v>5959271</v>
      </c>
      <c r="F161" s="6">
        <v>5959271</v>
      </c>
      <c r="G161" s="6">
        <v>5959271</v>
      </c>
      <c r="H161" s="6">
        <v>5959271</v>
      </c>
      <c r="I161" s="6">
        <v>5959271</v>
      </c>
    </row>
    <row r="162" spans="1:9" ht="20.100000000000001" customHeight="1">
      <c r="A162" s="9" t="s">
        <v>232</v>
      </c>
      <c r="B162" s="6">
        <v>36073344</v>
      </c>
      <c r="C162" s="6">
        <v>36073344</v>
      </c>
      <c r="D162" s="6">
        <v>36115459</v>
      </c>
      <c r="E162" s="6">
        <v>36115459</v>
      </c>
      <c r="F162" s="6">
        <v>35714016</v>
      </c>
      <c r="G162" s="6">
        <v>35714016</v>
      </c>
      <c r="H162" s="6">
        <v>35714016</v>
      </c>
      <c r="I162" s="6">
        <v>35714016</v>
      </c>
    </row>
    <row r="163" spans="1:9" ht="20.100000000000001" customHeight="1">
      <c r="A163" s="9" t="s">
        <v>228</v>
      </c>
      <c r="B163" s="6">
        <v>36763842</v>
      </c>
      <c r="C163" s="6">
        <v>36763842</v>
      </c>
      <c r="D163" s="6">
        <v>36860453</v>
      </c>
      <c r="E163" s="6">
        <v>36812406</v>
      </c>
      <c r="F163" s="6">
        <v>36812406</v>
      </c>
      <c r="G163" s="6">
        <v>36812408</v>
      </c>
      <c r="H163" s="6">
        <v>36812408</v>
      </c>
      <c r="I163" s="6">
        <v>37433607</v>
      </c>
    </row>
    <row r="164" spans="1:9" ht="20.100000000000001" customHeight="1">
      <c r="A164" s="9" t="s">
        <v>231</v>
      </c>
      <c r="B164" s="6">
        <v>35463150</v>
      </c>
      <c r="C164" s="6">
        <v>35463150</v>
      </c>
      <c r="D164" s="6">
        <v>35471551</v>
      </c>
      <c r="E164" s="6">
        <v>35471551</v>
      </c>
      <c r="F164" s="6">
        <v>36291475</v>
      </c>
      <c r="G164" s="6">
        <v>36291475</v>
      </c>
      <c r="H164" s="6">
        <v>36291475</v>
      </c>
      <c r="I164" s="6">
        <v>36291475</v>
      </c>
    </row>
    <row r="165" spans="1:9" ht="20.100000000000001" customHeight="1">
      <c r="A165" s="9" t="s">
        <v>199</v>
      </c>
      <c r="B165" s="6">
        <v>885497687</v>
      </c>
      <c r="C165" s="6">
        <v>885721699</v>
      </c>
      <c r="D165" s="6">
        <v>886474119</v>
      </c>
      <c r="E165" s="6">
        <v>886474119</v>
      </c>
      <c r="F165" s="6">
        <v>886379912</v>
      </c>
      <c r="G165" s="6">
        <v>885633881</v>
      </c>
      <c r="H165" s="6">
        <v>885638790</v>
      </c>
      <c r="I165" s="6">
        <v>884641960</v>
      </c>
    </row>
    <row r="166" spans="1:9" ht="20.100000000000001" customHeight="1">
      <c r="A166" s="9" t="s">
        <v>211</v>
      </c>
      <c r="B166" s="6">
        <v>197627900</v>
      </c>
      <c r="C166" s="6">
        <v>197627900</v>
      </c>
      <c r="D166" s="6">
        <v>197627900</v>
      </c>
      <c r="E166" s="6">
        <v>197627900</v>
      </c>
      <c r="F166" s="6">
        <v>197229690</v>
      </c>
      <c r="G166" s="6">
        <v>197229690</v>
      </c>
      <c r="H166" s="6">
        <v>197229690</v>
      </c>
      <c r="I166" s="6">
        <v>196264268</v>
      </c>
    </row>
    <row r="167" spans="1:9" ht="20.100000000000001" customHeight="1">
      <c r="A167" s="9" t="s">
        <v>201</v>
      </c>
      <c r="B167" s="6">
        <v>207398894</v>
      </c>
      <c r="C167" s="6">
        <v>207398894</v>
      </c>
      <c r="D167" s="6">
        <v>207398894</v>
      </c>
      <c r="E167" s="6">
        <v>207398894</v>
      </c>
      <c r="F167" s="6">
        <v>207398894</v>
      </c>
      <c r="G167" s="6">
        <v>207398894</v>
      </c>
      <c r="H167" s="6">
        <v>207398894</v>
      </c>
      <c r="I167" s="6">
        <v>207398894</v>
      </c>
    </row>
    <row r="168" spans="1:9" ht="20.100000000000001" customHeight="1">
      <c r="A168" s="9" t="s">
        <v>208</v>
      </c>
      <c r="B168" s="6">
        <v>76091104</v>
      </c>
      <c r="C168" s="6">
        <v>76091104</v>
      </c>
      <c r="D168" s="6">
        <v>76091104</v>
      </c>
      <c r="E168" s="6">
        <v>76091104</v>
      </c>
      <c r="F168" s="6">
        <v>76088794</v>
      </c>
      <c r="G168" s="6">
        <v>76088724</v>
      </c>
      <c r="H168" s="6">
        <v>76088724</v>
      </c>
      <c r="I168" s="6">
        <v>76052609</v>
      </c>
    </row>
    <row r="169" spans="1:9" ht="20.100000000000001" customHeight="1">
      <c r="A169" s="9" t="s">
        <v>212</v>
      </c>
      <c r="B169" s="6">
        <v>47831973</v>
      </c>
      <c r="C169" s="6">
        <v>47833455</v>
      </c>
      <c r="D169" s="6">
        <v>47833455</v>
      </c>
      <c r="E169" s="6">
        <v>47833455</v>
      </c>
      <c r="F169" s="6">
        <v>47833455</v>
      </c>
      <c r="G169" s="6">
        <v>47833455</v>
      </c>
      <c r="H169" s="6">
        <v>47833455</v>
      </c>
      <c r="I169" s="6">
        <v>47833455</v>
      </c>
    </row>
    <row r="170" spans="1:9" ht="20.100000000000001" customHeight="1">
      <c r="A170" s="9" t="s">
        <v>203</v>
      </c>
      <c r="B170" s="6">
        <v>29871000</v>
      </c>
      <c r="C170" s="6">
        <v>29871000</v>
      </c>
      <c r="D170" s="6">
        <v>30647473</v>
      </c>
      <c r="E170" s="6">
        <v>30647473</v>
      </c>
      <c r="F170" s="6">
        <v>30647473</v>
      </c>
      <c r="G170" s="6">
        <v>30647473</v>
      </c>
      <c r="H170" s="6">
        <v>30647473</v>
      </c>
      <c r="I170" s="6">
        <v>30647473</v>
      </c>
    </row>
    <row r="171" spans="1:9" ht="20.100000000000001" customHeight="1">
      <c r="A171" s="9" t="s">
        <v>202</v>
      </c>
      <c r="B171" s="6">
        <v>43831974</v>
      </c>
      <c r="C171" s="6">
        <v>43831974</v>
      </c>
      <c r="D171" s="6">
        <v>43831974</v>
      </c>
      <c r="E171" s="6">
        <v>43831974</v>
      </c>
      <c r="F171" s="6">
        <v>43831566</v>
      </c>
      <c r="G171" s="6">
        <v>43831566</v>
      </c>
      <c r="H171" s="6">
        <v>43831566</v>
      </c>
      <c r="I171" s="6">
        <v>43831566</v>
      </c>
    </row>
    <row r="172" spans="1:9" ht="20.100000000000001" customHeight="1">
      <c r="A172" s="9" t="s">
        <v>207</v>
      </c>
      <c r="B172" s="6">
        <v>150497709</v>
      </c>
      <c r="C172" s="6">
        <v>150497709</v>
      </c>
      <c r="D172" s="6">
        <v>150497709</v>
      </c>
      <c r="E172" s="6">
        <v>150497709</v>
      </c>
      <c r="F172" s="6">
        <v>150804430</v>
      </c>
      <c r="G172" s="6">
        <v>150045961</v>
      </c>
      <c r="H172" s="6">
        <v>150045964</v>
      </c>
      <c r="I172" s="6">
        <v>150050671</v>
      </c>
    </row>
    <row r="173" spans="1:9" ht="20.100000000000001" customHeight="1">
      <c r="A173" s="9" t="s">
        <v>213</v>
      </c>
      <c r="B173" s="6">
        <v>6398307</v>
      </c>
      <c r="C173" s="6">
        <v>6398307</v>
      </c>
      <c r="D173" s="6">
        <v>6398307</v>
      </c>
      <c r="E173" s="6">
        <v>6398307</v>
      </c>
      <c r="F173" s="6">
        <v>6398307</v>
      </c>
      <c r="G173" s="6">
        <v>6398307</v>
      </c>
      <c r="H173" s="6">
        <v>6398307</v>
      </c>
      <c r="I173" s="6">
        <v>6398307</v>
      </c>
    </row>
    <row r="174" spans="1:9" ht="20.100000000000001" customHeight="1">
      <c r="A174" s="9" t="s">
        <v>204</v>
      </c>
      <c r="B174" s="6">
        <v>12353295</v>
      </c>
      <c r="C174" s="6">
        <v>12353295</v>
      </c>
      <c r="D174" s="6">
        <v>12353295</v>
      </c>
      <c r="E174" s="6">
        <v>12353295</v>
      </c>
      <c r="F174" s="6">
        <v>12353295</v>
      </c>
      <c r="G174" s="6">
        <v>12353295</v>
      </c>
      <c r="H174" s="6">
        <v>12353295</v>
      </c>
      <c r="I174" s="6">
        <v>12353295</v>
      </c>
    </row>
    <row r="175" spans="1:9" ht="20.100000000000001" customHeight="1">
      <c r="A175" s="9" t="s">
        <v>210</v>
      </c>
      <c r="B175" s="6">
        <v>5498500</v>
      </c>
      <c r="C175" s="6">
        <v>5498500</v>
      </c>
      <c r="D175" s="6">
        <v>5474447</v>
      </c>
      <c r="E175" s="6">
        <v>5474447</v>
      </c>
      <c r="F175" s="6">
        <v>5474447</v>
      </c>
      <c r="G175" s="6">
        <v>5474447</v>
      </c>
      <c r="H175" s="6">
        <v>5474447</v>
      </c>
      <c r="I175" s="6">
        <v>5474447</v>
      </c>
    </row>
    <row r="176" spans="1:9" ht="20.100000000000001" customHeight="1">
      <c r="A176" s="9" t="s">
        <v>209</v>
      </c>
      <c r="B176" s="6">
        <v>17758000</v>
      </c>
      <c r="C176" s="6">
        <v>17980530</v>
      </c>
      <c r="D176" s="6">
        <v>17980530</v>
      </c>
      <c r="E176" s="6">
        <v>17980530</v>
      </c>
      <c r="F176" s="6">
        <v>17980530</v>
      </c>
      <c r="G176" s="6">
        <v>17985020</v>
      </c>
      <c r="H176" s="6">
        <v>17985020</v>
      </c>
      <c r="I176" s="6">
        <v>17985020</v>
      </c>
    </row>
    <row r="177" spans="1:9" ht="20.100000000000001" customHeight="1">
      <c r="A177" s="9" t="s">
        <v>206</v>
      </c>
      <c r="B177" s="6">
        <v>10110000</v>
      </c>
      <c r="C177" s="6">
        <v>10110000</v>
      </c>
      <c r="D177" s="6">
        <v>10110000</v>
      </c>
      <c r="E177" s="6">
        <v>10110000</v>
      </c>
      <c r="F177" s="6">
        <v>10110000</v>
      </c>
      <c r="G177" s="6">
        <v>10110000</v>
      </c>
      <c r="H177" s="6">
        <v>10110000</v>
      </c>
      <c r="I177" s="6">
        <v>10110000</v>
      </c>
    </row>
    <row r="178" spans="1:9" ht="20.100000000000001" customHeight="1">
      <c r="A178" s="9" t="s">
        <v>200</v>
      </c>
      <c r="B178" s="6">
        <v>32453860</v>
      </c>
      <c r="C178" s="6">
        <v>32453860</v>
      </c>
      <c r="D178" s="6">
        <v>32453860</v>
      </c>
      <c r="E178" s="6">
        <v>32453860</v>
      </c>
      <c r="F178" s="6">
        <v>32453860</v>
      </c>
      <c r="G178" s="6">
        <v>32461878</v>
      </c>
      <c r="H178" s="6">
        <v>32466784</v>
      </c>
      <c r="I178" s="6">
        <v>32466784</v>
      </c>
    </row>
    <row r="179" spans="1:9" ht="20.100000000000001" customHeight="1">
      <c r="A179" s="9" t="s">
        <v>205</v>
      </c>
      <c r="B179" s="6">
        <v>47775171</v>
      </c>
      <c r="C179" s="6">
        <v>47775171</v>
      </c>
      <c r="D179" s="6">
        <v>47775171</v>
      </c>
      <c r="E179" s="6">
        <v>47775171</v>
      </c>
      <c r="F179" s="6">
        <v>47775171</v>
      </c>
      <c r="G179" s="6">
        <v>47775171</v>
      </c>
      <c r="H179" s="6">
        <v>47775171</v>
      </c>
      <c r="I179" s="6">
        <v>47775171</v>
      </c>
    </row>
    <row r="180" spans="1:9" ht="20.100000000000001" customHeight="1">
      <c r="A180" s="9" t="s">
        <v>176</v>
      </c>
      <c r="B180" s="6">
        <v>1728970750</v>
      </c>
      <c r="C180" s="6">
        <v>1697909454</v>
      </c>
      <c r="D180" s="6">
        <v>1698905643</v>
      </c>
      <c r="E180" s="6">
        <v>1718429832</v>
      </c>
      <c r="F180" s="6">
        <v>1718458198</v>
      </c>
      <c r="G180" s="6">
        <v>1719363436</v>
      </c>
      <c r="H180" s="6">
        <v>1720423117</v>
      </c>
      <c r="I180" s="6">
        <v>1720488398</v>
      </c>
    </row>
    <row r="181" spans="1:9" ht="20.100000000000001" customHeight="1">
      <c r="A181" s="9" t="s">
        <v>184</v>
      </c>
      <c r="B181" s="6">
        <v>112490000</v>
      </c>
      <c r="C181" s="6">
        <v>112490000</v>
      </c>
      <c r="D181" s="6">
        <v>112490000</v>
      </c>
      <c r="E181" s="6">
        <v>112490000</v>
      </c>
      <c r="F181" s="6">
        <v>112490000</v>
      </c>
      <c r="G181" s="6">
        <v>112490000</v>
      </c>
      <c r="H181" s="6">
        <v>112490000</v>
      </c>
      <c r="I181" s="6">
        <v>112490000</v>
      </c>
    </row>
    <row r="182" spans="1:9" ht="20.100000000000001" customHeight="1">
      <c r="A182" s="9" t="s">
        <v>189</v>
      </c>
      <c r="B182" s="6">
        <v>345097039</v>
      </c>
      <c r="C182" s="6">
        <v>345097039</v>
      </c>
      <c r="D182" s="6">
        <v>345097039</v>
      </c>
      <c r="E182" s="6">
        <v>345097039</v>
      </c>
      <c r="F182" s="6">
        <v>345097039</v>
      </c>
      <c r="G182" s="6">
        <v>345097039</v>
      </c>
      <c r="H182" s="6">
        <v>345099809</v>
      </c>
      <c r="I182" s="6">
        <v>345099809</v>
      </c>
    </row>
    <row r="183" spans="1:9" ht="20.100000000000001" customHeight="1">
      <c r="A183" s="9" t="s">
        <v>187</v>
      </c>
      <c r="B183" s="6">
        <v>198748000</v>
      </c>
      <c r="C183" s="6">
        <v>198748000</v>
      </c>
      <c r="D183" s="6">
        <v>198748000</v>
      </c>
      <c r="E183" s="6">
        <v>198748000</v>
      </c>
      <c r="F183" s="6">
        <v>197141157</v>
      </c>
      <c r="G183" s="6">
        <v>197839766</v>
      </c>
      <c r="H183" s="6">
        <v>197839766</v>
      </c>
      <c r="I183" s="6">
        <v>197839766</v>
      </c>
    </row>
    <row r="184" spans="1:9" ht="20.100000000000001" customHeight="1">
      <c r="A184" s="9" t="s">
        <v>182</v>
      </c>
      <c r="B184" s="6">
        <v>104170378</v>
      </c>
      <c r="C184" s="6">
        <v>104170378</v>
      </c>
      <c r="D184" s="6">
        <v>104170378</v>
      </c>
      <c r="E184" s="6">
        <v>104170378</v>
      </c>
      <c r="F184" s="6">
        <v>104208246</v>
      </c>
      <c r="G184" s="6">
        <v>104208246</v>
      </c>
      <c r="H184" s="6">
        <v>105204946</v>
      </c>
      <c r="I184" s="6">
        <v>105204946</v>
      </c>
    </row>
    <row r="185" spans="1:9" ht="20.100000000000001" customHeight="1">
      <c r="A185" s="9" t="s">
        <v>180</v>
      </c>
      <c r="B185" s="6">
        <v>176887820</v>
      </c>
      <c r="C185" s="6">
        <v>176886009</v>
      </c>
      <c r="D185" s="6">
        <v>176886009</v>
      </c>
      <c r="E185" s="6">
        <v>176886009</v>
      </c>
      <c r="F185" s="6">
        <v>176886009</v>
      </c>
      <c r="G185" s="6">
        <v>176886009</v>
      </c>
      <c r="H185" s="6">
        <v>176886009</v>
      </c>
      <c r="I185" s="6">
        <v>176886009</v>
      </c>
    </row>
    <row r="186" spans="1:9" ht="20.100000000000001" customHeight="1">
      <c r="A186" s="9" t="s">
        <v>183</v>
      </c>
      <c r="B186" s="6">
        <v>133453605</v>
      </c>
      <c r="C186" s="6">
        <v>133448080</v>
      </c>
      <c r="D186" s="6">
        <v>133448080</v>
      </c>
      <c r="E186" s="6">
        <v>133448080</v>
      </c>
      <c r="F186" s="6">
        <v>133448080</v>
      </c>
      <c r="G186" s="6">
        <v>133448209</v>
      </c>
      <c r="H186" s="6">
        <v>133448210</v>
      </c>
      <c r="I186" s="6">
        <v>133448210</v>
      </c>
    </row>
    <row r="187" spans="1:9" ht="20.100000000000001" customHeight="1">
      <c r="A187" s="9" t="s">
        <v>179</v>
      </c>
      <c r="B187" s="6">
        <v>15477288</v>
      </c>
      <c r="C187" s="6">
        <v>15477288</v>
      </c>
      <c r="D187" s="6">
        <v>15477288</v>
      </c>
      <c r="E187" s="6">
        <v>15477288</v>
      </c>
      <c r="F187" s="6">
        <v>15477288</v>
      </c>
      <c r="G187" s="6">
        <v>15477288</v>
      </c>
      <c r="H187" s="6">
        <v>15477288</v>
      </c>
      <c r="I187" s="6">
        <v>15477288</v>
      </c>
    </row>
    <row r="188" spans="1:9" ht="20.100000000000001" customHeight="1">
      <c r="A188" s="9" t="s">
        <v>181</v>
      </c>
      <c r="B188" s="6">
        <v>10906000</v>
      </c>
      <c r="C188" s="6">
        <v>10906000</v>
      </c>
      <c r="D188" s="6">
        <v>10906000</v>
      </c>
      <c r="E188" s="6">
        <v>10906000</v>
      </c>
      <c r="F188" s="6">
        <v>10906000</v>
      </c>
      <c r="G188" s="6">
        <v>10906000</v>
      </c>
      <c r="H188" s="6">
        <v>10906000</v>
      </c>
      <c r="I188" s="6">
        <v>10906000</v>
      </c>
    </row>
    <row r="189" spans="1:9" ht="20.100000000000001" customHeight="1">
      <c r="A189" s="9" t="s">
        <v>178</v>
      </c>
      <c r="B189" s="6">
        <v>31675678</v>
      </c>
      <c r="C189" s="6">
        <v>31675678</v>
      </c>
      <c r="D189" s="6">
        <v>32660659</v>
      </c>
      <c r="E189" s="6">
        <v>32660659</v>
      </c>
      <c r="F189" s="6">
        <v>32660659</v>
      </c>
      <c r="G189" s="6">
        <v>32660659</v>
      </c>
      <c r="H189" s="6">
        <v>32660659</v>
      </c>
      <c r="I189" s="6">
        <v>32660659</v>
      </c>
    </row>
    <row r="190" spans="1:9" ht="20.100000000000001" customHeight="1">
      <c r="A190" s="9" t="s">
        <v>186</v>
      </c>
      <c r="B190" s="6">
        <v>24034080</v>
      </c>
      <c r="C190" s="6">
        <v>24034080</v>
      </c>
      <c r="D190" s="6">
        <v>24034080</v>
      </c>
      <c r="E190" s="6">
        <v>24034080</v>
      </c>
      <c r="F190" s="6">
        <v>24034080</v>
      </c>
      <c r="G190" s="6">
        <v>23973695</v>
      </c>
      <c r="H190" s="6">
        <v>23973695</v>
      </c>
      <c r="I190" s="6">
        <v>23973695</v>
      </c>
    </row>
    <row r="191" spans="1:9" ht="20.100000000000001" customHeight="1">
      <c r="A191" s="9" t="s">
        <v>198</v>
      </c>
      <c r="B191" s="6">
        <v>74012000</v>
      </c>
      <c r="C191" s="6">
        <v>74012000</v>
      </c>
      <c r="D191" s="6">
        <v>74012000</v>
      </c>
      <c r="E191" s="6">
        <v>74012000</v>
      </c>
      <c r="F191" s="6">
        <v>74012000</v>
      </c>
      <c r="G191" s="6">
        <v>74012000</v>
      </c>
      <c r="H191" s="6">
        <v>74012000</v>
      </c>
      <c r="I191" s="6">
        <v>74012000</v>
      </c>
    </row>
    <row r="192" spans="1:9" ht="20.100000000000001" customHeight="1">
      <c r="A192" s="9" t="s">
        <v>194</v>
      </c>
      <c r="B192" s="6">
        <v>37238230</v>
      </c>
      <c r="C192" s="6">
        <v>37238230</v>
      </c>
      <c r="D192" s="6">
        <v>37238230</v>
      </c>
      <c r="E192" s="6">
        <v>37266140</v>
      </c>
      <c r="F192" s="6">
        <v>37266140</v>
      </c>
      <c r="G192" s="6">
        <v>37266140</v>
      </c>
      <c r="H192" s="6">
        <v>37266140</v>
      </c>
      <c r="I192" s="6">
        <v>37266140</v>
      </c>
    </row>
    <row r="193" spans="1:9" ht="20.100000000000001" customHeight="1">
      <c r="A193" s="9" t="s">
        <v>177</v>
      </c>
      <c r="B193" s="6">
        <v>27041759</v>
      </c>
      <c r="C193" s="6">
        <v>27041759</v>
      </c>
      <c r="D193" s="6">
        <v>27041759</v>
      </c>
      <c r="E193" s="6">
        <v>27041759</v>
      </c>
      <c r="F193" s="6">
        <v>27041759</v>
      </c>
      <c r="G193" s="6">
        <v>27041759</v>
      </c>
      <c r="H193" s="6">
        <v>27041759</v>
      </c>
      <c r="I193" s="6">
        <v>27041759</v>
      </c>
    </row>
    <row r="194" spans="1:9" ht="20.100000000000001" customHeight="1">
      <c r="A194" s="9" t="s">
        <v>197</v>
      </c>
      <c r="B194" s="6">
        <v>37986279</v>
      </c>
      <c r="C194" s="6">
        <v>37986279</v>
      </c>
      <c r="D194" s="6">
        <v>37986279</v>
      </c>
      <c r="E194" s="6">
        <v>57390376</v>
      </c>
      <c r="F194" s="6">
        <v>57390376</v>
      </c>
      <c r="G194" s="6">
        <v>57326444</v>
      </c>
      <c r="H194" s="6">
        <v>57386654</v>
      </c>
      <c r="I194" s="6">
        <v>57373000</v>
      </c>
    </row>
    <row r="195" spans="1:9" ht="20.100000000000001" customHeight="1">
      <c r="A195" s="9" t="s">
        <v>191</v>
      </c>
      <c r="B195" s="6">
        <v>101048377</v>
      </c>
      <c r="C195" s="6">
        <v>101048377</v>
      </c>
      <c r="D195" s="6">
        <v>101048377</v>
      </c>
      <c r="E195" s="6">
        <v>101048377</v>
      </c>
      <c r="F195" s="6">
        <v>102640605</v>
      </c>
      <c r="G195" s="6">
        <v>102642897</v>
      </c>
      <c r="H195" s="6">
        <v>102642897</v>
      </c>
      <c r="I195" s="6">
        <v>102642897</v>
      </c>
    </row>
    <row r="196" spans="1:9" ht="20.100000000000001" customHeight="1">
      <c r="A196" s="9" t="s">
        <v>185</v>
      </c>
      <c r="B196" s="6">
        <v>48439987</v>
      </c>
      <c r="C196" s="6">
        <v>30740673</v>
      </c>
      <c r="D196" s="6">
        <v>30740673</v>
      </c>
      <c r="E196" s="6">
        <v>30744451</v>
      </c>
      <c r="F196" s="6">
        <v>30744451</v>
      </c>
      <c r="G196" s="6">
        <v>31069640</v>
      </c>
      <c r="H196" s="6">
        <v>31069640</v>
      </c>
      <c r="I196" s="6">
        <v>31148575</v>
      </c>
    </row>
    <row r="197" spans="1:9" ht="20.100000000000001" customHeight="1">
      <c r="A197" s="9" t="s">
        <v>196</v>
      </c>
      <c r="B197" s="6">
        <v>27940331</v>
      </c>
      <c r="C197" s="6">
        <v>27940331</v>
      </c>
      <c r="D197" s="6">
        <v>27951539</v>
      </c>
      <c r="E197" s="6">
        <v>28039211</v>
      </c>
      <c r="F197" s="6">
        <v>28039043</v>
      </c>
      <c r="G197" s="6">
        <v>28039043</v>
      </c>
      <c r="H197" s="6">
        <v>28039043</v>
      </c>
      <c r="I197" s="6">
        <v>28039043</v>
      </c>
    </row>
    <row r="198" spans="1:9" ht="20.100000000000001" customHeight="1">
      <c r="A198" s="9" t="s">
        <v>190</v>
      </c>
      <c r="B198" s="6">
        <v>47015634</v>
      </c>
      <c r="C198" s="6">
        <v>47015634</v>
      </c>
      <c r="D198" s="6">
        <v>47015634</v>
      </c>
      <c r="E198" s="6">
        <v>47016366</v>
      </c>
      <c r="F198" s="6">
        <v>47016366</v>
      </c>
      <c r="G198" s="6">
        <v>47016366</v>
      </c>
      <c r="H198" s="6">
        <v>47016366</v>
      </c>
      <c r="I198" s="6">
        <v>47016366</v>
      </c>
    </row>
    <row r="199" spans="1:9" ht="20.100000000000001" customHeight="1">
      <c r="A199" s="9" t="s">
        <v>193</v>
      </c>
      <c r="B199" s="6">
        <v>108637200</v>
      </c>
      <c r="C199" s="6">
        <v>108637200</v>
      </c>
      <c r="D199" s="6">
        <v>108637200</v>
      </c>
      <c r="E199" s="6">
        <v>108637200</v>
      </c>
      <c r="F199" s="6">
        <v>108637200</v>
      </c>
      <c r="G199" s="6">
        <v>108637200</v>
      </c>
      <c r="H199" s="6">
        <v>108637200</v>
      </c>
      <c r="I199" s="6">
        <v>108637200</v>
      </c>
    </row>
    <row r="200" spans="1:9" ht="20.100000000000001" customHeight="1">
      <c r="A200" s="9" t="s">
        <v>192</v>
      </c>
      <c r="B200" s="6">
        <v>26633097</v>
      </c>
      <c r="C200" s="6">
        <v>26633097</v>
      </c>
      <c r="D200" s="6">
        <v>26633097</v>
      </c>
      <c r="E200" s="6">
        <v>26633097</v>
      </c>
      <c r="F200" s="6">
        <v>26633097</v>
      </c>
      <c r="G200" s="6">
        <v>26633097</v>
      </c>
      <c r="H200" s="6">
        <v>26633097</v>
      </c>
      <c r="I200" s="6">
        <v>26633097</v>
      </c>
    </row>
    <row r="201" spans="1:9" ht="20.100000000000001" customHeight="1">
      <c r="A201" s="9" t="s">
        <v>195</v>
      </c>
      <c r="B201" s="6">
        <v>22963322</v>
      </c>
      <c r="C201" s="6">
        <v>22963322</v>
      </c>
      <c r="D201" s="6">
        <v>22963322</v>
      </c>
      <c r="E201" s="6">
        <v>22963322</v>
      </c>
      <c r="F201" s="6">
        <v>22963322</v>
      </c>
      <c r="G201" s="6">
        <v>22966658</v>
      </c>
      <c r="H201" s="6">
        <v>22966658</v>
      </c>
      <c r="I201" s="6">
        <v>22966658</v>
      </c>
    </row>
    <row r="202" spans="1:9" ht="20.100000000000001" customHeight="1">
      <c r="A202" s="9" t="s">
        <v>188</v>
      </c>
      <c r="B202" s="6">
        <v>17074646</v>
      </c>
      <c r="C202" s="6">
        <v>3720000</v>
      </c>
      <c r="D202" s="6">
        <v>3720000</v>
      </c>
      <c r="E202" s="6">
        <v>3720000</v>
      </c>
      <c r="F202" s="6">
        <v>3725281</v>
      </c>
      <c r="G202" s="6">
        <v>3725281</v>
      </c>
      <c r="H202" s="6">
        <v>3725281</v>
      </c>
      <c r="I202" s="6">
        <v>3725281</v>
      </c>
    </row>
    <row r="203" spans="1:9" ht="20.100000000000001" customHeight="1">
      <c r="A203" s="9" t="s">
        <v>71</v>
      </c>
      <c r="B203" s="6">
        <v>1850243160</v>
      </c>
      <c r="C203" s="6">
        <v>1855416781</v>
      </c>
      <c r="D203" s="6">
        <v>1856748798</v>
      </c>
      <c r="E203" s="6">
        <v>1866786485</v>
      </c>
      <c r="F203" s="6">
        <v>1879985260</v>
      </c>
      <c r="G203" s="6">
        <v>1879972483</v>
      </c>
      <c r="H203" s="6">
        <v>1879078335</v>
      </c>
      <c r="I203" s="6">
        <v>1877732907</v>
      </c>
    </row>
    <row r="204" spans="1:9" ht="20.100000000000001" customHeight="1">
      <c r="A204" s="9" t="s">
        <v>93</v>
      </c>
      <c r="B204" s="6">
        <v>388613318</v>
      </c>
      <c r="C204" s="6">
        <v>388613318</v>
      </c>
      <c r="D204" s="6">
        <v>388602403</v>
      </c>
      <c r="E204" s="6">
        <v>388539512</v>
      </c>
      <c r="F204" s="6">
        <v>393162227</v>
      </c>
      <c r="G204" s="6">
        <v>393164851</v>
      </c>
      <c r="H204" s="6">
        <v>393162228</v>
      </c>
      <c r="I204" s="6">
        <v>393160684</v>
      </c>
    </row>
    <row r="205" spans="1:9" ht="20.100000000000001" customHeight="1">
      <c r="A205" s="9" t="s">
        <v>73</v>
      </c>
      <c r="B205" s="6">
        <v>458797176</v>
      </c>
      <c r="C205" s="6">
        <v>460253134</v>
      </c>
      <c r="D205" s="6">
        <v>460490505</v>
      </c>
      <c r="E205" s="6">
        <v>464832544</v>
      </c>
      <c r="F205" s="6">
        <v>464678805</v>
      </c>
      <c r="G205" s="6">
        <v>464678805</v>
      </c>
      <c r="H205" s="6">
        <v>464824021</v>
      </c>
      <c r="I205" s="6">
        <v>463852114</v>
      </c>
    </row>
    <row r="206" spans="1:9" ht="20.100000000000001" customHeight="1">
      <c r="A206" s="9" t="s">
        <v>76</v>
      </c>
      <c r="B206" s="6">
        <v>63548115</v>
      </c>
      <c r="C206" s="6">
        <v>63548115</v>
      </c>
      <c r="D206" s="6">
        <v>64622360</v>
      </c>
      <c r="E206" s="6">
        <v>64622360</v>
      </c>
      <c r="F206" s="6">
        <v>64622360</v>
      </c>
      <c r="G206" s="6">
        <v>64622360</v>
      </c>
      <c r="H206" s="6">
        <v>64622360</v>
      </c>
      <c r="I206" s="6">
        <v>64622418</v>
      </c>
    </row>
    <row r="207" spans="1:9" ht="20.100000000000001" customHeight="1">
      <c r="A207" s="9" t="s">
        <v>81</v>
      </c>
      <c r="B207" s="6">
        <v>75016506</v>
      </c>
      <c r="C207" s="6">
        <v>75315830</v>
      </c>
      <c r="D207" s="6">
        <v>75315830</v>
      </c>
      <c r="E207" s="6">
        <v>79029099</v>
      </c>
      <c r="F207" s="6">
        <v>79027431</v>
      </c>
      <c r="G207" s="6">
        <v>79027430</v>
      </c>
      <c r="H207" s="6">
        <v>79223135</v>
      </c>
      <c r="I207" s="6">
        <v>79223187</v>
      </c>
    </row>
    <row r="208" spans="1:9" ht="20.100000000000001" customHeight="1">
      <c r="A208" s="9" t="s">
        <v>75</v>
      </c>
      <c r="B208" s="6">
        <v>185659426</v>
      </c>
      <c r="C208" s="6">
        <v>185781767</v>
      </c>
      <c r="D208" s="6">
        <v>185781767</v>
      </c>
      <c r="E208" s="6">
        <v>185781767</v>
      </c>
      <c r="F208" s="6">
        <v>185820299</v>
      </c>
      <c r="G208" s="6">
        <v>185821767</v>
      </c>
      <c r="H208" s="6">
        <v>185821767</v>
      </c>
      <c r="I208" s="6">
        <v>185821767</v>
      </c>
    </row>
    <row r="209" spans="1:9" ht="20.100000000000001" customHeight="1">
      <c r="A209" s="9" t="s">
        <v>84</v>
      </c>
      <c r="B209" s="6">
        <v>50085198</v>
      </c>
      <c r="C209" s="6">
        <v>50085198</v>
      </c>
      <c r="D209" s="6">
        <v>50085198</v>
      </c>
      <c r="E209" s="6">
        <v>50085198</v>
      </c>
      <c r="F209" s="6">
        <v>50085086</v>
      </c>
      <c r="G209" s="6">
        <v>50073264</v>
      </c>
      <c r="H209" s="6">
        <v>50092894</v>
      </c>
      <c r="I209" s="6">
        <v>50107121</v>
      </c>
    </row>
    <row r="210" spans="1:9" ht="20.100000000000001" customHeight="1">
      <c r="A210" s="9" t="s">
        <v>85</v>
      </c>
      <c r="B210" s="6">
        <v>57062378</v>
      </c>
      <c r="C210" s="6">
        <v>57062378</v>
      </c>
      <c r="D210" s="6">
        <v>57062378</v>
      </c>
      <c r="E210" s="6">
        <v>56996498</v>
      </c>
      <c r="F210" s="6">
        <v>56996498</v>
      </c>
      <c r="G210" s="6">
        <v>56996498</v>
      </c>
      <c r="H210" s="6">
        <v>58659064</v>
      </c>
      <c r="I210" s="6">
        <v>58659064</v>
      </c>
    </row>
    <row r="211" spans="1:9" ht="20.100000000000001" customHeight="1">
      <c r="A211" s="9" t="s">
        <v>79</v>
      </c>
      <c r="B211" s="6">
        <v>50256371</v>
      </c>
      <c r="C211" s="6">
        <v>50256371</v>
      </c>
      <c r="D211" s="6">
        <v>50256371</v>
      </c>
      <c r="E211" s="6">
        <v>50246829</v>
      </c>
      <c r="F211" s="6">
        <v>50246829</v>
      </c>
      <c r="G211" s="6">
        <v>50246829</v>
      </c>
      <c r="H211" s="6">
        <v>50640213</v>
      </c>
      <c r="I211" s="6">
        <v>50245929</v>
      </c>
    </row>
    <row r="212" spans="1:9" ht="20.100000000000001" customHeight="1">
      <c r="A212" s="9" t="s">
        <v>77</v>
      </c>
      <c r="B212" s="6">
        <v>37900782</v>
      </c>
      <c r="C212" s="6">
        <v>37900782</v>
      </c>
      <c r="D212" s="6">
        <v>37900782</v>
      </c>
      <c r="E212" s="6">
        <v>37900782</v>
      </c>
      <c r="F212" s="6">
        <v>37900782</v>
      </c>
      <c r="G212" s="6">
        <v>37900782</v>
      </c>
      <c r="H212" s="6">
        <v>37848000</v>
      </c>
      <c r="I212" s="6">
        <v>37848000</v>
      </c>
    </row>
    <row r="213" spans="1:9" ht="20.100000000000001" customHeight="1">
      <c r="A213" s="9" t="s">
        <v>72</v>
      </c>
      <c r="B213" s="6">
        <v>114831835</v>
      </c>
      <c r="C213" s="6">
        <v>114831835</v>
      </c>
      <c r="D213" s="6">
        <v>114831835</v>
      </c>
      <c r="E213" s="6">
        <v>114831835</v>
      </c>
      <c r="F213" s="6">
        <v>123741231</v>
      </c>
      <c r="G213" s="6">
        <v>123741231</v>
      </c>
      <c r="H213" s="6">
        <v>123728319</v>
      </c>
      <c r="I213" s="6">
        <v>123728319</v>
      </c>
    </row>
    <row r="214" spans="1:9" ht="20.100000000000001" customHeight="1">
      <c r="A214" s="9" t="s">
        <v>273</v>
      </c>
      <c r="B214" s="6">
        <v>7443500</v>
      </c>
      <c r="C214" s="6">
        <v>7443500</v>
      </c>
      <c r="D214" s="6">
        <v>7443500</v>
      </c>
      <c r="E214" s="6">
        <v>7443500</v>
      </c>
      <c r="F214" s="6">
        <v>7246000</v>
      </c>
      <c r="G214" s="6">
        <v>7246000</v>
      </c>
      <c r="H214" s="6">
        <v>7246000</v>
      </c>
      <c r="I214" s="6">
        <v>7246000</v>
      </c>
    </row>
    <row r="215" spans="1:9" ht="20.100000000000001" customHeight="1">
      <c r="A215" s="9" t="s">
        <v>89</v>
      </c>
      <c r="B215" s="6">
        <v>32583000</v>
      </c>
      <c r="C215" s="6">
        <v>32583000</v>
      </c>
      <c r="D215" s="6">
        <v>32583000</v>
      </c>
      <c r="E215" s="6">
        <v>32583000</v>
      </c>
      <c r="F215" s="6">
        <v>32583000</v>
      </c>
      <c r="G215" s="6">
        <v>32583000</v>
      </c>
      <c r="H215" s="6">
        <v>32583000</v>
      </c>
      <c r="I215" s="6">
        <v>32583000</v>
      </c>
    </row>
    <row r="216" spans="1:9" ht="20.100000000000001" customHeight="1">
      <c r="A216" s="9" t="s">
        <v>91</v>
      </c>
      <c r="B216" s="6">
        <v>6196276</v>
      </c>
      <c r="C216" s="6">
        <v>6196276</v>
      </c>
      <c r="D216" s="6">
        <v>6196276</v>
      </c>
      <c r="E216" s="6">
        <v>6196276</v>
      </c>
      <c r="F216" s="6">
        <v>6196276</v>
      </c>
      <c r="G216" s="6">
        <v>6196276</v>
      </c>
      <c r="H216" s="6">
        <v>6196276</v>
      </c>
      <c r="I216" s="6">
        <v>6196276</v>
      </c>
    </row>
    <row r="217" spans="1:9" ht="20.100000000000001" customHeight="1">
      <c r="A217" s="9" t="s">
        <v>83</v>
      </c>
      <c r="B217" s="6">
        <v>11453000</v>
      </c>
      <c r="C217" s="6">
        <v>11453000</v>
      </c>
      <c r="D217" s="6">
        <v>11453000</v>
      </c>
      <c r="E217" s="6">
        <v>11453000</v>
      </c>
      <c r="F217" s="6">
        <v>11453000</v>
      </c>
      <c r="G217" s="6">
        <v>11453000</v>
      </c>
      <c r="H217" s="6">
        <v>11453000</v>
      </c>
      <c r="I217" s="6">
        <v>11453000</v>
      </c>
    </row>
    <row r="218" spans="1:9" ht="20.100000000000001" customHeight="1">
      <c r="A218" s="9" t="s">
        <v>82</v>
      </c>
      <c r="B218" s="6">
        <v>15669000</v>
      </c>
      <c r="C218" s="6">
        <v>18911332</v>
      </c>
      <c r="D218" s="6">
        <v>18911332</v>
      </c>
      <c r="E218" s="6">
        <v>18911332</v>
      </c>
      <c r="F218" s="6">
        <v>18911332</v>
      </c>
      <c r="G218" s="6">
        <v>18911332</v>
      </c>
      <c r="H218" s="6">
        <v>15669000</v>
      </c>
      <c r="I218" s="6">
        <v>15669000</v>
      </c>
    </row>
    <row r="219" spans="1:9" ht="20.100000000000001" customHeight="1">
      <c r="A219" s="9" t="s">
        <v>90</v>
      </c>
      <c r="B219" s="6">
        <v>21150000</v>
      </c>
      <c r="C219" s="6">
        <v>21150000</v>
      </c>
      <c r="D219" s="6">
        <v>21150000</v>
      </c>
      <c r="E219" s="6">
        <v>21150000</v>
      </c>
      <c r="F219" s="6">
        <v>21150000</v>
      </c>
      <c r="G219" s="6">
        <v>21150000</v>
      </c>
      <c r="H219" s="6">
        <v>21150000</v>
      </c>
      <c r="I219" s="6">
        <v>21150000</v>
      </c>
    </row>
    <row r="220" spans="1:9" ht="20.100000000000001" customHeight="1">
      <c r="A220" s="9" t="s">
        <v>74</v>
      </c>
      <c r="B220" s="6">
        <v>32224961</v>
      </c>
      <c r="C220" s="6">
        <v>32224831</v>
      </c>
      <c r="D220" s="6">
        <v>32220928</v>
      </c>
      <c r="E220" s="6">
        <v>32492599</v>
      </c>
      <c r="F220" s="6">
        <v>32473748</v>
      </c>
      <c r="G220" s="6">
        <v>32473748</v>
      </c>
      <c r="H220" s="6">
        <v>32473748</v>
      </c>
      <c r="I220" s="6">
        <v>32473748</v>
      </c>
    </row>
    <row r="221" spans="1:9" ht="20.100000000000001" customHeight="1">
      <c r="A221" s="9" t="s">
        <v>80</v>
      </c>
      <c r="B221" s="6">
        <v>10575453</v>
      </c>
      <c r="C221" s="6">
        <v>10575453</v>
      </c>
      <c r="D221" s="6">
        <v>10584723</v>
      </c>
      <c r="E221" s="6">
        <v>10584723</v>
      </c>
      <c r="F221" s="6">
        <v>10584723</v>
      </c>
      <c r="G221" s="6">
        <v>10583153</v>
      </c>
      <c r="H221" s="6">
        <v>10583153</v>
      </c>
      <c r="I221" s="6">
        <v>10583153</v>
      </c>
    </row>
    <row r="222" spans="1:9" ht="20.100000000000001" customHeight="1">
      <c r="A222" s="9" t="s">
        <v>92</v>
      </c>
      <c r="B222" s="6">
        <v>148859614</v>
      </c>
      <c r="C222" s="6">
        <v>148871154</v>
      </c>
      <c r="D222" s="6">
        <v>148871154</v>
      </c>
      <c r="E222" s="6">
        <v>148869428</v>
      </c>
      <c r="F222" s="6">
        <v>148869428</v>
      </c>
      <c r="G222" s="6">
        <v>148865952</v>
      </c>
      <c r="H222" s="6">
        <v>148865952</v>
      </c>
      <c r="I222" s="6">
        <v>148865952</v>
      </c>
    </row>
    <row r="223" spans="1:9" ht="20.100000000000001" customHeight="1">
      <c r="A223" s="9" t="s">
        <v>86</v>
      </c>
      <c r="B223" s="6">
        <v>14497080</v>
      </c>
      <c r="C223" s="6">
        <v>14497080</v>
      </c>
      <c r="D223" s="6">
        <v>14497079</v>
      </c>
      <c r="E223" s="6">
        <v>16347826</v>
      </c>
      <c r="F223" s="6">
        <v>16347828</v>
      </c>
      <c r="G223" s="6">
        <v>16347828</v>
      </c>
      <c r="H223" s="6">
        <v>16347828</v>
      </c>
      <c r="I223" s="6">
        <v>16355798</v>
      </c>
    </row>
    <row r="224" spans="1:9" ht="20.100000000000001" customHeight="1">
      <c r="A224" s="9" t="s">
        <v>78</v>
      </c>
      <c r="B224" s="6">
        <v>9484653</v>
      </c>
      <c r="C224" s="6">
        <v>9484653</v>
      </c>
      <c r="D224" s="6">
        <v>9484653</v>
      </c>
      <c r="E224" s="6">
        <v>9484653</v>
      </c>
      <c r="F224" s="6">
        <v>9484653</v>
      </c>
      <c r="G224" s="6">
        <v>9484653</v>
      </c>
      <c r="H224" s="6">
        <v>9484653</v>
      </c>
      <c r="I224" s="6">
        <v>9484653</v>
      </c>
    </row>
    <row r="225" spans="1:9" ht="20.100000000000001" customHeight="1">
      <c r="A225" s="9" t="s">
        <v>88</v>
      </c>
      <c r="B225" s="6">
        <v>47852199</v>
      </c>
      <c r="C225" s="6">
        <v>47894455</v>
      </c>
      <c r="D225" s="6">
        <v>47920405</v>
      </c>
      <c r="E225" s="6">
        <v>47920405</v>
      </c>
      <c r="F225" s="6">
        <v>47920405</v>
      </c>
      <c r="G225" s="6">
        <v>47920405</v>
      </c>
      <c r="H225" s="6">
        <v>47920405</v>
      </c>
      <c r="I225" s="6">
        <v>47920405</v>
      </c>
    </row>
    <row r="226" spans="1:9" ht="20.100000000000001" customHeight="1">
      <c r="A226" s="9" t="s">
        <v>87</v>
      </c>
      <c r="B226" s="6">
        <v>10483319</v>
      </c>
      <c r="C226" s="6">
        <v>10483319</v>
      </c>
      <c r="D226" s="6">
        <v>10483319</v>
      </c>
      <c r="E226" s="6">
        <v>10483319</v>
      </c>
      <c r="F226" s="6">
        <v>10483319</v>
      </c>
      <c r="G226" s="6">
        <v>10483319</v>
      </c>
      <c r="H226" s="6">
        <v>10483319</v>
      </c>
      <c r="I226" s="6">
        <v>10483319</v>
      </c>
    </row>
    <row r="227" spans="1:9" ht="20.100000000000001" customHeight="1">
      <c r="A227" s="9" t="s">
        <v>52</v>
      </c>
      <c r="B227" s="6">
        <v>1896271107</v>
      </c>
      <c r="C227" s="6">
        <v>1889759767</v>
      </c>
      <c r="D227" s="6">
        <v>1892605781</v>
      </c>
      <c r="E227" s="6">
        <v>2007719820</v>
      </c>
      <c r="F227" s="6">
        <v>2008568781</v>
      </c>
      <c r="G227" s="6">
        <v>2004845346</v>
      </c>
      <c r="H227" s="6">
        <v>2007710621</v>
      </c>
      <c r="I227" s="6">
        <v>2007539323</v>
      </c>
    </row>
    <row r="228" spans="1:9" ht="20.100000000000001" customHeight="1">
      <c r="A228" s="9" t="s">
        <v>65</v>
      </c>
      <c r="B228" s="6">
        <v>489898363</v>
      </c>
      <c r="C228" s="6">
        <v>484020507</v>
      </c>
      <c r="D228" s="6">
        <v>484020509</v>
      </c>
      <c r="E228" s="6">
        <v>595333663</v>
      </c>
      <c r="F228" s="6">
        <v>595333663</v>
      </c>
      <c r="G228" s="6">
        <v>595333540</v>
      </c>
      <c r="H228" s="6">
        <v>595333540</v>
      </c>
      <c r="I228" s="6">
        <v>595332981</v>
      </c>
    </row>
    <row r="229" spans="1:9" ht="20.100000000000001" customHeight="1">
      <c r="A229" s="9" t="s">
        <v>63</v>
      </c>
      <c r="B229" s="6">
        <v>275746360</v>
      </c>
      <c r="C229" s="6">
        <v>275744020</v>
      </c>
      <c r="D229" s="6">
        <v>275744020</v>
      </c>
      <c r="E229" s="6">
        <v>275744020</v>
      </c>
      <c r="F229" s="6">
        <v>275746360</v>
      </c>
      <c r="G229" s="6">
        <v>275745226</v>
      </c>
      <c r="H229" s="6">
        <v>275745526</v>
      </c>
      <c r="I229" s="6">
        <v>275868891</v>
      </c>
    </row>
    <row r="230" spans="1:9" ht="20.100000000000001" customHeight="1">
      <c r="A230" s="9" t="s">
        <v>66</v>
      </c>
      <c r="B230" s="6">
        <v>61681820</v>
      </c>
      <c r="C230" s="6">
        <v>61681820</v>
      </c>
      <c r="D230" s="6">
        <v>61682008</v>
      </c>
      <c r="E230" s="6">
        <v>61682008</v>
      </c>
      <c r="F230" s="6">
        <v>61698772</v>
      </c>
      <c r="G230" s="6">
        <v>58919895</v>
      </c>
      <c r="H230" s="6">
        <v>61728545</v>
      </c>
      <c r="I230" s="6">
        <v>61727781</v>
      </c>
    </row>
    <row r="231" spans="1:9" ht="20.100000000000001" customHeight="1">
      <c r="A231" s="9" t="s">
        <v>59</v>
      </c>
      <c r="B231" s="6">
        <v>92984372</v>
      </c>
      <c r="C231" s="6">
        <v>91552304</v>
      </c>
      <c r="D231" s="6">
        <v>92095429</v>
      </c>
      <c r="E231" s="6">
        <v>92095429</v>
      </c>
      <c r="F231" s="6">
        <v>92910748</v>
      </c>
      <c r="G231" s="6">
        <v>92916327</v>
      </c>
      <c r="H231" s="6">
        <v>92916793</v>
      </c>
      <c r="I231" s="6">
        <v>92916793</v>
      </c>
    </row>
    <row r="232" spans="1:9" ht="20.100000000000001" customHeight="1">
      <c r="A232" s="9" t="s">
        <v>56</v>
      </c>
      <c r="B232" s="6">
        <v>266443911</v>
      </c>
      <c r="C232" s="6">
        <v>266906655</v>
      </c>
      <c r="D232" s="6">
        <v>267087103</v>
      </c>
      <c r="E232" s="6">
        <v>267087930</v>
      </c>
      <c r="F232" s="6">
        <v>267062845</v>
      </c>
      <c r="G232" s="6">
        <v>267067205</v>
      </c>
      <c r="H232" s="6">
        <v>267179611</v>
      </c>
      <c r="I232" s="6">
        <v>266886091</v>
      </c>
    </row>
    <row r="233" spans="1:9" ht="20.100000000000001" customHeight="1">
      <c r="A233" s="9" t="s">
        <v>58</v>
      </c>
      <c r="B233" s="6">
        <v>59568691</v>
      </c>
      <c r="C233" s="6">
        <v>59568691</v>
      </c>
      <c r="D233" s="6">
        <v>61766865</v>
      </c>
      <c r="E233" s="6">
        <v>61769242</v>
      </c>
      <c r="F233" s="6">
        <v>61441669</v>
      </c>
      <c r="G233" s="6">
        <v>61441669</v>
      </c>
      <c r="H233" s="6">
        <v>61441669</v>
      </c>
      <c r="I233" s="6">
        <v>61441669</v>
      </c>
    </row>
    <row r="234" spans="1:9" ht="20.100000000000001" customHeight="1">
      <c r="A234" s="9" t="s">
        <v>53</v>
      </c>
      <c r="B234" s="6">
        <v>97244221</v>
      </c>
      <c r="C234" s="6">
        <v>97244221</v>
      </c>
      <c r="D234" s="6">
        <v>97244221</v>
      </c>
      <c r="E234" s="6">
        <v>98609973</v>
      </c>
      <c r="F234" s="6">
        <v>98620051</v>
      </c>
      <c r="G234" s="6">
        <v>97944801</v>
      </c>
      <c r="H234" s="6">
        <v>97944801</v>
      </c>
      <c r="I234" s="6">
        <v>97944801</v>
      </c>
    </row>
    <row r="235" spans="1:9" ht="20.100000000000001" customHeight="1">
      <c r="A235" s="9" t="s">
        <v>61</v>
      </c>
      <c r="B235" s="6">
        <v>310683327</v>
      </c>
      <c r="C235" s="6">
        <v>310686067</v>
      </c>
      <c r="D235" s="6">
        <v>310686067</v>
      </c>
      <c r="E235" s="6">
        <v>312975446</v>
      </c>
      <c r="F235" s="6">
        <v>312975446</v>
      </c>
      <c r="G235" s="6">
        <v>312975446</v>
      </c>
      <c r="H235" s="6">
        <v>311750184</v>
      </c>
      <c r="I235" s="6">
        <v>311750184</v>
      </c>
    </row>
    <row r="236" spans="1:9" ht="20.100000000000001" customHeight="1">
      <c r="A236" s="9" t="s">
        <v>62</v>
      </c>
      <c r="B236" s="6">
        <v>15591845</v>
      </c>
      <c r="C236" s="6">
        <v>15591845</v>
      </c>
      <c r="D236" s="6">
        <v>15591845</v>
      </c>
      <c r="E236" s="6">
        <v>15830845</v>
      </c>
      <c r="F236" s="6">
        <v>15832558</v>
      </c>
      <c r="G236" s="6">
        <v>15832558</v>
      </c>
      <c r="H236" s="6">
        <v>16184652</v>
      </c>
      <c r="I236" s="6">
        <v>16184652</v>
      </c>
    </row>
    <row r="237" spans="1:9" ht="20.100000000000001" customHeight="1">
      <c r="A237" s="9" t="s">
        <v>68</v>
      </c>
      <c r="B237" s="6">
        <v>40115070</v>
      </c>
      <c r="C237" s="6">
        <v>40232938</v>
      </c>
      <c r="D237" s="6">
        <v>39404854</v>
      </c>
      <c r="E237" s="6">
        <v>39479042</v>
      </c>
      <c r="F237" s="6">
        <v>39479042</v>
      </c>
      <c r="G237" s="6">
        <v>39195903</v>
      </c>
      <c r="H237" s="6">
        <v>40012524</v>
      </c>
      <c r="I237" s="6">
        <v>40012524</v>
      </c>
    </row>
    <row r="238" spans="1:9" ht="20.100000000000001" customHeight="1">
      <c r="A238" s="9" t="s">
        <v>64</v>
      </c>
      <c r="B238" s="6">
        <v>47957998</v>
      </c>
      <c r="C238" s="6">
        <v>48015759</v>
      </c>
      <c r="D238" s="6">
        <v>49425286</v>
      </c>
      <c r="E238" s="6">
        <v>49409506</v>
      </c>
      <c r="F238" s="6">
        <v>49474929</v>
      </c>
      <c r="G238" s="6">
        <v>49474929</v>
      </c>
      <c r="H238" s="6">
        <v>49474929</v>
      </c>
      <c r="I238" s="6">
        <v>49474929</v>
      </c>
    </row>
    <row r="239" spans="1:9" ht="20.100000000000001" customHeight="1">
      <c r="A239" s="9" t="s">
        <v>55</v>
      </c>
      <c r="B239" s="6">
        <v>23775649</v>
      </c>
      <c r="C239" s="6">
        <v>23776581</v>
      </c>
      <c r="D239" s="6">
        <v>23215201</v>
      </c>
      <c r="E239" s="6">
        <v>23219220</v>
      </c>
      <c r="F239" s="6">
        <v>23350496</v>
      </c>
      <c r="G239" s="6">
        <v>23350496</v>
      </c>
      <c r="H239" s="6">
        <v>23350496</v>
      </c>
      <c r="I239" s="6">
        <v>23350496</v>
      </c>
    </row>
    <row r="240" spans="1:9" ht="20.100000000000001" customHeight="1">
      <c r="A240" s="9" t="s">
        <v>57</v>
      </c>
      <c r="B240" s="6">
        <v>11801283</v>
      </c>
      <c r="C240" s="6">
        <v>11801283</v>
      </c>
      <c r="D240" s="6">
        <v>11801283</v>
      </c>
      <c r="E240" s="6">
        <v>11801283</v>
      </c>
      <c r="F240" s="6">
        <v>11801283</v>
      </c>
      <c r="G240" s="6">
        <v>11801283</v>
      </c>
      <c r="H240" s="6">
        <v>11801283</v>
      </c>
      <c r="I240" s="6">
        <v>11801283</v>
      </c>
    </row>
    <row r="241" spans="1:9" ht="20.100000000000001" customHeight="1">
      <c r="A241" s="9" t="s">
        <v>67</v>
      </c>
      <c r="B241" s="6">
        <v>17536071</v>
      </c>
      <c r="C241" s="6">
        <v>17536071</v>
      </c>
      <c r="D241" s="6">
        <v>17536071</v>
      </c>
      <c r="E241" s="6">
        <v>17536071</v>
      </c>
      <c r="F241" s="6">
        <v>17535890</v>
      </c>
      <c r="G241" s="6">
        <v>17535890</v>
      </c>
      <c r="H241" s="6">
        <v>17535890</v>
      </c>
      <c r="I241" s="6">
        <v>17536070</v>
      </c>
    </row>
    <row r="242" spans="1:9" ht="20.100000000000001" customHeight="1">
      <c r="A242" s="9" t="s">
        <v>60</v>
      </c>
      <c r="B242" s="6">
        <v>10320970</v>
      </c>
      <c r="C242" s="6">
        <v>10479849</v>
      </c>
      <c r="D242" s="6">
        <v>10461324</v>
      </c>
      <c r="E242" s="6">
        <v>10302447</v>
      </c>
      <c r="F242" s="6">
        <v>10461334</v>
      </c>
      <c r="G242" s="6">
        <v>10466483</v>
      </c>
      <c r="H242" s="6">
        <v>10466483</v>
      </c>
      <c r="I242" s="6">
        <v>10466483</v>
      </c>
    </row>
    <row r="243" spans="1:9" ht="20.100000000000001" customHeight="1">
      <c r="A243" s="9" t="s">
        <v>69</v>
      </c>
      <c r="B243" s="6">
        <v>19468805</v>
      </c>
      <c r="C243" s="6">
        <v>19468805</v>
      </c>
      <c r="D243" s="6">
        <v>19391344</v>
      </c>
      <c r="E243" s="6">
        <v>19391344</v>
      </c>
      <c r="F243" s="6">
        <v>19391344</v>
      </c>
      <c r="G243" s="6">
        <v>19391344</v>
      </c>
      <c r="H243" s="6">
        <v>19391344</v>
      </c>
      <c r="I243" s="6">
        <v>19391344</v>
      </c>
    </row>
    <row r="244" spans="1:9" ht="20.100000000000001" customHeight="1">
      <c r="A244" s="9" t="s">
        <v>54</v>
      </c>
      <c r="B244" s="6">
        <v>31906464</v>
      </c>
      <c r="C244" s="6">
        <v>31906464</v>
      </c>
      <c r="D244" s="6">
        <v>31906464</v>
      </c>
      <c r="E244" s="6">
        <v>31906464</v>
      </c>
      <c r="F244" s="6">
        <v>31906464</v>
      </c>
      <c r="G244" s="6">
        <v>31906464</v>
      </c>
      <c r="H244" s="6">
        <v>31906464</v>
      </c>
      <c r="I244" s="6">
        <v>31906464</v>
      </c>
    </row>
    <row r="245" spans="1:9" ht="20.100000000000001" customHeight="1">
      <c r="A245" s="9" t="s">
        <v>70</v>
      </c>
      <c r="B245" s="6">
        <v>23545887</v>
      </c>
      <c r="C245" s="6">
        <v>23545887</v>
      </c>
      <c r="D245" s="6">
        <v>23545887</v>
      </c>
      <c r="E245" s="6">
        <v>23545887</v>
      </c>
      <c r="F245" s="6">
        <v>23545887</v>
      </c>
      <c r="G245" s="6">
        <v>23545887</v>
      </c>
      <c r="H245" s="6">
        <v>23545887</v>
      </c>
      <c r="I245" s="6">
        <v>23545887</v>
      </c>
    </row>
    <row r="246" spans="1:9" ht="20.100000000000001" customHeight="1">
      <c r="A246" s="9" t="s">
        <v>214</v>
      </c>
      <c r="B246" s="6">
        <v>453171778</v>
      </c>
      <c r="C246" s="6">
        <v>453171778</v>
      </c>
      <c r="D246" s="6">
        <v>470411358</v>
      </c>
      <c r="E246" s="6">
        <v>470628248</v>
      </c>
      <c r="F246" s="6">
        <v>470628248</v>
      </c>
      <c r="G246" s="6">
        <v>469737358</v>
      </c>
      <c r="H246" s="6">
        <v>469737358</v>
      </c>
      <c r="I246" s="6">
        <v>469737358</v>
      </c>
    </row>
    <row r="247" spans="1:9" ht="20.100000000000001" customHeight="1">
      <c r="A247" s="9" t="s">
        <v>216</v>
      </c>
      <c r="B247" s="6">
        <v>226476829</v>
      </c>
      <c r="C247" s="6">
        <v>226476829</v>
      </c>
      <c r="D247" s="6">
        <v>230655483</v>
      </c>
      <c r="E247" s="6">
        <v>230872373</v>
      </c>
      <c r="F247" s="6">
        <v>230872373</v>
      </c>
      <c r="G247" s="6">
        <v>230285390</v>
      </c>
      <c r="H247" s="6">
        <v>230285390</v>
      </c>
      <c r="I247" s="6">
        <v>230285390</v>
      </c>
    </row>
    <row r="248" spans="1:9" ht="20.100000000000001" customHeight="1">
      <c r="A248" s="9" t="s">
        <v>215</v>
      </c>
      <c r="B248" s="6">
        <v>226694949</v>
      </c>
      <c r="C248" s="6">
        <v>226694949</v>
      </c>
      <c r="D248" s="6">
        <v>239755875</v>
      </c>
      <c r="E248" s="6">
        <v>239755875</v>
      </c>
      <c r="F248" s="6">
        <v>239755875</v>
      </c>
      <c r="G248" s="6">
        <v>239451968</v>
      </c>
      <c r="H248" s="6">
        <v>239451968</v>
      </c>
      <c r="I248" s="6">
        <v>239451968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workbookViewId="0">
      <selection activeCell="H1" sqref="H1:H1048576"/>
    </sheetView>
  </sheetViews>
  <sheetFormatPr defaultColWidth="21" defaultRowHeight="16.5"/>
  <cols>
    <col min="1" max="16384" width="21" style="3"/>
  </cols>
  <sheetData>
    <row r="1" spans="1:9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</row>
    <row r="2" spans="1:9" ht="20.100000000000001" customHeight="1">
      <c r="A2" s="8" t="s">
        <v>282</v>
      </c>
      <c r="B2" s="4" t="s">
        <v>254</v>
      </c>
      <c r="C2" s="4" t="s">
        <v>255</v>
      </c>
      <c r="D2" s="4" t="s">
        <v>256</v>
      </c>
      <c r="E2" s="4" t="s">
        <v>257</v>
      </c>
      <c r="F2" s="4" t="s">
        <v>258</v>
      </c>
      <c r="G2" s="4" t="s">
        <v>259</v>
      </c>
      <c r="H2" s="4" t="s">
        <v>260</v>
      </c>
      <c r="I2" s="4" t="s">
        <v>261</v>
      </c>
    </row>
    <row r="3" spans="1:9" ht="20.100000000000001" customHeight="1">
      <c r="A3" s="9" t="s">
        <v>132</v>
      </c>
      <c r="B3" s="6">
        <v>2793244</v>
      </c>
      <c r="C3" s="6">
        <v>2830857</v>
      </c>
      <c r="D3" s="6">
        <v>2866845</v>
      </c>
      <c r="E3" s="6">
        <v>2894078</v>
      </c>
      <c r="F3" s="6">
        <v>2953964</v>
      </c>
      <c r="G3" s="6">
        <v>3015371</v>
      </c>
      <c r="H3" s="6">
        <v>3068494</v>
      </c>
      <c r="I3" s="6">
        <v>3111323</v>
      </c>
    </row>
    <row r="4" spans="1:9" ht="20.100000000000001" customHeight="1">
      <c r="A4" s="9" t="s">
        <v>155</v>
      </c>
      <c r="B4" s="6">
        <v>43550</v>
      </c>
      <c r="C4" s="6">
        <v>43554</v>
      </c>
      <c r="D4" s="6">
        <v>45787</v>
      </c>
      <c r="E4" s="6">
        <v>45729</v>
      </c>
      <c r="F4" s="6">
        <v>46440</v>
      </c>
      <c r="G4" s="6">
        <v>46859</v>
      </c>
      <c r="H4" s="6">
        <v>46885</v>
      </c>
      <c r="I4" s="6">
        <v>46810</v>
      </c>
    </row>
    <row r="5" spans="1:9" ht="20.100000000000001" customHeight="1">
      <c r="A5" s="9" t="s">
        <v>156</v>
      </c>
      <c r="B5" s="6">
        <v>37478</v>
      </c>
      <c r="C5" s="6">
        <v>38311</v>
      </c>
      <c r="D5" s="6">
        <v>39512</v>
      </c>
      <c r="E5" s="6">
        <v>40177</v>
      </c>
      <c r="F5" s="6">
        <v>41754</v>
      </c>
      <c r="G5" s="6">
        <v>42234</v>
      </c>
      <c r="H5" s="6">
        <v>42319</v>
      </c>
      <c r="I5" s="6">
        <v>42401</v>
      </c>
    </row>
    <row r="6" spans="1:9" ht="20.100000000000001" customHeight="1">
      <c r="A6" s="9" t="s">
        <v>153</v>
      </c>
      <c r="B6" s="6">
        <v>70723</v>
      </c>
      <c r="C6" s="6">
        <v>70868</v>
      </c>
      <c r="D6" s="6">
        <v>71356</v>
      </c>
      <c r="E6" s="6">
        <v>71680</v>
      </c>
      <c r="F6" s="6">
        <v>72463</v>
      </c>
      <c r="G6" s="6">
        <v>74542</v>
      </c>
      <c r="H6" s="6">
        <v>75739</v>
      </c>
      <c r="I6" s="6">
        <v>77116</v>
      </c>
    </row>
    <row r="7" spans="1:9" ht="20.100000000000001" customHeight="1">
      <c r="A7" s="9" t="s">
        <v>148</v>
      </c>
      <c r="B7" s="6">
        <v>82331</v>
      </c>
      <c r="C7" s="6">
        <v>80977</v>
      </c>
      <c r="D7" s="6">
        <v>86650</v>
      </c>
      <c r="E7" s="6">
        <v>87830</v>
      </c>
      <c r="F7" s="6">
        <v>91037</v>
      </c>
      <c r="G7" s="6">
        <v>91329</v>
      </c>
      <c r="H7" s="6">
        <v>91033</v>
      </c>
      <c r="I7" s="6">
        <v>90740</v>
      </c>
    </row>
    <row r="8" spans="1:9" ht="20.100000000000001" customHeight="1">
      <c r="A8" s="9" t="s">
        <v>138</v>
      </c>
      <c r="B8" s="6">
        <v>79393</v>
      </c>
      <c r="C8" s="6">
        <v>82691</v>
      </c>
      <c r="D8" s="6">
        <v>84316</v>
      </c>
      <c r="E8" s="6">
        <v>85638</v>
      </c>
      <c r="F8" s="6">
        <v>89132</v>
      </c>
      <c r="G8" s="6">
        <v>89832</v>
      </c>
      <c r="H8" s="6">
        <v>91432</v>
      </c>
      <c r="I8" s="6">
        <v>93555</v>
      </c>
    </row>
    <row r="9" spans="1:9" ht="20.100000000000001" customHeight="1">
      <c r="A9" s="9" t="s">
        <v>143</v>
      </c>
      <c r="B9" s="6">
        <v>98203</v>
      </c>
      <c r="C9" s="6">
        <v>96464</v>
      </c>
      <c r="D9" s="6">
        <v>97891</v>
      </c>
      <c r="E9" s="6">
        <v>100802</v>
      </c>
      <c r="F9" s="6">
        <v>104821</v>
      </c>
      <c r="G9" s="6">
        <v>103520</v>
      </c>
      <c r="H9" s="6">
        <v>104287</v>
      </c>
      <c r="I9" s="6">
        <v>106441</v>
      </c>
    </row>
    <row r="10" spans="1:9" ht="20.100000000000001" customHeight="1">
      <c r="A10" s="9" t="s">
        <v>157</v>
      </c>
      <c r="B10" s="6">
        <v>99265</v>
      </c>
      <c r="C10" s="6">
        <v>102387</v>
      </c>
      <c r="D10" s="6">
        <v>103740</v>
      </c>
      <c r="E10" s="6">
        <v>105691</v>
      </c>
      <c r="F10" s="6">
        <v>107997</v>
      </c>
      <c r="G10" s="6">
        <v>112364</v>
      </c>
      <c r="H10" s="6">
        <v>114488</v>
      </c>
      <c r="I10" s="6">
        <v>118357</v>
      </c>
    </row>
    <row r="11" spans="1:9" ht="20.100000000000001" customHeight="1">
      <c r="A11" s="9" t="s">
        <v>149</v>
      </c>
      <c r="B11" s="6">
        <v>128046</v>
      </c>
      <c r="C11" s="6">
        <v>128502</v>
      </c>
      <c r="D11" s="6">
        <v>130766</v>
      </c>
      <c r="E11" s="6">
        <v>129994</v>
      </c>
      <c r="F11" s="6">
        <v>136437</v>
      </c>
      <c r="G11" s="6">
        <v>138621</v>
      </c>
      <c r="H11" s="6">
        <v>140138</v>
      </c>
      <c r="I11" s="6">
        <v>142602</v>
      </c>
    </row>
    <row r="12" spans="1:9" ht="20.100000000000001" customHeight="1">
      <c r="A12" s="9" t="s">
        <v>135</v>
      </c>
      <c r="B12" s="6">
        <v>91806</v>
      </c>
      <c r="C12" s="6">
        <v>93623</v>
      </c>
      <c r="D12" s="6">
        <v>94526</v>
      </c>
      <c r="E12" s="6">
        <v>95097</v>
      </c>
      <c r="F12" s="6">
        <v>97070</v>
      </c>
      <c r="G12" s="6">
        <v>97452</v>
      </c>
      <c r="H12" s="6">
        <v>97840</v>
      </c>
      <c r="I12" s="6">
        <v>99477</v>
      </c>
    </row>
    <row r="13" spans="1:9" ht="20.100000000000001" customHeight="1">
      <c r="A13" s="9" t="s">
        <v>142</v>
      </c>
      <c r="B13" s="6">
        <v>102443</v>
      </c>
      <c r="C13" s="6">
        <v>104170</v>
      </c>
      <c r="D13" s="6">
        <v>104752</v>
      </c>
      <c r="E13" s="6">
        <v>105526</v>
      </c>
      <c r="F13" s="6">
        <v>106641</v>
      </c>
      <c r="G13" s="6">
        <v>107156</v>
      </c>
      <c r="H13" s="6">
        <v>107959</v>
      </c>
      <c r="I13" s="6">
        <v>109190</v>
      </c>
    </row>
    <row r="14" spans="1:9" ht="20.100000000000001" customHeight="1">
      <c r="A14" s="9" t="s">
        <v>141</v>
      </c>
      <c r="B14" s="6">
        <v>186626</v>
      </c>
      <c r="C14" s="6">
        <v>189013</v>
      </c>
      <c r="D14" s="6">
        <v>187025</v>
      </c>
      <c r="E14" s="6">
        <v>186533</v>
      </c>
      <c r="F14" s="6">
        <v>187376</v>
      </c>
      <c r="G14" s="6">
        <v>189213</v>
      </c>
      <c r="H14" s="6">
        <v>190352</v>
      </c>
      <c r="I14" s="6">
        <v>192022</v>
      </c>
    </row>
    <row r="15" spans="1:9" ht="20.100000000000001" customHeight="1">
      <c r="A15" s="9" t="s">
        <v>154</v>
      </c>
      <c r="B15" s="6">
        <v>140330</v>
      </c>
      <c r="C15" s="6">
        <v>142135</v>
      </c>
      <c r="D15" s="6">
        <v>143727</v>
      </c>
      <c r="E15" s="6">
        <v>144611</v>
      </c>
      <c r="F15" s="6">
        <v>148557</v>
      </c>
      <c r="G15" s="6">
        <v>150658</v>
      </c>
      <c r="H15" s="6">
        <v>156710</v>
      </c>
      <c r="I15" s="6">
        <v>160630</v>
      </c>
    </row>
    <row r="16" spans="1:9" ht="20.100000000000001" customHeight="1">
      <c r="A16" s="9" t="s">
        <v>146</v>
      </c>
      <c r="B16" s="6">
        <v>92885</v>
      </c>
      <c r="C16" s="6">
        <v>92788</v>
      </c>
      <c r="D16" s="6">
        <v>94398</v>
      </c>
      <c r="E16" s="6">
        <v>94884</v>
      </c>
      <c r="F16" s="6">
        <v>97616</v>
      </c>
      <c r="G16" s="6">
        <v>101036</v>
      </c>
      <c r="H16" s="6">
        <v>102024</v>
      </c>
      <c r="I16" s="6">
        <v>105047</v>
      </c>
    </row>
    <row r="17" spans="1:9" ht="20.100000000000001" customHeight="1">
      <c r="A17" s="9" t="s">
        <v>145</v>
      </c>
      <c r="B17" s="6">
        <v>116135</v>
      </c>
      <c r="C17" s="6">
        <v>118456</v>
      </c>
      <c r="D17" s="6">
        <v>118355</v>
      </c>
      <c r="E17" s="6">
        <v>118619</v>
      </c>
      <c r="F17" s="6">
        <v>119298</v>
      </c>
      <c r="G17" s="6">
        <v>122311</v>
      </c>
      <c r="H17" s="6">
        <v>126005</v>
      </c>
      <c r="I17" s="6">
        <v>127057</v>
      </c>
    </row>
    <row r="18" spans="1:9" ht="20.100000000000001" customHeight="1">
      <c r="A18" s="9" t="s">
        <v>151</v>
      </c>
      <c r="B18" s="6">
        <v>134097</v>
      </c>
      <c r="C18" s="6">
        <v>137651</v>
      </c>
      <c r="D18" s="6">
        <v>137056</v>
      </c>
      <c r="E18" s="6">
        <v>137850</v>
      </c>
      <c r="F18" s="6">
        <v>139938</v>
      </c>
      <c r="G18" s="6">
        <v>143769</v>
      </c>
      <c r="H18" s="6">
        <v>145843</v>
      </c>
      <c r="I18" s="6">
        <v>146886</v>
      </c>
    </row>
    <row r="19" spans="1:9" ht="20.100000000000001" customHeight="1">
      <c r="A19" s="9" t="s">
        <v>136</v>
      </c>
      <c r="B19" s="6">
        <v>179045</v>
      </c>
      <c r="C19" s="6">
        <v>184422</v>
      </c>
      <c r="D19" s="6">
        <v>188176</v>
      </c>
      <c r="E19" s="6">
        <v>190525</v>
      </c>
      <c r="F19" s="6">
        <v>193551</v>
      </c>
      <c r="G19" s="6">
        <v>195383</v>
      </c>
      <c r="H19" s="6">
        <v>199556</v>
      </c>
      <c r="I19" s="6">
        <v>201611</v>
      </c>
    </row>
    <row r="20" spans="1:9" ht="20.100000000000001" customHeight="1">
      <c r="A20" s="9" t="s">
        <v>139</v>
      </c>
      <c r="B20" s="6">
        <v>118047</v>
      </c>
      <c r="C20" s="6">
        <v>120431</v>
      </c>
      <c r="D20" s="6">
        <v>121684</v>
      </c>
      <c r="E20" s="6">
        <v>124569</v>
      </c>
      <c r="F20" s="6">
        <v>129693</v>
      </c>
      <c r="G20" s="6">
        <v>133012</v>
      </c>
      <c r="H20" s="6">
        <v>134367</v>
      </c>
      <c r="I20" s="6">
        <v>137403</v>
      </c>
    </row>
    <row r="21" spans="1:9" ht="20.100000000000001" customHeight="1">
      <c r="A21" s="9" t="s">
        <v>140</v>
      </c>
      <c r="B21" s="6">
        <v>57096</v>
      </c>
      <c r="C21" s="6">
        <v>58938</v>
      </c>
      <c r="D21" s="6">
        <v>62314</v>
      </c>
      <c r="E21" s="6">
        <v>65244</v>
      </c>
      <c r="F21" s="6">
        <v>67012</v>
      </c>
      <c r="G21" s="6">
        <v>68804</v>
      </c>
      <c r="H21" s="6">
        <v>71117</v>
      </c>
      <c r="I21" s="6">
        <v>72044</v>
      </c>
    </row>
    <row r="22" spans="1:9" ht="20.100000000000001" customHeight="1">
      <c r="A22" s="9" t="s">
        <v>152</v>
      </c>
      <c r="B22" s="6">
        <v>96195</v>
      </c>
      <c r="C22" s="6">
        <v>97089</v>
      </c>
      <c r="D22" s="6">
        <v>99225</v>
      </c>
      <c r="E22" s="6">
        <v>99971</v>
      </c>
      <c r="F22" s="6">
        <v>101603</v>
      </c>
      <c r="G22" s="6">
        <v>107366</v>
      </c>
      <c r="H22" s="6">
        <v>110396</v>
      </c>
      <c r="I22" s="6">
        <v>112068</v>
      </c>
    </row>
    <row r="23" spans="1:9" ht="20.100000000000001" customHeight="1">
      <c r="A23" s="9" t="s">
        <v>144</v>
      </c>
      <c r="B23" s="6">
        <v>109362</v>
      </c>
      <c r="C23" s="6">
        <v>111438</v>
      </c>
      <c r="D23" s="6">
        <v>111548</v>
      </c>
      <c r="E23" s="6">
        <v>112032</v>
      </c>
      <c r="F23" s="6">
        <v>115075</v>
      </c>
      <c r="G23" s="6">
        <v>115615</v>
      </c>
      <c r="H23" s="6">
        <v>119534</v>
      </c>
      <c r="I23" s="6">
        <v>120374</v>
      </c>
    </row>
    <row r="24" spans="1:9" ht="20.100000000000001" customHeight="1">
      <c r="A24" s="9" t="s">
        <v>137</v>
      </c>
      <c r="B24" s="6">
        <v>121277</v>
      </c>
      <c r="C24" s="6">
        <v>123911</v>
      </c>
      <c r="D24" s="6">
        <v>124170</v>
      </c>
      <c r="E24" s="6">
        <v>125148</v>
      </c>
      <c r="F24" s="6">
        <v>126526</v>
      </c>
      <c r="G24" s="6">
        <v>127568</v>
      </c>
      <c r="H24" s="6">
        <v>127783</v>
      </c>
      <c r="I24" s="6">
        <v>129778</v>
      </c>
    </row>
    <row r="25" spans="1:9" ht="20.100000000000001" customHeight="1">
      <c r="A25" s="9" t="s">
        <v>147</v>
      </c>
      <c r="B25" s="6">
        <v>125403</v>
      </c>
      <c r="C25" s="6">
        <v>129491</v>
      </c>
      <c r="D25" s="6">
        <v>128977</v>
      </c>
      <c r="E25" s="6">
        <v>132040</v>
      </c>
      <c r="F25" s="6">
        <v>131777</v>
      </c>
      <c r="G25" s="6">
        <v>133528</v>
      </c>
      <c r="H25" s="6">
        <v>135171</v>
      </c>
      <c r="I25" s="6">
        <v>132706</v>
      </c>
    </row>
    <row r="26" spans="1:9" ht="20.100000000000001" customHeight="1">
      <c r="A26" s="9" t="s">
        <v>133</v>
      </c>
      <c r="B26" s="6">
        <v>176654</v>
      </c>
      <c r="C26" s="6">
        <v>176135</v>
      </c>
      <c r="D26" s="6">
        <v>173282</v>
      </c>
      <c r="E26" s="6">
        <v>171431</v>
      </c>
      <c r="F26" s="6">
        <v>170444</v>
      </c>
      <c r="G26" s="6">
        <v>173745</v>
      </c>
      <c r="H26" s="6">
        <v>175536</v>
      </c>
      <c r="I26" s="6">
        <v>178493</v>
      </c>
    </row>
    <row r="27" spans="1:9" ht="20.100000000000001" customHeight="1">
      <c r="A27" s="9" t="s">
        <v>150</v>
      </c>
      <c r="B27" s="6">
        <v>187030</v>
      </c>
      <c r="C27" s="6">
        <v>191349</v>
      </c>
      <c r="D27" s="6">
        <v>196672</v>
      </c>
      <c r="E27" s="6">
        <v>199739</v>
      </c>
      <c r="F27" s="6">
        <v>208692</v>
      </c>
      <c r="G27" s="6">
        <v>211578</v>
      </c>
      <c r="H27" s="6">
        <v>215731</v>
      </c>
      <c r="I27" s="6">
        <v>220192</v>
      </c>
    </row>
    <row r="28" spans="1:9" ht="20.100000000000001" customHeight="1">
      <c r="A28" s="9" t="s">
        <v>134</v>
      </c>
      <c r="B28" s="6">
        <v>119824</v>
      </c>
      <c r="C28" s="6">
        <v>116063</v>
      </c>
      <c r="D28" s="6">
        <v>120940</v>
      </c>
      <c r="E28" s="6">
        <v>122718</v>
      </c>
      <c r="F28" s="6">
        <v>123014</v>
      </c>
      <c r="G28" s="6">
        <v>137876</v>
      </c>
      <c r="H28" s="6">
        <v>146249</v>
      </c>
      <c r="I28" s="6">
        <v>148323</v>
      </c>
    </row>
    <row r="29" spans="1:9" ht="20.100000000000001" customHeight="1">
      <c r="A29" s="9" t="s">
        <v>116</v>
      </c>
      <c r="B29" s="6">
        <v>1164352</v>
      </c>
      <c r="C29" s="6">
        <v>1174034</v>
      </c>
      <c r="D29" s="6">
        <v>1200422</v>
      </c>
      <c r="E29" s="6">
        <v>1220782</v>
      </c>
      <c r="F29" s="6">
        <v>1249757</v>
      </c>
      <c r="G29" s="6">
        <v>1275859</v>
      </c>
      <c r="H29" s="6">
        <v>1282831</v>
      </c>
      <c r="I29" s="6">
        <v>1308294</v>
      </c>
    </row>
    <row r="30" spans="1:9" ht="20.100000000000001" customHeight="1">
      <c r="A30" s="9" t="s">
        <v>130</v>
      </c>
      <c r="B30" s="6">
        <v>16464</v>
      </c>
      <c r="C30" s="6">
        <v>16590</v>
      </c>
      <c r="D30" s="6">
        <v>16893</v>
      </c>
      <c r="E30" s="6">
        <v>17016</v>
      </c>
      <c r="F30" s="6">
        <v>17095</v>
      </c>
      <c r="G30" s="6">
        <v>17170</v>
      </c>
      <c r="H30" s="6">
        <v>17242</v>
      </c>
      <c r="I30" s="6">
        <v>17260</v>
      </c>
    </row>
    <row r="31" spans="1:9" ht="20.100000000000001" customHeight="1">
      <c r="A31" s="9" t="s">
        <v>126</v>
      </c>
      <c r="B31" s="6">
        <v>39725</v>
      </c>
      <c r="C31" s="6">
        <v>38965</v>
      </c>
      <c r="D31" s="6">
        <v>38735</v>
      </c>
      <c r="E31" s="6">
        <v>39584</v>
      </c>
      <c r="F31" s="6">
        <v>40431</v>
      </c>
      <c r="G31" s="6">
        <v>41592</v>
      </c>
      <c r="H31" s="6">
        <v>41555</v>
      </c>
      <c r="I31" s="6">
        <v>43367</v>
      </c>
    </row>
    <row r="32" spans="1:9" ht="20.100000000000001" customHeight="1">
      <c r="A32" s="9" t="s">
        <v>121</v>
      </c>
      <c r="B32" s="6">
        <v>30235</v>
      </c>
      <c r="C32" s="6">
        <v>30089</v>
      </c>
      <c r="D32" s="6">
        <v>30842</v>
      </c>
      <c r="E32" s="6">
        <v>31508</v>
      </c>
      <c r="F32" s="6">
        <v>32199</v>
      </c>
      <c r="G32" s="6">
        <v>33775</v>
      </c>
      <c r="H32" s="6">
        <v>34295</v>
      </c>
      <c r="I32" s="6">
        <v>34367</v>
      </c>
    </row>
    <row r="33" spans="1:9" ht="20.100000000000001" customHeight="1">
      <c r="A33" s="9" t="s">
        <v>129</v>
      </c>
      <c r="B33" s="6">
        <v>45992</v>
      </c>
      <c r="C33" s="6">
        <v>46285</v>
      </c>
      <c r="D33" s="6">
        <v>46222</v>
      </c>
      <c r="E33" s="6">
        <v>46334</v>
      </c>
      <c r="F33" s="6">
        <v>46522</v>
      </c>
      <c r="G33" s="6">
        <v>46617</v>
      </c>
      <c r="H33" s="6">
        <v>47606</v>
      </c>
      <c r="I33" s="6">
        <v>48795</v>
      </c>
    </row>
    <row r="34" spans="1:9" ht="20.100000000000001" customHeight="1">
      <c r="A34" s="9" t="s">
        <v>320</v>
      </c>
      <c r="B34" s="6">
        <v>131457</v>
      </c>
      <c r="C34" s="6">
        <v>131528</v>
      </c>
      <c r="D34" s="6">
        <v>135673</v>
      </c>
      <c r="E34" s="6">
        <v>135427</v>
      </c>
      <c r="F34" s="6">
        <v>137886</v>
      </c>
      <c r="G34" s="6">
        <v>141650</v>
      </c>
      <c r="H34" s="6">
        <v>142381</v>
      </c>
      <c r="I34" s="6">
        <v>147184</v>
      </c>
    </row>
    <row r="35" spans="1:9" ht="20.100000000000001" customHeight="1">
      <c r="A35" s="9" t="s">
        <v>122</v>
      </c>
      <c r="B35" s="6">
        <v>82667</v>
      </c>
      <c r="C35" s="6">
        <v>84217</v>
      </c>
      <c r="D35" s="6">
        <v>87052</v>
      </c>
      <c r="E35" s="6">
        <v>89354</v>
      </c>
      <c r="F35" s="6">
        <v>93805</v>
      </c>
      <c r="G35" s="6">
        <v>94561</v>
      </c>
      <c r="H35" s="6">
        <v>95011</v>
      </c>
      <c r="I35" s="6">
        <v>100567</v>
      </c>
    </row>
    <row r="36" spans="1:9" ht="20.100000000000001" customHeight="1">
      <c r="A36" s="9" t="s">
        <v>120</v>
      </c>
      <c r="B36" s="6">
        <v>100079</v>
      </c>
      <c r="C36" s="6">
        <v>99806</v>
      </c>
      <c r="D36" s="6">
        <v>100948</v>
      </c>
      <c r="E36" s="6">
        <v>106627</v>
      </c>
      <c r="F36" s="6">
        <v>107984</v>
      </c>
      <c r="G36" s="6">
        <v>108223</v>
      </c>
      <c r="H36" s="6">
        <v>106747</v>
      </c>
      <c r="I36" s="6">
        <v>106699</v>
      </c>
    </row>
    <row r="37" spans="1:9" ht="20.100000000000001" customHeight="1">
      <c r="A37" s="9" t="s">
        <v>123</v>
      </c>
      <c r="B37" s="6">
        <v>104993</v>
      </c>
      <c r="C37" s="6">
        <v>104343</v>
      </c>
      <c r="D37" s="6">
        <v>104480</v>
      </c>
      <c r="E37" s="6">
        <v>104275</v>
      </c>
      <c r="F37" s="6">
        <v>106359</v>
      </c>
      <c r="G37" s="6">
        <v>106250</v>
      </c>
      <c r="H37" s="6">
        <v>109078</v>
      </c>
      <c r="I37" s="6">
        <v>110579</v>
      </c>
    </row>
    <row r="38" spans="1:9" ht="20.100000000000001" customHeight="1">
      <c r="A38" s="9" t="s">
        <v>131</v>
      </c>
      <c r="B38" s="6">
        <v>139199</v>
      </c>
      <c r="C38" s="6">
        <v>139128</v>
      </c>
      <c r="D38" s="6">
        <v>139613</v>
      </c>
      <c r="E38" s="6">
        <v>141002</v>
      </c>
      <c r="F38" s="6">
        <v>143894</v>
      </c>
      <c r="G38" s="6">
        <v>146373</v>
      </c>
      <c r="H38" s="6">
        <v>146466</v>
      </c>
      <c r="I38" s="6">
        <v>147247</v>
      </c>
    </row>
    <row r="39" spans="1:9" ht="20.100000000000001" customHeight="1">
      <c r="A39" s="9" t="s">
        <v>125</v>
      </c>
      <c r="B39" s="6">
        <v>110491</v>
      </c>
      <c r="C39" s="6">
        <v>112348</v>
      </c>
      <c r="D39" s="6">
        <v>114558</v>
      </c>
      <c r="E39" s="6">
        <v>116840</v>
      </c>
      <c r="F39" s="6">
        <v>117239</v>
      </c>
      <c r="G39" s="6">
        <v>117701</v>
      </c>
      <c r="H39" s="6">
        <v>118464</v>
      </c>
      <c r="I39" s="6">
        <v>120728</v>
      </c>
    </row>
    <row r="40" spans="1:9" ht="20.100000000000001" customHeight="1">
      <c r="A40" s="9" t="s">
        <v>118</v>
      </c>
      <c r="B40" s="6">
        <v>79553</v>
      </c>
      <c r="C40" s="6">
        <v>80635</v>
      </c>
      <c r="D40" s="6">
        <v>82427</v>
      </c>
      <c r="E40" s="6">
        <v>83959</v>
      </c>
      <c r="F40" s="6">
        <v>86185</v>
      </c>
      <c r="G40" s="6">
        <v>86739</v>
      </c>
      <c r="H40" s="6">
        <v>86898</v>
      </c>
      <c r="I40" s="6">
        <v>87098</v>
      </c>
    </row>
    <row r="41" spans="1:9" ht="20.100000000000001" customHeight="1">
      <c r="A41" s="9" t="s">
        <v>117</v>
      </c>
      <c r="B41" s="6">
        <v>30060</v>
      </c>
      <c r="C41" s="6">
        <v>33041</v>
      </c>
      <c r="D41" s="6">
        <v>37268</v>
      </c>
      <c r="E41" s="6">
        <v>39541</v>
      </c>
      <c r="F41" s="6">
        <v>43718</v>
      </c>
      <c r="G41" s="6">
        <v>48150</v>
      </c>
      <c r="H41" s="6">
        <v>48374</v>
      </c>
      <c r="I41" s="6">
        <v>48768</v>
      </c>
    </row>
    <row r="42" spans="1:9" ht="20.100000000000001" customHeight="1">
      <c r="A42" s="9" t="s">
        <v>128</v>
      </c>
      <c r="B42" s="6">
        <v>66327</v>
      </c>
      <c r="C42" s="6">
        <v>66576</v>
      </c>
      <c r="D42" s="6">
        <v>68314</v>
      </c>
      <c r="E42" s="6">
        <v>68929</v>
      </c>
      <c r="F42" s="6">
        <v>73078</v>
      </c>
      <c r="G42" s="6">
        <v>75081</v>
      </c>
      <c r="H42" s="6">
        <v>75509</v>
      </c>
      <c r="I42" s="6">
        <v>77106</v>
      </c>
    </row>
    <row r="43" spans="1:9" ht="20.100000000000001" customHeight="1">
      <c r="A43" s="9" t="s">
        <v>127</v>
      </c>
      <c r="B43" s="6">
        <v>61123</v>
      </c>
      <c r="C43" s="6">
        <v>62169</v>
      </c>
      <c r="D43" s="6">
        <v>64543</v>
      </c>
      <c r="E43" s="6">
        <v>66107</v>
      </c>
      <c r="F43" s="6">
        <v>67214</v>
      </c>
      <c r="G43" s="6">
        <v>69748</v>
      </c>
      <c r="H43" s="6">
        <v>70629</v>
      </c>
      <c r="I43" s="6">
        <v>71989</v>
      </c>
    </row>
    <row r="44" spans="1:9" ht="20.100000000000001" customHeight="1">
      <c r="A44" s="9" t="s">
        <v>124</v>
      </c>
      <c r="B44" s="6">
        <v>73863</v>
      </c>
      <c r="C44" s="6">
        <v>74285</v>
      </c>
      <c r="D44" s="6">
        <v>75312</v>
      </c>
      <c r="E44" s="6">
        <v>75574</v>
      </c>
      <c r="F44" s="6">
        <v>76320</v>
      </c>
      <c r="G44" s="6">
        <v>76688</v>
      </c>
      <c r="H44" s="6">
        <v>77466</v>
      </c>
      <c r="I44" s="6">
        <v>77530</v>
      </c>
    </row>
    <row r="45" spans="1:9" ht="20.100000000000001" customHeight="1">
      <c r="A45" s="9" t="s">
        <v>119</v>
      </c>
      <c r="B45" s="6">
        <v>52124</v>
      </c>
      <c r="C45" s="6">
        <v>54029</v>
      </c>
      <c r="D45" s="6">
        <v>57542</v>
      </c>
      <c r="E45" s="6">
        <v>58705</v>
      </c>
      <c r="F45" s="6">
        <v>59828</v>
      </c>
      <c r="G45" s="6">
        <v>65541</v>
      </c>
      <c r="H45" s="6">
        <v>65110</v>
      </c>
      <c r="I45" s="6">
        <v>69010</v>
      </c>
    </row>
    <row r="46" spans="1:9" ht="20.100000000000001" customHeight="1">
      <c r="A46" s="9" t="s">
        <v>100</v>
      </c>
      <c r="B46" s="6">
        <v>738100</v>
      </c>
      <c r="C46" s="6">
        <v>761054</v>
      </c>
      <c r="D46" s="6">
        <v>783895</v>
      </c>
      <c r="E46" s="6">
        <v>792998</v>
      </c>
      <c r="F46" s="6">
        <v>800340</v>
      </c>
      <c r="G46" s="6">
        <v>809802</v>
      </c>
      <c r="H46" s="6">
        <v>815588</v>
      </c>
      <c r="I46" s="6">
        <v>834637</v>
      </c>
    </row>
    <row r="47" spans="1:9" ht="20.100000000000001" customHeight="1">
      <c r="A47" s="9" t="s">
        <v>109</v>
      </c>
      <c r="B47" s="6">
        <v>25954</v>
      </c>
      <c r="C47" s="6">
        <v>25971</v>
      </c>
      <c r="D47" s="6">
        <v>25788</v>
      </c>
      <c r="E47" s="6">
        <v>26597</v>
      </c>
      <c r="F47" s="6">
        <v>25874</v>
      </c>
      <c r="G47" s="6">
        <v>25584</v>
      </c>
      <c r="H47" s="6">
        <v>26095</v>
      </c>
      <c r="I47" s="6">
        <v>29367</v>
      </c>
    </row>
    <row r="48" spans="1:9" ht="20.100000000000001" customHeight="1">
      <c r="A48" s="9" t="s">
        <v>105</v>
      </c>
      <c r="B48" s="6">
        <v>112298</v>
      </c>
      <c r="C48" s="6">
        <v>115006</v>
      </c>
      <c r="D48" s="6">
        <v>118194</v>
      </c>
      <c r="E48" s="6">
        <v>121847</v>
      </c>
      <c r="F48" s="6">
        <v>120976</v>
      </c>
      <c r="G48" s="6">
        <v>123199</v>
      </c>
      <c r="H48" s="6">
        <v>126648</v>
      </c>
      <c r="I48" s="6">
        <v>128977</v>
      </c>
    </row>
    <row r="49" spans="1:9" ht="20.100000000000001" customHeight="1">
      <c r="A49" s="9" t="s">
        <v>107</v>
      </c>
      <c r="B49" s="6">
        <v>54382</v>
      </c>
      <c r="C49" s="6">
        <v>54530</v>
      </c>
      <c r="D49" s="6">
        <v>54424</v>
      </c>
      <c r="E49" s="6">
        <v>54338</v>
      </c>
      <c r="F49" s="6">
        <v>53200</v>
      </c>
      <c r="G49" s="6">
        <v>51379</v>
      </c>
      <c r="H49" s="6">
        <v>51093</v>
      </c>
      <c r="I49" s="6">
        <v>51762</v>
      </c>
    </row>
    <row r="50" spans="1:9" ht="20.100000000000001" customHeight="1">
      <c r="A50" s="9" t="s">
        <v>102</v>
      </c>
      <c r="B50" s="6">
        <v>41950</v>
      </c>
      <c r="C50" s="6">
        <v>42045</v>
      </c>
      <c r="D50" s="6">
        <v>41877</v>
      </c>
      <c r="E50" s="6">
        <v>42387</v>
      </c>
      <c r="F50" s="6">
        <v>41984</v>
      </c>
      <c r="G50" s="6">
        <v>42607</v>
      </c>
      <c r="H50" s="6">
        <v>41905</v>
      </c>
      <c r="I50" s="6">
        <v>43029</v>
      </c>
    </row>
    <row r="51" spans="1:9" ht="20.100000000000001" customHeight="1">
      <c r="A51" s="9" t="s">
        <v>106</v>
      </c>
      <c r="B51" s="6">
        <v>131259</v>
      </c>
      <c r="C51" s="6">
        <v>135041</v>
      </c>
      <c r="D51" s="6">
        <v>140387</v>
      </c>
      <c r="E51" s="6">
        <v>141295</v>
      </c>
      <c r="F51" s="6">
        <v>143485</v>
      </c>
      <c r="G51" s="6">
        <v>147686</v>
      </c>
      <c r="H51" s="6">
        <v>148438</v>
      </c>
      <c r="I51" s="6">
        <v>151840</v>
      </c>
    </row>
    <row r="52" spans="1:9" ht="20.100000000000001" customHeight="1">
      <c r="A52" s="9" t="s">
        <v>108</v>
      </c>
      <c r="B52" s="6">
        <v>132563</v>
      </c>
      <c r="C52" s="6">
        <v>133183</v>
      </c>
      <c r="D52" s="6">
        <v>133564</v>
      </c>
      <c r="E52" s="6">
        <v>134191</v>
      </c>
      <c r="F52" s="6">
        <v>136216</v>
      </c>
      <c r="G52" s="6">
        <v>136996</v>
      </c>
      <c r="H52" s="6">
        <v>137832</v>
      </c>
      <c r="I52" s="6">
        <v>139502</v>
      </c>
    </row>
    <row r="53" spans="1:9" ht="20.100000000000001" customHeight="1">
      <c r="A53" s="9" t="s">
        <v>103</v>
      </c>
      <c r="B53" s="6">
        <v>176191</v>
      </c>
      <c r="C53" s="6">
        <v>179685</v>
      </c>
      <c r="D53" s="6">
        <v>179539</v>
      </c>
      <c r="E53" s="6">
        <v>181128</v>
      </c>
      <c r="F53" s="6">
        <v>183594</v>
      </c>
      <c r="G53" s="6">
        <v>184756</v>
      </c>
      <c r="H53" s="6">
        <v>183025</v>
      </c>
      <c r="I53" s="6">
        <v>187027</v>
      </c>
    </row>
    <row r="54" spans="1:9" ht="20.100000000000001" customHeight="1">
      <c r="A54" s="9" t="s">
        <v>104</v>
      </c>
      <c r="B54" s="6">
        <v>63503</v>
      </c>
      <c r="C54" s="6">
        <v>75593</v>
      </c>
      <c r="D54" s="6">
        <v>90122</v>
      </c>
      <c r="E54" s="6">
        <v>91215</v>
      </c>
      <c r="F54" s="6">
        <v>95011</v>
      </c>
      <c r="G54" s="6">
        <v>97595</v>
      </c>
      <c r="H54" s="6">
        <v>100552</v>
      </c>
      <c r="I54" s="6">
        <v>103133</v>
      </c>
    </row>
    <row r="55" spans="1:9" ht="20.100000000000001" customHeight="1">
      <c r="A55" s="9" t="s">
        <v>165</v>
      </c>
      <c r="B55" s="6">
        <v>942244</v>
      </c>
      <c r="C55" s="6">
        <v>958072</v>
      </c>
      <c r="D55" s="6">
        <v>969588</v>
      </c>
      <c r="E55" s="6">
        <v>997959</v>
      </c>
      <c r="F55" s="6">
        <v>1019365</v>
      </c>
      <c r="G55" s="6">
        <v>1032774</v>
      </c>
      <c r="H55" s="6">
        <v>1053451</v>
      </c>
      <c r="I55" s="6">
        <v>1087837</v>
      </c>
    </row>
    <row r="56" spans="1:9" ht="20.100000000000001" customHeight="1">
      <c r="A56" s="9" t="s">
        <v>175</v>
      </c>
      <c r="B56" s="6">
        <v>41170</v>
      </c>
      <c r="C56" s="6">
        <v>41529</v>
      </c>
      <c r="D56" s="6">
        <v>42011</v>
      </c>
      <c r="E56" s="6">
        <v>43765</v>
      </c>
      <c r="F56" s="6">
        <v>50445</v>
      </c>
      <c r="G56" s="6">
        <v>50974</v>
      </c>
      <c r="H56" s="6">
        <v>52369</v>
      </c>
      <c r="I56" s="6">
        <v>56953</v>
      </c>
    </row>
    <row r="57" spans="1:9" ht="20.100000000000001" customHeight="1">
      <c r="A57" s="9" t="s">
        <v>169</v>
      </c>
      <c r="B57" s="6">
        <v>25474</v>
      </c>
      <c r="C57" s="6">
        <v>25507</v>
      </c>
      <c r="D57" s="6">
        <v>25063</v>
      </c>
      <c r="E57" s="6">
        <v>25011</v>
      </c>
      <c r="F57" s="6">
        <v>24497</v>
      </c>
      <c r="G57" s="6">
        <v>24518</v>
      </c>
      <c r="H57" s="6">
        <v>25724</v>
      </c>
      <c r="I57" s="6">
        <v>26253</v>
      </c>
    </row>
    <row r="58" spans="1:9" ht="20.100000000000001" customHeight="1">
      <c r="A58" s="9" t="s">
        <v>272</v>
      </c>
      <c r="B58" s="6">
        <v>133023</v>
      </c>
      <c r="C58" s="6">
        <v>138880</v>
      </c>
      <c r="D58" s="6">
        <v>141760</v>
      </c>
      <c r="E58" s="6" t="s">
        <v>268</v>
      </c>
      <c r="F58" s="6" t="s">
        <v>268</v>
      </c>
      <c r="G58" s="6" t="s">
        <v>268</v>
      </c>
      <c r="H58" s="6" t="s">
        <v>268</v>
      </c>
      <c r="I58" s="6" t="s">
        <v>268</v>
      </c>
    </row>
    <row r="59" spans="1:9" ht="20.100000000000001" customHeight="1">
      <c r="A59" s="9" t="s">
        <v>173</v>
      </c>
      <c r="B59" s="6">
        <v>96889</v>
      </c>
      <c r="C59" s="6">
        <v>99299</v>
      </c>
      <c r="D59" s="6">
        <v>101399</v>
      </c>
      <c r="E59" s="6">
        <v>109637</v>
      </c>
      <c r="F59" s="6">
        <v>119272</v>
      </c>
      <c r="G59" s="6">
        <v>127407</v>
      </c>
      <c r="H59" s="6">
        <v>127461</v>
      </c>
      <c r="I59" s="6">
        <v>128264</v>
      </c>
    </row>
    <row r="60" spans="1:9" ht="20.100000000000001" customHeight="1">
      <c r="A60" s="9" t="s">
        <v>168</v>
      </c>
      <c r="B60" s="6">
        <v>171768</v>
      </c>
      <c r="C60" s="6">
        <v>173212</v>
      </c>
      <c r="D60" s="6">
        <v>177023</v>
      </c>
      <c r="E60" s="6">
        <v>181834</v>
      </c>
      <c r="F60" s="6">
        <v>185746</v>
      </c>
      <c r="G60" s="6">
        <v>187149</v>
      </c>
      <c r="H60" s="6">
        <v>188253</v>
      </c>
      <c r="I60" s="6">
        <v>188807</v>
      </c>
    </row>
    <row r="61" spans="1:9" ht="20.100000000000001" customHeight="1">
      <c r="A61" s="9" t="s">
        <v>171</v>
      </c>
      <c r="B61" s="6">
        <v>173141</v>
      </c>
      <c r="C61" s="6">
        <v>175123</v>
      </c>
      <c r="D61" s="6">
        <v>173133</v>
      </c>
      <c r="E61" s="6">
        <v>171740</v>
      </c>
      <c r="F61" s="6">
        <v>169538</v>
      </c>
      <c r="G61" s="6">
        <v>168544</v>
      </c>
      <c r="H61" s="6">
        <v>170161</v>
      </c>
      <c r="I61" s="6">
        <v>177663</v>
      </c>
    </row>
    <row r="62" spans="1:9" ht="20.100000000000001" customHeight="1">
      <c r="A62" s="9" t="s">
        <v>167</v>
      </c>
      <c r="B62" s="6">
        <v>107880</v>
      </c>
      <c r="C62" s="6">
        <v>108431</v>
      </c>
      <c r="D62" s="6">
        <v>108663</v>
      </c>
      <c r="E62" s="6">
        <v>107446</v>
      </c>
      <c r="F62" s="6">
        <v>106268</v>
      </c>
      <c r="G62" s="6">
        <v>107004</v>
      </c>
      <c r="H62" s="6">
        <v>110467</v>
      </c>
      <c r="I62" s="6">
        <v>110061</v>
      </c>
    </row>
    <row r="63" spans="1:9" ht="20.100000000000001" customHeight="1">
      <c r="A63" s="9" t="s">
        <v>172</v>
      </c>
      <c r="B63" s="6">
        <v>159559</v>
      </c>
      <c r="C63" s="6">
        <v>161740</v>
      </c>
      <c r="D63" s="6">
        <v>165819</v>
      </c>
      <c r="E63" s="6">
        <v>178078</v>
      </c>
      <c r="F63" s="6">
        <v>181040</v>
      </c>
      <c r="G63" s="6">
        <v>182797</v>
      </c>
      <c r="H63" s="6">
        <v>191771</v>
      </c>
      <c r="I63" s="6">
        <v>208308</v>
      </c>
    </row>
    <row r="64" spans="1:9" ht="20.100000000000001" customHeight="1">
      <c r="A64" s="9" t="s">
        <v>170</v>
      </c>
      <c r="B64" s="6" t="s">
        <v>268</v>
      </c>
      <c r="C64" s="6" t="s">
        <v>268</v>
      </c>
      <c r="D64" s="6" t="s">
        <v>268</v>
      </c>
      <c r="E64" s="6">
        <v>144504</v>
      </c>
      <c r="F64" s="6">
        <v>145705</v>
      </c>
      <c r="G64" s="6">
        <v>146766</v>
      </c>
      <c r="H64" s="6">
        <v>148659</v>
      </c>
      <c r="I64" s="6">
        <v>152445</v>
      </c>
    </row>
    <row r="65" spans="1:9" ht="20.100000000000001" customHeight="1">
      <c r="A65" s="9" t="s">
        <v>166</v>
      </c>
      <c r="B65" s="6">
        <v>26609</v>
      </c>
      <c r="C65" s="6">
        <v>26660</v>
      </c>
      <c r="D65" s="6">
        <v>27350</v>
      </c>
      <c r="E65" s="6">
        <v>27991</v>
      </c>
      <c r="F65" s="6">
        <v>28714</v>
      </c>
      <c r="G65" s="6">
        <v>29323</v>
      </c>
      <c r="H65" s="6">
        <v>30214</v>
      </c>
      <c r="I65" s="6">
        <v>30652</v>
      </c>
    </row>
    <row r="66" spans="1:9" ht="20.100000000000001" customHeight="1">
      <c r="A66" s="9" t="s">
        <v>174</v>
      </c>
      <c r="B66" s="6">
        <v>6731</v>
      </c>
      <c r="C66" s="6">
        <v>7691</v>
      </c>
      <c r="D66" s="6">
        <v>7367</v>
      </c>
      <c r="E66" s="6">
        <v>7953</v>
      </c>
      <c r="F66" s="6">
        <v>8140</v>
      </c>
      <c r="G66" s="6">
        <v>8292</v>
      </c>
      <c r="H66" s="6">
        <v>8372</v>
      </c>
      <c r="I66" s="6">
        <v>8431</v>
      </c>
    </row>
    <row r="67" spans="1:9" ht="20.100000000000001" customHeight="1">
      <c r="A67" s="9" t="s">
        <v>94</v>
      </c>
      <c r="B67" s="6">
        <v>486527</v>
      </c>
      <c r="C67" s="6">
        <v>494547</v>
      </c>
      <c r="D67" s="6">
        <v>505471</v>
      </c>
      <c r="E67" s="6">
        <v>514767</v>
      </c>
      <c r="F67" s="6">
        <v>526161</v>
      </c>
      <c r="G67" s="6">
        <v>538275</v>
      </c>
      <c r="H67" s="6">
        <v>542703</v>
      </c>
      <c r="I67" s="6">
        <v>555185</v>
      </c>
    </row>
    <row r="68" spans="1:9" ht="20.100000000000001" customHeight="1">
      <c r="A68" s="9" t="s">
        <v>97</v>
      </c>
      <c r="B68" s="6">
        <v>32068</v>
      </c>
      <c r="C68" s="6">
        <v>32210</v>
      </c>
      <c r="D68" s="6">
        <v>33266</v>
      </c>
      <c r="E68" s="6">
        <v>34905</v>
      </c>
      <c r="F68" s="6">
        <v>37639</v>
      </c>
      <c r="G68" s="6">
        <v>40108</v>
      </c>
      <c r="H68" s="6">
        <v>40956</v>
      </c>
      <c r="I68" s="6">
        <v>43254</v>
      </c>
    </row>
    <row r="69" spans="1:9" ht="20.100000000000001" customHeight="1">
      <c r="A69" s="9" t="s">
        <v>99</v>
      </c>
      <c r="B69" s="6">
        <v>97973</v>
      </c>
      <c r="C69" s="6">
        <v>101978</v>
      </c>
      <c r="D69" s="6">
        <v>103503</v>
      </c>
      <c r="E69" s="6">
        <v>104649</v>
      </c>
      <c r="F69" s="6">
        <v>105064</v>
      </c>
      <c r="G69" s="6">
        <v>106173</v>
      </c>
      <c r="H69" s="6">
        <v>106287</v>
      </c>
      <c r="I69" s="6">
        <v>109055</v>
      </c>
    </row>
    <row r="70" spans="1:9" ht="20.100000000000001" customHeight="1">
      <c r="A70" s="9" t="s">
        <v>96</v>
      </c>
      <c r="B70" s="6">
        <v>73586</v>
      </c>
      <c r="C70" s="6">
        <v>74729</v>
      </c>
      <c r="D70" s="6">
        <v>75784</v>
      </c>
      <c r="E70" s="6">
        <v>76688</v>
      </c>
      <c r="F70" s="6">
        <v>80261</v>
      </c>
      <c r="G70" s="6">
        <v>80737</v>
      </c>
      <c r="H70" s="6">
        <v>83058</v>
      </c>
      <c r="I70" s="6">
        <v>84037</v>
      </c>
    </row>
    <row r="71" spans="1:9" ht="20.100000000000001" customHeight="1">
      <c r="A71" s="9" t="s">
        <v>98</v>
      </c>
      <c r="B71" s="6">
        <v>149640</v>
      </c>
      <c r="C71" s="6">
        <v>150634</v>
      </c>
      <c r="D71" s="6">
        <v>154667</v>
      </c>
      <c r="E71" s="6">
        <v>158154</v>
      </c>
      <c r="F71" s="6">
        <v>159349</v>
      </c>
      <c r="G71" s="6">
        <v>162768</v>
      </c>
      <c r="H71" s="6">
        <v>163083</v>
      </c>
      <c r="I71" s="6">
        <v>167568</v>
      </c>
    </row>
    <row r="72" spans="1:9" ht="20.100000000000001" customHeight="1">
      <c r="A72" s="9" t="s">
        <v>95</v>
      </c>
      <c r="B72" s="6">
        <v>133260</v>
      </c>
      <c r="C72" s="6">
        <v>134996</v>
      </c>
      <c r="D72" s="6">
        <v>138251</v>
      </c>
      <c r="E72" s="6">
        <v>140371</v>
      </c>
      <c r="F72" s="6">
        <v>143848</v>
      </c>
      <c r="G72" s="6">
        <v>148489</v>
      </c>
      <c r="H72" s="6">
        <v>149319</v>
      </c>
      <c r="I72" s="6">
        <v>151271</v>
      </c>
    </row>
    <row r="73" spans="1:9" ht="20.100000000000001" customHeight="1">
      <c r="A73" s="9" t="s">
        <v>110</v>
      </c>
      <c r="B73" s="6">
        <v>468885</v>
      </c>
      <c r="C73" s="6">
        <v>474193</v>
      </c>
      <c r="D73" s="6">
        <v>479161</v>
      </c>
      <c r="E73" s="6">
        <v>486764</v>
      </c>
      <c r="F73" s="6">
        <v>492797</v>
      </c>
      <c r="G73" s="6">
        <v>496875</v>
      </c>
      <c r="H73" s="6">
        <v>501218</v>
      </c>
      <c r="I73" s="6">
        <v>510178</v>
      </c>
    </row>
    <row r="74" spans="1:9" ht="20.100000000000001" customHeight="1">
      <c r="A74" s="9" t="s">
        <v>112</v>
      </c>
      <c r="B74" s="6">
        <v>77218</v>
      </c>
      <c r="C74" s="6">
        <v>77569</v>
      </c>
      <c r="D74" s="6">
        <v>76777</v>
      </c>
      <c r="E74" s="6">
        <v>78580</v>
      </c>
      <c r="F74" s="6">
        <v>79740</v>
      </c>
      <c r="G74" s="6">
        <v>79262</v>
      </c>
      <c r="H74" s="6">
        <v>80589</v>
      </c>
      <c r="I74" s="6">
        <v>81642</v>
      </c>
    </row>
    <row r="75" spans="1:9" ht="20.100000000000001" customHeight="1">
      <c r="A75" s="9" t="s">
        <v>115</v>
      </c>
      <c r="B75" s="6">
        <v>80402</v>
      </c>
      <c r="C75" s="6">
        <v>80574</v>
      </c>
      <c r="D75" s="6">
        <v>81427</v>
      </c>
      <c r="E75" s="6">
        <v>81931</v>
      </c>
      <c r="F75" s="6">
        <v>82320</v>
      </c>
      <c r="G75" s="6">
        <v>82051</v>
      </c>
      <c r="H75" s="6">
        <v>81873</v>
      </c>
      <c r="I75" s="6">
        <v>83067</v>
      </c>
    </row>
    <row r="76" spans="1:9" ht="20.100000000000001" customHeight="1">
      <c r="A76" s="9" t="s">
        <v>113</v>
      </c>
      <c r="B76" s="6">
        <v>143769</v>
      </c>
      <c r="C76" s="6">
        <v>146366</v>
      </c>
      <c r="D76" s="6">
        <v>147097</v>
      </c>
      <c r="E76" s="6">
        <v>149952</v>
      </c>
      <c r="F76" s="6">
        <v>152276</v>
      </c>
      <c r="G76" s="6">
        <v>153397</v>
      </c>
      <c r="H76" s="6">
        <v>154398</v>
      </c>
      <c r="I76" s="6">
        <v>156506</v>
      </c>
    </row>
    <row r="77" spans="1:9" ht="20.100000000000001" customHeight="1">
      <c r="A77" s="9" t="s">
        <v>114</v>
      </c>
      <c r="B77" s="6">
        <v>105937</v>
      </c>
      <c r="C77" s="6">
        <v>107888</v>
      </c>
      <c r="D77" s="6">
        <v>113276</v>
      </c>
      <c r="E77" s="6">
        <v>114934</v>
      </c>
      <c r="F77" s="6">
        <v>117035</v>
      </c>
      <c r="G77" s="6">
        <v>119063</v>
      </c>
      <c r="H77" s="6">
        <v>121641</v>
      </c>
      <c r="I77" s="6">
        <v>124388</v>
      </c>
    </row>
    <row r="78" spans="1:9" ht="20.100000000000001" customHeight="1">
      <c r="A78" s="9" t="s">
        <v>111</v>
      </c>
      <c r="B78" s="6">
        <v>61559</v>
      </c>
      <c r="C78" s="6">
        <v>61796</v>
      </c>
      <c r="D78" s="6">
        <v>60584</v>
      </c>
      <c r="E78" s="6">
        <v>61367</v>
      </c>
      <c r="F78" s="6">
        <v>61426</v>
      </c>
      <c r="G78" s="6">
        <v>63102</v>
      </c>
      <c r="H78" s="6">
        <v>62717</v>
      </c>
      <c r="I78" s="6">
        <v>64575</v>
      </c>
    </row>
    <row r="79" spans="1:9" ht="20.100000000000001" customHeight="1">
      <c r="A79" s="9" t="s">
        <v>159</v>
      </c>
      <c r="B79" s="6">
        <v>357674</v>
      </c>
      <c r="C79" s="6">
        <v>361273</v>
      </c>
      <c r="D79" s="6">
        <v>371300</v>
      </c>
      <c r="E79" s="6">
        <v>379741</v>
      </c>
      <c r="F79" s="6">
        <v>391596</v>
      </c>
      <c r="G79" s="6">
        <v>394634</v>
      </c>
      <c r="H79" s="6">
        <v>396893</v>
      </c>
      <c r="I79" s="6">
        <v>400155</v>
      </c>
    </row>
    <row r="80" spans="1:9" ht="20.100000000000001" customHeight="1">
      <c r="A80" s="9" t="s">
        <v>164</v>
      </c>
      <c r="B80" s="6">
        <v>69071</v>
      </c>
      <c r="C80" s="6">
        <v>69630</v>
      </c>
      <c r="D80" s="6">
        <v>71312</v>
      </c>
      <c r="E80" s="6">
        <v>71510</v>
      </c>
      <c r="F80" s="6">
        <v>70927</v>
      </c>
      <c r="G80" s="6">
        <v>70794</v>
      </c>
      <c r="H80" s="6">
        <v>71089</v>
      </c>
      <c r="I80" s="6">
        <v>70725</v>
      </c>
    </row>
    <row r="81" spans="1:9" ht="20.100000000000001" customHeight="1">
      <c r="A81" s="9" t="s">
        <v>160</v>
      </c>
      <c r="B81" s="6">
        <v>104365</v>
      </c>
      <c r="C81" s="6">
        <v>104428</v>
      </c>
      <c r="D81" s="6">
        <v>106009</v>
      </c>
      <c r="E81" s="6">
        <v>107471</v>
      </c>
      <c r="F81" s="6">
        <v>108443</v>
      </c>
      <c r="G81" s="6">
        <v>110405</v>
      </c>
      <c r="H81" s="6">
        <v>110424</v>
      </c>
      <c r="I81" s="6">
        <v>111970</v>
      </c>
    </row>
    <row r="82" spans="1:9" ht="20.100000000000001" customHeight="1">
      <c r="A82" s="9" t="s">
        <v>161</v>
      </c>
      <c r="B82" s="6">
        <v>53323</v>
      </c>
      <c r="C82" s="6">
        <v>53352</v>
      </c>
      <c r="D82" s="6">
        <v>53365</v>
      </c>
      <c r="E82" s="6">
        <v>53500</v>
      </c>
      <c r="F82" s="6">
        <v>53125</v>
      </c>
      <c r="G82" s="6">
        <v>53662</v>
      </c>
      <c r="H82" s="6">
        <v>53584</v>
      </c>
      <c r="I82" s="6">
        <v>53790</v>
      </c>
    </row>
    <row r="83" spans="1:9" ht="20.100000000000001" customHeight="1">
      <c r="A83" s="9" t="s">
        <v>162</v>
      </c>
      <c r="B83" s="6">
        <v>57734</v>
      </c>
      <c r="C83" s="6">
        <v>60257</v>
      </c>
      <c r="D83" s="6">
        <v>64060</v>
      </c>
      <c r="E83" s="6">
        <v>67954</v>
      </c>
      <c r="F83" s="6">
        <v>76108</v>
      </c>
      <c r="G83" s="6">
        <v>76593</v>
      </c>
      <c r="H83" s="6">
        <v>78298</v>
      </c>
      <c r="I83" s="6">
        <v>79099</v>
      </c>
    </row>
    <row r="84" spans="1:9" ht="20.100000000000001" customHeight="1">
      <c r="A84" s="9" t="s">
        <v>163</v>
      </c>
      <c r="B84" s="6">
        <v>73181</v>
      </c>
      <c r="C84" s="6">
        <v>73606</v>
      </c>
      <c r="D84" s="6">
        <v>76554</v>
      </c>
      <c r="E84" s="6">
        <v>79306</v>
      </c>
      <c r="F84" s="6">
        <v>82993</v>
      </c>
      <c r="G84" s="6">
        <v>83180</v>
      </c>
      <c r="H84" s="6">
        <v>83498</v>
      </c>
      <c r="I84" s="6">
        <v>84571</v>
      </c>
    </row>
    <row r="85" spans="1:9" ht="20.100000000000001" customHeight="1">
      <c r="A85" s="9" t="s">
        <v>158</v>
      </c>
      <c r="B85" s="6">
        <v>81130</v>
      </c>
      <c r="C85" s="6">
        <v>86607</v>
      </c>
      <c r="D85" s="6">
        <v>104448</v>
      </c>
      <c r="E85" s="6">
        <v>118959</v>
      </c>
      <c r="F85" s="6">
        <v>132257</v>
      </c>
      <c r="G85" s="6">
        <v>136887</v>
      </c>
      <c r="H85" s="6">
        <v>143798</v>
      </c>
      <c r="I85" s="6">
        <v>150278</v>
      </c>
    </row>
    <row r="86" spans="1:9" ht="20.100000000000001" customHeight="1">
      <c r="A86" s="9" t="s">
        <v>283</v>
      </c>
      <c r="B86" s="6">
        <v>81130</v>
      </c>
      <c r="C86" s="6">
        <v>86607</v>
      </c>
      <c r="D86" s="6">
        <v>104448</v>
      </c>
      <c r="E86" s="6">
        <v>118959</v>
      </c>
      <c r="F86" s="6">
        <v>132257</v>
      </c>
      <c r="G86" s="6">
        <v>136887</v>
      </c>
      <c r="H86" s="6">
        <v>143798</v>
      </c>
      <c r="I86" s="6">
        <v>150278</v>
      </c>
    </row>
    <row r="87" spans="1:9" ht="20.100000000000001" customHeight="1">
      <c r="A87" s="9" t="s">
        <v>20</v>
      </c>
      <c r="B87" s="6">
        <v>3693557</v>
      </c>
      <c r="C87" s="6">
        <v>3814834</v>
      </c>
      <c r="D87" s="6">
        <v>3949829</v>
      </c>
      <c r="E87" s="6">
        <v>4169100</v>
      </c>
      <c r="F87" s="6">
        <v>4354776</v>
      </c>
      <c r="G87" s="6">
        <v>4495115</v>
      </c>
      <c r="H87" s="6">
        <v>4608126</v>
      </c>
      <c r="I87" s="6">
        <v>4725372</v>
      </c>
    </row>
    <row r="88" spans="1:9" ht="20.100000000000001" customHeight="1">
      <c r="A88" s="9" t="s">
        <v>33</v>
      </c>
      <c r="B88" s="6">
        <v>329765</v>
      </c>
      <c r="C88" s="6">
        <v>339319</v>
      </c>
      <c r="D88" s="6">
        <v>350148</v>
      </c>
      <c r="E88" s="6">
        <v>365222</v>
      </c>
      <c r="F88" s="6">
        <v>371665</v>
      </c>
      <c r="G88" s="6">
        <v>372228</v>
      </c>
      <c r="H88" s="6">
        <v>382259</v>
      </c>
      <c r="I88" s="6">
        <v>395198</v>
      </c>
    </row>
    <row r="89" spans="1:9" ht="20.100000000000001" customHeight="1">
      <c r="A89" s="9" t="s">
        <v>284</v>
      </c>
      <c r="B89" s="6">
        <v>81920</v>
      </c>
      <c r="C89" s="6">
        <v>82751</v>
      </c>
      <c r="D89" s="6">
        <v>84257</v>
      </c>
      <c r="E89" s="6">
        <v>85588</v>
      </c>
      <c r="F89" s="6">
        <v>85567</v>
      </c>
      <c r="G89" s="6">
        <v>85399</v>
      </c>
      <c r="H89" s="6">
        <v>87976</v>
      </c>
      <c r="I89" s="6">
        <v>88907</v>
      </c>
    </row>
    <row r="90" spans="1:9" ht="20.100000000000001" customHeight="1">
      <c r="A90" s="9" t="s">
        <v>285</v>
      </c>
      <c r="B90" s="6">
        <v>98232</v>
      </c>
      <c r="C90" s="6">
        <v>103325</v>
      </c>
      <c r="D90" s="6">
        <v>108312</v>
      </c>
      <c r="E90" s="6">
        <v>116924</v>
      </c>
      <c r="F90" s="6">
        <v>119081</v>
      </c>
      <c r="G90" s="6">
        <v>118970</v>
      </c>
      <c r="H90" s="6">
        <v>120392</v>
      </c>
      <c r="I90" s="6">
        <v>125375</v>
      </c>
    </row>
    <row r="91" spans="1:9" ht="20.100000000000001" customHeight="1">
      <c r="A91" s="9" t="s">
        <v>286</v>
      </c>
      <c r="B91" s="6">
        <v>55865</v>
      </c>
      <c r="C91" s="6">
        <v>57609</v>
      </c>
      <c r="D91" s="6">
        <v>57935</v>
      </c>
      <c r="E91" s="6">
        <v>59244</v>
      </c>
      <c r="F91" s="6">
        <v>57334</v>
      </c>
      <c r="G91" s="6">
        <v>58005</v>
      </c>
      <c r="H91" s="6">
        <v>63748</v>
      </c>
      <c r="I91" s="6">
        <v>69465</v>
      </c>
    </row>
    <row r="92" spans="1:9" ht="20.100000000000001" customHeight="1">
      <c r="A92" s="9" t="s">
        <v>287</v>
      </c>
      <c r="B92" s="6">
        <v>93748</v>
      </c>
      <c r="C92" s="6">
        <v>95634</v>
      </c>
      <c r="D92" s="6">
        <v>99644</v>
      </c>
      <c r="E92" s="6">
        <v>103466</v>
      </c>
      <c r="F92" s="6">
        <v>109683</v>
      </c>
      <c r="G92" s="6">
        <v>109854</v>
      </c>
      <c r="H92" s="6">
        <v>110143</v>
      </c>
      <c r="I92" s="6">
        <v>111451</v>
      </c>
    </row>
    <row r="93" spans="1:9" ht="20.100000000000001" customHeight="1">
      <c r="A93" s="9" t="s">
        <v>32</v>
      </c>
      <c r="B93" s="6">
        <v>246604</v>
      </c>
      <c r="C93" s="6">
        <v>252344</v>
      </c>
      <c r="D93" s="6">
        <v>257047</v>
      </c>
      <c r="E93" s="6">
        <v>255925</v>
      </c>
      <c r="F93" s="6">
        <v>257377</v>
      </c>
      <c r="G93" s="6">
        <v>262573</v>
      </c>
      <c r="H93" s="6">
        <v>268934</v>
      </c>
      <c r="I93" s="6">
        <v>270581</v>
      </c>
    </row>
    <row r="94" spans="1:9" ht="20.100000000000001" customHeight="1">
      <c r="A94" s="9" t="s">
        <v>288</v>
      </c>
      <c r="B94" s="6">
        <v>47872</v>
      </c>
      <c r="C94" s="6">
        <v>52989</v>
      </c>
      <c r="D94" s="6">
        <v>56148</v>
      </c>
      <c r="E94" s="6">
        <v>57636</v>
      </c>
      <c r="F94" s="6">
        <v>59333</v>
      </c>
      <c r="G94" s="6">
        <v>64003</v>
      </c>
      <c r="H94" s="6">
        <v>65159</v>
      </c>
      <c r="I94" s="6">
        <v>63475</v>
      </c>
    </row>
    <row r="95" spans="1:9" ht="20.100000000000001" customHeight="1">
      <c r="A95" s="9" t="s">
        <v>289</v>
      </c>
      <c r="B95" s="6">
        <v>61551</v>
      </c>
      <c r="C95" s="6">
        <v>61819</v>
      </c>
      <c r="D95" s="6">
        <v>62851</v>
      </c>
      <c r="E95" s="6">
        <v>60070</v>
      </c>
      <c r="F95" s="6">
        <v>59647</v>
      </c>
      <c r="G95" s="6">
        <v>59742</v>
      </c>
      <c r="H95" s="6">
        <v>60468</v>
      </c>
      <c r="I95" s="6">
        <v>62479</v>
      </c>
    </row>
    <row r="96" spans="1:9" ht="20.100000000000001" customHeight="1">
      <c r="A96" s="9" t="s">
        <v>290</v>
      </c>
      <c r="B96" s="6">
        <v>137181</v>
      </c>
      <c r="C96" s="6">
        <v>137536</v>
      </c>
      <c r="D96" s="6">
        <v>138048</v>
      </c>
      <c r="E96" s="6">
        <v>138219</v>
      </c>
      <c r="F96" s="6">
        <v>138397</v>
      </c>
      <c r="G96" s="6">
        <v>138828</v>
      </c>
      <c r="H96" s="6">
        <v>143307</v>
      </c>
      <c r="I96" s="6">
        <v>144627</v>
      </c>
    </row>
    <row r="97" spans="1:9" ht="20.100000000000001" customHeight="1">
      <c r="A97" s="9" t="s">
        <v>45</v>
      </c>
      <c r="B97" s="6">
        <v>129368</v>
      </c>
      <c r="C97" s="6">
        <v>133295</v>
      </c>
      <c r="D97" s="6">
        <v>138767</v>
      </c>
      <c r="E97" s="6">
        <v>143102</v>
      </c>
      <c r="F97" s="6">
        <v>150397</v>
      </c>
      <c r="G97" s="6">
        <v>157778</v>
      </c>
      <c r="H97" s="6">
        <v>161749</v>
      </c>
      <c r="I97" s="6">
        <v>167610</v>
      </c>
    </row>
    <row r="98" spans="1:9" ht="20.100000000000001" customHeight="1">
      <c r="A98" s="9" t="s">
        <v>37</v>
      </c>
      <c r="B98" s="6">
        <v>172042</v>
      </c>
      <c r="C98" s="6">
        <v>175355</v>
      </c>
      <c r="D98" s="6">
        <v>178175</v>
      </c>
      <c r="E98" s="6">
        <v>177651</v>
      </c>
      <c r="F98" s="6">
        <v>178130</v>
      </c>
      <c r="G98" s="6">
        <v>178613</v>
      </c>
      <c r="H98" s="6">
        <v>178209</v>
      </c>
      <c r="I98" s="6">
        <v>185313</v>
      </c>
    </row>
    <row r="99" spans="1:9" ht="20.100000000000001" customHeight="1">
      <c r="A99" s="9" t="s">
        <v>291</v>
      </c>
      <c r="B99" s="6">
        <v>68440</v>
      </c>
      <c r="C99" s="6">
        <v>70413</v>
      </c>
      <c r="D99" s="6">
        <v>74205</v>
      </c>
      <c r="E99" s="6">
        <v>75625</v>
      </c>
      <c r="F99" s="6">
        <v>76286</v>
      </c>
      <c r="G99" s="6">
        <v>77113</v>
      </c>
      <c r="H99" s="6">
        <v>76401</v>
      </c>
      <c r="I99" s="6">
        <v>77745</v>
      </c>
    </row>
    <row r="100" spans="1:9" ht="20.100000000000001" customHeight="1">
      <c r="A100" s="9" t="s">
        <v>292</v>
      </c>
      <c r="B100" s="6">
        <v>103602</v>
      </c>
      <c r="C100" s="6">
        <v>104942</v>
      </c>
      <c r="D100" s="6">
        <v>103970</v>
      </c>
      <c r="E100" s="6">
        <v>102026</v>
      </c>
      <c r="F100" s="6">
        <v>101844</v>
      </c>
      <c r="G100" s="6">
        <v>101500</v>
      </c>
      <c r="H100" s="6">
        <v>101808</v>
      </c>
      <c r="I100" s="6">
        <v>107568</v>
      </c>
    </row>
    <row r="101" spans="1:9" ht="20.100000000000001" customHeight="1">
      <c r="A101" s="9" t="s">
        <v>31</v>
      </c>
      <c r="B101" s="6">
        <v>247576</v>
      </c>
      <c r="C101" s="6">
        <v>254438</v>
      </c>
      <c r="D101" s="6">
        <v>257849</v>
      </c>
      <c r="E101" s="6">
        <v>265529</v>
      </c>
      <c r="F101" s="6">
        <v>267622</v>
      </c>
      <c r="G101" s="6">
        <v>271570</v>
      </c>
      <c r="H101" s="6">
        <v>273723</v>
      </c>
      <c r="I101" s="6">
        <v>276322</v>
      </c>
    </row>
    <row r="102" spans="1:9" ht="20.100000000000001" customHeight="1">
      <c r="A102" s="9" t="s">
        <v>293</v>
      </c>
      <c r="B102" s="6">
        <v>123120</v>
      </c>
      <c r="C102" s="6" t="s">
        <v>268</v>
      </c>
      <c r="D102" s="6" t="s">
        <v>268</v>
      </c>
      <c r="E102" s="6" t="s">
        <v>268</v>
      </c>
      <c r="F102" s="6" t="s">
        <v>268</v>
      </c>
      <c r="G102" s="6" t="s">
        <v>268</v>
      </c>
      <c r="H102" s="6" t="s">
        <v>268</v>
      </c>
      <c r="I102" s="6" t="s">
        <v>268</v>
      </c>
    </row>
    <row r="103" spans="1:9" ht="20.100000000000001" customHeight="1">
      <c r="A103" s="9" t="s">
        <v>294</v>
      </c>
      <c r="B103" s="6">
        <v>63760</v>
      </c>
      <c r="C103" s="6" t="s">
        <v>268</v>
      </c>
      <c r="D103" s="6" t="s">
        <v>268</v>
      </c>
      <c r="E103" s="6" t="s">
        <v>268</v>
      </c>
      <c r="F103" s="6" t="s">
        <v>268</v>
      </c>
      <c r="G103" s="6" t="s">
        <v>268</v>
      </c>
      <c r="H103" s="6" t="s">
        <v>268</v>
      </c>
      <c r="I103" s="6" t="s">
        <v>268</v>
      </c>
    </row>
    <row r="104" spans="1:9" ht="20.100000000000001" customHeight="1">
      <c r="A104" s="9" t="s">
        <v>295</v>
      </c>
      <c r="B104" s="6">
        <v>60696</v>
      </c>
      <c r="C104" s="6" t="s">
        <v>268</v>
      </c>
      <c r="D104" s="6" t="s">
        <v>268</v>
      </c>
      <c r="E104" s="6" t="s">
        <v>268</v>
      </c>
      <c r="F104" s="6" t="s">
        <v>268</v>
      </c>
      <c r="G104" s="6" t="s">
        <v>268</v>
      </c>
      <c r="H104" s="6" t="s">
        <v>268</v>
      </c>
      <c r="I104" s="6" t="s">
        <v>268</v>
      </c>
    </row>
    <row r="105" spans="1:9" ht="20.100000000000001" customHeight="1">
      <c r="A105" s="9" t="s">
        <v>24</v>
      </c>
      <c r="B105" s="6">
        <v>103663</v>
      </c>
      <c r="C105" s="6">
        <v>103508</v>
      </c>
      <c r="D105" s="6">
        <v>103564</v>
      </c>
      <c r="E105" s="6">
        <v>104641</v>
      </c>
      <c r="F105" s="6">
        <v>103740</v>
      </c>
      <c r="G105" s="6">
        <v>103493</v>
      </c>
      <c r="H105" s="6">
        <v>97560</v>
      </c>
      <c r="I105" s="6">
        <v>98203</v>
      </c>
    </row>
    <row r="106" spans="1:9" ht="20.100000000000001" customHeight="1">
      <c r="A106" s="9" t="s">
        <v>48</v>
      </c>
      <c r="B106" s="6">
        <v>154747</v>
      </c>
      <c r="C106" s="6">
        <v>162960</v>
      </c>
      <c r="D106" s="6">
        <v>173594</v>
      </c>
      <c r="E106" s="6">
        <v>191831</v>
      </c>
      <c r="F106" s="6">
        <v>210018</v>
      </c>
      <c r="G106" s="6">
        <v>219871</v>
      </c>
      <c r="H106" s="6">
        <v>231489</v>
      </c>
      <c r="I106" s="6">
        <v>239451</v>
      </c>
    </row>
    <row r="107" spans="1:9" ht="20.100000000000001" customHeight="1">
      <c r="A107" s="9" t="s">
        <v>30</v>
      </c>
      <c r="B107" s="6">
        <v>35335</v>
      </c>
      <c r="C107" s="6">
        <v>35755</v>
      </c>
      <c r="D107" s="6">
        <v>35987</v>
      </c>
      <c r="E107" s="6">
        <v>36825</v>
      </c>
      <c r="F107" s="6">
        <v>37452</v>
      </c>
      <c r="G107" s="6">
        <v>37755</v>
      </c>
      <c r="H107" s="6">
        <v>38523</v>
      </c>
      <c r="I107" s="6">
        <v>38752</v>
      </c>
    </row>
    <row r="108" spans="1:9" ht="20.100000000000001" customHeight="1">
      <c r="A108" s="9" t="s">
        <v>35</v>
      </c>
      <c r="B108" s="6">
        <v>193386</v>
      </c>
      <c r="C108" s="6">
        <v>195684</v>
      </c>
      <c r="D108" s="6">
        <v>196205</v>
      </c>
      <c r="E108" s="6">
        <v>200334</v>
      </c>
      <c r="F108" s="6">
        <v>207974</v>
      </c>
      <c r="G108" s="6">
        <v>220241</v>
      </c>
      <c r="H108" s="6">
        <v>222495</v>
      </c>
      <c r="I108" s="6">
        <v>224378</v>
      </c>
    </row>
    <row r="109" spans="1:9" ht="20.100000000000001" customHeight="1">
      <c r="A109" s="9" t="s">
        <v>296</v>
      </c>
      <c r="B109" s="6">
        <v>98937</v>
      </c>
      <c r="C109" s="6">
        <v>101357</v>
      </c>
      <c r="D109" s="6">
        <v>102663</v>
      </c>
      <c r="E109" s="6">
        <v>103936</v>
      </c>
      <c r="F109" s="6">
        <v>105887</v>
      </c>
      <c r="G109" s="6">
        <v>114069</v>
      </c>
      <c r="H109" s="6">
        <v>114331</v>
      </c>
      <c r="I109" s="6">
        <v>115375</v>
      </c>
    </row>
    <row r="110" spans="1:9" ht="20.100000000000001" customHeight="1">
      <c r="A110" s="9" t="s">
        <v>297</v>
      </c>
      <c r="B110" s="6">
        <v>94449</v>
      </c>
      <c r="C110" s="6">
        <v>94327</v>
      </c>
      <c r="D110" s="6">
        <v>93542</v>
      </c>
      <c r="E110" s="6">
        <v>96398</v>
      </c>
      <c r="F110" s="6">
        <v>102087</v>
      </c>
      <c r="G110" s="6">
        <v>106172</v>
      </c>
      <c r="H110" s="6">
        <v>108164</v>
      </c>
      <c r="I110" s="6">
        <v>109003</v>
      </c>
    </row>
    <row r="111" spans="1:9" ht="20.100000000000001" customHeight="1">
      <c r="A111" s="9" t="s">
        <v>22</v>
      </c>
      <c r="B111" s="6">
        <v>290999</v>
      </c>
      <c r="C111" s="6">
        <v>299167</v>
      </c>
      <c r="D111" s="6">
        <v>305178</v>
      </c>
      <c r="E111" s="6">
        <v>314605</v>
      </c>
      <c r="F111" s="6">
        <v>327782</v>
      </c>
      <c r="G111" s="6">
        <v>334425</v>
      </c>
      <c r="H111" s="6">
        <v>339468</v>
      </c>
      <c r="I111" s="6">
        <v>347754</v>
      </c>
    </row>
    <row r="112" spans="1:9" ht="20.100000000000001" customHeight="1">
      <c r="A112" s="9" t="s">
        <v>298</v>
      </c>
      <c r="B112" s="6">
        <v>133449</v>
      </c>
      <c r="C112" s="6">
        <v>136451</v>
      </c>
      <c r="D112" s="6">
        <v>140355</v>
      </c>
      <c r="E112" s="6">
        <v>143979</v>
      </c>
      <c r="F112" s="6">
        <v>152055</v>
      </c>
      <c r="G112" s="6">
        <v>158223</v>
      </c>
      <c r="H112" s="6">
        <v>162290</v>
      </c>
      <c r="I112" s="6">
        <v>169095</v>
      </c>
    </row>
    <row r="113" spans="1:9" ht="20.100000000000001" customHeight="1">
      <c r="A113" s="9" t="s">
        <v>299</v>
      </c>
      <c r="B113" s="6">
        <v>69159</v>
      </c>
      <c r="C113" s="6">
        <v>72833</v>
      </c>
      <c r="D113" s="6">
        <v>74687</v>
      </c>
      <c r="E113" s="6">
        <v>77984</v>
      </c>
      <c r="F113" s="6">
        <v>81576</v>
      </c>
      <c r="G113" s="6">
        <v>82011</v>
      </c>
      <c r="H113" s="6">
        <v>82891</v>
      </c>
      <c r="I113" s="6">
        <v>84311</v>
      </c>
    </row>
    <row r="114" spans="1:9" ht="20.100000000000001" customHeight="1">
      <c r="A114" s="9" t="s">
        <v>300</v>
      </c>
      <c r="B114" s="6">
        <v>88391</v>
      </c>
      <c r="C114" s="6">
        <v>89883</v>
      </c>
      <c r="D114" s="6">
        <v>90136</v>
      </c>
      <c r="E114" s="6">
        <v>92642</v>
      </c>
      <c r="F114" s="6">
        <v>94151</v>
      </c>
      <c r="G114" s="6">
        <v>94191</v>
      </c>
      <c r="H114" s="6">
        <v>94287</v>
      </c>
      <c r="I114" s="6">
        <v>94348</v>
      </c>
    </row>
    <row r="115" spans="1:9" ht="20.100000000000001" customHeight="1">
      <c r="A115" s="9" t="s">
        <v>23</v>
      </c>
      <c r="B115" s="6">
        <v>16511</v>
      </c>
      <c r="C115" s="6">
        <v>15661</v>
      </c>
      <c r="D115" s="6">
        <v>12114</v>
      </c>
      <c r="E115" s="6">
        <v>12772</v>
      </c>
      <c r="F115" s="6">
        <v>13008</v>
      </c>
      <c r="G115" s="6">
        <v>14819</v>
      </c>
      <c r="H115" s="6">
        <v>18426</v>
      </c>
      <c r="I115" s="6">
        <v>22455</v>
      </c>
    </row>
    <row r="116" spans="1:9" ht="20.100000000000001" customHeight="1">
      <c r="A116" s="9" t="s">
        <v>26</v>
      </c>
      <c r="B116" s="6">
        <v>48858</v>
      </c>
      <c r="C116" s="6">
        <v>52511</v>
      </c>
      <c r="D116" s="6">
        <v>55252</v>
      </c>
      <c r="E116" s="6">
        <v>58785</v>
      </c>
      <c r="F116" s="6">
        <v>58998</v>
      </c>
      <c r="G116" s="6">
        <v>60554</v>
      </c>
      <c r="H116" s="6">
        <v>60917</v>
      </c>
      <c r="I116" s="6">
        <v>60367</v>
      </c>
    </row>
    <row r="117" spans="1:9" ht="20.100000000000001" customHeight="1">
      <c r="A117" s="9" t="s">
        <v>29</v>
      </c>
      <c r="B117" s="6">
        <v>202097</v>
      </c>
      <c r="C117" s="6">
        <v>204573</v>
      </c>
      <c r="D117" s="6">
        <v>209195</v>
      </c>
      <c r="E117" s="6">
        <v>220328</v>
      </c>
      <c r="F117" s="6">
        <v>233886</v>
      </c>
      <c r="G117" s="6">
        <v>240547</v>
      </c>
      <c r="H117" s="6">
        <v>252799</v>
      </c>
      <c r="I117" s="6">
        <v>259844</v>
      </c>
    </row>
    <row r="118" spans="1:9" ht="20.100000000000001" customHeight="1">
      <c r="A118" s="9" t="s">
        <v>42</v>
      </c>
      <c r="B118" s="6">
        <v>64118</v>
      </c>
      <c r="C118" s="6">
        <v>65693</v>
      </c>
      <c r="D118" s="6">
        <v>67592</v>
      </c>
      <c r="E118" s="6">
        <v>74898</v>
      </c>
      <c r="F118" s="6">
        <v>81342</v>
      </c>
      <c r="G118" s="6">
        <v>82323</v>
      </c>
      <c r="H118" s="6">
        <v>82617</v>
      </c>
      <c r="I118" s="6">
        <v>83862</v>
      </c>
    </row>
    <row r="119" spans="1:9" ht="20.100000000000001" customHeight="1">
      <c r="A119" s="9" t="s">
        <v>34</v>
      </c>
      <c r="B119" s="6">
        <v>118219</v>
      </c>
      <c r="C119" s="6">
        <v>121689</v>
      </c>
      <c r="D119" s="6">
        <v>130097</v>
      </c>
      <c r="E119" s="6">
        <v>147295</v>
      </c>
      <c r="F119" s="6">
        <v>164258</v>
      </c>
      <c r="G119" s="6">
        <v>179205</v>
      </c>
      <c r="H119" s="6">
        <v>184751</v>
      </c>
      <c r="I119" s="6">
        <v>188481</v>
      </c>
    </row>
    <row r="120" spans="1:9" ht="20.100000000000001" customHeight="1">
      <c r="A120" s="9" t="s">
        <v>27</v>
      </c>
      <c r="B120" s="6">
        <v>85654</v>
      </c>
      <c r="C120" s="6">
        <v>86160</v>
      </c>
      <c r="D120" s="6">
        <v>86340</v>
      </c>
      <c r="E120" s="6">
        <v>87516</v>
      </c>
      <c r="F120" s="6">
        <v>90977</v>
      </c>
      <c r="G120" s="6">
        <v>91152</v>
      </c>
      <c r="H120" s="6">
        <v>91201</v>
      </c>
      <c r="I120" s="6">
        <v>92238</v>
      </c>
    </row>
    <row r="121" spans="1:9" ht="20.100000000000001" customHeight="1">
      <c r="A121" s="9" t="s">
        <v>44</v>
      </c>
      <c r="B121" s="6">
        <v>47019</v>
      </c>
      <c r="C121" s="6">
        <v>47249</v>
      </c>
      <c r="D121" s="6">
        <v>47110</v>
      </c>
      <c r="E121" s="6">
        <v>47471</v>
      </c>
      <c r="F121" s="6">
        <v>52452</v>
      </c>
      <c r="G121" s="6">
        <v>57799</v>
      </c>
      <c r="H121" s="6">
        <v>56416</v>
      </c>
      <c r="I121" s="6">
        <v>56803</v>
      </c>
    </row>
    <row r="122" spans="1:9" ht="20.100000000000001" customHeight="1">
      <c r="A122" s="9" t="s">
        <v>50</v>
      </c>
      <c r="B122" s="6">
        <v>44082</v>
      </c>
      <c r="C122" s="6">
        <v>58396</v>
      </c>
      <c r="D122" s="6">
        <v>64727</v>
      </c>
      <c r="E122" s="6">
        <v>73525</v>
      </c>
      <c r="F122" s="6">
        <v>79750</v>
      </c>
      <c r="G122" s="6">
        <v>84875</v>
      </c>
      <c r="H122" s="6">
        <v>95176</v>
      </c>
      <c r="I122" s="6">
        <v>98093</v>
      </c>
    </row>
    <row r="123" spans="1:9" ht="20.100000000000001" customHeight="1">
      <c r="A123" s="9" t="s">
        <v>43</v>
      </c>
      <c r="B123" s="6">
        <v>292726</v>
      </c>
      <c r="C123" s="6">
        <v>298470</v>
      </c>
      <c r="D123" s="6">
        <v>307555</v>
      </c>
      <c r="E123" s="6">
        <v>327895</v>
      </c>
      <c r="F123" s="6">
        <v>344619</v>
      </c>
      <c r="G123" s="6">
        <v>349222</v>
      </c>
      <c r="H123" s="6">
        <v>355800</v>
      </c>
      <c r="I123" s="6">
        <v>359166</v>
      </c>
    </row>
    <row r="124" spans="1:9" ht="20.100000000000001" customHeight="1">
      <c r="A124" s="9" t="s">
        <v>301</v>
      </c>
      <c r="B124" s="6">
        <v>68119</v>
      </c>
      <c r="C124" s="6">
        <v>70645</v>
      </c>
      <c r="D124" s="6">
        <v>74672</v>
      </c>
      <c r="E124" s="6">
        <v>85454</v>
      </c>
      <c r="F124" s="6">
        <v>90135</v>
      </c>
      <c r="G124" s="6">
        <v>91311</v>
      </c>
      <c r="H124" s="6">
        <v>92576</v>
      </c>
      <c r="I124" s="6">
        <v>93448</v>
      </c>
    </row>
    <row r="125" spans="1:9" ht="20.100000000000001" customHeight="1">
      <c r="A125" s="9" t="s">
        <v>302</v>
      </c>
      <c r="B125" s="6">
        <v>121527</v>
      </c>
      <c r="C125" s="6">
        <v>124146</v>
      </c>
      <c r="D125" s="6">
        <v>126667</v>
      </c>
      <c r="E125" s="6">
        <v>132674</v>
      </c>
      <c r="F125" s="6">
        <v>138940</v>
      </c>
      <c r="G125" s="6">
        <v>139863</v>
      </c>
      <c r="H125" s="6">
        <v>143405</v>
      </c>
      <c r="I125" s="6">
        <v>144103</v>
      </c>
    </row>
    <row r="126" spans="1:9" ht="20.100000000000001" customHeight="1">
      <c r="A126" s="9" t="s">
        <v>303</v>
      </c>
      <c r="B126" s="6">
        <v>103080</v>
      </c>
      <c r="C126" s="6">
        <v>103679</v>
      </c>
      <c r="D126" s="6">
        <v>106216</v>
      </c>
      <c r="E126" s="6">
        <v>109767</v>
      </c>
      <c r="F126" s="6">
        <v>115544</v>
      </c>
      <c r="G126" s="6">
        <v>118048</v>
      </c>
      <c r="H126" s="6">
        <v>119819</v>
      </c>
      <c r="I126" s="6">
        <v>121615</v>
      </c>
    </row>
    <row r="127" spans="1:9" ht="20.100000000000001" customHeight="1">
      <c r="A127" s="9" t="s">
        <v>47</v>
      </c>
      <c r="B127" s="6">
        <v>131982</v>
      </c>
      <c r="C127" s="6">
        <v>134444</v>
      </c>
      <c r="D127" s="6">
        <v>137097</v>
      </c>
      <c r="E127" s="6">
        <v>150361</v>
      </c>
      <c r="F127" s="6">
        <v>152606</v>
      </c>
      <c r="G127" s="6">
        <v>160504</v>
      </c>
      <c r="H127" s="6">
        <v>169553</v>
      </c>
      <c r="I127" s="6">
        <v>177997</v>
      </c>
    </row>
    <row r="128" spans="1:9" ht="20.100000000000001" customHeight="1">
      <c r="A128" s="9" t="s">
        <v>46</v>
      </c>
      <c r="B128" s="6">
        <v>65323</v>
      </c>
      <c r="C128" s="6">
        <v>68790</v>
      </c>
      <c r="D128" s="6">
        <v>71325</v>
      </c>
      <c r="E128" s="6">
        <v>72721</v>
      </c>
      <c r="F128" s="6">
        <v>75940</v>
      </c>
      <c r="G128" s="6">
        <v>78117</v>
      </c>
      <c r="H128" s="6">
        <v>80579</v>
      </c>
      <c r="I128" s="6">
        <v>81410</v>
      </c>
    </row>
    <row r="129" spans="1:9" ht="20.100000000000001" customHeight="1">
      <c r="A129" s="9" t="s">
        <v>36</v>
      </c>
      <c r="B129" s="6">
        <v>60865</v>
      </c>
      <c r="C129" s="6">
        <v>63912</v>
      </c>
      <c r="D129" s="6">
        <v>64940</v>
      </c>
      <c r="E129" s="6">
        <v>70478</v>
      </c>
      <c r="F129" s="6">
        <v>74462</v>
      </c>
      <c r="G129" s="6">
        <v>76636</v>
      </c>
      <c r="H129" s="6">
        <v>77374</v>
      </c>
      <c r="I129" s="6">
        <v>77533</v>
      </c>
    </row>
    <row r="130" spans="1:9" ht="20.100000000000001" customHeight="1">
      <c r="A130" s="9" t="s">
        <v>28</v>
      </c>
      <c r="B130" s="6">
        <v>109595</v>
      </c>
      <c r="C130" s="6">
        <v>115633</v>
      </c>
      <c r="D130" s="6">
        <v>126247</v>
      </c>
      <c r="E130" s="6">
        <v>141596</v>
      </c>
      <c r="F130" s="6">
        <v>146321</v>
      </c>
      <c r="G130" s="6">
        <v>159766</v>
      </c>
      <c r="H130" s="6">
        <v>167035</v>
      </c>
      <c r="I130" s="6">
        <v>169085</v>
      </c>
    </row>
    <row r="131" spans="1:9" ht="20.100000000000001" customHeight="1">
      <c r="A131" s="9" t="s">
        <v>51</v>
      </c>
      <c r="B131" s="6">
        <v>186773</v>
      </c>
      <c r="C131" s="6">
        <v>197654</v>
      </c>
      <c r="D131" s="6">
        <v>220614</v>
      </c>
      <c r="E131" s="6">
        <v>253213</v>
      </c>
      <c r="F131" s="6">
        <v>285879</v>
      </c>
      <c r="G131" s="6">
        <v>300372</v>
      </c>
      <c r="H131" s="6">
        <v>311842</v>
      </c>
      <c r="I131" s="6">
        <v>327093</v>
      </c>
    </row>
    <row r="132" spans="1:9" ht="20.100000000000001" customHeight="1">
      <c r="A132" s="9" t="s">
        <v>25</v>
      </c>
      <c r="B132" s="6">
        <v>90789</v>
      </c>
      <c r="C132" s="6">
        <v>97373</v>
      </c>
      <c r="D132" s="6">
        <v>107996</v>
      </c>
      <c r="E132" s="6">
        <v>120155</v>
      </c>
      <c r="F132" s="6">
        <v>125545</v>
      </c>
      <c r="G132" s="6">
        <v>128175</v>
      </c>
      <c r="H132" s="6">
        <v>130350</v>
      </c>
      <c r="I132" s="6">
        <v>136376</v>
      </c>
    </row>
    <row r="133" spans="1:9" ht="20.100000000000001" customHeight="1">
      <c r="A133" s="9" t="s">
        <v>38</v>
      </c>
      <c r="B133" s="6">
        <v>64710</v>
      </c>
      <c r="C133" s="6">
        <v>65975</v>
      </c>
      <c r="D133" s="6">
        <v>72288</v>
      </c>
      <c r="E133" s="6">
        <v>76037</v>
      </c>
      <c r="F133" s="6">
        <v>79875</v>
      </c>
      <c r="G133" s="6">
        <v>85563</v>
      </c>
      <c r="H133" s="6">
        <v>88057</v>
      </c>
      <c r="I133" s="6">
        <v>94956</v>
      </c>
    </row>
    <row r="134" spans="1:9" ht="20.100000000000001" customHeight="1">
      <c r="A134" s="9" t="s">
        <v>49</v>
      </c>
      <c r="B134" s="6">
        <v>49162</v>
      </c>
      <c r="C134" s="6">
        <v>51349</v>
      </c>
      <c r="D134" s="6">
        <v>51464</v>
      </c>
      <c r="E134" s="6">
        <v>53552</v>
      </c>
      <c r="F134" s="6">
        <v>54168</v>
      </c>
      <c r="G134" s="6">
        <v>55033</v>
      </c>
      <c r="H134" s="6">
        <v>56079</v>
      </c>
      <c r="I134" s="6">
        <v>56767</v>
      </c>
    </row>
    <row r="135" spans="1:9" ht="20.100000000000001" customHeight="1">
      <c r="A135" s="9" t="s">
        <v>40</v>
      </c>
      <c r="B135" s="6">
        <v>36965</v>
      </c>
      <c r="C135" s="6">
        <v>37795</v>
      </c>
      <c r="D135" s="6">
        <v>39352</v>
      </c>
      <c r="E135" s="6">
        <v>40237</v>
      </c>
      <c r="F135" s="6">
        <v>41059</v>
      </c>
      <c r="G135" s="6">
        <v>41610</v>
      </c>
      <c r="H135" s="6">
        <v>43057</v>
      </c>
      <c r="I135" s="6">
        <v>44704</v>
      </c>
    </row>
    <row r="136" spans="1:9" ht="20.100000000000001" customHeight="1">
      <c r="A136" s="9" t="s">
        <v>41</v>
      </c>
      <c r="B136" s="6">
        <v>15179</v>
      </c>
      <c r="C136" s="6">
        <v>16410</v>
      </c>
      <c r="D136" s="6">
        <v>15931</v>
      </c>
      <c r="E136" s="6">
        <v>15967</v>
      </c>
      <c r="F136" s="6">
        <v>16111</v>
      </c>
      <c r="G136" s="6">
        <v>17241</v>
      </c>
      <c r="H136" s="6">
        <v>17244</v>
      </c>
      <c r="I136" s="6">
        <v>17246</v>
      </c>
    </row>
    <row r="137" spans="1:9" ht="20.100000000000001" customHeight="1">
      <c r="A137" s="9" t="s">
        <v>21</v>
      </c>
      <c r="B137" s="6">
        <v>22546</v>
      </c>
      <c r="C137" s="6">
        <v>23823</v>
      </c>
      <c r="D137" s="6">
        <v>24390</v>
      </c>
      <c r="E137" s="6">
        <v>25083</v>
      </c>
      <c r="F137" s="6">
        <v>25995</v>
      </c>
      <c r="G137" s="6">
        <v>26538</v>
      </c>
      <c r="H137" s="6">
        <v>26761</v>
      </c>
      <c r="I137" s="6">
        <v>27601</v>
      </c>
    </row>
    <row r="138" spans="1:9" ht="20.100000000000001" customHeight="1">
      <c r="A138" s="9" t="s">
        <v>39</v>
      </c>
      <c r="B138" s="6">
        <v>36899</v>
      </c>
      <c r="C138" s="6">
        <v>39449</v>
      </c>
      <c r="D138" s="6">
        <v>41689</v>
      </c>
      <c r="E138" s="6">
        <v>43550</v>
      </c>
      <c r="F138" s="6">
        <v>45368</v>
      </c>
      <c r="G138" s="6">
        <v>46517</v>
      </c>
      <c r="H138" s="6">
        <v>47683</v>
      </c>
      <c r="I138" s="6">
        <v>49733</v>
      </c>
    </row>
    <row r="139" spans="1:9" ht="20.100000000000001" customHeight="1">
      <c r="A139" s="9" t="s">
        <v>319</v>
      </c>
      <c r="B139" s="6">
        <v>569899</v>
      </c>
      <c r="C139" s="6">
        <v>575967</v>
      </c>
      <c r="D139" s="6">
        <v>586383</v>
      </c>
      <c r="E139" s="6">
        <v>603644</v>
      </c>
      <c r="F139" s="6">
        <v>627376</v>
      </c>
      <c r="G139" s="6">
        <v>644023</v>
      </c>
      <c r="H139" s="6">
        <v>654719</v>
      </c>
      <c r="I139" s="6">
        <v>665631</v>
      </c>
    </row>
    <row r="140" spans="1:9" ht="20.100000000000001" customHeight="1">
      <c r="A140" s="9" t="s">
        <v>14</v>
      </c>
      <c r="B140" s="6">
        <v>94142</v>
      </c>
      <c r="C140" s="6">
        <v>93300</v>
      </c>
      <c r="D140" s="6">
        <v>93649</v>
      </c>
      <c r="E140" s="6">
        <v>94907</v>
      </c>
      <c r="F140" s="6">
        <v>100791</v>
      </c>
      <c r="G140" s="6">
        <v>103078</v>
      </c>
      <c r="H140" s="6">
        <v>105579</v>
      </c>
      <c r="I140" s="6">
        <v>108577</v>
      </c>
    </row>
    <row r="141" spans="1:9" ht="20.100000000000001" customHeight="1">
      <c r="A141" s="9" t="s">
        <v>10</v>
      </c>
      <c r="B141" s="6">
        <v>116183</v>
      </c>
      <c r="C141" s="6">
        <v>118305</v>
      </c>
      <c r="D141" s="6">
        <v>121069</v>
      </c>
      <c r="E141" s="6">
        <v>128037</v>
      </c>
      <c r="F141" s="6">
        <v>137734</v>
      </c>
      <c r="G141" s="6">
        <v>142591</v>
      </c>
      <c r="H141" s="6">
        <v>143538</v>
      </c>
      <c r="I141" s="6">
        <v>146861</v>
      </c>
    </row>
    <row r="142" spans="1:9" ht="20.100000000000001" customHeight="1">
      <c r="A142" s="9" t="s">
        <v>2</v>
      </c>
      <c r="B142" s="6">
        <v>76837</v>
      </c>
      <c r="C142" s="6">
        <v>77779</v>
      </c>
      <c r="D142" s="6">
        <v>79769</v>
      </c>
      <c r="E142" s="6">
        <v>81928</v>
      </c>
      <c r="F142" s="6">
        <v>85780</v>
      </c>
      <c r="G142" s="6">
        <v>87579</v>
      </c>
      <c r="H142" s="6">
        <v>89259</v>
      </c>
      <c r="I142" s="6">
        <v>89894</v>
      </c>
    </row>
    <row r="143" spans="1:9" ht="20.100000000000001" customHeight="1">
      <c r="A143" s="9" t="s">
        <v>4</v>
      </c>
      <c r="B143" s="6">
        <v>36526</v>
      </c>
      <c r="C143" s="6">
        <v>36363</v>
      </c>
      <c r="D143" s="6">
        <v>37245</v>
      </c>
      <c r="E143" s="6">
        <v>38116</v>
      </c>
      <c r="F143" s="6">
        <v>38906</v>
      </c>
      <c r="G143" s="6">
        <v>41116</v>
      </c>
      <c r="H143" s="6">
        <v>41536</v>
      </c>
      <c r="I143" s="6">
        <v>42187</v>
      </c>
    </row>
    <row r="144" spans="1:9" ht="20.100000000000001" customHeight="1">
      <c r="A144" s="9" t="s">
        <v>15</v>
      </c>
      <c r="B144" s="6">
        <v>20913</v>
      </c>
      <c r="C144" s="6">
        <v>21231</v>
      </c>
      <c r="D144" s="6">
        <v>21179</v>
      </c>
      <c r="E144" s="6">
        <v>20981</v>
      </c>
      <c r="F144" s="6">
        <v>20595</v>
      </c>
      <c r="G144" s="6">
        <v>20504</v>
      </c>
      <c r="H144" s="6">
        <v>20436</v>
      </c>
      <c r="I144" s="6">
        <v>20424</v>
      </c>
    </row>
    <row r="145" spans="1:9" ht="20.100000000000001" customHeight="1">
      <c r="A145" s="9" t="s">
        <v>6</v>
      </c>
      <c r="B145" s="6">
        <v>32089</v>
      </c>
      <c r="C145" s="6">
        <v>32434</v>
      </c>
      <c r="D145" s="6">
        <v>33323</v>
      </c>
      <c r="E145" s="6">
        <v>34269</v>
      </c>
      <c r="F145" s="6">
        <v>36090</v>
      </c>
      <c r="G145" s="6">
        <v>37736</v>
      </c>
      <c r="H145" s="6">
        <v>39169</v>
      </c>
      <c r="I145" s="6">
        <v>39599</v>
      </c>
    </row>
    <row r="146" spans="1:9" ht="20.100000000000001" customHeight="1">
      <c r="A146" s="9" t="s">
        <v>5</v>
      </c>
      <c r="B146" s="6">
        <v>29471</v>
      </c>
      <c r="C146" s="6">
        <v>29329</v>
      </c>
      <c r="D146" s="6">
        <v>29323</v>
      </c>
      <c r="E146" s="6">
        <v>30944</v>
      </c>
      <c r="F146" s="6">
        <v>30699</v>
      </c>
      <c r="G146" s="6">
        <v>30818</v>
      </c>
      <c r="H146" s="6">
        <v>30663</v>
      </c>
      <c r="I146" s="6">
        <v>31568</v>
      </c>
    </row>
    <row r="147" spans="1:9" ht="20.100000000000001" customHeight="1">
      <c r="A147" s="9" t="s">
        <v>17</v>
      </c>
      <c r="B147" s="6">
        <v>27228</v>
      </c>
      <c r="C147" s="6">
        <v>27664</v>
      </c>
      <c r="D147" s="6">
        <v>28731</v>
      </c>
      <c r="E147" s="6">
        <v>29106</v>
      </c>
      <c r="F147" s="6">
        <v>29593</v>
      </c>
      <c r="G147" s="6">
        <v>30099</v>
      </c>
      <c r="H147" s="6">
        <v>30457</v>
      </c>
      <c r="I147" s="6">
        <v>30863</v>
      </c>
    </row>
    <row r="148" spans="1:9" ht="20.100000000000001" customHeight="1">
      <c r="A148" s="9" t="s">
        <v>19</v>
      </c>
      <c r="B148" s="6">
        <v>17754</v>
      </c>
      <c r="C148" s="6">
        <v>17797</v>
      </c>
      <c r="D148" s="6">
        <v>18546</v>
      </c>
      <c r="E148" s="6">
        <v>19529</v>
      </c>
      <c r="F148" s="6">
        <v>19741</v>
      </c>
      <c r="G148" s="6">
        <v>20098</v>
      </c>
      <c r="H148" s="6">
        <v>20753</v>
      </c>
      <c r="I148" s="6">
        <v>21193</v>
      </c>
    </row>
    <row r="149" spans="1:9" ht="20.100000000000001" customHeight="1">
      <c r="A149" s="9" t="s">
        <v>9</v>
      </c>
      <c r="B149" s="6">
        <v>16509</v>
      </c>
      <c r="C149" s="6">
        <v>16673</v>
      </c>
      <c r="D149" s="6">
        <v>16970</v>
      </c>
      <c r="E149" s="6">
        <v>17404</v>
      </c>
      <c r="F149" s="6">
        <v>17171</v>
      </c>
      <c r="G149" s="6">
        <v>17343</v>
      </c>
      <c r="H149" s="6">
        <v>18165</v>
      </c>
      <c r="I149" s="6">
        <v>18191</v>
      </c>
    </row>
    <row r="150" spans="1:9" ht="20.100000000000001" customHeight="1">
      <c r="A150" s="9" t="s">
        <v>16</v>
      </c>
      <c r="B150" s="6">
        <v>19459</v>
      </c>
      <c r="C150" s="6">
        <v>19923</v>
      </c>
      <c r="D150" s="6">
        <v>20075</v>
      </c>
      <c r="E150" s="6">
        <v>21175</v>
      </c>
      <c r="F150" s="6">
        <v>21396</v>
      </c>
      <c r="G150" s="6">
        <v>21801</v>
      </c>
      <c r="H150" s="6">
        <v>22098</v>
      </c>
      <c r="I150" s="6">
        <v>22390</v>
      </c>
    </row>
    <row r="151" spans="1:9" ht="20.100000000000001" customHeight="1">
      <c r="A151" s="9" t="s">
        <v>12</v>
      </c>
      <c r="B151" s="6">
        <v>16326</v>
      </c>
      <c r="C151" s="6">
        <v>16285</v>
      </c>
      <c r="D151" s="6">
        <v>16476</v>
      </c>
      <c r="E151" s="6">
        <v>16507</v>
      </c>
      <c r="F151" s="6">
        <v>16994</v>
      </c>
      <c r="G151" s="6">
        <v>17137</v>
      </c>
      <c r="H151" s="6">
        <v>17257</v>
      </c>
      <c r="I151" s="6">
        <v>17319</v>
      </c>
    </row>
    <row r="152" spans="1:9" ht="20.100000000000001" customHeight="1">
      <c r="A152" s="9" t="s">
        <v>13</v>
      </c>
      <c r="B152" s="6">
        <v>15588</v>
      </c>
      <c r="C152" s="6">
        <v>16222</v>
      </c>
      <c r="D152" s="6">
        <v>16287</v>
      </c>
      <c r="E152" s="6">
        <v>16364</v>
      </c>
      <c r="F152" s="6">
        <v>16579</v>
      </c>
      <c r="G152" s="6">
        <v>16673</v>
      </c>
      <c r="H152" s="6">
        <v>16870</v>
      </c>
      <c r="I152" s="6">
        <v>17153</v>
      </c>
    </row>
    <row r="153" spans="1:9" ht="20.100000000000001" customHeight="1">
      <c r="A153" s="9" t="s">
        <v>18</v>
      </c>
      <c r="B153" s="6">
        <v>8615</v>
      </c>
      <c r="C153" s="6">
        <v>9349</v>
      </c>
      <c r="D153" s="6">
        <v>9682</v>
      </c>
      <c r="E153" s="6">
        <v>9623</v>
      </c>
      <c r="F153" s="6">
        <v>9795</v>
      </c>
      <c r="G153" s="6">
        <v>9850</v>
      </c>
      <c r="H153" s="6">
        <v>9979</v>
      </c>
      <c r="I153" s="6">
        <v>10024</v>
      </c>
    </row>
    <row r="154" spans="1:9" ht="20.100000000000001" customHeight="1">
      <c r="A154" s="9" t="s">
        <v>7</v>
      </c>
      <c r="B154" s="6">
        <v>7445</v>
      </c>
      <c r="C154" s="6">
        <v>8285</v>
      </c>
      <c r="D154" s="6">
        <v>8104</v>
      </c>
      <c r="E154" s="6">
        <v>8277</v>
      </c>
      <c r="F154" s="6">
        <v>8211</v>
      </c>
      <c r="G154" s="6">
        <v>8275</v>
      </c>
      <c r="H154" s="6">
        <v>8330</v>
      </c>
      <c r="I154" s="6">
        <v>8407</v>
      </c>
    </row>
    <row r="155" spans="1:9" ht="20.100000000000001" customHeight="1">
      <c r="A155" s="9" t="s">
        <v>11</v>
      </c>
      <c r="B155" s="6">
        <v>11289</v>
      </c>
      <c r="C155" s="6">
        <v>11611</v>
      </c>
      <c r="D155" s="6">
        <v>12005</v>
      </c>
      <c r="E155" s="6">
        <v>12017</v>
      </c>
      <c r="F155" s="6">
        <v>12152</v>
      </c>
      <c r="G155" s="6">
        <v>13014</v>
      </c>
      <c r="H155" s="6">
        <v>13074</v>
      </c>
      <c r="I155" s="6">
        <v>13307</v>
      </c>
    </row>
    <row r="156" spans="1:9" ht="20.100000000000001" customHeight="1">
      <c r="A156" s="9" t="s">
        <v>3</v>
      </c>
      <c r="B156" s="6">
        <v>11258</v>
      </c>
      <c r="C156" s="6">
        <v>11334</v>
      </c>
      <c r="D156" s="6">
        <v>11545</v>
      </c>
      <c r="E156" s="6">
        <v>11653</v>
      </c>
      <c r="F156" s="6">
        <v>11559</v>
      </c>
      <c r="G156" s="6">
        <v>11910</v>
      </c>
      <c r="H156" s="6">
        <v>13129</v>
      </c>
      <c r="I156" s="6">
        <v>13164</v>
      </c>
    </row>
    <row r="157" spans="1:9" ht="20.100000000000001" customHeight="1">
      <c r="A157" s="9" t="s">
        <v>8</v>
      </c>
      <c r="B157" s="6">
        <v>12267</v>
      </c>
      <c r="C157" s="6">
        <v>12083</v>
      </c>
      <c r="D157" s="6">
        <v>12405</v>
      </c>
      <c r="E157" s="6">
        <v>12807</v>
      </c>
      <c r="F157" s="6">
        <v>13590</v>
      </c>
      <c r="G157" s="6">
        <v>14401</v>
      </c>
      <c r="H157" s="6">
        <v>14427</v>
      </c>
      <c r="I157" s="6">
        <v>14510</v>
      </c>
    </row>
    <row r="158" spans="1:9" ht="20.100000000000001" customHeight="1">
      <c r="A158" s="9" t="s">
        <v>233</v>
      </c>
      <c r="B158" s="6">
        <v>556951</v>
      </c>
      <c r="C158" s="6">
        <v>568567</v>
      </c>
      <c r="D158" s="6">
        <v>581855</v>
      </c>
      <c r="E158" s="6">
        <v>607686</v>
      </c>
      <c r="F158" s="6">
        <v>625957</v>
      </c>
      <c r="G158" s="6">
        <v>640256</v>
      </c>
      <c r="H158" s="6">
        <v>650224</v>
      </c>
      <c r="I158" s="6">
        <v>659293</v>
      </c>
    </row>
    <row r="159" spans="1:9" ht="20.100000000000001" customHeight="1">
      <c r="A159" s="9" t="s">
        <v>244</v>
      </c>
      <c r="B159" s="6">
        <v>78002</v>
      </c>
      <c r="C159" s="6">
        <v>80301</v>
      </c>
      <c r="D159" s="6">
        <v>81738</v>
      </c>
      <c r="E159" s="6">
        <v>88082</v>
      </c>
      <c r="F159" s="6">
        <v>92114</v>
      </c>
      <c r="G159" s="6">
        <v>93399</v>
      </c>
      <c r="H159" s="6">
        <v>94020</v>
      </c>
      <c r="I159" s="6">
        <v>94262</v>
      </c>
    </row>
    <row r="160" spans="1:9" ht="20.100000000000001" customHeight="1">
      <c r="A160" s="9" t="s">
        <v>240</v>
      </c>
      <c r="B160" s="6">
        <v>51148</v>
      </c>
      <c r="C160" s="6">
        <v>52316</v>
      </c>
      <c r="D160" s="6">
        <v>54173</v>
      </c>
      <c r="E160" s="6">
        <v>56261</v>
      </c>
      <c r="F160" s="6">
        <v>57548</v>
      </c>
      <c r="G160" s="6">
        <v>57840</v>
      </c>
      <c r="H160" s="6">
        <v>58119</v>
      </c>
      <c r="I160" s="6">
        <v>58306</v>
      </c>
    </row>
    <row r="161" spans="1:9" ht="20.100000000000001" customHeight="1">
      <c r="A161" s="9" t="s">
        <v>243</v>
      </c>
      <c r="B161" s="6">
        <v>263092</v>
      </c>
      <c r="C161" s="6">
        <v>267024</v>
      </c>
      <c r="D161" s="6">
        <v>271778</v>
      </c>
      <c r="E161" s="6">
        <v>283664</v>
      </c>
      <c r="F161" s="6">
        <v>292599</v>
      </c>
      <c r="G161" s="6">
        <v>302927</v>
      </c>
      <c r="H161" s="6">
        <v>308987</v>
      </c>
      <c r="I161" s="6">
        <v>314788</v>
      </c>
    </row>
    <row r="162" spans="1:9" ht="20.100000000000001" customHeight="1">
      <c r="A162" s="9" t="s">
        <v>304</v>
      </c>
      <c r="B162" s="6">
        <v>55381</v>
      </c>
      <c r="C162" s="6">
        <v>55844</v>
      </c>
      <c r="D162" s="6">
        <v>56210</v>
      </c>
      <c r="E162" s="6">
        <v>60650</v>
      </c>
      <c r="F162" s="6">
        <v>61993</v>
      </c>
      <c r="G162" s="6">
        <v>70670</v>
      </c>
      <c r="H162" s="6">
        <v>72934</v>
      </c>
      <c r="I162" s="6">
        <v>75363</v>
      </c>
    </row>
    <row r="163" spans="1:9" ht="20.100000000000001" customHeight="1">
      <c r="A163" s="9" t="s">
        <v>305</v>
      </c>
      <c r="B163" s="6">
        <v>71175</v>
      </c>
      <c r="C163" s="6">
        <v>71461</v>
      </c>
      <c r="D163" s="6">
        <v>72242</v>
      </c>
      <c r="E163" s="6">
        <v>72244</v>
      </c>
      <c r="F163" s="6">
        <v>72227</v>
      </c>
      <c r="G163" s="6">
        <v>72483</v>
      </c>
      <c r="H163" s="6">
        <v>73608</v>
      </c>
      <c r="I163" s="6">
        <v>75341</v>
      </c>
    </row>
    <row r="164" spans="1:9" ht="20.100000000000001" customHeight="1">
      <c r="A164" s="9" t="s">
        <v>306</v>
      </c>
      <c r="B164" s="6">
        <v>76424</v>
      </c>
      <c r="C164" s="6">
        <v>77060</v>
      </c>
      <c r="D164" s="6">
        <v>79379</v>
      </c>
      <c r="E164" s="6">
        <v>81905</v>
      </c>
      <c r="F164" s="6">
        <v>89843</v>
      </c>
      <c r="G164" s="6">
        <v>91126</v>
      </c>
      <c r="H164" s="6">
        <v>92954</v>
      </c>
      <c r="I164" s="6">
        <v>94445</v>
      </c>
    </row>
    <row r="165" spans="1:9" ht="20.100000000000001" customHeight="1">
      <c r="A165" s="9" t="s">
        <v>307</v>
      </c>
      <c r="B165" s="6">
        <v>60112</v>
      </c>
      <c r="C165" s="6">
        <v>62659</v>
      </c>
      <c r="D165" s="6">
        <v>63947</v>
      </c>
      <c r="E165" s="6">
        <v>68865</v>
      </c>
      <c r="F165" s="6">
        <v>68536</v>
      </c>
      <c r="G165" s="6">
        <v>68648</v>
      </c>
      <c r="H165" s="6">
        <v>69491</v>
      </c>
      <c r="I165" s="6">
        <v>69639</v>
      </c>
    </row>
    <row r="166" spans="1:9" ht="20.100000000000001" customHeight="1">
      <c r="A166" s="9" t="s">
        <v>236</v>
      </c>
      <c r="B166" s="6">
        <v>14506</v>
      </c>
      <c r="C166" s="6">
        <v>14771</v>
      </c>
      <c r="D166" s="6">
        <v>14900</v>
      </c>
      <c r="E166" s="6">
        <v>15088</v>
      </c>
      <c r="F166" s="6">
        <v>15657</v>
      </c>
      <c r="G166" s="6">
        <v>15702</v>
      </c>
      <c r="H166" s="6">
        <v>15881</v>
      </c>
      <c r="I166" s="6">
        <v>15938</v>
      </c>
    </row>
    <row r="167" spans="1:9" ht="20.100000000000001" customHeight="1">
      <c r="A167" s="9" t="s">
        <v>238</v>
      </c>
      <c r="B167" s="6">
        <v>20496</v>
      </c>
      <c r="C167" s="6">
        <v>20738</v>
      </c>
      <c r="D167" s="6">
        <v>21248</v>
      </c>
      <c r="E167" s="6">
        <v>21611</v>
      </c>
      <c r="F167" s="6">
        <v>21576</v>
      </c>
      <c r="G167" s="6">
        <v>21677</v>
      </c>
      <c r="H167" s="6">
        <v>22330</v>
      </c>
      <c r="I167" s="6">
        <v>22460</v>
      </c>
    </row>
    <row r="168" spans="1:9" ht="20.100000000000001" customHeight="1">
      <c r="A168" s="9" t="s">
        <v>237</v>
      </c>
      <c r="B168" s="6">
        <v>20561</v>
      </c>
      <c r="C168" s="6">
        <v>21088</v>
      </c>
      <c r="D168" s="6">
        <v>20925</v>
      </c>
      <c r="E168" s="6">
        <v>20972</v>
      </c>
      <c r="F168" s="6">
        <v>21104</v>
      </c>
      <c r="G168" s="6">
        <v>21218</v>
      </c>
      <c r="H168" s="6">
        <v>21504</v>
      </c>
      <c r="I168" s="6">
        <v>21473</v>
      </c>
    </row>
    <row r="169" spans="1:9" ht="20.100000000000001" customHeight="1">
      <c r="A169" s="9" t="s">
        <v>242</v>
      </c>
      <c r="B169" s="6">
        <v>27896</v>
      </c>
      <c r="C169" s="6">
        <v>29146</v>
      </c>
      <c r="D169" s="6">
        <v>32239</v>
      </c>
      <c r="E169" s="6">
        <v>35314</v>
      </c>
      <c r="F169" s="6">
        <v>36556</v>
      </c>
      <c r="G169" s="6">
        <v>38332</v>
      </c>
      <c r="H169" s="6">
        <v>39670</v>
      </c>
      <c r="I169" s="6">
        <v>40226</v>
      </c>
    </row>
    <row r="170" spans="1:9" ht="20.100000000000001" customHeight="1">
      <c r="A170" s="9" t="s">
        <v>234</v>
      </c>
      <c r="B170" s="6">
        <v>15212</v>
      </c>
      <c r="C170" s="6">
        <v>15907</v>
      </c>
      <c r="D170" s="6">
        <v>16157</v>
      </c>
      <c r="E170" s="6">
        <v>16380</v>
      </c>
      <c r="F170" s="6">
        <v>16836</v>
      </c>
      <c r="G170" s="6">
        <v>17021</v>
      </c>
      <c r="H170" s="6">
        <v>17208</v>
      </c>
      <c r="I170" s="6">
        <v>17343</v>
      </c>
    </row>
    <row r="171" spans="1:9" ht="20.100000000000001" customHeight="1">
      <c r="A171" s="9" t="s">
        <v>239</v>
      </c>
      <c r="B171" s="6">
        <v>39142</v>
      </c>
      <c r="C171" s="6">
        <v>39598</v>
      </c>
      <c r="D171" s="6">
        <v>41087</v>
      </c>
      <c r="E171" s="6">
        <v>41973</v>
      </c>
      <c r="F171" s="6">
        <v>42864</v>
      </c>
      <c r="G171" s="6">
        <v>42939</v>
      </c>
      <c r="H171" s="6">
        <v>43294</v>
      </c>
      <c r="I171" s="6">
        <v>43827</v>
      </c>
    </row>
    <row r="172" spans="1:9" ht="20.100000000000001" customHeight="1">
      <c r="A172" s="9" t="s">
        <v>235</v>
      </c>
      <c r="B172" s="6">
        <v>12939</v>
      </c>
      <c r="C172" s="6">
        <v>13093</v>
      </c>
      <c r="D172" s="6">
        <v>13247</v>
      </c>
      <c r="E172" s="6">
        <v>13840</v>
      </c>
      <c r="F172" s="6">
        <v>13854</v>
      </c>
      <c r="G172" s="6">
        <v>13898</v>
      </c>
      <c r="H172" s="6">
        <v>13885</v>
      </c>
      <c r="I172" s="6">
        <v>13916</v>
      </c>
    </row>
    <row r="173" spans="1:9" ht="20.100000000000001" customHeight="1">
      <c r="A173" s="9" t="s">
        <v>241</v>
      </c>
      <c r="B173" s="6">
        <v>13957</v>
      </c>
      <c r="C173" s="6">
        <v>14585</v>
      </c>
      <c r="D173" s="6">
        <v>14363</v>
      </c>
      <c r="E173" s="6">
        <v>14501</v>
      </c>
      <c r="F173" s="6">
        <v>15249</v>
      </c>
      <c r="G173" s="6">
        <v>15303</v>
      </c>
      <c r="H173" s="6">
        <v>15326</v>
      </c>
      <c r="I173" s="6">
        <v>16754</v>
      </c>
    </row>
    <row r="174" spans="1:9" ht="20.100000000000001" customHeight="1">
      <c r="A174" s="9" t="s">
        <v>217</v>
      </c>
      <c r="B174" s="6">
        <v>754372</v>
      </c>
      <c r="C174" s="6">
        <v>776746</v>
      </c>
      <c r="D174" s="6">
        <v>805555</v>
      </c>
      <c r="E174" s="6">
        <v>835752</v>
      </c>
      <c r="F174" s="6">
        <v>850525</v>
      </c>
      <c r="G174" s="6">
        <v>865008</v>
      </c>
      <c r="H174" s="6">
        <v>874666</v>
      </c>
      <c r="I174" s="6">
        <v>894935</v>
      </c>
    </row>
    <row r="175" spans="1:9" ht="20.100000000000001" customHeight="1">
      <c r="A175" s="9" t="s">
        <v>229</v>
      </c>
      <c r="B175" s="6">
        <v>198554</v>
      </c>
      <c r="C175" s="6">
        <v>208736</v>
      </c>
      <c r="D175" s="6">
        <v>218368</v>
      </c>
      <c r="E175" s="6">
        <v>231474</v>
      </c>
      <c r="F175" s="6">
        <v>238264</v>
      </c>
      <c r="G175" s="6">
        <v>244364</v>
      </c>
      <c r="H175" s="6">
        <v>245351</v>
      </c>
      <c r="I175" s="6">
        <v>248378</v>
      </c>
    </row>
    <row r="176" spans="1:9" ht="20.100000000000001" customHeight="1">
      <c r="A176" s="9" t="s">
        <v>308</v>
      </c>
      <c r="B176" s="6">
        <v>86863</v>
      </c>
      <c r="C176" s="6">
        <v>88456</v>
      </c>
      <c r="D176" s="6">
        <v>89919</v>
      </c>
      <c r="E176" s="6">
        <v>94903</v>
      </c>
      <c r="F176" s="6">
        <v>98376</v>
      </c>
      <c r="G176" s="6">
        <v>99254</v>
      </c>
      <c r="H176" s="6">
        <v>99153</v>
      </c>
      <c r="I176" s="6">
        <v>100707</v>
      </c>
    </row>
    <row r="177" spans="1:9" ht="20.100000000000001" customHeight="1">
      <c r="A177" s="9" t="s">
        <v>309</v>
      </c>
      <c r="B177" s="6">
        <v>111691</v>
      </c>
      <c r="C177" s="6">
        <v>120280</v>
      </c>
      <c r="D177" s="6">
        <v>128449</v>
      </c>
      <c r="E177" s="6">
        <v>136571</v>
      </c>
      <c r="F177" s="6">
        <v>139888</v>
      </c>
      <c r="G177" s="6">
        <v>145110</v>
      </c>
      <c r="H177" s="6">
        <v>146198</v>
      </c>
      <c r="I177" s="6">
        <v>147671</v>
      </c>
    </row>
    <row r="178" spans="1:9" ht="20.100000000000001" customHeight="1">
      <c r="A178" s="9" t="s">
        <v>219</v>
      </c>
      <c r="B178" s="6">
        <v>41325</v>
      </c>
      <c r="C178" s="6">
        <v>41322</v>
      </c>
      <c r="D178" s="6">
        <v>42343</v>
      </c>
      <c r="E178" s="6">
        <v>43883</v>
      </c>
      <c r="F178" s="6">
        <v>45271</v>
      </c>
      <c r="G178" s="6">
        <v>45266</v>
      </c>
      <c r="H178" s="6">
        <v>45172</v>
      </c>
      <c r="I178" s="6">
        <v>46008</v>
      </c>
    </row>
    <row r="179" spans="1:9" ht="20.100000000000001" customHeight="1">
      <c r="A179" s="9" t="s">
        <v>223</v>
      </c>
      <c r="B179" s="6">
        <v>40475</v>
      </c>
      <c r="C179" s="6">
        <v>40843</v>
      </c>
      <c r="D179" s="6">
        <v>42559</v>
      </c>
      <c r="E179" s="6">
        <v>42545</v>
      </c>
      <c r="F179" s="6">
        <v>43005</v>
      </c>
      <c r="G179" s="6">
        <v>44089</v>
      </c>
      <c r="H179" s="6">
        <v>44017</v>
      </c>
      <c r="I179" s="6">
        <v>45496</v>
      </c>
    </row>
    <row r="180" spans="1:9" ht="20.100000000000001" customHeight="1">
      <c r="A180" s="9" t="s">
        <v>227</v>
      </c>
      <c r="B180" s="6">
        <v>107098</v>
      </c>
      <c r="C180" s="6">
        <v>108957</v>
      </c>
      <c r="D180" s="6">
        <v>116558</v>
      </c>
      <c r="E180" s="6">
        <v>120706</v>
      </c>
      <c r="F180" s="6">
        <v>123673</v>
      </c>
      <c r="G180" s="6">
        <v>126319</v>
      </c>
      <c r="H180" s="6">
        <v>130041</v>
      </c>
      <c r="I180" s="6">
        <v>136936</v>
      </c>
    </row>
    <row r="181" spans="1:9" ht="20.100000000000001" customHeight="1">
      <c r="A181" s="9" t="s">
        <v>225</v>
      </c>
      <c r="B181" s="6">
        <v>61894</v>
      </c>
      <c r="C181" s="6">
        <v>63024</v>
      </c>
      <c r="D181" s="6">
        <v>65936</v>
      </c>
      <c r="E181" s="6">
        <v>71380</v>
      </c>
      <c r="F181" s="6">
        <v>72837</v>
      </c>
      <c r="G181" s="6">
        <v>73069</v>
      </c>
      <c r="H181" s="6">
        <v>75088</v>
      </c>
      <c r="I181" s="6">
        <v>76189</v>
      </c>
    </row>
    <row r="182" spans="1:9" ht="20.100000000000001" customHeight="1">
      <c r="A182" s="9" t="s">
        <v>221</v>
      </c>
      <c r="B182" s="6">
        <v>46731</v>
      </c>
      <c r="C182" s="6">
        <v>46943</v>
      </c>
      <c r="D182" s="6">
        <v>47771</v>
      </c>
      <c r="E182" s="6">
        <v>48060</v>
      </c>
      <c r="F182" s="6">
        <v>48874</v>
      </c>
      <c r="G182" s="6">
        <v>48936</v>
      </c>
      <c r="H182" s="6">
        <v>48915</v>
      </c>
      <c r="I182" s="6">
        <v>48963</v>
      </c>
    </row>
    <row r="183" spans="1:9" ht="20.100000000000001" customHeight="1">
      <c r="A183" s="9" t="s">
        <v>218</v>
      </c>
      <c r="B183" s="6">
        <v>15202</v>
      </c>
      <c r="C183" s="6">
        <v>16517</v>
      </c>
      <c r="D183" s="6">
        <v>16277</v>
      </c>
      <c r="E183" s="6">
        <v>16174</v>
      </c>
      <c r="F183" s="6">
        <v>16225</v>
      </c>
      <c r="G183" s="6">
        <v>17152</v>
      </c>
      <c r="H183" s="6">
        <v>17156</v>
      </c>
      <c r="I183" s="6">
        <v>18660</v>
      </c>
    </row>
    <row r="184" spans="1:9" ht="20.100000000000001" customHeight="1">
      <c r="A184" s="9" t="s">
        <v>222</v>
      </c>
      <c r="B184" s="6">
        <v>55487</v>
      </c>
      <c r="C184" s="6">
        <v>58838</v>
      </c>
      <c r="D184" s="6">
        <v>60720</v>
      </c>
      <c r="E184" s="6">
        <v>63534</v>
      </c>
      <c r="F184" s="6">
        <v>63441</v>
      </c>
      <c r="G184" s="6">
        <v>64504</v>
      </c>
      <c r="H184" s="6">
        <v>66931</v>
      </c>
      <c r="I184" s="6">
        <v>70195</v>
      </c>
    </row>
    <row r="185" spans="1:9" ht="20.100000000000001" customHeight="1">
      <c r="A185" s="9" t="s">
        <v>220</v>
      </c>
      <c r="B185" s="6">
        <v>22672</v>
      </c>
      <c r="C185" s="6">
        <v>22706</v>
      </c>
      <c r="D185" s="6">
        <v>22946</v>
      </c>
      <c r="E185" s="6">
        <v>22957</v>
      </c>
      <c r="F185" s="6">
        <v>23104</v>
      </c>
      <c r="G185" s="6">
        <v>23266</v>
      </c>
      <c r="H185" s="6">
        <v>23307</v>
      </c>
      <c r="I185" s="6">
        <v>23736</v>
      </c>
    </row>
    <row r="186" spans="1:9" ht="20.100000000000001" customHeight="1">
      <c r="A186" s="9" t="s">
        <v>224</v>
      </c>
      <c r="B186" s="6">
        <v>28824</v>
      </c>
      <c r="C186" s="6">
        <v>28546</v>
      </c>
      <c r="D186" s="6">
        <v>28922</v>
      </c>
      <c r="E186" s="6">
        <v>29848</v>
      </c>
      <c r="F186" s="6">
        <v>29614</v>
      </c>
      <c r="G186" s="6">
        <v>29661</v>
      </c>
      <c r="H186" s="6">
        <v>29582</v>
      </c>
      <c r="I186" s="6">
        <v>29500</v>
      </c>
    </row>
    <row r="187" spans="1:9" ht="20.100000000000001" customHeight="1">
      <c r="A187" s="9" t="s">
        <v>226</v>
      </c>
      <c r="B187" s="6">
        <v>24718</v>
      </c>
      <c r="C187" s="6">
        <v>24654</v>
      </c>
      <c r="D187" s="6">
        <v>24767</v>
      </c>
      <c r="E187" s="6">
        <v>24799</v>
      </c>
      <c r="F187" s="6">
        <v>24917</v>
      </c>
      <c r="G187" s="6">
        <v>25647</v>
      </c>
      <c r="H187" s="6">
        <v>26078</v>
      </c>
      <c r="I187" s="6">
        <v>26095</v>
      </c>
    </row>
    <row r="188" spans="1:9" ht="20.100000000000001" customHeight="1">
      <c r="A188" s="9" t="s">
        <v>230</v>
      </c>
      <c r="B188" s="6">
        <v>13815</v>
      </c>
      <c r="C188" s="6">
        <v>13761</v>
      </c>
      <c r="D188" s="6">
        <v>13959</v>
      </c>
      <c r="E188" s="6">
        <v>14016</v>
      </c>
      <c r="F188" s="6">
        <v>13995</v>
      </c>
      <c r="G188" s="6">
        <v>14062</v>
      </c>
      <c r="H188" s="6">
        <v>14181</v>
      </c>
      <c r="I188" s="6">
        <v>14236</v>
      </c>
    </row>
    <row r="189" spans="1:9" ht="20.100000000000001" customHeight="1">
      <c r="A189" s="9" t="s">
        <v>232</v>
      </c>
      <c r="B189" s="6">
        <v>37931</v>
      </c>
      <c r="C189" s="6">
        <v>42199</v>
      </c>
      <c r="D189" s="6">
        <v>43504</v>
      </c>
      <c r="E189" s="6">
        <v>43509</v>
      </c>
      <c r="F189" s="6">
        <v>43617</v>
      </c>
      <c r="G189" s="6">
        <v>43472</v>
      </c>
      <c r="H189" s="6">
        <v>43429</v>
      </c>
      <c r="I189" s="6">
        <v>43461</v>
      </c>
    </row>
    <row r="190" spans="1:9" ht="20.100000000000001" customHeight="1">
      <c r="A190" s="9" t="s">
        <v>228</v>
      </c>
      <c r="B190" s="6">
        <v>33809</v>
      </c>
      <c r="C190" s="6">
        <v>33502</v>
      </c>
      <c r="D190" s="6">
        <v>34356</v>
      </c>
      <c r="E190" s="6">
        <v>35389</v>
      </c>
      <c r="F190" s="6">
        <v>35439</v>
      </c>
      <c r="G190" s="6">
        <v>36369</v>
      </c>
      <c r="H190" s="6">
        <v>36286</v>
      </c>
      <c r="I190" s="6">
        <v>37686</v>
      </c>
    </row>
    <row r="191" spans="1:9" ht="20.100000000000001" customHeight="1">
      <c r="A191" s="9" t="s">
        <v>231</v>
      </c>
      <c r="B191" s="6">
        <v>25837</v>
      </c>
      <c r="C191" s="6">
        <v>26198</v>
      </c>
      <c r="D191" s="6">
        <v>26569</v>
      </c>
      <c r="E191" s="6">
        <v>27478</v>
      </c>
      <c r="F191" s="6">
        <v>28249</v>
      </c>
      <c r="G191" s="6">
        <v>28832</v>
      </c>
      <c r="H191" s="6">
        <v>29132</v>
      </c>
      <c r="I191" s="6">
        <v>29396</v>
      </c>
    </row>
    <row r="192" spans="1:9" ht="20.100000000000001" customHeight="1">
      <c r="A192" s="9" t="s">
        <v>199</v>
      </c>
      <c r="B192" s="6">
        <v>687103</v>
      </c>
      <c r="C192" s="6">
        <v>692563</v>
      </c>
      <c r="D192" s="6">
        <v>698264</v>
      </c>
      <c r="E192" s="6">
        <v>712850</v>
      </c>
      <c r="F192" s="6">
        <v>724524</v>
      </c>
      <c r="G192" s="6">
        <v>741221</v>
      </c>
      <c r="H192" s="6">
        <v>747880</v>
      </c>
      <c r="I192" s="6">
        <v>755382</v>
      </c>
    </row>
    <row r="193" spans="1:9" ht="20.100000000000001" customHeight="1">
      <c r="A193" s="9" t="s">
        <v>211</v>
      </c>
      <c r="B193" s="6">
        <v>211216</v>
      </c>
      <c r="C193" s="6">
        <v>212863</v>
      </c>
      <c r="D193" s="6">
        <v>215040</v>
      </c>
      <c r="E193" s="6">
        <v>224576</v>
      </c>
      <c r="F193" s="6">
        <v>232631</v>
      </c>
      <c r="G193" s="6">
        <v>240012</v>
      </c>
      <c r="H193" s="6">
        <v>243306</v>
      </c>
      <c r="I193" s="6">
        <v>246860</v>
      </c>
    </row>
    <row r="194" spans="1:9" ht="20.100000000000001" customHeight="1">
      <c r="A194" s="9" t="s">
        <v>310</v>
      </c>
      <c r="B194" s="6">
        <v>117236</v>
      </c>
      <c r="C194" s="6">
        <v>117494</v>
      </c>
      <c r="D194" s="6">
        <v>118083</v>
      </c>
      <c r="E194" s="6">
        <v>118653</v>
      </c>
      <c r="F194" s="6">
        <v>119541</v>
      </c>
      <c r="G194" s="6">
        <v>124435</v>
      </c>
      <c r="H194" s="6">
        <v>124735</v>
      </c>
      <c r="I194" s="6">
        <v>126778</v>
      </c>
    </row>
    <row r="195" spans="1:9" ht="20.100000000000001" customHeight="1">
      <c r="A195" s="9" t="s">
        <v>311</v>
      </c>
      <c r="B195" s="6">
        <v>93980</v>
      </c>
      <c r="C195" s="6">
        <v>95369</v>
      </c>
      <c r="D195" s="6">
        <v>96957</v>
      </c>
      <c r="E195" s="6">
        <v>105923</v>
      </c>
      <c r="F195" s="6">
        <v>113090</v>
      </c>
      <c r="G195" s="6">
        <v>115577</v>
      </c>
      <c r="H195" s="6">
        <v>118571</v>
      </c>
      <c r="I195" s="6">
        <v>120082</v>
      </c>
    </row>
    <row r="196" spans="1:9" ht="20.100000000000001" customHeight="1">
      <c r="A196" s="9" t="s">
        <v>201</v>
      </c>
      <c r="B196" s="6">
        <v>107580</v>
      </c>
      <c r="C196" s="6">
        <v>109477</v>
      </c>
      <c r="D196" s="6">
        <v>109423</v>
      </c>
      <c r="E196" s="6">
        <v>112370</v>
      </c>
      <c r="F196" s="6">
        <v>113112</v>
      </c>
      <c r="G196" s="6">
        <v>116663</v>
      </c>
      <c r="H196" s="6">
        <v>117489</v>
      </c>
      <c r="I196" s="6">
        <v>119129</v>
      </c>
    </row>
    <row r="197" spans="1:9" ht="20.100000000000001" customHeight="1">
      <c r="A197" s="9" t="s">
        <v>208</v>
      </c>
      <c r="B197" s="6">
        <v>114219</v>
      </c>
      <c r="C197" s="6">
        <v>114436</v>
      </c>
      <c r="D197" s="6">
        <v>114302</v>
      </c>
      <c r="E197" s="6">
        <v>115281</v>
      </c>
      <c r="F197" s="6">
        <v>116378</v>
      </c>
      <c r="G197" s="6">
        <v>117355</v>
      </c>
      <c r="H197" s="6">
        <v>118515</v>
      </c>
      <c r="I197" s="6">
        <v>118949</v>
      </c>
    </row>
    <row r="198" spans="1:9" ht="20.100000000000001" customHeight="1">
      <c r="A198" s="9" t="s">
        <v>212</v>
      </c>
      <c r="B198" s="6">
        <v>45821</v>
      </c>
      <c r="C198" s="6">
        <v>45788</v>
      </c>
      <c r="D198" s="6">
        <v>47016</v>
      </c>
      <c r="E198" s="6">
        <v>46980</v>
      </c>
      <c r="F198" s="6">
        <v>46927</v>
      </c>
      <c r="G198" s="6">
        <v>48152</v>
      </c>
      <c r="H198" s="6">
        <v>48382</v>
      </c>
      <c r="I198" s="6">
        <v>48397</v>
      </c>
    </row>
    <row r="199" spans="1:9" ht="20.100000000000001" customHeight="1">
      <c r="A199" s="9" t="s">
        <v>203</v>
      </c>
      <c r="B199" s="6">
        <v>33017</v>
      </c>
      <c r="C199" s="6">
        <v>33611</v>
      </c>
      <c r="D199" s="6">
        <v>33573</v>
      </c>
      <c r="E199" s="6">
        <v>33703</v>
      </c>
      <c r="F199" s="6">
        <v>33980</v>
      </c>
      <c r="G199" s="6">
        <v>34965</v>
      </c>
      <c r="H199" s="6">
        <v>35018</v>
      </c>
      <c r="I199" s="6">
        <v>35053</v>
      </c>
    </row>
    <row r="200" spans="1:9" ht="20.100000000000001" customHeight="1">
      <c r="A200" s="9" t="s">
        <v>202</v>
      </c>
      <c r="B200" s="6">
        <v>36943</v>
      </c>
      <c r="C200" s="6">
        <v>37132</v>
      </c>
      <c r="D200" s="6">
        <v>37723</v>
      </c>
      <c r="E200" s="6">
        <v>37623</v>
      </c>
      <c r="F200" s="6">
        <v>37759</v>
      </c>
      <c r="G200" s="6">
        <v>37736</v>
      </c>
      <c r="H200" s="6">
        <v>38501</v>
      </c>
      <c r="I200" s="6">
        <v>38430</v>
      </c>
    </row>
    <row r="201" spans="1:9" ht="20.100000000000001" customHeight="1">
      <c r="A201" s="9" t="s">
        <v>207</v>
      </c>
      <c r="B201" s="6">
        <v>35124</v>
      </c>
      <c r="C201" s="6">
        <v>35971</v>
      </c>
      <c r="D201" s="6">
        <v>37053</v>
      </c>
      <c r="E201" s="6">
        <v>37427</v>
      </c>
      <c r="F201" s="6">
        <v>37782</v>
      </c>
      <c r="G201" s="6">
        <v>38905</v>
      </c>
      <c r="H201" s="6">
        <v>39362</v>
      </c>
      <c r="I201" s="6">
        <v>40787</v>
      </c>
    </row>
    <row r="202" spans="1:9" ht="20.100000000000001" customHeight="1">
      <c r="A202" s="9" t="s">
        <v>213</v>
      </c>
      <c r="B202" s="6">
        <v>10096</v>
      </c>
      <c r="C202" s="6">
        <v>10223</v>
      </c>
      <c r="D202" s="6">
        <v>10400</v>
      </c>
      <c r="E202" s="6">
        <v>10558</v>
      </c>
      <c r="F202" s="6">
        <v>10724</v>
      </c>
      <c r="G202" s="6">
        <v>10908</v>
      </c>
      <c r="H202" s="6">
        <v>10926</v>
      </c>
      <c r="I202" s="6">
        <v>10972</v>
      </c>
    </row>
    <row r="203" spans="1:9" ht="20.100000000000001" customHeight="1">
      <c r="A203" s="9" t="s">
        <v>204</v>
      </c>
      <c r="B203" s="6">
        <v>10592</v>
      </c>
      <c r="C203" s="6">
        <v>10821</v>
      </c>
      <c r="D203" s="6">
        <v>10875</v>
      </c>
      <c r="E203" s="6">
        <v>10895</v>
      </c>
      <c r="F203" s="6">
        <v>10940</v>
      </c>
      <c r="G203" s="6">
        <v>11195</v>
      </c>
      <c r="H203" s="6">
        <v>11255</v>
      </c>
      <c r="I203" s="6">
        <v>11219</v>
      </c>
    </row>
    <row r="204" spans="1:9" ht="20.100000000000001" customHeight="1">
      <c r="A204" s="9" t="s">
        <v>210</v>
      </c>
      <c r="B204" s="6">
        <v>9322</v>
      </c>
      <c r="C204" s="6">
        <v>9368</v>
      </c>
      <c r="D204" s="6">
        <v>9370</v>
      </c>
      <c r="E204" s="6">
        <v>9468</v>
      </c>
      <c r="F204" s="6">
        <v>9531</v>
      </c>
      <c r="G204" s="6">
        <v>9555</v>
      </c>
      <c r="H204" s="6">
        <v>9577</v>
      </c>
      <c r="I204" s="6">
        <v>9595</v>
      </c>
    </row>
    <row r="205" spans="1:9" ht="20.100000000000001" customHeight="1">
      <c r="A205" s="9" t="s">
        <v>209</v>
      </c>
      <c r="B205" s="6">
        <v>12617</v>
      </c>
      <c r="C205" s="6">
        <v>12701</v>
      </c>
      <c r="D205" s="6">
        <v>12571</v>
      </c>
      <c r="E205" s="6">
        <v>12679</v>
      </c>
      <c r="F205" s="6">
        <v>12843</v>
      </c>
      <c r="G205" s="6">
        <v>12830</v>
      </c>
      <c r="H205" s="6">
        <v>12938</v>
      </c>
      <c r="I205" s="6">
        <v>12889</v>
      </c>
    </row>
    <row r="206" spans="1:9" ht="20.100000000000001" customHeight="1">
      <c r="A206" s="9" t="s">
        <v>206</v>
      </c>
      <c r="B206" s="6">
        <v>12540</v>
      </c>
      <c r="C206" s="6">
        <v>12400</v>
      </c>
      <c r="D206" s="6">
        <v>12596</v>
      </c>
      <c r="E206" s="6">
        <v>12817</v>
      </c>
      <c r="F206" s="6">
        <v>12943</v>
      </c>
      <c r="G206" s="6">
        <v>13135</v>
      </c>
      <c r="H206" s="6">
        <v>12907</v>
      </c>
      <c r="I206" s="6">
        <v>13000</v>
      </c>
    </row>
    <row r="207" spans="1:9" ht="20.100000000000001" customHeight="1">
      <c r="A207" s="9" t="s">
        <v>200</v>
      </c>
      <c r="B207" s="6">
        <v>24355</v>
      </c>
      <c r="C207" s="6">
        <v>24268</v>
      </c>
      <c r="D207" s="6">
        <v>24649</v>
      </c>
      <c r="E207" s="6">
        <v>24875</v>
      </c>
      <c r="F207" s="6">
        <v>25219</v>
      </c>
      <c r="G207" s="6">
        <v>25269</v>
      </c>
      <c r="H207" s="6">
        <v>25261</v>
      </c>
      <c r="I207" s="6">
        <v>25472</v>
      </c>
    </row>
    <row r="208" spans="1:9" ht="20.100000000000001" customHeight="1">
      <c r="A208" s="9" t="s">
        <v>205</v>
      </c>
      <c r="B208" s="6">
        <v>23661</v>
      </c>
      <c r="C208" s="6">
        <v>23504</v>
      </c>
      <c r="D208" s="6">
        <v>23673</v>
      </c>
      <c r="E208" s="6">
        <v>23598</v>
      </c>
      <c r="F208" s="6">
        <v>23755</v>
      </c>
      <c r="G208" s="6">
        <v>24541</v>
      </c>
      <c r="H208" s="6">
        <v>24443</v>
      </c>
      <c r="I208" s="6">
        <v>24630</v>
      </c>
    </row>
    <row r="209" spans="1:9" ht="20.100000000000001" customHeight="1">
      <c r="A209" s="9" t="s">
        <v>176</v>
      </c>
      <c r="B209" s="6">
        <v>747621</v>
      </c>
      <c r="C209" s="6">
        <v>755044</v>
      </c>
      <c r="D209" s="6">
        <v>766231</v>
      </c>
      <c r="E209" s="6">
        <v>777966</v>
      </c>
      <c r="F209" s="6">
        <v>787816</v>
      </c>
      <c r="G209" s="6">
        <v>802043</v>
      </c>
      <c r="H209" s="6">
        <v>811478</v>
      </c>
      <c r="I209" s="6">
        <v>824065</v>
      </c>
    </row>
    <row r="210" spans="1:9" ht="20.100000000000001" customHeight="1">
      <c r="A210" s="9" t="s">
        <v>184</v>
      </c>
      <c r="B210" s="6">
        <v>87463</v>
      </c>
      <c r="C210" s="6">
        <v>88455</v>
      </c>
      <c r="D210" s="6">
        <v>88762</v>
      </c>
      <c r="E210" s="6">
        <v>90101</v>
      </c>
      <c r="F210" s="6">
        <v>91490</v>
      </c>
      <c r="G210" s="6">
        <v>94332</v>
      </c>
      <c r="H210" s="6">
        <v>95419</v>
      </c>
      <c r="I210" s="6">
        <v>97311</v>
      </c>
    </row>
    <row r="211" spans="1:9" ht="20.100000000000001" customHeight="1">
      <c r="A211" s="9" t="s">
        <v>189</v>
      </c>
      <c r="B211" s="6">
        <v>108842</v>
      </c>
      <c r="C211" s="6">
        <v>108843</v>
      </c>
      <c r="D211" s="6">
        <v>110027</v>
      </c>
      <c r="E211" s="6">
        <v>110826</v>
      </c>
      <c r="F211" s="6">
        <v>112752</v>
      </c>
      <c r="G211" s="6">
        <v>113941</v>
      </c>
      <c r="H211" s="6">
        <v>113866</v>
      </c>
      <c r="I211" s="6">
        <v>118605</v>
      </c>
    </row>
    <row r="212" spans="1:9" ht="20.100000000000001" customHeight="1">
      <c r="A212" s="9" t="s">
        <v>187</v>
      </c>
      <c r="B212" s="6">
        <v>102667</v>
      </c>
      <c r="C212" s="6">
        <v>103945</v>
      </c>
      <c r="D212" s="6">
        <v>105665</v>
      </c>
      <c r="E212" s="6">
        <v>108721</v>
      </c>
      <c r="F212" s="6">
        <v>111831</v>
      </c>
      <c r="G212" s="6">
        <v>113964</v>
      </c>
      <c r="H212" s="6">
        <v>115059</v>
      </c>
      <c r="I212" s="6">
        <v>116723</v>
      </c>
    </row>
    <row r="213" spans="1:9" ht="20.100000000000001" customHeight="1">
      <c r="A213" s="9" t="s">
        <v>182</v>
      </c>
      <c r="B213" s="6">
        <v>42150</v>
      </c>
      <c r="C213" s="6">
        <v>45692</v>
      </c>
      <c r="D213" s="6">
        <v>48326</v>
      </c>
      <c r="E213" s="6">
        <v>52942</v>
      </c>
      <c r="F213" s="6">
        <v>53024</v>
      </c>
      <c r="G213" s="6">
        <v>54524</v>
      </c>
      <c r="H213" s="6">
        <v>54339</v>
      </c>
      <c r="I213" s="6">
        <v>54445</v>
      </c>
    </row>
    <row r="214" spans="1:9" ht="20.100000000000001" customHeight="1">
      <c r="A214" s="9" t="s">
        <v>180</v>
      </c>
      <c r="B214" s="6">
        <v>57939</v>
      </c>
      <c r="C214" s="6">
        <v>59402</v>
      </c>
      <c r="D214" s="6">
        <v>59981</v>
      </c>
      <c r="E214" s="6">
        <v>60122</v>
      </c>
      <c r="F214" s="6">
        <v>60427</v>
      </c>
      <c r="G214" s="6">
        <v>60548</v>
      </c>
      <c r="H214" s="6">
        <v>64442</v>
      </c>
      <c r="I214" s="6">
        <v>66448</v>
      </c>
    </row>
    <row r="215" spans="1:9" ht="20.100000000000001" customHeight="1">
      <c r="A215" s="9" t="s">
        <v>183</v>
      </c>
      <c r="B215" s="6">
        <v>17050</v>
      </c>
      <c r="C215" s="6">
        <v>17122</v>
      </c>
      <c r="D215" s="6">
        <v>17996</v>
      </c>
      <c r="E215" s="6">
        <v>18144</v>
      </c>
      <c r="F215" s="6">
        <v>18299</v>
      </c>
      <c r="G215" s="6">
        <v>18485</v>
      </c>
      <c r="H215" s="6">
        <v>19420</v>
      </c>
      <c r="I215" s="6">
        <v>19612</v>
      </c>
    </row>
    <row r="216" spans="1:9" ht="20.100000000000001" customHeight="1">
      <c r="A216" s="9" t="s">
        <v>179</v>
      </c>
      <c r="B216" s="6">
        <v>13087</v>
      </c>
      <c r="C216" s="6">
        <v>13196</v>
      </c>
      <c r="D216" s="6">
        <v>13271</v>
      </c>
      <c r="E216" s="6">
        <v>13361</v>
      </c>
      <c r="F216" s="6">
        <v>13484</v>
      </c>
      <c r="G216" s="6">
        <v>13488</v>
      </c>
      <c r="H216" s="6">
        <v>13545</v>
      </c>
      <c r="I216" s="6">
        <v>13591</v>
      </c>
    </row>
    <row r="217" spans="1:9" ht="20.100000000000001" customHeight="1">
      <c r="A217" s="9" t="s">
        <v>181</v>
      </c>
      <c r="B217" s="6">
        <v>11287</v>
      </c>
      <c r="C217" s="6">
        <v>11355</v>
      </c>
      <c r="D217" s="6">
        <v>11483</v>
      </c>
      <c r="E217" s="6">
        <v>11526</v>
      </c>
      <c r="F217" s="6">
        <v>11661</v>
      </c>
      <c r="G217" s="6">
        <v>11687</v>
      </c>
      <c r="H217" s="6">
        <v>11948</v>
      </c>
      <c r="I217" s="6">
        <v>12046</v>
      </c>
    </row>
    <row r="218" spans="1:9" ht="20.100000000000001" customHeight="1">
      <c r="A218" s="9" t="s">
        <v>178</v>
      </c>
      <c r="B218" s="6">
        <v>32786</v>
      </c>
      <c r="C218" s="6">
        <v>33213</v>
      </c>
      <c r="D218" s="6">
        <v>33151</v>
      </c>
      <c r="E218" s="6">
        <v>33618</v>
      </c>
      <c r="F218" s="6">
        <v>33687</v>
      </c>
      <c r="G218" s="6">
        <v>34150</v>
      </c>
      <c r="H218" s="6">
        <v>34227</v>
      </c>
      <c r="I218" s="6">
        <v>34814</v>
      </c>
    </row>
    <row r="219" spans="1:9" ht="20.100000000000001" customHeight="1">
      <c r="A219" s="9" t="s">
        <v>186</v>
      </c>
      <c r="B219" s="6">
        <v>19830</v>
      </c>
      <c r="C219" s="6">
        <v>19619</v>
      </c>
      <c r="D219" s="6">
        <v>19896</v>
      </c>
      <c r="E219" s="6">
        <v>19800</v>
      </c>
      <c r="F219" s="6">
        <v>19491</v>
      </c>
      <c r="G219" s="6">
        <v>19464</v>
      </c>
      <c r="H219" s="6">
        <v>19658</v>
      </c>
      <c r="I219" s="6">
        <v>19716</v>
      </c>
    </row>
    <row r="220" spans="1:9" ht="20.100000000000001" customHeight="1">
      <c r="A220" s="9" t="s">
        <v>198</v>
      </c>
      <c r="B220" s="6">
        <v>27448</v>
      </c>
      <c r="C220" s="6">
        <v>27477</v>
      </c>
      <c r="D220" s="6">
        <v>27924</v>
      </c>
      <c r="E220" s="6">
        <v>27949</v>
      </c>
      <c r="F220" s="6">
        <v>27942</v>
      </c>
      <c r="G220" s="6">
        <v>28628</v>
      </c>
      <c r="H220" s="6">
        <v>29866</v>
      </c>
      <c r="I220" s="6">
        <v>29873</v>
      </c>
    </row>
    <row r="221" spans="1:9" ht="20.100000000000001" customHeight="1">
      <c r="A221" s="9" t="s">
        <v>194</v>
      </c>
      <c r="B221" s="6">
        <v>17192</v>
      </c>
      <c r="C221" s="6">
        <v>17000</v>
      </c>
      <c r="D221" s="6">
        <v>17146</v>
      </c>
      <c r="E221" s="6">
        <v>17525</v>
      </c>
      <c r="F221" s="6">
        <v>17596</v>
      </c>
      <c r="G221" s="6">
        <v>17679</v>
      </c>
      <c r="H221" s="6">
        <v>17642</v>
      </c>
      <c r="I221" s="6">
        <v>17640</v>
      </c>
    </row>
    <row r="222" spans="1:9" ht="20.100000000000001" customHeight="1">
      <c r="A222" s="9" t="s">
        <v>177</v>
      </c>
      <c r="B222" s="6">
        <v>16553</v>
      </c>
      <c r="C222" s="6">
        <v>16467</v>
      </c>
      <c r="D222" s="6">
        <v>16509</v>
      </c>
      <c r="E222" s="6">
        <v>16627</v>
      </c>
      <c r="F222" s="6">
        <v>16843</v>
      </c>
      <c r="G222" s="6">
        <v>17241</v>
      </c>
      <c r="H222" s="6">
        <v>17267</v>
      </c>
      <c r="I222" s="6">
        <v>17417</v>
      </c>
    </row>
    <row r="223" spans="1:9" ht="20.100000000000001" customHeight="1">
      <c r="A223" s="9" t="s">
        <v>197</v>
      </c>
      <c r="B223" s="6">
        <v>29935</v>
      </c>
      <c r="C223" s="6">
        <v>29983</v>
      </c>
      <c r="D223" s="6">
        <v>30305</v>
      </c>
      <c r="E223" s="6">
        <v>30404</v>
      </c>
      <c r="F223" s="6">
        <v>31247</v>
      </c>
      <c r="G223" s="6">
        <v>31350</v>
      </c>
      <c r="H223" s="6">
        <v>31310</v>
      </c>
      <c r="I223" s="6">
        <v>31325</v>
      </c>
    </row>
    <row r="224" spans="1:9" ht="20.100000000000001" customHeight="1">
      <c r="A224" s="9" t="s">
        <v>191</v>
      </c>
      <c r="B224" s="6">
        <v>25088</v>
      </c>
      <c r="C224" s="6">
        <v>25351</v>
      </c>
      <c r="D224" s="6">
        <v>25665</v>
      </c>
      <c r="E224" s="6">
        <v>25695</v>
      </c>
      <c r="F224" s="6">
        <v>27037</v>
      </c>
      <c r="G224" s="6">
        <v>27410</v>
      </c>
      <c r="H224" s="6">
        <v>27074</v>
      </c>
      <c r="I224" s="6">
        <v>27075</v>
      </c>
    </row>
    <row r="225" spans="1:9" ht="20.100000000000001" customHeight="1">
      <c r="A225" s="9" t="s">
        <v>185</v>
      </c>
      <c r="B225" s="6">
        <v>32005</v>
      </c>
      <c r="C225" s="6">
        <v>31598</v>
      </c>
      <c r="D225" s="6">
        <v>32111</v>
      </c>
      <c r="E225" s="6">
        <v>32343</v>
      </c>
      <c r="F225" s="6">
        <v>32404</v>
      </c>
      <c r="G225" s="6">
        <v>35403</v>
      </c>
      <c r="H225" s="6">
        <v>36527</v>
      </c>
      <c r="I225" s="6">
        <v>36512</v>
      </c>
    </row>
    <row r="226" spans="1:9" ht="20.100000000000001" customHeight="1">
      <c r="A226" s="9" t="s">
        <v>196</v>
      </c>
      <c r="B226" s="6">
        <v>14461</v>
      </c>
      <c r="C226" s="6">
        <v>14455</v>
      </c>
      <c r="D226" s="6">
        <v>14522</v>
      </c>
      <c r="E226" s="6">
        <v>14661</v>
      </c>
      <c r="F226" s="6">
        <v>14693</v>
      </c>
      <c r="G226" s="6">
        <v>14777</v>
      </c>
      <c r="H226" s="6">
        <v>14913</v>
      </c>
      <c r="I226" s="6">
        <v>15072</v>
      </c>
    </row>
    <row r="227" spans="1:9" ht="20.100000000000001" customHeight="1">
      <c r="A227" s="9" t="s">
        <v>190</v>
      </c>
      <c r="B227" s="6">
        <v>22308</v>
      </c>
      <c r="C227" s="6">
        <v>22596</v>
      </c>
      <c r="D227" s="6">
        <v>22799</v>
      </c>
      <c r="E227" s="6">
        <v>22959</v>
      </c>
      <c r="F227" s="6">
        <v>23125</v>
      </c>
      <c r="G227" s="6">
        <v>23083</v>
      </c>
      <c r="H227" s="6">
        <v>22587</v>
      </c>
      <c r="I227" s="6">
        <v>23531</v>
      </c>
    </row>
    <row r="228" spans="1:9" ht="20.100000000000001" customHeight="1">
      <c r="A228" s="9" t="s">
        <v>193</v>
      </c>
      <c r="B228" s="6">
        <v>17648</v>
      </c>
      <c r="C228" s="6">
        <v>17703</v>
      </c>
      <c r="D228" s="6">
        <v>18231</v>
      </c>
      <c r="E228" s="6">
        <v>18267</v>
      </c>
      <c r="F228" s="6">
        <v>18754</v>
      </c>
      <c r="G228" s="6">
        <v>18761</v>
      </c>
      <c r="H228" s="6">
        <v>19363</v>
      </c>
      <c r="I228" s="6">
        <v>19289</v>
      </c>
    </row>
    <row r="229" spans="1:9" ht="20.100000000000001" customHeight="1">
      <c r="A229" s="9" t="s">
        <v>192</v>
      </c>
      <c r="B229" s="6">
        <v>21315</v>
      </c>
      <c r="C229" s="6">
        <v>21159</v>
      </c>
      <c r="D229" s="6">
        <v>21443</v>
      </c>
      <c r="E229" s="6">
        <v>21381</v>
      </c>
      <c r="F229" s="6">
        <v>21446</v>
      </c>
      <c r="G229" s="6">
        <v>22096</v>
      </c>
      <c r="H229" s="6">
        <v>22087</v>
      </c>
      <c r="I229" s="6">
        <v>22236</v>
      </c>
    </row>
    <row r="230" spans="1:9" ht="20.100000000000001" customHeight="1">
      <c r="A230" s="9" t="s">
        <v>195</v>
      </c>
      <c r="B230" s="6">
        <v>13608</v>
      </c>
      <c r="C230" s="6">
        <v>13740</v>
      </c>
      <c r="D230" s="6">
        <v>13917</v>
      </c>
      <c r="E230" s="6">
        <v>14033</v>
      </c>
      <c r="F230" s="6">
        <v>13965</v>
      </c>
      <c r="G230" s="6">
        <v>14327</v>
      </c>
      <c r="H230" s="6">
        <v>14341</v>
      </c>
      <c r="I230" s="6">
        <v>14243</v>
      </c>
    </row>
    <row r="231" spans="1:9" ht="20.100000000000001" customHeight="1">
      <c r="A231" s="9" t="s">
        <v>188</v>
      </c>
      <c r="B231" s="6">
        <v>16959</v>
      </c>
      <c r="C231" s="6">
        <v>16673</v>
      </c>
      <c r="D231" s="6">
        <v>17101</v>
      </c>
      <c r="E231" s="6">
        <v>16961</v>
      </c>
      <c r="F231" s="6">
        <v>16618</v>
      </c>
      <c r="G231" s="6">
        <v>16705</v>
      </c>
      <c r="H231" s="6">
        <v>16578</v>
      </c>
      <c r="I231" s="6">
        <v>16541</v>
      </c>
    </row>
    <row r="232" spans="1:9" ht="20.100000000000001" customHeight="1">
      <c r="A232" s="9" t="s">
        <v>71</v>
      </c>
      <c r="B232" s="6">
        <v>995385</v>
      </c>
      <c r="C232" s="6">
        <v>1009941</v>
      </c>
      <c r="D232" s="6">
        <v>1038274</v>
      </c>
      <c r="E232" s="6">
        <v>1060505</v>
      </c>
      <c r="F232" s="6">
        <v>1081216</v>
      </c>
      <c r="G232" s="6">
        <v>1094306</v>
      </c>
      <c r="H232" s="6">
        <v>1103666</v>
      </c>
      <c r="I232" s="6">
        <v>1108186</v>
      </c>
    </row>
    <row r="233" spans="1:9" ht="20.100000000000001" customHeight="1">
      <c r="A233" s="9" t="s">
        <v>93</v>
      </c>
      <c r="B233" s="6">
        <v>184062</v>
      </c>
      <c r="C233" s="6">
        <v>185782</v>
      </c>
      <c r="D233" s="6">
        <v>188384</v>
      </c>
      <c r="E233" s="6">
        <v>194123</v>
      </c>
      <c r="F233" s="6">
        <v>198062</v>
      </c>
      <c r="G233" s="6">
        <v>201611</v>
      </c>
      <c r="H233" s="6">
        <v>201687</v>
      </c>
      <c r="I233" s="6">
        <v>202515</v>
      </c>
    </row>
    <row r="234" spans="1:9" ht="20.100000000000001" customHeight="1">
      <c r="A234" s="9" t="s">
        <v>312</v>
      </c>
      <c r="B234" s="6">
        <v>84483</v>
      </c>
      <c r="C234" s="6">
        <v>84952</v>
      </c>
      <c r="D234" s="6">
        <v>86594</v>
      </c>
      <c r="E234" s="6">
        <v>88277</v>
      </c>
      <c r="F234" s="6">
        <v>89247</v>
      </c>
      <c r="G234" s="6">
        <v>89851</v>
      </c>
      <c r="H234" s="6">
        <v>89572</v>
      </c>
      <c r="I234" s="6">
        <v>90463</v>
      </c>
    </row>
    <row r="235" spans="1:9" ht="20.100000000000001" customHeight="1">
      <c r="A235" s="9" t="s">
        <v>313</v>
      </c>
      <c r="B235" s="6">
        <v>99579</v>
      </c>
      <c r="C235" s="6">
        <v>100830</v>
      </c>
      <c r="D235" s="6">
        <v>101790</v>
      </c>
      <c r="E235" s="6">
        <v>105846</v>
      </c>
      <c r="F235" s="6">
        <v>108815</v>
      </c>
      <c r="G235" s="6">
        <v>111760</v>
      </c>
      <c r="H235" s="6">
        <v>112115</v>
      </c>
      <c r="I235" s="6">
        <v>112052</v>
      </c>
    </row>
    <row r="236" spans="1:9" ht="20.100000000000001" customHeight="1">
      <c r="A236" s="9" t="s">
        <v>73</v>
      </c>
      <c r="B236" s="6">
        <v>96064</v>
      </c>
      <c r="C236" s="6">
        <v>97285</v>
      </c>
      <c r="D236" s="6">
        <v>100224</v>
      </c>
      <c r="E236" s="6">
        <v>106584</v>
      </c>
      <c r="F236" s="6">
        <v>109332</v>
      </c>
      <c r="G236" s="6">
        <v>109481</v>
      </c>
      <c r="H236" s="6">
        <v>110340</v>
      </c>
      <c r="I236" s="6">
        <v>110705</v>
      </c>
    </row>
    <row r="237" spans="1:9" ht="20.100000000000001" customHeight="1">
      <c r="A237" s="9" t="s">
        <v>76</v>
      </c>
      <c r="B237" s="6">
        <v>52946</v>
      </c>
      <c r="C237" s="6">
        <v>54798</v>
      </c>
      <c r="D237" s="6">
        <v>57293</v>
      </c>
      <c r="E237" s="6">
        <v>57455</v>
      </c>
      <c r="F237" s="6">
        <v>60340</v>
      </c>
      <c r="G237" s="6">
        <v>60378</v>
      </c>
      <c r="H237" s="6">
        <v>61002</v>
      </c>
      <c r="I237" s="6">
        <v>61174</v>
      </c>
    </row>
    <row r="238" spans="1:9" ht="20.100000000000001" customHeight="1">
      <c r="A238" s="9" t="s">
        <v>81</v>
      </c>
      <c r="B238" s="6">
        <v>65729</v>
      </c>
      <c r="C238" s="6">
        <v>65585</v>
      </c>
      <c r="D238" s="6">
        <v>66721</v>
      </c>
      <c r="E238" s="6">
        <v>67743</v>
      </c>
      <c r="F238" s="6">
        <v>67940</v>
      </c>
      <c r="G238" s="6">
        <v>69997</v>
      </c>
      <c r="H238" s="6">
        <v>70143</v>
      </c>
      <c r="I238" s="6">
        <v>70133</v>
      </c>
    </row>
    <row r="239" spans="1:9" ht="20.100000000000001" customHeight="1">
      <c r="A239" s="9" t="s">
        <v>75</v>
      </c>
      <c r="B239" s="6">
        <v>130833</v>
      </c>
      <c r="C239" s="6">
        <v>133737</v>
      </c>
      <c r="D239" s="6">
        <v>142140</v>
      </c>
      <c r="E239" s="6">
        <v>143992</v>
      </c>
      <c r="F239" s="6">
        <v>149882</v>
      </c>
      <c r="G239" s="6">
        <v>152076</v>
      </c>
      <c r="H239" s="6">
        <v>152482</v>
      </c>
      <c r="I239" s="6">
        <v>152734</v>
      </c>
    </row>
    <row r="240" spans="1:9" ht="20.100000000000001" customHeight="1">
      <c r="A240" s="9" t="s">
        <v>84</v>
      </c>
      <c r="B240" s="6">
        <v>41043</v>
      </c>
      <c r="C240" s="6">
        <v>42591</v>
      </c>
      <c r="D240" s="6">
        <v>42516</v>
      </c>
      <c r="E240" s="6">
        <v>42343</v>
      </c>
      <c r="F240" s="6">
        <v>42282</v>
      </c>
      <c r="G240" s="6">
        <v>42345</v>
      </c>
      <c r="H240" s="6">
        <v>43261</v>
      </c>
      <c r="I240" s="6">
        <v>43295</v>
      </c>
    </row>
    <row r="241" spans="1:9" ht="20.100000000000001" customHeight="1">
      <c r="A241" s="9" t="s">
        <v>85</v>
      </c>
      <c r="B241" s="6">
        <v>41748</v>
      </c>
      <c r="C241" s="6">
        <v>41910</v>
      </c>
      <c r="D241" s="6">
        <v>43180</v>
      </c>
      <c r="E241" s="6">
        <v>43795</v>
      </c>
      <c r="F241" s="6">
        <v>44453</v>
      </c>
      <c r="G241" s="6">
        <v>45092</v>
      </c>
      <c r="H241" s="6">
        <v>46215</v>
      </c>
      <c r="I241" s="6">
        <v>46168</v>
      </c>
    </row>
    <row r="242" spans="1:9" ht="20.100000000000001" customHeight="1">
      <c r="A242" s="9" t="s">
        <v>79</v>
      </c>
      <c r="B242" s="6">
        <v>42219</v>
      </c>
      <c r="C242" s="6">
        <v>42553</v>
      </c>
      <c r="D242" s="6">
        <v>43149</v>
      </c>
      <c r="E242" s="6">
        <v>43082</v>
      </c>
      <c r="F242" s="6">
        <v>43058</v>
      </c>
      <c r="G242" s="6">
        <v>43713</v>
      </c>
      <c r="H242" s="6">
        <v>44590</v>
      </c>
      <c r="I242" s="6">
        <v>44506</v>
      </c>
    </row>
    <row r="243" spans="1:9" ht="20.100000000000001" customHeight="1">
      <c r="A243" s="9" t="s">
        <v>77</v>
      </c>
      <c r="B243" s="6">
        <v>29161</v>
      </c>
      <c r="C243" s="6">
        <v>29493</v>
      </c>
      <c r="D243" s="6">
        <v>29857</v>
      </c>
      <c r="E243" s="6">
        <v>30090</v>
      </c>
      <c r="F243" s="6">
        <v>30233</v>
      </c>
      <c r="G243" s="6">
        <v>30337</v>
      </c>
      <c r="H243" s="6">
        <v>30376</v>
      </c>
      <c r="I243" s="6">
        <v>30792</v>
      </c>
    </row>
    <row r="244" spans="1:9" ht="20.100000000000001" customHeight="1">
      <c r="A244" s="9" t="s">
        <v>72</v>
      </c>
      <c r="B244" s="6">
        <v>85241</v>
      </c>
      <c r="C244" s="6">
        <v>86957</v>
      </c>
      <c r="D244" s="6">
        <v>90340</v>
      </c>
      <c r="E244" s="6">
        <v>92790</v>
      </c>
      <c r="F244" s="6">
        <v>94957</v>
      </c>
      <c r="G244" s="6">
        <v>96711</v>
      </c>
      <c r="H244" s="6">
        <v>100790</v>
      </c>
      <c r="I244" s="6">
        <v>102223</v>
      </c>
    </row>
    <row r="245" spans="1:9" ht="20.100000000000001" customHeight="1">
      <c r="A245" s="9" t="s">
        <v>273</v>
      </c>
      <c r="B245" s="6">
        <v>10534</v>
      </c>
      <c r="C245" s="6">
        <v>10650</v>
      </c>
      <c r="D245" s="6">
        <v>10855</v>
      </c>
      <c r="E245" s="6">
        <v>10936</v>
      </c>
      <c r="F245" s="6">
        <v>10940</v>
      </c>
      <c r="G245" s="6">
        <v>11043</v>
      </c>
      <c r="H245" s="6">
        <v>11005</v>
      </c>
      <c r="I245" s="6">
        <v>11053</v>
      </c>
    </row>
    <row r="246" spans="1:9" ht="20.100000000000001" customHeight="1">
      <c r="A246" s="9" t="s">
        <v>89</v>
      </c>
      <c r="B246" s="6">
        <v>26039</v>
      </c>
      <c r="C246" s="6">
        <v>26045</v>
      </c>
      <c r="D246" s="6">
        <v>26229</v>
      </c>
      <c r="E246" s="6">
        <v>26230</v>
      </c>
      <c r="F246" s="6">
        <v>26167</v>
      </c>
      <c r="G246" s="6">
        <v>26136</v>
      </c>
      <c r="H246" s="6">
        <v>26186</v>
      </c>
      <c r="I246" s="6">
        <v>26193</v>
      </c>
    </row>
    <row r="247" spans="1:9" ht="20.100000000000001" customHeight="1">
      <c r="A247" s="9" t="s">
        <v>91</v>
      </c>
      <c r="B247" s="6">
        <v>12184</v>
      </c>
      <c r="C247" s="6">
        <v>12081</v>
      </c>
      <c r="D247" s="6">
        <v>12244</v>
      </c>
      <c r="E247" s="6">
        <v>12428</v>
      </c>
      <c r="F247" s="6">
        <v>12366</v>
      </c>
      <c r="G247" s="6">
        <v>12493</v>
      </c>
      <c r="H247" s="6">
        <v>12542</v>
      </c>
      <c r="I247" s="6">
        <v>12602</v>
      </c>
    </row>
    <row r="248" spans="1:9" ht="20.100000000000001" customHeight="1">
      <c r="A248" s="9" t="s">
        <v>83</v>
      </c>
      <c r="B248" s="6">
        <v>8145</v>
      </c>
      <c r="C248" s="6">
        <v>8111</v>
      </c>
      <c r="D248" s="6">
        <v>8201</v>
      </c>
      <c r="E248" s="6">
        <v>8209</v>
      </c>
      <c r="F248" s="6">
        <v>8183</v>
      </c>
      <c r="G248" s="6">
        <v>8197</v>
      </c>
      <c r="H248" s="6">
        <v>8209</v>
      </c>
      <c r="I248" s="6">
        <v>8295</v>
      </c>
    </row>
    <row r="249" spans="1:9" ht="20.100000000000001" customHeight="1">
      <c r="A249" s="9" t="s">
        <v>82</v>
      </c>
      <c r="B249" s="6">
        <v>17887</v>
      </c>
      <c r="C249" s="6">
        <v>17978</v>
      </c>
      <c r="D249" s="6">
        <v>18094</v>
      </c>
      <c r="E249" s="6">
        <v>18244</v>
      </c>
      <c r="F249" s="6">
        <v>18232</v>
      </c>
      <c r="G249" s="6">
        <v>18220</v>
      </c>
      <c r="H249" s="6">
        <v>18172</v>
      </c>
      <c r="I249" s="6">
        <v>18373</v>
      </c>
    </row>
    <row r="250" spans="1:9" ht="20.100000000000001" customHeight="1">
      <c r="A250" s="9" t="s">
        <v>90</v>
      </c>
      <c r="B250" s="6">
        <v>20265</v>
      </c>
      <c r="C250" s="6">
        <v>20527</v>
      </c>
      <c r="D250" s="6">
        <v>21014</v>
      </c>
      <c r="E250" s="6">
        <v>21536</v>
      </c>
      <c r="F250" s="6">
        <v>21688</v>
      </c>
      <c r="G250" s="6">
        <v>21748</v>
      </c>
      <c r="H250" s="6">
        <v>21785</v>
      </c>
      <c r="I250" s="6">
        <v>21899</v>
      </c>
    </row>
    <row r="251" spans="1:9" ht="20.100000000000001" customHeight="1">
      <c r="A251" s="9" t="s">
        <v>74</v>
      </c>
      <c r="B251" s="6">
        <v>13748</v>
      </c>
      <c r="C251" s="6">
        <v>13736</v>
      </c>
      <c r="D251" s="6">
        <v>13833</v>
      </c>
      <c r="E251" s="6">
        <v>13739</v>
      </c>
      <c r="F251" s="6">
        <v>13709</v>
      </c>
      <c r="G251" s="6">
        <v>13785</v>
      </c>
      <c r="H251" s="6">
        <v>13825</v>
      </c>
      <c r="I251" s="6">
        <v>13859</v>
      </c>
    </row>
    <row r="252" spans="1:9" ht="20.100000000000001" customHeight="1">
      <c r="A252" s="9" t="s">
        <v>80</v>
      </c>
      <c r="B252" s="6">
        <v>16406</v>
      </c>
      <c r="C252" s="6">
        <v>16582</v>
      </c>
      <c r="D252" s="6">
        <v>16679</v>
      </c>
      <c r="E252" s="6">
        <v>16919</v>
      </c>
      <c r="F252" s="6">
        <v>16926</v>
      </c>
      <c r="G252" s="6">
        <v>17038</v>
      </c>
      <c r="H252" s="6">
        <v>17162</v>
      </c>
      <c r="I252" s="6">
        <v>17279</v>
      </c>
    </row>
    <row r="253" spans="1:9" ht="20.100000000000001" customHeight="1">
      <c r="A253" s="9" t="s">
        <v>92</v>
      </c>
      <c r="B253" s="6">
        <v>39724</v>
      </c>
      <c r="C253" s="6">
        <v>40970</v>
      </c>
      <c r="D253" s="6">
        <v>41260</v>
      </c>
      <c r="E253" s="6">
        <v>42113</v>
      </c>
      <c r="F253" s="6">
        <v>42920</v>
      </c>
      <c r="G253" s="6">
        <v>44000</v>
      </c>
      <c r="H253" s="6">
        <v>44017</v>
      </c>
      <c r="I253" s="6">
        <v>44031</v>
      </c>
    </row>
    <row r="254" spans="1:9" ht="20.100000000000001" customHeight="1">
      <c r="A254" s="9" t="s">
        <v>86</v>
      </c>
      <c r="B254" s="6">
        <v>20146</v>
      </c>
      <c r="C254" s="6">
        <v>21375</v>
      </c>
      <c r="D254" s="6">
        <v>24169</v>
      </c>
      <c r="E254" s="6">
        <v>26146</v>
      </c>
      <c r="F254" s="6">
        <v>27533</v>
      </c>
      <c r="G254" s="6">
        <v>27501</v>
      </c>
      <c r="H254" s="6">
        <v>27371</v>
      </c>
      <c r="I254" s="6">
        <v>27760</v>
      </c>
    </row>
    <row r="255" spans="1:9" ht="20.100000000000001" customHeight="1">
      <c r="A255" s="9" t="s">
        <v>78</v>
      </c>
      <c r="B255" s="6">
        <v>15321</v>
      </c>
      <c r="C255" s="6">
        <v>15035</v>
      </c>
      <c r="D255" s="6">
        <v>15313</v>
      </c>
      <c r="E255" s="6">
        <v>15276</v>
      </c>
      <c r="F255" s="6">
        <v>15187</v>
      </c>
      <c r="G255" s="6">
        <v>15270</v>
      </c>
      <c r="H255" s="6">
        <v>15202</v>
      </c>
      <c r="I255" s="6">
        <v>15409</v>
      </c>
    </row>
    <row r="256" spans="1:9" ht="20.100000000000001" customHeight="1">
      <c r="A256" s="9" t="s">
        <v>88</v>
      </c>
      <c r="B256" s="6">
        <v>22867</v>
      </c>
      <c r="C256" s="6">
        <v>23196</v>
      </c>
      <c r="D256" s="6">
        <v>23535</v>
      </c>
      <c r="E256" s="6">
        <v>23736</v>
      </c>
      <c r="F256" s="6">
        <v>23776</v>
      </c>
      <c r="G256" s="6">
        <v>24069</v>
      </c>
      <c r="H256" s="6">
        <v>24279</v>
      </c>
      <c r="I256" s="6">
        <v>24172</v>
      </c>
    </row>
    <row r="257" spans="1:9" ht="20.100000000000001" customHeight="1">
      <c r="A257" s="9" t="s">
        <v>87</v>
      </c>
      <c r="B257" s="6">
        <v>3073</v>
      </c>
      <c r="C257" s="6">
        <v>2964</v>
      </c>
      <c r="D257" s="6">
        <v>3044</v>
      </c>
      <c r="E257" s="6">
        <v>2996</v>
      </c>
      <c r="F257" s="6">
        <v>3050</v>
      </c>
      <c r="G257" s="6">
        <v>3065</v>
      </c>
      <c r="H257" s="6">
        <v>3025</v>
      </c>
      <c r="I257" s="6">
        <v>3016</v>
      </c>
    </row>
    <row r="258" spans="1:9" ht="20.100000000000001" customHeight="1">
      <c r="A258" s="9" t="s">
        <v>52</v>
      </c>
      <c r="B258" s="6">
        <v>1134738</v>
      </c>
      <c r="C258" s="6">
        <v>1151057</v>
      </c>
      <c r="D258" s="6">
        <v>1193912</v>
      </c>
      <c r="E258" s="6">
        <v>1226708</v>
      </c>
      <c r="F258" s="6">
        <v>1266739</v>
      </c>
      <c r="G258" s="6">
        <v>1296944</v>
      </c>
      <c r="H258" s="6">
        <v>1306263</v>
      </c>
      <c r="I258" s="6">
        <v>1311971</v>
      </c>
    </row>
    <row r="259" spans="1:9" ht="20.100000000000001" customHeight="1">
      <c r="A259" s="9" t="s">
        <v>63</v>
      </c>
      <c r="B259" s="6">
        <v>113136</v>
      </c>
      <c r="C259" s="6">
        <v>113571</v>
      </c>
      <c r="D259" s="6">
        <v>114935</v>
      </c>
      <c r="E259" s="6">
        <v>118859</v>
      </c>
      <c r="F259" s="6">
        <v>124822</v>
      </c>
      <c r="G259" s="6">
        <v>130282</v>
      </c>
      <c r="H259" s="6">
        <v>131224</v>
      </c>
      <c r="I259" s="6">
        <v>131902</v>
      </c>
    </row>
    <row r="260" spans="1:9" ht="20.100000000000001" customHeight="1">
      <c r="A260" s="9" t="s">
        <v>66</v>
      </c>
      <c r="B260" s="6">
        <v>47926</v>
      </c>
      <c r="C260" s="6">
        <v>48844</v>
      </c>
      <c r="D260" s="6">
        <v>49076</v>
      </c>
      <c r="E260" s="6">
        <v>51096</v>
      </c>
      <c r="F260" s="6">
        <v>52023</v>
      </c>
      <c r="G260" s="6">
        <v>52552</v>
      </c>
      <c r="H260" s="6">
        <v>52427</v>
      </c>
      <c r="I260" s="6">
        <v>52436</v>
      </c>
    </row>
    <row r="261" spans="1:9" ht="20.100000000000001" customHeight="1">
      <c r="A261" s="9" t="s">
        <v>59</v>
      </c>
      <c r="B261" s="6">
        <v>44647</v>
      </c>
      <c r="C261" s="6">
        <v>45159</v>
      </c>
      <c r="D261" s="6">
        <v>45147</v>
      </c>
      <c r="E261" s="6">
        <v>46294</v>
      </c>
      <c r="F261" s="6">
        <v>46828</v>
      </c>
      <c r="G261" s="6">
        <v>49245</v>
      </c>
      <c r="H261" s="6">
        <v>49686</v>
      </c>
      <c r="I261" s="6">
        <v>49680</v>
      </c>
    </row>
    <row r="262" spans="1:9" ht="20.100000000000001" customHeight="1">
      <c r="A262" s="9" t="s">
        <v>56</v>
      </c>
      <c r="B262" s="6">
        <v>160562</v>
      </c>
      <c r="C262" s="6">
        <v>161407</v>
      </c>
      <c r="D262" s="6">
        <v>169924</v>
      </c>
      <c r="E262" s="6">
        <v>173974</v>
      </c>
      <c r="F262" s="6">
        <v>189429</v>
      </c>
      <c r="G262" s="6">
        <v>193783</v>
      </c>
      <c r="H262" s="6">
        <v>194064</v>
      </c>
      <c r="I262" s="6">
        <v>196704</v>
      </c>
    </row>
    <row r="263" spans="1:9" ht="20.100000000000001" customHeight="1">
      <c r="A263" s="9" t="s">
        <v>58</v>
      </c>
      <c r="B263" s="6">
        <v>44452</v>
      </c>
      <c r="C263" s="6">
        <v>45489</v>
      </c>
      <c r="D263" s="6">
        <v>46065</v>
      </c>
      <c r="E263" s="6">
        <v>46779</v>
      </c>
      <c r="F263" s="6">
        <v>47781</v>
      </c>
      <c r="G263" s="6">
        <v>49162</v>
      </c>
      <c r="H263" s="6">
        <v>49245</v>
      </c>
      <c r="I263" s="6">
        <v>49926</v>
      </c>
    </row>
    <row r="264" spans="1:9" ht="20.100000000000001" customHeight="1">
      <c r="A264" s="9" t="s">
        <v>53</v>
      </c>
      <c r="B264" s="6">
        <v>86322</v>
      </c>
      <c r="C264" s="6">
        <v>88240</v>
      </c>
      <c r="D264" s="6">
        <v>92670</v>
      </c>
      <c r="E264" s="6">
        <v>97425</v>
      </c>
      <c r="F264" s="6">
        <v>98994</v>
      </c>
      <c r="G264" s="6">
        <v>99797</v>
      </c>
      <c r="H264" s="6">
        <v>100541</v>
      </c>
      <c r="I264" s="6">
        <v>99916</v>
      </c>
    </row>
    <row r="265" spans="1:9" ht="20.100000000000001" customHeight="1">
      <c r="A265" s="9" t="s">
        <v>61</v>
      </c>
      <c r="B265" s="6">
        <v>103907</v>
      </c>
      <c r="C265" s="6">
        <v>110979</v>
      </c>
      <c r="D265" s="6">
        <v>123067</v>
      </c>
      <c r="E265" s="6">
        <v>126874</v>
      </c>
      <c r="F265" s="6">
        <v>130194</v>
      </c>
      <c r="G265" s="6">
        <v>132927</v>
      </c>
      <c r="H265" s="6">
        <v>136972</v>
      </c>
      <c r="I265" s="6">
        <v>139206</v>
      </c>
    </row>
    <row r="266" spans="1:9" ht="20.100000000000001" customHeight="1">
      <c r="A266" s="9" t="s">
        <v>65</v>
      </c>
      <c r="B266" s="6">
        <v>320094</v>
      </c>
      <c r="C266" s="6">
        <v>321469</v>
      </c>
      <c r="D266" s="6">
        <v>334002</v>
      </c>
      <c r="E266" s="6">
        <v>343978</v>
      </c>
      <c r="F266" s="6">
        <v>354691</v>
      </c>
      <c r="G266" s="6">
        <v>366057</v>
      </c>
      <c r="H266" s="6">
        <v>368075</v>
      </c>
      <c r="I266" s="6">
        <v>367588</v>
      </c>
    </row>
    <row r="267" spans="1:9" ht="20.100000000000001" customHeight="1">
      <c r="A267" s="9" t="s">
        <v>314</v>
      </c>
      <c r="B267" s="6">
        <v>66506</v>
      </c>
      <c r="C267" s="6">
        <v>66236</v>
      </c>
      <c r="D267" s="6">
        <v>69920</v>
      </c>
      <c r="E267" s="6">
        <v>73409</v>
      </c>
      <c r="F267" s="6">
        <v>79170</v>
      </c>
      <c r="G267" s="6">
        <v>83059</v>
      </c>
      <c r="H267" s="6">
        <v>69659</v>
      </c>
      <c r="I267" s="6">
        <v>69608</v>
      </c>
    </row>
    <row r="268" spans="1:9" ht="20.100000000000001" customHeight="1">
      <c r="A268" s="9" t="s">
        <v>315</v>
      </c>
      <c r="B268" s="6">
        <v>69141</v>
      </c>
      <c r="C268" s="6">
        <v>68824</v>
      </c>
      <c r="D268" s="6">
        <v>70909</v>
      </c>
      <c r="E268" s="6">
        <v>72307</v>
      </c>
      <c r="F268" s="6">
        <v>72444</v>
      </c>
      <c r="G268" s="6">
        <v>72481</v>
      </c>
      <c r="H268" s="6">
        <v>85693</v>
      </c>
      <c r="I268" s="6">
        <v>86185</v>
      </c>
    </row>
    <row r="269" spans="1:9" ht="20.100000000000001" customHeight="1">
      <c r="A269" s="9" t="s">
        <v>316</v>
      </c>
      <c r="B269" s="6">
        <v>59930</v>
      </c>
      <c r="C269" s="6">
        <v>60709</v>
      </c>
      <c r="D269" s="6">
        <v>63400</v>
      </c>
      <c r="E269" s="6">
        <v>63932</v>
      </c>
      <c r="F269" s="6">
        <v>64292</v>
      </c>
      <c r="G269" s="6">
        <v>69200</v>
      </c>
      <c r="H269" s="6">
        <v>70990</v>
      </c>
      <c r="I269" s="6">
        <v>70896</v>
      </c>
    </row>
    <row r="270" spans="1:9" ht="20.100000000000001" customHeight="1">
      <c r="A270" s="9" t="s">
        <v>317</v>
      </c>
      <c r="B270" s="6">
        <v>64133</v>
      </c>
      <c r="C270" s="6">
        <v>64123</v>
      </c>
      <c r="D270" s="6">
        <v>63695</v>
      </c>
      <c r="E270" s="6">
        <v>62749</v>
      </c>
      <c r="F270" s="6">
        <v>63898</v>
      </c>
      <c r="G270" s="6">
        <v>66670</v>
      </c>
      <c r="H270" s="6">
        <v>66590</v>
      </c>
      <c r="I270" s="6">
        <v>66354</v>
      </c>
    </row>
    <row r="271" spans="1:9" ht="20.100000000000001" customHeight="1">
      <c r="A271" s="9" t="s">
        <v>318</v>
      </c>
      <c r="B271" s="6">
        <v>60384</v>
      </c>
      <c r="C271" s="6">
        <v>61577</v>
      </c>
      <c r="D271" s="6">
        <v>66078</v>
      </c>
      <c r="E271" s="6">
        <v>71581</v>
      </c>
      <c r="F271" s="6">
        <v>74887</v>
      </c>
      <c r="G271" s="6">
        <v>74647</v>
      </c>
      <c r="H271" s="6">
        <v>75143</v>
      </c>
      <c r="I271" s="6">
        <v>74545</v>
      </c>
    </row>
    <row r="272" spans="1:9" ht="20.100000000000001" customHeight="1">
      <c r="A272" s="9" t="s">
        <v>62</v>
      </c>
      <c r="B272" s="6">
        <v>13217</v>
      </c>
      <c r="C272" s="6">
        <v>13015</v>
      </c>
      <c r="D272" s="6">
        <v>13108</v>
      </c>
      <c r="E272" s="6">
        <v>13435</v>
      </c>
      <c r="F272" s="6">
        <v>13278</v>
      </c>
      <c r="G272" s="6">
        <v>13482</v>
      </c>
      <c r="H272" s="6">
        <v>13460</v>
      </c>
      <c r="I272" s="6">
        <v>13434</v>
      </c>
    </row>
    <row r="273" spans="1:9" ht="20.100000000000001" customHeight="1">
      <c r="A273" s="9" t="s">
        <v>68</v>
      </c>
      <c r="B273" s="6">
        <v>27308</v>
      </c>
      <c r="C273" s="6">
        <v>27588</v>
      </c>
      <c r="D273" s="6">
        <v>28111</v>
      </c>
      <c r="E273" s="6">
        <v>28145</v>
      </c>
      <c r="F273" s="6">
        <v>28069</v>
      </c>
      <c r="G273" s="6">
        <v>28005</v>
      </c>
      <c r="H273" s="6">
        <v>27921</v>
      </c>
      <c r="I273" s="6">
        <v>27914</v>
      </c>
    </row>
    <row r="274" spans="1:9" ht="20.100000000000001" customHeight="1">
      <c r="A274" s="9" t="s">
        <v>64</v>
      </c>
      <c r="B274" s="6">
        <v>26410</v>
      </c>
      <c r="C274" s="6">
        <v>27064</v>
      </c>
      <c r="D274" s="6">
        <v>27531</v>
      </c>
      <c r="E274" s="6">
        <v>27574</v>
      </c>
      <c r="F274" s="6">
        <v>27994</v>
      </c>
      <c r="G274" s="6">
        <v>28031</v>
      </c>
      <c r="H274" s="6">
        <v>28008</v>
      </c>
      <c r="I274" s="6">
        <v>28054</v>
      </c>
    </row>
    <row r="275" spans="1:9" ht="20.100000000000001" customHeight="1">
      <c r="A275" s="9" t="s">
        <v>55</v>
      </c>
      <c r="B275" s="6">
        <v>22761</v>
      </c>
      <c r="C275" s="6">
        <v>23052</v>
      </c>
      <c r="D275" s="6">
        <v>23678</v>
      </c>
      <c r="E275" s="6">
        <v>23918</v>
      </c>
      <c r="F275" s="6">
        <v>23925</v>
      </c>
      <c r="G275" s="6">
        <v>23984</v>
      </c>
      <c r="H275" s="6">
        <v>24333</v>
      </c>
      <c r="I275" s="6">
        <v>24354</v>
      </c>
    </row>
    <row r="276" spans="1:9" ht="20.100000000000001" customHeight="1">
      <c r="A276" s="9" t="s">
        <v>57</v>
      </c>
      <c r="B276" s="6">
        <v>21787</v>
      </c>
      <c r="C276" s="6">
        <v>21802</v>
      </c>
      <c r="D276" s="6">
        <v>22206</v>
      </c>
      <c r="E276" s="6">
        <v>22473</v>
      </c>
      <c r="F276" s="6">
        <v>22676</v>
      </c>
      <c r="G276" s="6">
        <v>22950</v>
      </c>
      <c r="H276" s="6">
        <v>23082</v>
      </c>
      <c r="I276" s="6">
        <v>23226</v>
      </c>
    </row>
    <row r="277" spans="1:9" ht="20.100000000000001" customHeight="1">
      <c r="A277" s="9" t="s">
        <v>67</v>
      </c>
      <c r="B277" s="6">
        <v>19797</v>
      </c>
      <c r="C277" s="6">
        <v>19850</v>
      </c>
      <c r="D277" s="6">
        <v>19991</v>
      </c>
      <c r="E277" s="6">
        <v>20487</v>
      </c>
      <c r="F277" s="6">
        <v>20359</v>
      </c>
      <c r="G277" s="6">
        <v>20413</v>
      </c>
      <c r="H277" s="6">
        <v>20445</v>
      </c>
      <c r="I277" s="6">
        <v>20630</v>
      </c>
    </row>
    <row r="278" spans="1:9" ht="20.100000000000001" customHeight="1">
      <c r="A278" s="9" t="s">
        <v>60</v>
      </c>
      <c r="B278" s="6">
        <v>16314</v>
      </c>
      <c r="C278" s="6">
        <v>16379</v>
      </c>
      <c r="D278" s="6">
        <v>16613</v>
      </c>
      <c r="E278" s="6">
        <v>16688</v>
      </c>
      <c r="F278" s="6">
        <v>16781</v>
      </c>
      <c r="G278" s="6">
        <v>16934</v>
      </c>
      <c r="H278" s="6">
        <v>17204</v>
      </c>
      <c r="I278" s="6">
        <v>17271</v>
      </c>
    </row>
    <row r="279" spans="1:9" ht="20.100000000000001" customHeight="1">
      <c r="A279" s="9" t="s">
        <v>69</v>
      </c>
      <c r="B279" s="6">
        <v>17829</v>
      </c>
      <c r="C279" s="6">
        <v>18107</v>
      </c>
      <c r="D279" s="6">
        <v>18187</v>
      </c>
      <c r="E279" s="6">
        <v>18272</v>
      </c>
      <c r="F279" s="6">
        <v>18633</v>
      </c>
      <c r="G279" s="6">
        <v>18891</v>
      </c>
      <c r="H279" s="6">
        <v>18902</v>
      </c>
      <c r="I279" s="6">
        <v>18899</v>
      </c>
    </row>
    <row r="280" spans="1:9" ht="20.100000000000001" customHeight="1">
      <c r="A280" s="9" t="s">
        <v>54</v>
      </c>
      <c r="B280" s="6">
        <v>25653</v>
      </c>
      <c r="C280" s="6">
        <v>26248</v>
      </c>
      <c r="D280" s="6">
        <v>26498</v>
      </c>
      <c r="E280" s="6">
        <v>27188</v>
      </c>
      <c r="F280" s="6">
        <v>26961</v>
      </c>
      <c r="G280" s="6">
        <v>27014</v>
      </c>
      <c r="H280" s="6">
        <v>27149</v>
      </c>
      <c r="I280" s="6">
        <v>27272</v>
      </c>
    </row>
    <row r="281" spans="1:9" ht="20.100000000000001" customHeight="1">
      <c r="A281" s="9" t="s">
        <v>70</v>
      </c>
      <c r="B281" s="6">
        <v>22616</v>
      </c>
      <c r="C281" s="6">
        <v>22794</v>
      </c>
      <c r="D281" s="6">
        <v>23103</v>
      </c>
      <c r="E281" s="6">
        <v>23249</v>
      </c>
      <c r="F281" s="6">
        <v>23301</v>
      </c>
      <c r="G281" s="6">
        <v>23435</v>
      </c>
      <c r="H281" s="6">
        <v>23525</v>
      </c>
      <c r="I281" s="6">
        <v>23559</v>
      </c>
    </row>
    <row r="282" spans="1:9" ht="20.100000000000001" customHeight="1">
      <c r="A282" s="9" t="s">
        <v>214</v>
      </c>
      <c r="B282" s="6">
        <v>195224</v>
      </c>
      <c r="C282" s="6">
        <v>206874</v>
      </c>
      <c r="D282" s="6">
        <v>221140</v>
      </c>
      <c r="E282" s="6">
        <v>233068</v>
      </c>
      <c r="F282" s="6">
        <v>241788</v>
      </c>
      <c r="G282" s="6">
        <v>246451</v>
      </c>
      <c r="H282" s="6">
        <v>249629</v>
      </c>
      <c r="I282" s="6">
        <v>252863</v>
      </c>
    </row>
    <row r="283" spans="1:9" ht="20.100000000000001" customHeight="1">
      <c r="A283" s="9" t="s">
        <v>216</v>
      </c>
      <c r="B283" s="6">
        <v>141469</v>
      </c>
      <c r="C283" s="6">
        <v>148890</v>
      </c>
      <c r="D283" s="6">
        <v>156719</v>
      </c>
      <c r="E283" s="6">
        <v>165220</v>
      </c>
      <c r="F283" s="6">
        <v>170431</v>
      </c>
      <c r="G283" s="6">
        <v>173767</v>
      </c>
      <c r="H283" s="6">
        <v>175552</v>
      </c>
      <c r="I283" s="6">
        <v>177771</v>
      </c>
    </row>
    <row r="284" spans="1:9" ht="20.100000000000001" customHeight="1">
      <c r="A284" s="9" t="s">
        <v>215</v>
      </c>
      <c r="B284" s="6">
        <v>53755</v>
      </c>
      <c r="C284" s="6">
        <v>57984</v>
      </c>
      <c r="D284" s="6">
        <v>64421</v>
      </c>
      <c r="E284" s="6">
        <v>67848</v>
      </c>
      <c r="F284" s="6">
        <v>71357</v>
      </c>
      <c r="G284" s="6">
        <v>72684</v>
      </c>
      <c r="H284" s="6">
        <v>74077</v>
      </c>
      <c r="I284" s="6">
        <v>75092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/>
  </sheetViews>
  <sheetFormatPr defaultRowHeight="16.5"/>
  <cols>
    <col min="1" max="1" width="24.125" style="15" bestFit="1" customWidth="1"/>
    <col min="2" max="4" width="13" style="15" bestFit="1" customWidth="1"/>
    <col min="5" max="5" width="21.125" style="15" bestFit="1" customWidth="1"/>
    <col min="6" max="6" width="13" style="15" bestFit="1" customWidth="1"/>
    <col min="7" max="7" width="7.75" style="15" bestFit="1" customWidth="1"/>
    <col min="8" max="16384" width="9" style="15"/>
  </cols>
  <sheetData>
    <row r="1" spans="1:7" customFormat="1">
      <c r="A1" s="17" t="s">
        <v>0</v>
      </c>
      <c r="B1" s="2" t="s">
        <v>246</v>
      </c>
      <c r="C1" s="2" t="s">
        <v>248</v>
      </c>
      <c r="D1" s="2" t="s">
        <v>250</v>
      </c>
      <c r="E1" s="2" t="s">
        <v>251</v>
      </c>
      <c r="F1" s="2" t="s">
        <v>252</v>
      </c>
      <c r="G1" s="2" t="s">
        <v>253</v>
      </c>
    </row>
    <row r="2" spans="1:7" customFormat="1">
      <c r="A2" s="1" t="s">
        <v>1</v>
      </c>
      <c r="B2" s="2">
        <f>VLOOKUP(A2,교통문화지수!A:AL,8,0)</f>
        <v>37.24</v>
      </c>
      <c r="C2" s="2">
        <f>VLOOKUP(A2,교통문화지수!A:AL,9,0)</f>
        <v>31.55</v>
      </c>
      <c r="D2" s="2">
        <f>VLOOKUP(A2,교통문화지수!A:AL,10,0)</f>
        <v>13.21</v>
      </c>
      <c r="E2" s="2">
        <f>VLOOKUP(A2,'1인당 자동차등록대수'!A:AB,5,0)</f>
        <v>0.5</v>
      </c>
      <c r="F2" s="2">
        <f>VLOOKUP(A2,도시면적!A:I,3,0)</f>
        <v>1027198470</v>
      </c>
      <c r="G2" s="2">
        <f>VLOOKUP(A2,'주택 수'!A:I,3,0)</f>
        <v>575967</v>
      </c>
    </row>
    <row r="3" spans="1:7" customFormat="1">
      <c r="A3" s="1" t="s">
        <v>2</v>
      </c>
      <c r="B3" s="2">
        <f>VLOOKUP(A3,교통문화지수!A:AL,8,0)</f>
        <v>35.090000000000003</v>
      </c>
      <c r="C3" s="2">
        <f>VLOOKUP(A3,교통문화지수!A:AL,9,0)</f>
        <v>33.26</v>
      </c>
      <c r="D3" s="2">
        <f>VLOOKUP(A3,교통문화지수!A:AL,10,0)</f>
        <v>13.11</v>
      </c>
      <c r="E3" s="2">
        <f>VLOOKUP(A3,'1인당 자동차등록대수'!A:AB,5,0)</f>
        <v>0.5</v>
      </c>
      <c r="F3" s="2">
        <f>VLOOKUP(A3,도시면적!A:I,3,0)</f>
        <v>84762822</v>
      </c>
      <c r="G3" s="2">
        <f>VLOOKUP(A3,'주택 수'!A:I,3,0)</f>
        <v>77779</v>
      </c>
    </row>
    <row r="4" spans="1:7" customFormat="1">
      <c r="A4" s="1" t="s">
        <v>3</v>
      </c>
      <c r="B4" s="2">
        <f>VLOOKUP(A4,교통문화지수!A:AL,8,0)</f>
        <v>37.42</v>
      </c>
      <c r="C4" s="2">
        <f>VLOOKUP(A4,교통문화지수!A:AL,9,0)</f>
        <v>29.85</v>
      </c>
      <c r="D4" s="2">
        <f>VLOOKUP(A4,교통문화지수!A:AL,10,0)</f>
        <v>13.88</v>
      </c>
      <c r="E4" s="2">
        <f>VLOOKUP(A4,'1인당 자동차등록대수'!A:AB,5,0)</f>
        <v>0.5</v>
      </c>
      <c r="F4" s="2">
        <f>VLOOKUP(A4,도시면적!A:I,3,0)</f>
        <v>12421767</v>
      </c>
      <c r="G4" s="2">
        <f>VLOOKUP(A4,'주택 수'!A:I,3,0)</f>
        <v>11334</v>
      </c>
    </row>
    <row r="5" spans="1:7" customFormat="1">
      <c r="A5" s="1" t="s">
        <v>4</v>
      </c>
      <c r="B5" s="2">
        <f>VLOOKUP(A5,교통문화지수!A:AL,8,0)</f>
        <v>38.78</v>
      </c>
      <c r="C5" s="2">
        <f>VLOOKUP(A5,교통문화지수!A:AL,9,0)</f>
        <v>32.78</v>
      </c>
      <c r="D5" s="2">
        <f>VLOOKUP(A5,교통문화지수!A:AL,10,0)</f>
        <v>13.95</v>
      </c>
      <c r="E5" s="2">
        <f>VLOOKUP(A5,'1인당 자동차등록대수'!A:AB,5,0)</f>
        <v>0.5</v>
      </c>
      <c r="F5" s="2">
        <f>VLOOKUP(A5,도시면적!A:I,3,0)</f>
        <v>124277317</v>
      </c>
      <c r="G5" s="2">
        <f>VLOOKUP(A5,'주택 수'!A:I,3,0)</f>
        <v>36363</v>
      </c>
    </row>
    <row r="6" spans="1:7" customFormat="1">
      <c r="A6" s="1" t="s">
        <v>5</v>
      </c>
      <c r="B6" s="2">
        <f>VLOOKUP(A6,교통문화지수!A:AL,8,0)</f>
        <v>37.32</v>
      </c>
      <c r="C6" s="2">
        <f>VLOOKUP(A6,교통문화지수!A:AL,9,0)</f>
        <v>28.51</v>
      </c>
      <c r="D6" s="2">
        <f>VLOOKUP(A6,교통문화지수!A:AL,10,0)</f>
        <v>12.62</v>
      </c>
      <c r="E6" s="2">
        <f>VLOOKUP(A6,'1인당 자동차등록대수'!A:AB,5,0)</f>
        <v>0.4</v>
      </c>
      <c r="F6" s="2">
        <f>VLOOKUP(A6,도시면적!A:I,3,0)</f>
        <v>80176759</v>
      </c>
      <c r="G6" s="2">
        <f>VLOOKUP(A6,'주택 수'!A:I,3,0)</f>
        <v>29329</v>
      </c>
    </row>
    <row r="7" spans="1:7" customFormat="1">
      <c r="A7" s="1" t="s">
        <v>6</v>
      </c>
      <c r="B7" s="2">
        <f>VLOOKUP(A7,교통문화지수!A:AL,8,0)</f>
        <v>40.18</v>
      </c>
      <c r="C7" s="2">
        <f>VLOOKUP(A7,교통문화지수!A:AL,9,0)</f>
        <v>29.1</v>
      </c>
      <c r="D7" s="2">
        <f>VLOOKUP(A7,교통문화지수!A:AL,10,0)</f>
        <v>13.68</v>
      </c>
      <c r="E7" s="2">
        <f>VLOOKUP(A7,'1인당 자동차등록대수'!A:AB,5,0)</f>
        <v>0.4</v>
      </c>
      <c r="F7" s="2">
        <f>VLOOKUP(A7,도시면적!A:I,3,0)</f>
        <v>42065437</v>
      </c>
      <c r="G7" s="2">
        <f>VLOOKUP(A7,'주택 수'!A:I,3,0)</f>
        <v>32434</v>
      </c>
    </row>
    <row r="8" spans="1:7" customFormat="1">
      <c r="A8" s="1" t="s">
        <v>7</v>
      </c>
      <c r="B8" s="2">
        <f>VLOOKUP(A8,교통문화지수!A:AL,8,0)</f>
        <v>34.729999999999997</v>
      </c>
      <c r="C8" s="2">
        <f>VLOOKUP(A8,교통문화지수!A:AL,9,0)</f>
        <v>26.36</v>
      </c>
      <c r="D8" s="2">
        <f>VLOOKUP(A8,교통문화지수!A:AL,10,0)</f>
        <v>13.67</v>
      </c>
      <c r="E8" s="2">
        <f>VLOOKUP(A8,'1인당 자동차등록대수'!A:AB,5,0)</f>
        <v>0.5</v>
      </c>
      <c r="F8" s="2">
        <f>VLOOKUP(A8,도시면적!A:I,3,0)</f>
        <v>3710000</v>
      </c>
      <c r="G8" s="2">
        <f>VLOOKUP(A8,'주택 수'!A:I,3,0)</f>
        <v>8285</v>
      </c>
    </row>
    <row r="9" spans="1:7" customFormat="1">
      <c r="A9" s="1" t="s">
        <v>8</v>
      </c>
      <c r="B9" s="2">
        <f>VLOOKUP(A9,교통문화지수!A:AL,8,0)</f>
        <v>38.17</v>
      </c>
      <c r="C9" s="2">
        <f>VLOOKUP(A9,교통문화지수!A:AL,9,0)</f>
        <v>24.93</v>
      </c>
      <c r="D9" s="2">
        <f>VLOOKUP(A9,교통문화지수!A:AL,10,0)</f>
        <v>12.89</v>
      </c>
      <c r="E9" s="2">
        <f>VLOOKUP(A9,'1인당 자동차등록대수'!A:AB,5,0)</f>
        <v>0.5</v>
      </c>
      <c r="F9" s="2">
        <f>VLOOKUP(A9,도시면적!A:I,3,0)</f>
        <v>10736875</v>
      </c>
      <c r="G9" s="2">
        <f>VLOOKUP(A9,'주택 수'!A:I,3,0)</f>
        <v>12083</v>
      </c>
    </row>
    <row r="10" spans="1:7" customFormat="1">
      <c r="A10" s="1" t="s">
        <v>9</v>
      </c>
      <c r="B10" s="2">
        <f>VLOOKUP(A10,교통문화지수!A:AL,8,0)</f>
        <v>32.270000000000003</v>
      </c>
      <c r="C10" s="2">
        <f>VLOOKUP(A10,교통문화지수!A:AL,9,0)</f>
        <v>28.79</v>
      </c>
      <c r="D10" s="2">
        <f>VLOOKUP(A10,교통문화지수!A:AL,10,0)</f>
        <v>12.26</v>
      </c>
      <c r="E10" s="2">
        <f>VLOOKUP(A10,'1인당 자동차등록대수'!A:AB,5,0)</f>
        <v>0.5</v>
      </c>
      <c r="F10" s="2">
        <f>VLOOKUP(A10,도시면적!A:I,3,0)</f>
        <v>26383940</v>
      </c>
      <c r="G10" s="2">
        <f>VLOOKUP(A10,'주택 수'!A:I,3,0)</f>
        <v>16673</v>
      </c>
    </row>
    <row r="11" spans="1:7" customFormat="1">
      <c r="A11" s="1" t="s">
        <v>10</v>
      </c>
      <c r="B11" s="2">
        <f>VLOOKUP(A11,교통문화지수!A:AL,8,0)</f>
        <v>38.68</v>
      </c>
      <c r="C11" s="2">
        <f>VLOOKUP(A11,교통문화지수!A:AL,9,0)</f>
        <v>33.46</v>
      </c>
      <c r="D11" s="2">
        <f>VLOOKUP(A11,교통문화지수!A:AL,10,0)</f>
        <v>14.06</v>
      </c>
      <c r="E11" s="2">
        <f>VLOOKUP(A11,'1인당 자동차등록대수'!A:AB,5,0)</f>
        <v>0.5</v>
      </c>
      <c r="F11" s="2">
        <f>VLOOKUP(A11,도시면적!A:I,3,0)</f>
        <v>87488844</v>
      </c>
      <c r="G11" s="2">
        <f>VLOOKUP(A11,'주택 수'!A:I,3,0)</f>
        <v>118305</v>
      </c>
    </row>
    <row r="12" spans="1:7" customFormat="1">
      <c r="A12" s="1" t="s">
        <v>11</v>
      </c>
      <c r="B12" s="2">
        <f>VLOOKUP(A12,교통문화지수!A:AL,8,0)</f>
        <v>36.89</v>
      </c>
      <c r="C12" s="2">
        <f>VLOOKUP(A12,교통문화지수!A:AL,9,0)</f>
        <v>24.05</v>
      </c>
      <c r="D12" s="2">
        <f>VLOOKUP(A12,교통문화지수!A:AL,10,0)</f>
        <v>12.36</v>
      </c>
      <c r="E12" s="2">
        <f>VLOOKUP(A12,'1인당 자동차등록대수'!A:AB,5,0)</f>
        <v>0.5</v>
      </c>
      <c r="F12" s="2">
        <f>VLOOKUP(A12,도시면적!A:I,3,0)</f>
        <v>14839362</v>
      </c>
      <c r="G12" s="2">
        <f>VLOOKUP(A12,'주택 수'!A:I,3,0)</f>
        <v>11611</v>
      </c>
    </row>
    <row r="13" spans="1:7" customFormat="1">
      <c r="A13" s="1" t="s">
        <v>12</v>
      </c>
      <c r="B13" s="2">
        <f>VLOOKUP(A13,교통문화지수!A:AL,8,0)</f>
        <v>31.39</v>
      </c>
      <c r="C13" s="2">
        <f>VLOOKUP(A13,교통문화지수!A:AL,9,0)</f>
        <v>33.92</v>
      </c>
      <c r="D13" s="2">
        <f>VLOOKUP(A13,교통문화지수!A:AL,10,0)</f>
        <v>10.41</v>
      </c>
      <c r="E13" s="2">
        <f>VLOOKUP(A13,'1인당 자동차등록대수'!A:AB,5,0)</f>
        <v>0.5</v>
      </c>
      <c r="F13" s="2">
        <f>VLOOKUP(A13,도시면적!A:I,3,0)</f>
        <v>42548998</v>
      </c>
      <c r="G13" s="2">
        <f>VLOOKUP(A13,'주택 수'!A:I,3,0)</f>
        <v>16285</v>
      </c>
    </row>
    <row r="14" spans="1:7" customFormat="1">
      <c r="A14" s="1" t="s">
        <v>13</v>
      </c>
      <c r="B14" s="2">
        <f>VLOOKUP(A14,교통문화지수!A:AL,8,0)</f>
        <v>38.28</v>
      </c>
      <c r="C14" s="2">
        <f>VLOOKUP(A14,교통문화지수!A:AL,9,0)</f>
        <v>30.76</v>
      </c>
      <c r="D14" s="2">
        <f>VLOOKUP(A14,교통문화지수!A:AL,10,0)</f>
        <v>14.43</v>
      </c>
      <c r="E14" s="2">
        <f>VLOOKUP(A14,'1인당 자동차등록대수'!A:AB,5,0)</f>
        <v>0.5</v>
      </c>
      <c r="F14" s="2">
        <f>VLOOKUP(A14,도시면적!A:I,3,0)</f>
        <v>26458928</v>
      </c>
      <c r="G14" s="2">
        <f>VLOOKUP(A14,'주택 수'!A:I,3,0)</f>
        <v>16222</v>
      </c>
    </row>
    <row r="15" spans="1:7" customFormat="1">
      <c r="A15" s="1" t="s">
        <v>14</v>
      </c>
      <c r="B15" s="2">
        <f>VLOOKUP(A15,교통문화지수!A:AL,8,0)</f>
        <v>38.35</v>
      </c>
      <c r="C15" s="2">
        <f>VLOOKUP(A15,교통문화지수!A:AL,9,0)</f>
        <v>34.33</v>
      </c>
      <c r="D15" s="2">
        <f>VLOOKUP(A15,교통문화지수!A:AL,10,0)</f>
        <v>13.16</v>
      </c>
      <c r="E15" s="2">
        <f>VLOOKUP(A15,'1인당 자동차등록대수'!A:AB,5,0)</f>
        <v>0.4</v>
      </c>
      <c r="F15" s="2">
        <f>VLOOKUP(A15,도시면적!A:I,3,0)</f>
        <v>333858704</v>
      </c>
      <c r="G15" s="2">
        <f>VLOOKUP(A15,'주택 수'!A:I,3,0)</f>
        <v>93300</v>
      </c>
    </row>
    <row r="16" spans="1:7" customFormat="1">
      <c r="A16" s="1" t="s">
        <v>15</v>
      </c>
      <c r="B16" s="2">
        <f>VLOOKUP(A16,교통문화지수!A:AL,8,0)</f>
        <v>36.11</v>
      </c>
      <c r="C16" s="2">
        <f>VLOOKUP(A16,교통문화지수!A:AL,9,0)</f>
        <v>29.19</v>
      </c>
      <c r="D16" s="2">
        <f>VLOOKUP(A16,교통문화지수!A:AL,10,0)</f>
        <v>13.38</v>
      </c>
      <c r="E16" s="2">
        <f>VLOOKUP(A16,'1인당 자동차등록대수'!A:AB,5,0)</f>
        <v>0.4</v>
      </c>
      <c r="F16" s="2">
        <f>VLOOKUP(A16,도시면적!A:I,3,0)</f>
        <v>66633000</v>
      </c>
      <c r="G16" s="2">
        <f>VLOOKUP(A16,'주택 수'!A:I,3,0)</f>
        <v>21231</v>
      </c>
    </row>
    <row r="17" spans="1:7" customFormat="1">
      <c r="A17" s="1" t="s">
        <v>16</v>
      </c>
      <c r="B17" s="2">
        <f>VLOOKUP(A17,교통문화지수!A:AL,8,0)</f>
        <v>37.21</v>
      </c>
      <c r="C17" s="2">
        <f>VLOOKUP(A17,교통문화지수!A:AL,9,0)</f>
        <v>28.85</v>
      </c>
      <c r="D17" s="2">
        <f>VLOOKUP(A17,교통문화지수!A:AL,10,0)</f>
        <v>13.55</v>
      </c>
      <c r="E17" s="2">
        <f>VLOOKUP(A17,'1인당 자동차등록대수'!A:AB,5,0)</f>
        <v>0.6</v>
      </c>
      <c r="F17" s="2">
        <f>VLOOKUP(A17,도시면적!A:I,3,0)</f>
        <v>16971071</v>
      </c>
      <c r="G17" s="2">
        <f>VLOOKUP(A17,'주택 수'!A:I,3,0)</f>
        <v>19923</v>
      </c>
    </row>
    <row r="18" spans="1:7" customFormat="1">
      <c r="A18" s="1" t="s">
        <v>17</v>
      </c>
      <c r="B18" s="2">
        <f>VLOOKUP(A18,교통문화지수!A:AL,8,0)</f>
        <v>38.43</v>
      </c>
      <c r="C18" s="2">
        <f>VLOOKUP(A18,교통문화지수!A:AL,9,0)</f>
        <v>28.51</v>
      </c>
      <c r="D18" s="2">
        <f>VLOOKUP(A18,교통문화지수!A:AL,10,0)</f>
        <v>8.8699999999999992</v>
      </c>
      <c r="E18" s="2">
        <f>VLOOKUP(A18,'1인당 자동차등록대수'!A:AB,5,0)</f>
        <v>0.5</v>
      </c>
      <c r="F18" s="2">
        <f>VLOOKUP(A18,도시면적!A:I,3,0)</f>
        <v>30715247</v>
      </c>
      <c r="G18" s="2">
        <f>VLOOKUP(A18,'주택 수'!A:I,3,0)</f>
        <v>27664</v>
      </c>
    </row>
    <row r="19" spans="1:7" customFormat="1">
      <c r="A19" s="1" t="s">
        <v>18</v>
      </c>
      <c r="B19" s="2">
        <f>VLOOKUP(A19,교통문화지수!A:AL,8,0)</f>
        <v>32.32</v>
      </c>
      <c r="C19" s="2">
        <f>VLOOKUP(A19,교통문화지수!A:AL,9,0)</f>
        <v>32.450000000000003</v>
      </c>
      <c r="D19" s="2">
        <f>VLOOKUP(A19,교통문화지수!A:AL,10,0)</f>
        <v>9.89</v>
      </c>
      <c r="E19" s="2">
        <f>VLOOKUP(A19,'1인당 자동차등록대수'!A:AB,5,0)</f>
        <v>0.5</v>
      </c>
      <c r="F19" s="2">
        <f>VLOOKUP(A19,도시면적!A:I,3,0)</f>
        <v>13230291</v>
      </c>
      <c r="G19" s="2">
        <f>VLOOKUP(A19,'주택 수'!A:I,3,0)</f>
        <v>9349</v>
      </c>
    </row>
    <row r="20" spans="1:7" customFormat="1">
      <c r="A20" s="1" t="s">
        <v>19</v>
      </c>
      <c r="B20" s="2">
        <f>VLOOKUP(A20,교통문화지수!A:AL,8,0)</f>
        <v>38.590000000000003</v>
      </c>
      <c r="C20" s="2">
        <f>VLOOKUP(A20,교통문화지수!A:AL,9,0)</f>
        <v>30.92</v>
      </c>
      <c r="D20" s="2">
        <f>VLOOKUP(A20,교통문화지수!A:AL,10,0)</f>
        <v>13.88</v>
      </c>
      <c r="E20" s="2">
        <f>VLOOKUP(A20,'1인당 자동차등록대수'!A:AB,5,0)</f>
        <v>0.5</v>
      </c>
      <c r="F20" s="2">
        <f>VLOOKUP(A20,도시면적!A:I,3,0)</f>
        <v>9919108</v>
      </c>
      <c r="G20" s="2">
        <f>VLOOKUP(A20,'주택 수'!A:I,3,0)</f>
        <v>17797</v>
      </c>
    </row>
    <row r="21" spans="1:7" customFormat="1">
      <c r="A21" s="1" t="s">
        <v>20</v>
      </c>
      <c r="B21" s="2">
        <f>VLOOKUP(A21,교통문화지수!A:AL,8,0)</f>
        <v>37.299999999999997</v>
      </c>
      <c r="C21" s="2">
        <f>VLOOKUP(A21,교통문화지수!A:AL,9,0)</f>
        <v>34.1</v>
      </c>
      <c r="D21" s="2">
        <f>VLOOKUP(A21,교통문화지수!A:AL,10,0)</f>
        <v>13</v>
      </c>
      <c r="E21" s="2">
        <f>VLOOKUP(A21,'1인당 자동차등록대수'!A:AB,5,0)</f>
        <v>0.4</v>
      </c>
      <c r="F21" s="2">
        <f>VLOOKUP(A21,도시면적!A:I,3,0)</f>
        <v>3367486105</v>
      </c>
      <c r="G21" s="2">
        <f>VLOOKUP(A21,'주택 수'!A:I,3,0)</f>
        <v>3814834</v>
      </c>
    </row>
    <row r="22" spans="1:7" customFormat="1">
      <c r="A22" s="1" t="s">
        <v>21</v>
      </c>
      <c r="B22" s="2">
        <f>VLOOKUP(A22,교통문화지수!A:AL,8,0)</f>
        <v>39.520000000000003</v>
      </c>
      <c r="C22" s="2">
        <f>VLOOKUP(A22,교통문화지수!A:AL,9,0)</f>
        <v>27.34</v>
      </c>
      <c r="D22" s="2">
        <f>VLOOKUP(A22,교통문화지수!A:AL,10,0)</f>
        <v>14.8</v>
      </c>
      <c r="E22" s="2">
        <f>VLOOKUP(A22,'1인당 자동차등록대수'!A:AB,5,0)</f>
        <v>0.5</v>
      </c>
      <c r="F22" s="2">
        <f>VLOOKUP(A22,도시면적!A:I,3,0)</f>
        <v>81889445</v>
      </c>
      <c r="G22" s="2">
        <f>VLOOKUP(A22,'주택 수'!A:I,3,0)</f>
        <v>23823</v>
      </c>
    </row>
    <row r="23" spans="1:7" customFormat="1">
      <c r="A23" s="1" t="s">
        <v>22</v>
      </c>
      <c r="B23" s="2">
        <f>VLOOKUP(A23,교통문화지수!A:AL,8,0)</f>
        <v>36.71</v>
      </c>
      <c r="C23" s="2">
        <f>VLOOKUP(A23,교통문화지수!A:AL,9,0)</f>
        <v>33.25</v>
      </c>
      <c r="D23" s="2">
        <f>VLOOKUP(A23,교통문화지수!A:AL,10,0)</f>
        <v>13.39</v>
      </c>
      <c r="E23" s="2">
        <f>VLOOKUP(A23,'1인당 자동차등록대수'!A:AB,5,0)</f>
        <v>0.4</v>
      </c>
      <c r="F23" s="2">
        <f>VLOOKUP(A23,도시면적!A:I,3,0)</f>
        <v>191850023</v>
      </c>
      <c r="G23" s="2">
        <f>VLOOKUP(A23,'주택 수'!A:I,3,0)</f>
        <v>299167</v>
      </c>
    </row>
    <row r="24" spans="1:7" customFormat="1">
      <c r="A24" s="1" t="s">
        <v>23</v>
      </c>
      <c r="B24" s="2">
        <f>VLOOKUP(A24,교통문화지수!A:AL,8,0)</f>
        <v>37.28</v>
      </c>
      <c r="C24" s="2">
        <f>VLOOKUP(A24,교통문화지수!A:AL,9,0)</f>
        <v>34.659999999999997</v>
      </c>
      <c r="D24" s="2">
        <f>VLOOKUP(A24,교통문화지수!A:AL,10,0)</f>
        <v>13.62</v>
      </c>
      <c r="E24" s="2">
        <f>VLOOKUP(A24,'1인당 자동차등록대수'!A:AB,5,0)</f>
        <v>0.4</v>
      </c>
      <c r="F24" s="2">
        <f>VLOOKUP(A24,도시면적!A:I,3,0)</f>
        <v>35853000</v>
      </c>
      <c r="G24" s="2">
        <f>VLOOKUP(A24,'주택 수'!A:I,3,0)</f>
        <v>15661</v>
      </c>
    </row>
    <row r="25" spans="1:7" customFormat="1">
      <c r="A25" s="1" t="s">
        <v>24</v>
      </c>
      <c r="B25" s="2">
        <f>VLOOKUP(A25,교통문화지수!A:AL,8,0)</f>
        <v>39.47</v>
      </c>
      <c r="C25" s="2">
        <f>VLOOKUP(A25,교통문화지수!A:AL,9,0)</f>
        <v>33.479999999999997</v>
      </c>
      <c r="D25" s="2">
        <f>VLOOKUP(A25,교통문화지수!A:AL,10,0)</f>
        <v>12.66</v>
      </c>
      <c r="E25" s="2">
        <f>VLOOKUP(A25,'1인당 자동차등록대수'!A:AB,5,0)</f>
        <v>0.3</v>
      </c>
      <c r="F25" s="2">
        <f>VLOOKUP(A25,도시면적!A:I,3,0)</f>
        <v>38506473</v>
      </c>
      <c r="G25" s="2">
        <f>VLOOKUP(A25,'주택 수'!A:I,3,0)</f>
        <v>103508</v>
      </c>
    </row>
    <row r="26" spans="1:7" customFormat="1">
      <c r="A26" s="1" t="s">
        <v>25</v>
      </c>
      <c r="B26" s="2">
        <f>VLOOKUP(A26,교통문화지수!A:AL,8,0)</f>
        <v>36.53</v>
      </c>
      <c r="C26" s="2">
        <f>VLOOKUP(A26,교통문화지수!A:AL,9,0)</f>
        <v>32.450000000000003</v>
      </c>
      <c r="D26" s="2">
        <f>VLOOKUP(A26,교통문화지수!A:AL,10,0)</f>
        <v>11.82</v>
      </c>
      <c r="E26" s="2">
        <f>VLOOKUP(A26,'1인당 자동차등록대수'!A:AB,5,0)</f>
        <v>0.5</v>
      </c>
      <c r="F26" s="2">
        <f>VLOOKUP(A26,도시면적!A:I,3,0)</f>
        <v>172260533</v>
      </c>
      <c r="G26" s="2">
        <f>VLOOKUP(A26,'주택 수'!A:I,3,0)</f>
        <v>97373</v>
      </c>
    </row>
    <row r="27" spans="1:7" customFormat="1">
      <c r="A27" s="1" t="s">
        <v>26</v>
      </c>
      <c r="B27" s="2">
        <f>VLOOKUP(A27,교통문화지수!A:AL,8,0)</f>
        <v>34.549999999999997</v>
      </c>
      <c r="C27" s="2">
        <f>VLOOKUP(A27,교통문화지수!A:AL,9,0)</f>
        <v>35.1</v>
      </c>
      <c r="D27" s="2">
        <f>VLOOKUP(A27,교통문화지수!A:AL,10,0)</f>
        <v>12.19</v>
      </c>
      <c r="E27" s="2">
        <f>VLOOKUP(A27,'1인당 자동차등록대수'!A:AB,5,0)</f>
        <v>0.3</v>
      </c>
      <c r="F27" s="2">
        <f>VLOOKUP(A27,도시면적!A:I,3,0)</f>
        <v>33292067</v>
      </c>
      <c r="G27" s="2">
        <f>VLOOKUP(A27,'주택 수'!A:I,3,0)</f>
        <v>52511</v>
      </c>
    </row>
    <row r="28" spans="1:7" customFormat="1">
      <c r="A28" s="1" t="s">
        <v>27</v>
      </c>
      <c r="B28" s="2">
        <f>VLOOKUP(A28,교통문화지수!A:AL,8,0)</f>
        <v>36.299999999999997</v>
      </c>
      <c r="C28" s="2">
        <f>VLOOKUP(A28,교통문화지수!A:AL,9,0)</f>
        <v>35.869999999999997</v>
      </c>
      <c r="D28" s="2">
        <f>VLOOKUP(A28,교통문화지수!A:AL,10,0)</f>
        <v>13.57</v>
      </c>
      <c r="E28" s="2">
        <f>VLOOKUP(A28,'1인당 자동차등록대수'!A:AB,5,0)</f>
        <v>0.3</v>
      </c>
      <c r="F28" s="2">
        <f>VLOOKUP(A28,도시면적!A:I,3,0)</f>
        <v>36362000</v>
      </c>
      <c r="G28" s="2">
        <f>VLOOKUP(A28,'주택 수'!A:I,3,0)</f>
        <v>86160</v>
      </c>
    </row>
    <row r="29" spans="1:7" customFormat="1">
      <c r="A29" s="1" t="s">
        <v>28</v>
      </c>
      <c r="B29" s="2">
        <f>VLOOKUP(A29,교통문화지수!A:AL,8,0)</f>
        <v>35.47</v>
      </c>
      <c r="C29" s="2">
        <f>VLOOKUP(A29,교통문화지수!A:AL,9,0)</f>
        <v>33.479999999999997</v>
      </c>
      <c r="D29" s="2">
        <f>VLOOKUP(A29,교통문화지수!A:AL,10,0)</f>
        <v>12.73</v>
      </c>
      <c r="E29" s="2">
        <f>VLOOKUP(A29,'1인당 자동차등록대수'!A:AB,5,0)</f>
        <v>0.4</v>
      </c>
      <c r="F29" s="2">
        <f>VLOOKUP(A29,도시면적!A:I,3,0)</f>
        <v>101933117</v>
      </c>
      <c r="G29" s="2">
        <f>VLOOKUP(A29,'주택 수'!A:I,3,0)</f>
        <v>115633</v>
      </c>
    </row>
    <row r="30" spans="1:7" customFormat="1">
      <c r="A30" s="1" t="s">
        <v>29</v>
      </c>
      <c r="B30" s="2">
        <f>VLOOKUP(A30,교통문화지수!A:AL,8,0)</f>
        <v>37.6</v>
      </c>
      <c r="C30" s="2">
        <f>VLOOKUP(A30,교통문화지수!A:AL,9,0)</f>
        <v>34.58</v>
      </c>
      <c r="D30" s="2">
        <f>VLOOKUP(A30,교통문화지수!A:AL,10,0)</f>
        <v>12.62</v>
      </c>
      <c r="E30" s="2">
        <f>VLOOKUP(A30,'1인당 자동차등록대수'!A:AB,5,0)</f>
        <v>0.4</v>
      </c>
      <c r="F30" s="2">
        <f>VLOOKUP(A30,도시면적!A:I,3,0)</f>
        <v>241792390</v>
      </c>
      <c r="G30" s="2">
        <f>VLOOKUP(A30,'주택 수'!A:I,3,0)</f>
        <v>204573</v>
      </c>
    </row>
    <row r="31" spans="1:7" customFormat="1">
      <c r="A31" s="1" t="s">
        <v>30</v>
      </c>
      <c r="B31" s="2">
        <f>VLOOKUP(A31,교통문화지수!A:AL,8,0)</f>
        <v>38</v>
      </c>
      <c r="C31" s="2">
        <f>VLOOKUP(A31,교통문화지수!A:AL,9,0)</f>
        <v>31.56</v>
      </c>
      <c r="D31" s="2">
        <f>VLOOKUP(A31,교통문화지수!A:AL,10,0)</f>
        <v>13.89</v>
      </c>
      <c r="E31" s="2">
        <f>VLOOKUP(A31,'1인당 자동차등록대수'!A:AB,5,0)</f>
        <v>0.4</v>
      </c>
      <c r="F31" s="2">
        <f>VLOOKUP(A31,도시면적!A:I,3,0)</f>
        <v>33298502</v>
      </c>
      <c r="G31" s="2">
        <f>VLOOKUP(A31,'주택 수'!A:I,3,0)</f>
        <v>35755</v>
      </c>
    </row>
    <row r="32" spans="1:7" customFormat="1">
      <c r="A32" s="1" t="s">
        <v>31</v>
      </c>
      <c r="B32" s="2">
        <f>VLOOKUP(A32,교통문화지수!A:AL,8,0)</f>
        <v>38.25</v>
      </c>
      <c r="C32" s="2">
        <f>VLOOKUP(A32,교통문화지수!A:AL,9,0)</f>
        <v>37.08</v>
      </c>
      <c r="D32" s="2">
        <f>VLOOKUP(A32,교통문화지수!A:AL,10,0)</f>
        <v>12.79</v>
      </c>
      <c r="E32" s="2">
        <f>VLOOKUP(A32,'1인당 자동차등록대수'!A:AB,5,0)</f>
        <v>0.3</v>
      </c>
      <c r="F32" s="2">
        <f>VLOOKUP(A32,도시면적!A:I,3,0)</f>
        <v>53450000</v>
      </c>
      <c r="G32" s="2">
        <f>VLOOKUP(A32,'주택 수'!A:I,3,0)</f>
        <v>254438</v>
      </c>
    </row>
    <row r="33" spans="1:7" customFormat="1">
      <c r="A33" s="1" t="s">
        <v>32</v>
      </c>
      <c r="B33" s="2">
        <f>VLOOKUP(A33,교통문화지수!A:AL,8,0)</f>
        <v>38.33</v>
      </c>
      <c r="C33" s="2">
        <f>VLOOKUP(A33,교통문화지수!A:AL,9,0)</f>
        <v>37.06</v>
      </c>
      <c r="D33" s="2">
        <f>VLOOKUP(A33,교통문화지수!A:AL,10,0)</f>
        <v>11.56</v>
      </c>
      <c r="E33" s="2">
        <f>VLOOKUP(A33,'1인당 자동차등록대수'!A:AB,5,0)</f>
        <v>0.3</v>
      </c>
      <c r="F33" s="2">
        <f>VLOOKUP(A33,도시면적!A:I,3,0)</f>
        <v>141820897</v>
      </c>
      <c r="G33" s="2">
        <f>VLOOKUP(A33,'주택 수'!A:I,3,0)</f>
        <v>252344</v>
      </c>
    </row>
    <row r="34" spans="1:7" customFormat="1">
      <c r="A34" s="1" t="s">
        <v>33</v>
      </c>
      <c r="B34" s="2">
        <f>VLOOKUP(A34,교통문화지수!A:AL,8,0)</f>
        <v>37.090000000000003</v>
      </c>
      <c r="C34" s="2">
        <f>VLOOKUP(A34,교통문화지수!A:AL,9,0)</f>
        <v>36.64</v>
      </c>
      <c r="D34" s="2">
        <f>VLOOKUP(A34,교통문화지수!A:AL,10,0)</f>
        <v>13.8</v>
      </c>
      <c r="E34" s="2">
        <f>VLOOKUP(A34,'1인당 자동차등록대수'!A:AB,5,0)</f>
        <v>0.4</v>
      </c>
      <c r="F34" s="2">
        <f>VLOOKUP(A34,도시면적!A:I,3,0)</f>
        <v>121138690</v>
      </c>
      <c r="G34" s="2">
        <f>VLOOKUP(A34,'주택 수'!A:I,3,0)</f>
        <v>339319</v>
      </c>
    </row>
    <row r="35" spans="1:7" customFormat="1">
      <c r="A35" s="1" t="s">
        <v>34</v>
      </c>
      <c r="B35" s="2">
        <f>VLOOKUP(A35,교통문화지수!A:AL,8,0)</f>
        <v>34.08</v>
      </c>
      <c r="C35" s="2">
        <f>VLOOKUP(A35,교통문화지수!A:AL,9,0)</f>
        <v>33.369999999999997</v>
      </c>
      <c r="D35" s="2">
        <f>VLOOKUP(A35,교통문화지수!A:AL,10,0)</f>
        <v>12.99</v>
      </c>
      <c r="E35" s="2">
        <f>VLOOKUP(A35,'1인당 자동차등록대수'!A:AB,5,0)</f>
        <v>0.5</v>
      </c>
      <c r="F35" s="2">
        <f>VLOOKUP(A35,도시면적!A:I,3,0)</f>
        <v>133974164</v>
      </c>
      <c r="G35" s="2">
        <f>VLOOKUP(A35,'주택 수'!A:I,3,0)</f>
        <v>121689</v>
      </c>
    </row>
    <row r="36" spans="1:7" customFormat="1">
      <c r="A36" s="1" t="s">
        <v>35</v>
      </c>
      <c r="B36" s="2">
        <f>VLOOKUP(A36,교통문화지수!A:AL,8,0)</f>
        <v>39.630000000000003</v>
      </c>
      <c r="C36" s="2">
        <f>VLOOKUP(A36,교통문화지수!A:AL,9,0)</f>
        <v>35.79</v>
      </c>
      <c r="D36" s="2">
        <f>VLOOKUP(A36,교통문화지수!A:AL,10,0)</f>
        <v>13.18</v>
      </c>
      <c r="E36" s="2">
        <f>VLOOKUP(A36,'1인당 자동차등록대수'!A:AB,5,0)</f>
        <v>0.4</v>
      </c>
      <c r="F36" s="2">
        <f>VLOOKUP(A36,도시면적!A:I,3,0)</f>
        <v>149643348</v>
      </c>
      <c r="G36" s="2">
        <f>VLOOKUP(A36,'주택 수'!A:I,3,0)</f>
        <v>195684</v>
      </c>
    </row>
    <row r="37" spans="1:7" customFormat="1">
      <c r="A37" s="1" t="s">
        <v>36</v>
      </c>
      <c r="B37" s="2">
        <f>VLOOKUP(A37,교통문화지수!A:AL,8,0)</f>
        <v>36.94</v>
      </c>
      <c r="C37" s="2">
        <f>VLOOKUP(A37,교통문화지수!A:AL,9,0)</f>
        <v>31.87</v>
      </c>
      <c r="D37" s="2">
        <f>VLOOKUP(A37,교통문화지수!A:AL,10,0)</f>
        <v>13.45</v>
      </c>
      <c r="E37" s="2">
        <f>VLOOKUP(A37,'1인당 자동차등록대수'!A:AB,5,0)</f>
        <v>0.5</v>
      </c>
      <c r="F37" s="2">
        <f>VLOOKUP(A37,도시면적!A:I,3,0)</f>
        <v>155905229</v>
      </c>
      <c r="G37" s="2">
        <f>VLOOKUP(A37,'주택 수'!A:I,3,0)</f>
        <v>63912</v>
      </c>
    </row>
    <row r="38" spans="1:7" customFormat="1">
      <c r="A38" s="1" t="s">
        <v>37</v>
      </c>
      <c r="B38" s="2">
        <f>VLOOKUP(A38,교통문화지수!A:AL,8,0)</f>
        <v>35.619999999999997</v>
      </c>
      <c r="C38" s="2">
        <f>VLOOKUP(A38,교통문화지수!A:AL,9,0)</f>
        <v>33.979999999999997</v>
      </c>
      <c r="D38" s="2">
        <f>VLOOKUP(A38,교통문화지수!A:AL,10,0)</f>
        <v>12.96</v>
      </c>
      <c r="E38" s="2">
        <f>VLOOKUP(A38,'1인당 자동차등록대수'!A:AB,5,0)</f>
        <v>0.4</v>
      </c>
      <c r="F38" s="2">
        <f>VLOOKUP(A38,도시면적!A:I,3,0)</f>
        <v>58457915</v>
      </c>
      <c r="G38" s="2">
        <f>VLOOKUP(A38,'주택 수'!A:I,3,0)</f>
        <v>175355</v>
      </c>
    </row>
    <row r="39" spans="1:7" customFormat="1">
      <c r="A39" s="1" t="s">
        <v>38</v>
      </c>
      <c r="B39" s="2">
        <f>VLOOKUP(A39,교통문화지수!A:AL,8,0)</f>
        <v>38.49</v>
      </c>
      <c r="C39" s="2">
        <f>VLOOKUP(A39,교통문화지수!A:AL,9,0)</f>
        <v>32.44</v>
      </c>
      <c r="D39" s="2">
        <f>VLOOKUP(A39,교통문화지수!A:AL,10,0)</f>
        <v>14.03</v>
      </c>
      <c r="E39" s="2">
        <f>VLOOKUP(A39,'1인당 자동차등록대수'!A:AB,5,0)</f>
        <v>0.4</v>
      </c>
      <c r="F39" s="2">
        <f>VLOOKUP(A39,도시면적!A:I,3,0)</f>
        <v>150364475</v>
      </c>
      <c r="G39" s="2">
        <f>VLOOKUP(A39,'주택 수'!A:I,3,0)</f>
        <v>65975</v>
      </c>
    </row>
    <row r="40" spans="1:7" customFormat="1">
      <c r="A40" s="1" t="s">
        <v>39</v>
      </c>
      <c r="B40" s="2">
        <f>VLOOKUP(A40,교통문화지수!A:AL,8,0)</f>
        <v>36.270000000000003</v>
      </c>
      <c r="C40" s="2">
        <f>VLOOKUP(A40,교통문화지수!A:AL,9,0)</f>
        <v>29.71</v>
      </c>
      <c r="D40" s="2">
        <f>VLOOKUP(A40,교통문화지수!A:AL,10,0)</f>
        <v>14.06</v>
      </c>
      <c r="E40" s="2">
        <f>VLOOKUP(A40,'1인당 자동차등록대수'!A:AB,5,0)</f>
        <v>0.5</v>
      </c>
      <c r="F40" s="2">
        <f>VLOOKUP(A40,도시면적!A:I,3,0)</f>
        <v>51198870</v>
      </c>
      <c r="G40" s="2">
        <f>VLOOKUP(A40,'주택 수'!A:I,3,0)</f>
        <v>39449</v>
      </c>
    </row>
    <row r="41" spans="1:7" customFormat="1">
      <c r="A41" s="1" t="s">
        <v>40</v>
      </c>
      <c r="B41" s="2">
        <f>VLOOKUP(A41,교통문화지수!A:AL,8,0)</f>
        <v>36.57</v>
      </c>
      <c r="C41" s="2">
        <f>VLOOKUP(A41,교통문화지수!A:AL,9,0)</f>
        <v>35.119999999999997</v>
      </c>
      <c r="D41" s="2">
        <f>VLOOKUP(A41,교통문화지수!A:AL,10,0)</f>
        <v>12.17</v>
      </c>
      <c r="E41" s="2">
        <f>VLOOKUP(A41,'1인당 자동차등록대수'!A:AB,5,0)</f>
        <v>0.6</v>
      </c>
      <c r="F41" s="2">
        <f>VLOOKUP(A41,도시면적!A:I,3,0)</f>
        <v>25929042</v>
      </c>
      <c r="G41" s="2">
        <f>VLOOKUP(A41,'주택 수'!A:I,3,0)</f>
        <v>37795</v>
      </c>
    </row>
    <row r="42" spans="1:7" customFormat="1">
      <c r="A42" s="1" t="s">
        <v>41</v>
      </c>
      <c r="B42" s="2">
        <f>VLOOKUP(A42,교통문화지수!A:AL,8,0)</f>
        <v>41.71</v>
      </c>
      <c r="C42" s="2">
        <f>VLOOKUP(A42,교통문화지수!A:AL,9,0)</f>
        <v>30.33</v>
      </c>
      <c r="D42" s="2">
        <f>VLOOKUP(A42,교통문화지수!A:AL,10,0)</f>
        <v>10</v>
      </c>
      <c r="E42" s="2">
        <f>VLOOKUP(A42,'1인당 자동차등록대수'!A:AB,5,0)</f>
        <v>0.6</v>
      </c>
      <c r="F42" s="2">
        <f>VLOOKUP(A42,도시면적!A:I,3,0)</f>
        <v>29845126</v>
      </c>
      <c r="G42" s="2">
        <f>VLOOKUP(A42,'주택 수'!A:I,3,0)</f>
        <v>16410</v>
      </c>
    </row>
    <row r="43" spans="1:7" customFormat="1">
      <c r="A43" s="1" t="s">
        <v>42</v>
      </c>
      <c r="B43" s="2">
        <f>VLOOKUP(A43,교통문화지수!A:AL,8,0)</f>
        <v>36.51</v>
      </c>
      <c r="C43" s="2">
        <f>VLOOKUP(A43,교통문화지수!A:AL,9,0)</f>
        <v>34.6</v>
      </c>
      <c r="D43" s="2">
        <f>VLOOKUP(A43,교통문화지수!A:AL,10,0)</f>
        <v>13.12</v>
      </c>
      <c r="E43" s="2">
        <f>VLOOKUP(A43,'1인당 자동차등록대수'!A:AB,5,0)</f>
        <v>0.4</v>
      </c>
      <c r="F43" s="2">
        <f>VLOOKUP(A43,도시면적!A:I,3,0)</f>
        <v>42757000</v>
      </c>
      <c r="G43" s="2">
        <f>VLOOKUP(A43,'주택 수'!A:I,3,0)</f>
        <v>65693</v>
      </c>
    </row>
    <row r="44" spans="1:7" customFormat="1">
      <c r="A44" s="1" t="s">
        <v>43</v>
      </c>
      <c r="B44" s="2">
        <f>VLOOKUP(A44,교통문화지수!A:AL,8,0)</f>
        <v>37.409999999999997</v>
      </c>
      <c r="C44" s="2">
        <f>VLOOKUP(A44,교통문화지수!A:AL,9,0)</f>
        <v>35.130000000000003</v>
      </c>
      <c r="D44" s="2">
        <f>VLOOKUP(A44,교통문화지수!A:AL,10,0)</f>
        <v>13.35</v>
      </c>
      <c r="E44" s="2">
        <f>VLOOKUP(A44,'1인당 자동차등록대수'!A:AB,5,0)</f>
        <v>0.4</v>
      </c>
      <c r="F44" s="2">
        <f>VLOOKUP(A44,도시면적!A:I,3,0)</f>
        <v>388275186</v>
      </c>
      <c r="G44" s="2">
        <f>VLOOKUP(A44,'주택 수'!A:I,3,0)</f>
        <v>298470</v>
      </c>
    </row>
    <row r="45" spans="1:7" customFormat="1">
      <c r="A45" s="1" t="s">
        <v>44</v>
      </c>
      <c r="B45" s="2">
        <f>VLOOKUP(A45,교통문화지수!A:AL,8,0)</f>
        <v>38.32</v>
      </c>
      <c r="C45" s="2">
        <f>VLOOKUP(A45,교통문화지수!A:AL,9,0)</f>
        <v>31.77</v>
      </c>
      <c r="D45" s="2">
        <f>VLOOKUP(A45,교통문화지수!A:AL,10,0)</f>
        <v>12.78</v>
      </c>
      <c r="E45" s="2">
        <f>VLOOKUP(A45,'1인당 자동차등록대수'!A:AB,5,0)</f>
        <v>0.4</v>
      </c>
      <c r="F45" s="2">
        <f>VLOOKUP(A45,도시면적!A:I,3,0)</f>
        <v>53991234</v>
      </c>
      <c r="G45" s="2">
        <f>VLOOKUP(A45,'주택 수'!A:I,3,0)</f>
        <v>47249</v>
      </c>
    </row>
    <row r="46" spans="1:7" customFormat="1">
      <c r="A46" s="1" t="s">
        <v>45</v>
      </c>
      <c r="B46" s="2">
        <f>VLOOKUP(A46,교통문화지수!A:AL,8,0)</f>
        <v>37.94</v>
      </c>
      <c r="C46" s="2">
        <f>VLOOKUP(A46,교통문화지수!A:AL,9,0)</f>
        <v>35.96</v>
      </c>
      <c r="D46" s="2">
        <f>VLOOKUP(A46,교통문화지수!A:AL,10,0)</f>
        <v>13.22</v>
      </c>
      <c r="E46" s="2">
        <f>VLOOKUP(A46,'1인당 자동차등록대수'!A:AB,5,0)</f>
        <v>0.3</v>
      </c>
      <c r="F46" s="2">
        <f>VLOOKUP(A46,도시면적!A:I,3,0)</f>
        <v>81598379</v>
      </c>
      <c r="G46" s="2">
        <f>VLOOKUP(A46,'주택 수'!A:I,3,0)</f>
        <v>133295</v>
      </c>
    </row>
    <row r="47" spans="1:7" customFormat="1">
      <c r="A47" s="1" t="s">
        <v>46</v>
      </c>
      <c r="B47" s="2">
        <f>VLOOKUP(A47,교통문화지수!A:AL,8,0)</f>
        <v>38.770000000000003</v>
      </c>
      <c r="C47" s="2">
        <f>VLOOKUP(A47,교통문화지수!A:AL,9,0)</f>
        <v>28.37</v>
      </c>
      <c r="D47" s="2">
        <f>VLOOKUP(A47,교통문화지수!A:AL,10,0)</f>
        <v>11.71</v>
      </c>
      <c r="E47" s="2">
        <f>VLOOKUP(A47,'1인당 자동차등록대수'!A:AB,5,0)</f>
        <v>0.5</v>
      </c>
      <c r="F47" s="2">
        <f>VLOOKUP(A47,도시면적!A:I,3,0)</f>
        <v>82297680</v>
      </c>
      <c r="G47" s="2">
        <f>VLOOKUP(A47,'주택 수'!A:I,3,0)</f>
        <v>68790</v>
      </c>
    </row>
    <row r="48" spans="1:7" customFormat="1">
      <c r="A48" s="1" t="s">
        <v>47</v>
      </c>
      <c r="B48" s="2">
        <f>VLOOKUP(A48,교통문화지수!A:AL,8,0)</f>
        <v>36.82</v>
      </c>
      <c r="C48" s="2">
        <f>VLOOKUP(A48,교통문화지수!A:AL,9,0)</f>
        <v>32.39</v>
      </c>
      <c r="D48" s="2">
        <f>VLOOKUP(A48,교통문화지수!A:AL,10,0)</f>
        <v>13.34</v>
      </c>
      <c r="E48" s="2">
        <f>VLOOKUP(A48,'1인당 자동차등록대수'!A:AB,5,0)</f>
        <v>0.4</v>
      </c>
      <c r="F48" s="2">
        <f>VLOOKUP(A48,도시면적!A:I,3,0)</f>
        <v>80201620</v>
      </c>
      <c r="G48" s="2">
        <f>VLOOKUP(A48,'주택 수'!A:I,3,0)</f>
        <v>134444</v>
      </c>
    </row>
    <row r="49" spans="1:7" customFormat="1">
      <c r="A49" s="1" t="s">
        <v>48</v>
      </c>
      <c r="B49" s="2">
        <f>VLOOKUP(A49,교통문화지수!A:AL,8,0)</f>
        <v>38.61</v>
      </c>
      <c r="C49" s="2">
        <f>VLOOKUP(A49,교통문화지수!A:AL,9,0)</f>
        <v>34.25</v>
      </c>
      <c r="D49" s="2">
        <f>VLOOKUP(A49,교통문화지수!A:AL,10,0)</f>
        <v>13.29</v>
      </c>
      <c r="E49" s="2">
        <f>VLOOKUP(A49,'1인당 자동차등록대수'!A:AB,5,0)</f>
        <v>0.5</v>
      </c>
      <c r="F49" s="2">
        <f>VLOOKUP(A49,도시면적!A:I,3,0)</f>
        <v>150783352</v>
      </c>
      <c r="G49" s="2">
        <f>VLOOKUP(A49,'주택 수'!A:I,3,0)</f>
        <v>162960</v>
      </c>
    </row>
    <row r="50" spans="1:7" customFormat="1">
      <c r="A50" s="1" t="s">
        <v>49</v>
      </c>
      <c r="B50" s="2">
        <f>VLOOKUP(A50,교통문화지수!A:AL,8,0)</f>
        <v>34.9</v>
      </c>
      <c r="C50" s="2">
        <f>VLOOKUP(A50,교통문화지수!A:AL,9,0)</f>
        <v>28.53</v>
      </c>
      <c r="D50" s="2">
        <f>VLOOKUP(A50,교통문화지수!A:AL,10,0)</f>
        <v>13.78</v>
      </c>
      <c r="E50" s="2">
        <f>VLOOKUP(A50,'1인당 자동차등록대수'!A:AB,5,0)</f>
        <v>0.6</v>
      </c>
      <c r="F50" s="2">
        <f>VLOOKUP(A50,도시면적!A:I,3,0)</f>
        <v>38614315</v>
      </c>
      <c r="G50" s="2">
        <f>VLOOKUP(A50,'주택 수'!A:I,3,0)</f>
        <v>51349</v>
      </c>
    </row>
    <row r="51" spans="1:7" customFormat="1">
      <c r="A51" s="1" t="s">
        <v>50</v>
      </c>
      <c r="B51" s="2">
        <f>VLOOKUP(A51,교통문화지수!A:AL,8,0)</f>
        <v>36.54</v>
      </c>
      <c r="C51" s="2">
        <f>VLOOKUP(A51,교통문화지수!A:AL,9,0)</f>
        <v>34.47</v>
      </c>
      <c r="D51" s="2">
        <f>VLOOKUP(A51,교통문화지수!A:AL,10,0)</f>
        <v>13.27</v>
      </c>
      <c r="E51" s="2">
        <f>VLOOKUP(A51,'1인당 자동차등록대수'!A:AB,5,0)</f>
        <v>0.4</v>
      </c>
      <c r="F51" s="2">
        <f>VLOOKUP(A51,도시면적!A:I,3,0)</f>
        <v>93044654</v>
      </c>
      <c r="G51" s="2">
        <f>VLOOKUP(A51,'주택 수'!A:I,3,0)</f>
        <v>58396</v>
      </c>
    </row>
    <row r="52" spans="1:7" customFormat="1">
      <c r="A52" s="1" t="s">
        <v>51</v>
      </c>
      <c r="B52" s="2">
        <f>VLOOKUP(A52,교통문화지수!A:AL,8,0)</f>
        <v>35.700000000000003</v>
      </c>
      <c r="C52" s="2">
        <f>VLOOKUP(A52,교통문화지수!A:AL,9,0)</f>
        <v>34.380000000000003</v>
      </c>
      <c r="D52" s="2">
        <f>VLOOKUP(A52,교통문화지수!A:AL,10,0)</f>
        <v>12.96</v>
      </c>
      <c r="E52" s="2">
        <f>VLOOKUP(A52,'1인당 자동차등록대수'!A:AB,5,0)</f>
        <v>0.5</v>
      </c>
      <c r="F52" s="2">
        <f>VLOOKUP(A52,도시면적!A:I,3,0)</f>
        <v>317157379</v>
      </c>
      <c r="G52" s="2">
        <f>VLOOKUP(A52,'주택 수'!A:I,3,0)</f>
        <v>197654</v>
      </c>
    </row>
    <row r="53" spans="1:7" customFormat="1">
      <c r="A53" s="1" t="s">
        <v>52</v>
      </c>
      <c r="B53" s="2">
        <f>VLOOKUP(A53,교통문화지수!A:AL,8,0)</f>
        <v>37.92</v>
      </c>
      <c r="C53" s="2">
        <f>VLOOKUP(A53,교통문화지수!A:AL,9,0)</f>
        <v>31.71</v>
      </c>
      <c r="D53" s="2">
        <f>VLOOKUP(A53,교통문화지수!A:AL,10,0)</f>
        <v>13.12</v>
      </c>
      <c r="E53" s="2">
        <f>VLOOKUP(A53,'1인당 자동차등록대수'!A:AB,5,0)</f>
        <v>0.5</v>
      </c>
      <c r="F53" s="2">
        <f>VLOOKUP(A53,도시면적!A:I,3,0)</f>
        <v>1889759767</v>
      </c>
      <c r="G53" s="2">
        <f>VLOOKUP(A53,'주택 수'!A:I,3,0)</f>
        <v>1151057</v>
      </c>
    </row>
    <row r="54" spans="1:7" customFormat="1">
      <c r="A54" s="1" t="s">
        <v>53</v>
      </c>
      <c r="B54" s="2">
        <f>VLOOKUP(A54,교통문화지수!A:AL,8,0)</f>
        <v>39.75</v>
      </c>
      <c r="C54" s="2">
        <f>VLOOKUP(A54,교통문화지수!A:AL,9,0)</f>
        <v>34.200000000000003</v>
      </c>
      <c r="D54" s="2">
        <f>VLOOKUP(A54,교통문화지수!A:AL,10,0)</f>
        <v>14.38</v>
      </c>
      <c r="E54" s="2">
        <f>VLOOKUP(A54,'1인당 자동차등록대수'!A:AB,5,0)</f>
        <v>0.4</v>
      </c>
      <c r="F54" s="2">
        <f>VLOOKUP(A54,도시면적!A:I,3,0)</f>
        <v>97244221</v>
      </c>
      <c r="G54" s="2">
        <f>VLOOKUP(A54,'주택 수'!A:I,3,0)</f>
        <v>88240</v>
      </c>
    </row>
    <row r="55" spans="1:7" customFormat="1">
      <c r="A55" s="1" t="s">
        <v>54</v>
      </c>
      <c r="B55" s="2">
        <f>VLOOKUP(A55,교통문화지수!A:AL,8,0)</f>
        <v>34.19</v>
      </c>
      <c r="C55" s="2">
        <f>VLOOKUP(A55,교통문화지수!A:AL,9,0)</f>
        <v>27.84</v>
      </c>
      <c r="D55" s="2">
        <f>VLOOKUP(A55,교통문화지수!A:AL,10,0)</f>
        <v>13.56</v>
      </c>
      <c r="E55" s="2">
        <f>VLOOKUP(A55,'1인당 자동차등록대수'!A:AB,5,0)</f>
        <v>0.5</v>
      </c>
      <c r="F55" s="2">
        <f>VLOOKUP(A55,도시면적!A:I,3,0)</f>
        <v>31906464</v>
      </c>
      <c r="G55" s="2">
        <f>VLOOKUP(A55,'주택 수'!A:I,3,0)</f>
        <v>26248</v>
      </c>
    </row>
    <row r="56" spans="1:7" customFormat="1">
      <c r="A56" s="1" t="s">
        <v>55</v>
      </c>
      <c r="B56" s="2">
        <f>VLOOKUP(A56,교통문화지수!A:AL,8,0)</f>
        <v>38.020000000000003</v>
      </c>
      <c r="C56" s="2">
        <f>VLOOKUP(A56,교통문화지수!A:AL,9,0)</f>
        <v>20.38</v>
      </c>
      <c r="D56" s="2">
        <f>VLOOKUP(A56,교통문화지수!A:AL,10,0)</f>
        <v>14.17</v>
      </c>
      <c r="E56" s="2">
        <f>VLOOKUP(A56,'1인당 자동차등록대수'!A:AB,5,0)</f>
        <v>0.5</v>
      </c>
      <c r="F56" s="2">
        <f>VLOOKUP(A56,도시면적!A:I,3,0)</f>
        <v>23776581</v>
      </c>
      <c r="G56" s="2">
        <f>VLOOKUP(A56,'주택 수'!A:I,3,0)</f>
        <v>23052</v>
      </c>
    </row>
    <row r="57" spans="1:7" customFormat="1">
      <c r="A57" s="1" t="s">
        <v>56</v>
      </c>
      <c r="B57" s="2">
        <f>VLOOKUP(A57,교통문화지수!A:AL,8,0)</f>
        <v>38.409999999999997</v>
      </c>
      <c r="C57" s="2">
        <f>VLOOKUP(A57,교통문화지수!A:AL,9,0)</f>
        <v>35.020000000000003</v>
      </c>
      <c r="D57" s="2">
        <f>VLOOKUP(A57,교통문화지수!A:AL,10,0)</f>
        <v>13.1</v>
      </c>
      <c r="E57" s="2">
        <f>VLOOKUP(A57,'1인당 자동차등록대수'!A:AB,5,0)</f>
        <v>0.5</v>
      </c>
      <c r="F57" s="2">
        <f>VLOOKUP(A57,도시면적!A:I,3,0)</f>
        <v>266906655</v>
      </c>
      <c r="G57" s="2">
        <f>VLOOKUP(A57,'주택 수'!A:I,3,0)</f>
        <v>161407</v>
      </c>
    </row>
    <row r="58" spans="1:7" customFormat="1">
      <c r="A58" s="1" t="s">
        <v>57</v>
      </c>
      <c r="B58" s="2">
        <f>VLOOKUP(A58,교통문화지수!A:AL,8,0)</f>
        <v>32.86</v>
      </c>
      <c r="C58" s="2">
        <f>VLOOKUP(A58,교통문화지수!A:AL,9,0)</f>
        <v>26.33</v>
      </c>
      <c r="D58" s="2">
        <f>VLOOKUP(A58,교통문화지수!A:AL,10,0)</f>
        <v>9.2899999999999991</v>
      </c>
      <c r="E58" s="2">
        <f>VLOOKUP(A58,'1인당 자동차등록대수'!A:AB,5,0)</f>
        <v>0.4</v>
      </c>
      <c r="F58" s="2">
        <f>VLOOKUP(A58,도시면적!A:I,3,0)</f>
        <v>11801283</v>
      </c>
      <c r="G58" s="2">
        <f>VLOOKUP(A58,'주택 수'!A:I,3,0)</f>
        <v>21802</v>
      </c>
    </row>
    <row r="59" spans="1:7" customFormat="1">
      <c r="A59" s="1" t="s">
        <v>58</v>
      </c>
      <c r="B59" s="2">
        <f>VLOOKUP(A59,교통문화지수!A:AL,8,0)</f>
        <v>37.64</v>
      </c>
      <c r="C59" s="2">
        <f>VLOOKUP(A59,교통문화지수!A:AL,9,0)</f>
        <v>30.03</v>
      </c>
      <c r="D59" s="2">
        <f>VLOOKUP(A59,교통문화지수!A:AL,10,0)</f>
        <v>14.21</v>
      </c>
      <c r="E59" s="2">
        <f>VLOOKUP(A59,'1인당 자동차등록대수'!A:AB,5,0)</f>
        <v>0.5</v>
      </c>
      <c r="F59" s="2">
        <f>VLOOKUP(A59,도시면적!A:I,3,0)</f>
        <v>59568691</v>
      </c>
      <c r="G59" s="2">
        <f>VLOOKUP(A59,'주택 수'!A:I,3,0)</f>
        <v>45489</v>
      </c>
    </row>
    <row r="60" spans="1:7" customFormat="1">
      <c r="A60" s="1" t="s">
        <v>59</v>
      </c>
      <c r="B60" s="2">
        <f>VLOOKUP(A60,교통문화지수!A:AL,8,0)</f>
        <v>38.06</v>
      </c>
      <c r="C60" s="2">
        <f>VLOOKUP(A60,교통문화지수!A:AL,9,0)</f>
        <v>25.41</v>
      </c>
      <c r="D60" s="2">
        <f>VLOOKUP(A60,교통문화지수!A:AL,10,0)</f>
        <v>12.85</v>
      </c>
      <c r="E60" s="2">
        <f>VLOOKUP(A60,'1인당 자동차등록대수'!A:AB,5,0)</f>
        <v>0.5</v>
      </c>
      <c r="F60" s="2">
        <f>VLOOKUP(A60,도시면적!A:I,3,0)</f>
        <v>91552304</v>
      </c>
      <c r="G60" s="2">
        <f>VLOOKUP(A60,'주택 수'!A:I,3,0)</f>
        <v>45159</v>
      </c>
    </row>
    <row r="61" spans="1:7" customFormat="1">
      <c r="A61" s="1" t="s">
        <v>60</v>
      </c>
      <c r="B61" s="2">
        <f>VLOOKUP(A61,교통문화지수!A:AL,8,0)</f>
        <v>36.26</v>
      </c>
      <c r="C61" s="2">
        <f>VLOOKUP(A61,교통문화지수!A:AL,9,0)</f>
        <v>26.6</v>
      </c>
      <c r="D61" s="2">
        <f>VLOOKUP(A61,교통문화지수!A:AL,10,0)</f>
        <v>13.32</v>
      </c>
      <c r="E61" s="2">
        <f>VLOOKUP(A61,'1인당 자동차등록대수'!A:AB,5,0)</f>
        <v>0.5</v>
      </c>
      <c r="F61" s="2">
        <f>VLOOKUP(A61,도시면적!A:I,3,0)</f>
        <v>10479849</v>
      </c>
      <c r="G61" s="2">
        <f>VLOOKUP(A61,'주택 수'!A:I,3,0)</f>
        <v>16379</v>
      </c>
    </row>
    <row r="62" spans="1:7" customFormat="1">
      <c r="A62" s="1" t="s">
        <v>61</v>
      </c>
      <c r="B62" s="2">
        <f>VLOOKUP(A62,교통문화지수!A:AL,8,0)</f>
        <v>39.81</v>
      </c>
      <c r="C62" s="2">
        <f>VLOOKUP(A62,교통문화지수!A:AL,9,0)</f>
        <v>35.58</v>
      </c>
      <c r="D62" s="2">
        <f>VLOOKUP(A62,교통문화지수!A:AL,10,0)</f>
        <v>11.67</v>
      </c>
      <c r="E62" s="2">
        <f>VLOOKUP(A62,'1인당 자동차등록대수'!A:AB,5,0)</f>
        <v>0.5</v>
      </c>
      <c r="F62" s="2">
        <f>VLOOKUP(A62,도시면적!A:I,3,0)</f>
        <v>310686067</v>
      </c>
      <c r="G62" s="2">
        <f>VLOOKUP(A62,'주택 수'!A:I,3,0)</f>
        <v>110979</v>
      </c>
    </row>
    <row r="63" spans="1:7" customFormat="1">
      <c r="A63" s="1" t="s">
        <v>62</v>
      </c>
      <c r="B63" s="2">
        <f>VLOOKUP(A63,교통문화지수!A:AL,8,0)</f>
        <v>41.93</v>
      </c>
      <c r="C63" s="2">
        <f>VLOOKUP(A63,교통문화지수!A:AL,9,0)</f>
        <v>28.6</v>
      </c>
      <c r="D63" s="2">
        <f>VLOOKUP(A63,교통문화지수!A:AL,10,0)</f>
        <v>15</v>
      </c>
      <c r="E63" s="2">
        <f>VLOOKUP(A63,'1인당 자동차등록대수'!A:AB,5,0)</f>
        <v>0.5</v>
      </c>
      <c r="F63" s="2">
        <f>VLOOKUP(A63,도시면적!A:I,3,0)</f>
        <v>15591845</v>
      </c>
      <c r="G63" s="2">
        <f>VLOOKUP(A63,'주택 수'!A:I,3,0)</f>
        <v>13015</v>
      </c>
    </row>
    <row r="64" spans="1:7" customFormat="1">
      <c r="A64" s="1" t="s">
        <v>63</v>
      </c>
      <c r="B64" s="2">
        <f>VLOOKUP(A64,교통문화지수!A:AL,8,0)</f>
        <v>39.79</v>
      </c>
      <c r="C64" s="2">
        <f>VLOOKUP(A64,교통문화지수!A:AL,9,0)</f>
        <v>32.68</v>
      </c>
      <c r="D64" s="2">
        <f>VLOOKUP(A64,교통문화지수!A:AL,10,0)</f>
        <v>12.31</v>
      </c>
      <c r="E64" s="2">
        <f>VLOOKUP(A64,'1인당 자동차등록대수'!A:AB,5,0)</f>
        <v>0.4</v>
      </c>
      <c r="F64" s="2">
        <f>VLOOKUP(A64,도시면적!A:I,3,0)</f>
        <v>275744020</v>
      </c>
      <c r="G64" s="2">
        <f>VLOOKUP(A64,'주택 수'!A:I,3,0)</f>
        <v>113571</v>
      </c>
    </row>
    <row r="65" spans="1:7" customFormat="1">
      <c r="A65" s="1" t="s">
        <v>64</v>
      </c>
      <c r="B65" s="2">
        <f>VLOOKUP(A65,교통문화지수!A:AL,8,0)</f>
        <v>35.4</v>
      </c>
      <c r="C65" s="2">
        <f>VLOOKUP(A65,교통문화지수!A:AL,9,0)</f>
        <v>26.69</v>
      </c>
      <c r="D65" s="2">
        <f>VLOOKUP(A65,교통문화지수!A:AL,10,0)</f>
        <v>13.82</v>
      </c>
      <c r="E65" s="2">
        <f>VLOOKUP(A65,'1인당 자동차등록대수'!A:AB,5,0)</f>
        <v>0.5</v>
      </c>
      <c r="F65" s="2">
        <f>VLOOKUP(A65,도시면적!A:I,3,0)</f>
        <v>48015759</v>
      </c>
      <c r="G65" s="2">
        <f>VLOOKUP(A65,'주택 수'!A:I,3,0)</f>
        <v>27064</v>
      </c>
    </row>
    <row r="66" spans="1:7" customFormat="1">
      <c r="A66" s="1" t="s">
        <v>65</v>
      </c>
      <c r="B66" s="2">
        <f>VLOOKUP(A66,교통문화지수!A:AL,8,0)</f>
        <v>40.72</v>
      </c>
      <c r="C66" s="2">
        <f>VLOOKUP(A66,교통문화지수!A:AL,9,0)</f>
        <v>32.61</v>
      </c>
      <c r="D66" s="2">
        <f>VLOOKUP(A66,교통문화지수!A:AL,10,0)</f>
        <v>13.52</v>
      </c>
      <c r="E66" s="2">
        <f>VLOOKUP(A66,'1인당 자동차등록대수'!A:AB,5,0)</f>
        <v>0.5</v>
      </c>
      <c r="F66" s="2">
        <f>VLOOKUP(A66,도시면적!A:I,3,0)</f>
        <v>484020507</v>
      </c>
      <c r="G66" s="2">
        <f>VLOOKUP(A66,'주택 수'!A:I,3,0)</f>
        <v>321469</v>
      </c>
    </row>
    <row r="67" spans="1:7" customFormat="1">
      <c r="A67" s="1" t="s">
        <v>66</v>
      </c>
      <c r="B67" s="2">
        <f>VLOOKUP(A67,교통문화지수!A:AL,8,0)</f>
        <v>36.54</v>
      </c>
      <c r="C67" s="2">
        <f>VLOOKUP(A67,교통문화지수!A:AL,9,0)</f>
        <v>29.12</v>
      </c>
      <c r="D67" s="2">
        <f>VLOOKUP(A67,교통문화지수!A:AL,10,0)</f>
        <v>12.83</v>
      </c>
      <c r="E67" s="2">
        <f>VLOOKUP(A67,'1인당 자동차등록대수'!A:AB,5,0)</f>
        <v>0.4</v>
      </c>
      <c r="F67" s="2">
        <f>VLOOKUP(A67,도시면적!A:I,3,0)</f>
        <v>61681820</v>
      </c>
      <c r="G67" s="2">
        <f>VLOOKUP(A67,'주택 수'!A:I,3,0)</f>
        <v>48844</v>
      </c>
    </row>
    <row r="68" spans="1:7" customFormat="1">
      <c r="A68" s="1" t="s">
        <v>67</v>
      </c>
      <c r="B68" s="2">
        <f>VLOOKUP(A68,교통문화지수!A:AL,8,0)</f>
        <v>34.56</v>
      </c>
      <c r="C68" s="2">
        <f>VLOOKUP(A68,교통문화지수!A:AL,9,0)</f>
        <v>27.65</v>
      </c>
      <c r="D68" s="2">
        <f>VLOOKUP(A68,교통문화지수!A:AL,10,0)</f>
        <v>11.01</v>
      </c>
      <c r="E68" s="2">
        <f>VLOOKUP(A68,'1인당 자동차등록대수'!A:AB,5,0)</f>
        <v>0.5</v>
      </c>
      <c r="F68" s="2">
        <f>VLOOKUP(A68,도시면적!A:I,3,0)</f>
        <v>17536071</v>
      </c>
      <c r="G68" s="2">
        <f>VLOOKUP(A68,'주택 수'!A:I,3,0)</f>
        <v>19850</v>
      </c>
    </row>
    <row r="69" spans="1:7" customFormat="1">
      <c r="A69" s="1" t="s">
        <v>68</v>
      </c>
      <c r="B69" s="2">
        <f>VLOOKUP(A69,교통문화지수!A:AL,8,0)</f>
        <v>37.71</v>
      </c>
      <c r="C69" s="2">
        <f>VLOOKUP(A69,교통문화지수!A:AL,9,0)</f>
        <v>25.3</v>
      </c>
      <c r="D69" s="2">
        <f>VLOOKUP(A69,교통문화지수!A:AL,10,0)</f>
        <v>13.44</v>
      </c>
      <c r="E69" s="2">
        <f>VLOOKUP(A69,'1인당 자동차등록대수'!A:AB,5,0)</f>
        <v>0.7</v>
      </c>
      <c r="F69" s="2">
        <f>VLOOKUP(A69,도시면적!A:I,3,0)</f>
        <v>40232938</v>
      </c>
      <c r="G69" s="2">
        <f>VLOOKUP(A69,'주택 수'!A:I,3,0)</f>
        <v>27588</v>
      </c>
    </row>
    <row r="70" spans="1:7" customFormat="1">
      <c r="A70" s="1" t="s">
        <v>69</v>
      </c>
      <c r="B70" s="2">
        <f>VLOOKUP(A70,교통문화지수!A:AL,8,0)</f>
        <v>33.42</v>
      </c>
      <c r="C70" s="2">
        <f>VLOOKUP(A70,교통문화지수!A:AL,9,0)</f>
        <v>32.770000000000003</v>
      </c>
      <c r="D70" s="2">
        <f>VLOOKUP(A70,교통문화지수!A:AL,10,0)</f>
        <v>12.3</v>
      </c>
      <c r="E70" s="2">
        <f>VLOOKUP(A70,'1인당 자동차등록대수'!A:AB,5,0)</f>
        <v>0.5</v>
      </c>
      <c r="F70" s="2">
        <f>VLOOKUP(A70,도시면적!A:I,3,0)</f>
        <v>19468805</v>
      </c>
      <c r="G70" s="2">
        <f>VLOOKUP(A70,'주택 수'!A:I,3,0)</f>
        <v>18107</v>
      </c>
    </row>
    <row r="71" spans="1:7" customFormat="1">
      <c r="A71" s="1" t="s">
        <v>70</v>
      </c>
      <c r="B71" s="2">
        <f>VLOOKUP(A71,교통문화지수!A:AL,8,0)</f>
        <v>34.17</v>
      </c>
      <c r="C71" s="2">
        <f>VLOOKUP(A71,교통문화지수!A:AL,9,0)</f>
        <v>25.15</v>
      </c>
      <c r="D71" s="2">
        <f>VLOOKUP(A71,교통문화지수!A:AL,10,0)</f>
        <v>13.49</v>
      </c>
      <c r="E71" s="2">
        <f>VLOOKUP(A71,'1인당 자동차등록대수'!A:AB,5,0)</f>
        <v>0.5</v>
      </c>
      <c r="F71" s="2">
        <f>VLOOKUP(A71,도시면적!A:I,3,0)</f>
        <v>23545887</v>
      </c>
      <c r="G71" s="2">
        <f>VLOOKUP(A71,'주택 수'!A:I,3,0)</f>
        <v>22794</v>
      </c>
    </row>
    <row r="72" spans="1:7" customFormat="1">
      <c r="A72" s="1" t="s">
        <v>71</v>
      </c>
      <c r="B72" s="2">
        <f>VLOOKUP(A72,교통문화지수!A:AL,8,0)</f>
        <v>36.33</v>
      </c>
      <c r="C72" s="2">
        <f>VLOOKUP(A72,교통문화지수!A:AL,9,0)</f>
        <v>29.3</v>
      </c>
      <c r="D72" s="2">
        <f>VLOOKUP(A72,교통문화지수!A:AL,10,0)</f>
        <v>13.48</v>
      </c>
      <c r="E72" s="2">
        <f>VLOOKUP(A72,'1인당 자동차등록대수'!A:AB,5,0)</f>
        <v>0.5</v>
      </c>
      <c r="F72" s="2">
        <f>VLOOKUP(A72,도시면적!A:I,3,0)</f>
        <v>1855416781</v>
      </c>
      <c r="G72" s="2">
        <f>VLOOKUP(A72,'주택 수'!A:I,3,0)</f>
        <v>1009941</v>
      </c>
    </row>
    <row r="73" spans="1:7" customFormat="1">
      <c r="A73" s="1" t="s">
        <v>72</v>
      </c>
      <c r="B73" s="2">
        <f>VLOOKUP(A73,교통문화지수!A:AL,8,0)</f>
        <v>36.04</v>
      </c>
      <c r="C73" s="2">
        <f>VLOOKUP(A73,교통문화지수!A:AL,9,0)</f>
        <v>33.479999999999997</v>
      </c>
      <c r="D73" s="2">
        <f>VLOOKUP(A73,교통문화지수!A:AL,10,0)</f>
        <v>14.48</v>
      </c>
      <c r="E73" s="2">
        <f>VLOOKUP(A73,'1인당 자동차등록대수'!A:AB,5,0)</f>
        <v>0.5</v>
      </c>
      <c r="F73" s="2">
        <f>VLOOKUP(A73,도시면적!A:I,3,0)</f>
        <v>114831835</v>
      </c>
      <c r="G73" s="2">
        <f>VLOOKUP(A73,'주택 수'!A:I,3,0)</f>
        <v>86957</v>
      </c>
    </row>
    <row r="74" spans="1:7" customFormat="1">
      <c r="A74" s="1" t="s">
        <v>73</v>
      </c>
      <c r="B74" s="2">
        <f>VLOOKUP(A74,교통문화지수!A:AL,8,0)</f>
        <v>38.090000000000003</v>
      </c>
      <c r="C74" s="2">
        <f>VLOOKUP(A74,교통문화지수!A:AL,9,0)</f>
        <v>27.4</v>
      </c>
      <c r="D74" s="2">
        <f>VLOOKUP(A74,교통문화지수!A:AL,10,0)</f>
        <v>13.65</v>
      </c>
      <c r="E74" s="2">
        <f>VLOOKUP(A74,'1인당 자동차등록대수'!A:AB,5,0)</f>
        <v>0.5</v>
      </c>
      <c r="F74" s="2">
        <f>VLOOKUP(A74,도시면적!A:I,3,0)</f>
        <v>460253134</v>
      </c>
      <c r="G74" s="2">
        <f>VLOOKUP(A74,'주택 수'!A:I,3,0)</f>
        <v>97285</v>
      </c>
    </row>
    <row r="75" spans="1:7" customFormat="1">
      <c r="A75" s="1" t="s">
        <v>74</v>
      </c>
      <c r="B75" s="2">
        <f>VLOOKUP(A75,교통문화지수!A:AL,8,0)</f>
        <v>33.72</v>
      </c>
      <c r="C75" s="2">
        <f>VLOOKUP(A75,교통문화지수!A:AL,9,0)</f>
        <v>30.21</v>
      </c>
      <c r="D75" s="2">
        <f>VLOOKUP(A75,교통문화지수!A:AL,10,0)</f>
        <v>12</v>
      </c>
      <c r="E75" s="2">
        <f>VLOOKUP(A75,'1인당 자동차등록대수'!A:AB,5,0)</f>
        <v>0.6</v>
      </c>
      <c r="F75" s="2">
        <f>VLOOKUP(A75,도시면적!A:I,3,0)</f>
        <v>32224831</v>
      </c>
      <c r="G75" s="2">
        <f>VLOOKUP(A75,'주택 수'!A:I,3,0)</f>
        <v>13736</v>
      </c>
    </row>
    <row r="76" spans="1:7" customFormat="1">
      <c r="A76" s="1" t="s">
        <v>75</v>
      </c>
      <c r="B76" s="2">
        <f>VLOOKUP(A76,교통문화지수!A:AL,8,0)</f>
        <v>38.049999999999997</v>
      </c>
      <c r="C76" s="2">
        <f>VLOOKUP(A76,교통문화지수!A:AL,9,0)</f>
        <v>26.14</v>
      </c>
      <c r="D76" s="2">
        <f>VLOOKUP(A76,교통문화지수!A:AL,10,0)</f>
        <v>12.5</v>
      </c>
      <c r="E76" s="2">
        <f>VLOOKUP(A76,'1인당 자동차등록대수'!A:AB,5,0)</f>
        <v>0.5</v>
      </c>
      <c r="F76" s="2">
        <f>VLOOKUP(A76,도시면적!A:I,3,0)</f>
        <v>185781767</v>
      </c>
      <c r="G76" s="2">
        <f>VLOOKUP(A76,'주택 수'!A:I,3,0)</f>
        <v>133737</v>
      </c>
    </row>
    <row r="77" spans="1:7" customFormat="1">
      <c r="A77" s="1" t="s">
        <v>76</v>
      </c>
      <c r="B77" s="2">
        <f>VLOOKUP(A77,교통문화지수!A:AL,8,0)</f>
        <v>37</v>
      </c>
      <c r="C77" s="2">
        <f>VLOOKUP(A77,교통문화지수!A:AL,9,0)</f>
        <v>29.21</v>
      </c>
      <c r="D77" s="2">
        <f>VLOOKUP(A77,교통문화지수!A:AL,10,0)</f>
        <v>14.56</v>
      </c>
      <c r="E77" s="2">
        <f>VLOOKUP(A77,'1인당 자동차등록대수'!A:AB,5,0)</f>
        <v>0.5</v>
      </c>
      <c r="F77" s="2">
        <f>VLOOKUP(A77,도시면적!A:I,3,0)</f>
        <v>63548115</v>
      </c>
      <c r="G77" s="2">
        <f>VLOOKUP(A77,'주택 수'!A:I,3,0)</f>
        <v>54798</v>
      </c>
    </row>
    <row r="78" spans="1:7" customFormat="1">
      <c r="A78" s="1" t="s">
        <v>77</v>
      </c>
      <c r="B78" s="2">
        <f>VLOOKUP(A78,교통문화지수!A:AL,8,0)</f>
        <v>38.92</v>
      </c>
      <c r="C78" s="2">
        <f>VLOOKUP(A78,교통문화지수!A:AL,9,0)</f>
        <v>30.1</v>
      </c>
      <c r="D78" s="2">
        <f>VLOOKUP(A78,교통문화지수!A:AL,10,0)</f>
        <v>14.2</v>
      </c>
      <c r="E78" s="2">
        <f>VLOOKUP(A78,'1인당 자동차등록대수'!A:AB,5,0)</f>
        <v>0.5</v>
      </c>
      <c r="F78" s="2">
        <f>VLOOKUP(A78,도시면적!A:I,3,0)</f>
        <v>37900782</v>
      </c>
      <c r="G78" s="2">
        <f>VLOOKUP(A78,'주택 수'!A:I,3,0)</f>
        <v>29493</v>
      </c>
    </row>
    <row r="79" spans="1:7" customFormat="1">
      <c r="A79" s="1" t="s">
        <v>78</v>
      </c>
      <c r="B79" s="2">
        <f>VLOOKUP(A79,교통문화지수!A:AL,8,0)</f>
        <v>33.01</v>
      </c>
      <c r="C79" s="2">
        <f>VLOOKUP(A79,교통문화지수!A:AL,9,0)</f>
        <v>30.83</v>
      </c>
      <c r="D79" s="2">
        <f>VLOOKUP(A79,교통문화지수!A:AL,10,0)</f>
        <v>10.88</v>
      </c>
      <c r="E79" s="2">
        <f>VLOOKUP(A79,'1인당 자동차등록대수'!A:AB,5,0)</f>
        <v>0.5</v>
      </c>
      <c r="F79" s="2">
        <f>VLOOKUP(A79,도시면적!A:I,3,0)</f>
        <v>9484653</v>
      </c>
      <c r="G79" s="2">
        <f>VLOOKUP(A79,'주택 수'!A:I,3,0)</f>
        <v>15035</v>
      </c>
    </row>
    <row r="80" spans="1:7" customFormat="1">
      <c r="A80" s="1" t="s">
        <v>79</v>
      </c>
      <c r="B80" s="2">
        <f>VLOOKUP(A80,교통문화지수!A:AL,8,0)</f>
        <v>32.18</v>
      </c>
      <c r="C80" s="2">
        <f>VLOOKUP(A80,교통문화지수!A:AL,9,0)</f>
        <v>30.77</v>
      </c>
      <c r="D80" s="2">
        <f>VLOOKUP(A80,교통문화지수!A:AL,10,0)</f>
        <v>12.95</v>
      </c>
      <c r="E80" s="2">
        <f>VLOOKUP(A80,'1인당 자동차등록대수'!A:AB,5,0)</f>
        <v>0.5</v>
      </c>
      <c r="F80" s="2">
        <f>VLOOKUP(A80,도시면적!A:I,3,0)</f>
        <v>50256371</v>
      </c>
      <c r="G80" s="2">
        <f>VLOOKUP(A80,'주택 수'!A:I,3,0)</f>
        <v>42553</v>
      </c>
    </row>
    <row r="81" spans="1:7" customFormat="1">
      <c r="A81" s="1" t="s">
        <v>80</v>
      </c>
      <c r="B81" s="2">
        <f>VLOOKUP(A81,교통문화지수!A:AL,8,0)</f>
        <v>32.76</v>
      </c>
      <c r="C81" s="2">
        <f>VLOOKUP(A81,교통문화지수!A:AL,9,0)</f>
        <v>26.27</v>
      </c>
      <c r="D81" s="2">
        <f>VLOOKUP(A81,교통문화지수!A:AL,10,0)</f>
        <v>13.49</v>
      </c>
      <c r="E81" s="2">
        <f>VLOOKUP(A81,'1인당 자동차등록대수'!A:AB,5,0)</f>
        <v>0.7</v>
      </c>
      <c r="F81" s="2">
        <f>VLOOKUP(A81,도시면적!A:I,3,0)</f>
        <v>10575453</v>
      </c>
      <c r="G81" s="2">
        <f>VLOOKUP(A81,'주택 수'!A:I,3,0)</f>
        <v>16582</v>
      </c>
    </row>
    <row r="82" spans="1:7" customFormat="1">
      <c r="A82" s="1" t="s">
        <v>81</v>
      </c>
      <c r="B82" s="2">
        <f>VLOOKUP(A82,교통문화지수!A:AL,8,0)</f>
        <v>38.229999999999997</v>
      </c>
      <c r="C82" s="2">
        <f>VLOOKUP(A82,교통문화지수!A:AL,9,0)</f>
        <v>24.82</v>
      </c>
      <c r="D82" s="2">
        <f>VLOOKUP(A82,교통문화지수!A:AL,10,0)</f>
        <v>13.83</v>
      </c>
      <c r="E82" s="2">
        <f>VLOOKUP(A82,'1인당 자동차등록대수'!A:AB,5,0)</f>
        <v>0.5</v>
      </c>
      <c r="F82" s="2">
        <f>VLOOKUP(A82,도시면적!A:I,3,0)</f>
        <v>75315830</v>
      </c>
      <c r="G82" s="2">
        <f>VLOOKUP(A82,'주택 수'!A:I,3,0)</f>
        <v>65585</v>
      </c>
    </row>
    <row r="83" spans="1:7" customFormat="1">
      <c r="A83" s="1" t="s">
        <v>82</v>
      </c>
      <c r="B83" s="2">
        <f>VLOOKUP(A83,교통문화지수!A:AL,8,0)</f>
        <v>33.96</v>
      </c>
      <c r="C83" s="2">
        <f>VLOOKUP(A83,교통문화지수!A:AL,9,0)</f>
        <v>25.97</v>
      </c>
      <c r="D83" s="2">
        <f>VLOOKUP(A83,교통문화지수!A:AL,10,0)</f>
        <v>14.7</v>
      </c>
      <c r="E83" s="2">
        <f>VLOOKUP(A83,'1인당 자동차등록대수'!A:AB,5,0)</f>
        <v>0.5</v>
      </c>
      <c r="F83" s="2">
        <f>VLOOKUP(A83,도시면적!A:I,3,0)</f>
        <v>18911332</v>
      </c>
      <c r="G83" s="2">
        <f>VLOOKUP(A83,'주택 수'!A:I,3,0)</f>
        <v>17978</v>
      </c>
    </row>
    <row r="84" spans="1:7" customFormat="1">
      <c r="A84" s="1" t="s">
        <v>83</v>
      </c>
      <c r="B84" s="2">
        <f>VLOOKUP(A84,교통문화지수!A:AL,8,0)</f>
        <v>35.97</v>
      </c>
      <c r="C84" s="2">
        <f>VLOOKUP(A84,교통문화지수!A:AL,9,0)</f>
        <v>28.84</v>
      </c>
      <c r="D84" s="2">
        <f>VLOOKUP(A84,교통문화지수!A:AL,10,0)</f>
        <v>14.44</v>
      </c>
      <c r="E84" s="2">
        <f>VLOOKUP(A84,'1인당 자동차등록대수'!A:AB,5,0)</f>
        <v>0.5</v>
      </c>
      <c r="F84" s="2">
        <f>VLOOKUP(A84,도시면적!A:I,3,0)</f>
        <v>11453000</v>
      </c>
      <c r="G84" s="2">
        <f>VLOOKUP(A84,'주택 수'!A:I,3,0)</f>
        <v>8111</v>
      </c>
    </row>
    <row r="85" spans="1:7" customFormat="1">
      <c r="A85" s="1" t="s">
        <v>84</v>
      </c>
      <c r="B85" s="2">
        <f>VLOOKUP(A85,교통문화지수!A:AL,8,0)</f>
        <v>35.14</v>
      </c>
      <c r="C85" s="2">
        <f>VLOOKUP(A85,교통문화지수!A:AL,9,0)</f>
        <v>32.03</v>
      </c>
      <c r="D85" s="2">
        <f>VLOOKUP(A85,교통문화지수!A:AL,10,0)</f>
        <v>12.44</v>
      </c>
      <c r="E85" s="2">
        <f>VLOOKUP(A85,'1인당 자동차등록대수'!A:AB,5,0)</f>
        <v>0.5</v>
      </c>
      <c r="F85" s="2">
        <f>VLOOKUP(A85,도시면적!A:I,3,0)</f>
        <v>50085198</v>
      </c>
      <c r="G85" s="2">
        <f>VLOOKUP(A85,'주택 수'!A:I,3,0)</f>
        <v>42591</v>
      </c>
    </row>
    <row r="86" spans="1:7" customFormat="1">
      <c r="A86" s="1" t="s">
        <v>85</v>
      </c>
      <c r="B86" s="2">
        <f>VLOOKUP(A86,교통문화지수!A:AL,8,0)</f>
        <v>37.64</v>
      </c>
      <c r="C86" s="2">
        <f>VLOOKUP(A86,교통문화지수!A:AL,9,0)</f>
        <v>18.87</v>
      </c>
      <c r="D86" s="2">
        <f>VLOOKUP(A86,교통문화지수!A:AL,10,0)</f>
        <v>12.09</v>
      </c>
      <c r="E86" s="2">
        <f>VLOOKUP(A86,'1인당 자동차등록대수'!A:AB,5,0)</f>
        <v>0.6</v>
      </c>
      <c r="F86" s="2">
        <f>VLOOKUP(A86,도시면적!A:I,3,0)</f>
        <v>57062378</v>
      </c>
      <c r="G86" s="2">
        <f>VLOOKUP(A86,'주택 수'!A:I,3,0)</f>
        <v>41910</v>
      </c>
    </row>
    <row r="87" spans="1:7" customFormat="1">
      <c r="A87" s="1" t="s">
        <v>86</v>
      </c>
      <c r="B87" s="2">
        <f>VLOOKUP(A87,교통문화지수!A:AL,8,0)</f>
        <v>35.909999999999997</v>
      </c>
      <c r="C87" s="2">
        <f>VLOOKUP(A87,교통문화지수!A:AL,9,0)</f>
        <v>27.27</v>
      </c>
      <c r="D87" s="2">
        <f>VLOOKUP(A87,교통문화지수!A:AL,10,0)</f>
        <v>12.06</v>
      </c>
      <c r="E87" s="2">
        <f>VLOOKUP(A87,'1인당 자동차등록대수'!A:AB,5,0)</f>
        <v>0.5</v>
      </c>
      <c r="F87" s="2">
        <f>VLOOKUP(A87,도시면적!A:I,3,0)</f>
        <v>14497080</v>
      </c>
      <c r="G87" s="2">
        <f>VLOOKUP(A87,'주택 수'!A:I,3,0)</f>
        <v>21375</v>
      </c>
    </row>
    <row r="88" spans="1:7" customFormat="1">
      <c r="A88" s="1" t="s">
        <v>87</v>
      </c>
      <c r="B88" s="2" t="str">
        <f>VLOOKUP(A88,교통문화지수!A:AL,8,0)</f>
        <v>-</v>
      </c>
      <c r="C88" s="2">
        <f>VLOOKUP(A88,교통문화지수!A:AL,9,0)</f>
        <v>35.67</v>
      </c>
      <c r="D88" s="2" t="str">
        <f>VLOOKUP(A88,교통문화지수!A:AL,10,0)</f>
        <v>-</v>
      </c>
      <c r="E88" s="2">
        <f>VLOOKUP(A88,'1인당 자동차등록대수'!A:AB,5,0)</f>
        <v>0.5</v>
      </c>
      <c r="F88" s="2">
        <f>VLOOKUP(A88,도시면적!A:I,3,0)</f>
        <v>10483319</v>
      </c>
      <c r="G88" s="2">
        <f>VLOOKUP(A88,'주택 수'!A:I,3,0)</f>
        <v>2964</v>
      </c>
    </row>
    <row r="89" spans="1:7" customFormat="1">
      <c r="A89" s="1" t="s">
        <v>88</v>
      </c>
      <c r="B89" s="2">
        <f>VLOOKUP(A89,교통문화지수!A:AL,8,0)</f>
        <v>37.49</v>
      </c>
      <c r="C89" s="2">
        <f>VLOOKUP(A89,교통문화지수!A:AL,9,0)</f>
        <v>23.24</v>
      </c>
      <c r="D89" s="2">
        <f>VLOOKUP(A89,교통문화지수!A:AL,10,0)</f>
        <v>15</v>
      </c>
      <c r="E89" s="2">
        <f>VLOOKUP(A89,'1인당 자동차등록대수'!A:AB,5,0)</f>
        <v>0.5</v>
      </c>
      <c r="F89" s="2">
        <f>VLOOKUP(A89,도시면적!A:I,3,0)</f>
        <v>47894455</v>
      </c>
      <c r="G89" s="2">
        <f>VLOOKUP(A89,'주택 수'!A:I,3,0)</f>
        <v>23196</v>
      </c>
    </row>
    <row r="90" spans="1:7" customFormat="1">
      <c r="A90" s="1" t="s">
        <v>89</v>
      </c>
      <c r="B90" s="2">
        <f>VLOOKUP(A90,교통문화지수!A:AL,8,0)</f>
        <v>35.119999999999997</v>
      </c>
      <c r="C90" s="2">
        <f>VLOOKUP(A90,교통문화지수!A:AL,9,0)</f>
        <v>28.56</v>
      </c>
      <c r="D90" s="2">
        <f>VLOOKUP(A90,교통문화지수!A:AL,10,0)</f>
        <v>13.91</v>
      </c>
      <c r="E90" s="2">
        <f>VLOOKUP(A90,'1인당 자동차등록대수'!A:AB,5,0)</f>
        <v>0.5</v>
      </c>
      <c r="F90" s="2">
        <f>VLOOKUP(A90,도시면적!A:I,3,0)</f>
        <v>32583000</v>
      </c>
      <c r="G90" s="2">
        <f>VLOOKUP(A90,'주택 수'!A:I,3,0)</f>
        <v>26045</v>
      </c>
    </row>
    <row r="91" spans="1:7" customFormat="1">
      <c r="A91" s="1" t="s">
        <v>90</v>
      </c>
      <c r="B91" s="2">
        <f>VLOOKUP(A91,교통문화지수!A:AL,8,0)</f>
        <v>32.17</v>
      </c>
      <c r="C91" s="2">
        <f>VLOOKUP(A91,교통문화지수!A:AL,9,0)</f>
        <v>25.88</v>
      </c>
      <c r="D91" s="2">
        <f>VLOOKUP(A91,교통문화지수!A:AL,10,0)</f>
        <v>12.79</v>
      </c>
      <c r="E91" s="2">
        <f>VLOOKUP(A91,'1인당 자동차등록대수'!A:AB,5,0)</f>
        <v>0.5</v>
      </c>
      <c r="F91" s="2">
        <f>VLOOKUP(A91,도시면적!A:I,3,0)</f>
        <v>21150000</v>
      </c>
      <c r="G91" s="2">
        <f>VLOOKUP(A91,'주택 수'!A:I,3,0)</f>
        <v>20527</v>
      </c>
    </row>
    <row r="92" spans="1:7" customFormat="1">
      <c r="A92" s="1" t="s">
        <v>91</v>
      </c>
      <c r="B92" s="2">
        <f>VLOOKUP(A92,교통문화지수!A:AL,8,0)</f>
        <v>36.64</v>
      </c>
      <c r="C92" s="2">
        <f>VLOOKUP(A92,교통문화지수!A:AL,9,0)</f>
        <v>30.65</v>
      </c>
      <c r="D92" s="2">
        <f>VLOOKUP(A92,교통문화지수!A:AL,10,0)</f>
        <v>14.17</v>
      </c>
      <c r="E92" s="2">
        <f>VLOOKUP(A92,'1인당 자동차등록대수'!A:AB,5,0)</f>
        <v>0.5</v>
      </c>
      <c r="F92" s="2">
        <f>VLOOKUP(A92,도시면적!A:I,3,0)</f>
        <v>6196276</v>
      </c>
      <c r="G92" s="2">
        <f>VLOOKUP(A92,'주택 수'!A:I,3,0)</f>
        <v>12081</v>
      </c>
    </row>
    <row r="93" spans="1:7" customFormat="1">
      <c r="A93" s="1" t="s">
        <v>92</v>
      </c>
      <c r="B93" s="2">
        <f>VLOOKUP(A93,교통문화지수!A:AL,8,0)</f>
        <v>34.46</v>
      </c>
      <c r="C93" s="2">
        <f>VLOOKUP(A93,교통문화지수!A:AL,9,0)</f>
        <v>30.02</v>
      </c>
      <c r="D93" s="2">
        <f>VLOOKUP(A93,교통문화지수!A:AL,10,0)</f>
        <v>13.97</v>
      </c>
      <c r="E93" s="2">
        <f>VLOOKUP(A93,'1인당 자동차등록대수'!A:AB,5,0)</f>
        <v>0.5</v>
      </c>
      <c r="F93" s="2">
        <f>VLOOKUP(A93,도시면적!A:I,3,0)</f>
        <v>148871154</v>
      </c>
      <c r="G93" s="2">
        <f>VLOOKUP(A93,'주택 수'!A:I,3,0)</f>
        <v>40970</v>
      </c>
    </row>
    <row r="94" spans="1:7" customFormat="1">
      <c r="A94" s="1" t="s">
        <v>93</v>
      </c>
      <c r="B94" s="2">
        <f>VLOOKUP(A94,교통문화지수!A:AL,8,0)</f>
        <v>38.44</v>
      </c>
      <c r="C94" s="2">
        <f>VLOOKUP(A94,교통문화지수!A:AL,9,0)</f>
        <v>34.369999999999997</v>
      </c>
      <c r="D94" s="2">
        <f>VLOOKUP(A94,교통문화지수!A:AL,10,0)</f>
        <v>13.46</v>
      </c>
      <c r="E94" s="2">
        <f>VLOOKUP(A94,'1인당 자동차등록대수'!A:AB,5,0)</f>
        <v>0.5</v>
      </c>
      <c r="F94" s="2">
        <f>VLOOKUP(A94,도시면적!A:I,3,0)</f>
        <v>388613318</v>
      </c>
      <c r="G94" s="2">
        <f>VLOOKUP(A94,'주택 수'!A:I,3,0)</f>
        <v>185782</v>
      </c>
    </row>
    <row r="95" spans="1:7" customFormat="1">
      <c r="A95" s="1" t="s">
        <v>274</v>
      </c>
      <c r="B95" s="2">
        <f>VLOOKUP(A95,교통문화지수!A:AL,8,0)</f>
        <v>38.22</v>
      </c>
      <c r="C95" s="2">
        <f>VLOOKUP(A95,교통문화지수!A:AL,9,0)</f>
        <v>33.299999999999997</v>
      </c>
      <c r="D95" s="2">
        <f>VLOOKUP(A95,교통문화지수!A:AL,10,0)</f>
        <v>13.87</v>
      </c>
      <c r="E95" s="2">
        <f>VLOOKUP(A95,'1인당 자동차등록대수'!A:AB,5,0)</f>
        <v>0.4</v>
      </c>
      <c r="F95" s="2">
        <f>VLOOKUP(A95,도시면적!A:I,3,0)</f>
        <v>481554450</v>
      </c>
      <c r="G95" s="2">
        <f>VLOOKUP(A95,'주택 수'!A:I,3,0)</f>
        <v>494547</v>
      </c>
    </row>
    <row r="96" spans="1:7" customFormat="1">
      <c r="A96" s="1" t="s">
        <v>95</v>
      </c>
      <c r="B96" s="2">
        <f>VLOOKUP(A96,교통문화지수!A:AL,8,0)</f>
        <v>37.369999999999997</v>
      </c>
      <c r="C96" s="2">
        <f>VLOOKUP(A96,교통문화지수!A:AL,9,0)</f>
        <v>28.14</v>
      </c>
      <c r="D96" s="2">
        <f>VLOOKUP(A96,교통문화지수!A:AL,10,0)</f>
        <v>13.88</v>
      </c>
      <c r="E96" s="2">
        <f>VLOOKUP(A96,'1인당 자동차등록대수'!A:AB,5,0)</f>
        <v>0.4</v>
      </c>
      <c r="F96" s="2">
        <f>VLOOKUP(A96,도시면적!A:I,3,0)</f>
        <v>203272589</v>
      </c>
      <c r="G96" s="2">
        <f>VLOOKUP(A96,'주택 수'!A:I,3,0)</f>
        <v>134996</v>
      </c>
    </row>
    <row r="97" spans="1:7" customFormat="1">
      <c r="A97" s="1" t="s">
        <v>96</v>
      </c>
      <c r="B97" s="2">
        <f>VLOOKUP(A97,교통문화지수!A:AL,8,0)</f>
        <v>38.21</v>
      </c>
      <c r="C97" s="2">
        <f>VLOOKUP(A97,교통문화지수!A:AL,9,0)</f>
        <v>34.64</v>
      </c>
      <c r="D97" s="2">
        <f>VLOOKUP(A97,교통문화지수!A:AL,10,0)</f>
        <v>14.03</v>
      </c>
      <c r="E97" s="2">
        <f>VLOOKUP(A97,'1인당 자동차등록대수'!A:AB,5,0)</f>
        <v>0.4</v>
      </c>
      <c r="F97" s="2">
        <f>VLOOKUP(A97,도시면적!A:I,3,0)</f>
        <v>60877860</v>
      </c>
      <c r="G97" s="2">
        <f>VLOOKUP(A97,'주택 수'!A:I,3,0)</f>
        <v>74729</v>
      </c>
    </row>
    <row r="98" spans="1:7" customFormat="1">
      <c r="A98" s="1" t="s">
        <v>97</v>
      </c>
      <c r="B98" s="2">
        <f>VLOOKUP(A98,교통문화지수!A:AL,8,0)</f>
        <v>36.76</v>
      </c>
      <c r="C98" s="2">
        <f>VLOOKUP(A98,교통문화지수!A:AL,9,0)</f>
        <v>33.450000000000003</v>
      </c>
      <c r="D98" s="2">
        <f>VLOOKUP(A98,교통문화지수!A:AL,10,0)</f>
        <v>13.23</v>
      </c>
      <c r="E98" s="2">
        <f>VLOOKUP(A98,'1인당 자동차등록대수'!A:AB,5,0)</f>
        <v>0.4</v>
      </c>
      <c r="F98" s="2">
        <f>VLOOKUP(A98,도시면적!A:I,3,0)</f>
        <v>49319022</v>
      </c>
      <c r="G98" s="2">
        <f>VLOOKUP(A98,'주택 수'!A:I,3,0)</f>
        <v>32210</v>
      </c>
    </row>
    <row r="99" spans="1:7" customFormat="1">
      <c r="A99" s="1" t="s">
        <v>98</v>
      </c>
      <c r="B99" s="2">
        <f>VLOOKUP(A99,교통문화지수!A:AL,8,0)</f>
        <v>41.21</v>
      </c>
      <c r="C99" s="2">
        <f>VLOOKUP(A99,교통문화지수!A:AL,9,0)</f>
        <v>33.56</v>
      </c>
      <c r="D99" s="2">
        <f>VLOOKUP(A99,교통문화지수!A:AL,10,0)</f>
        <v>14.01</v>
      </c>
      <c r="E99" s="2">
        <f>VLOOKUP(A99,'1인당 자동차등록대수'!A:AB,5,0)</f>
        <v>0.4</v>
      </c>
      <c r="F99" s="2">
        <f>VLOOKUP(A99,도시면적!A:I,3,0)</f>
        <v>120308865</v>
      </c>
      <c r="G99" s="2">
        <f>VLOOKUP(A99,'주택 수'!A:I,3,0)</f>
        <v>150634</v>
      </c>
    </row>
    <row r="100" spans="1:7" customFormat="1">
      <c r="A100" s="1" t="s">
        <v>99</v>
      </c>
      <c r="B100" s="2">
        <f>VLOOKUP(A100,교통문화지수!A:AL,8,0)</f>
        <v>38.68</v>
      </c>
      <c r="C100" s="2">
        <f>VLOOKUP(A100,교통문화지수!A:AL,9,0)</f>
        <v>28.79</v>
      </c>
      <c r="D100" s="2">
        <f>VLOOKUP(A100,교통문화지수!A:AL,10,0)</f>
        <v>14.12</v>
      </c>
      <c r="E100" s="2">
        <f>VLOOKUP(A100,'1인당 자동차등록대수'!A:AB,5,0)</f>
        <v>0.5</v>
      </c>
      <c r="F100" s="2">
        <f>VLOOKUP(A100,도시면적!A:I,3,0)</f>
        <v>47776114</v>
      </c>
      <c r="G100" s="2">
        <f>VLOOKUP(A100,'주택 수'!A:I,3,0)</f>
        <v>101978</v>
      </c>
    </row>
    <row r="101" spans="1:7" customFormat="1">
      <c r="A101" s="1" t="s">
        <v>100</v>
      </c>
      <c r="B101" s="2">
        <f>VLOOKUP(A101,교통문화지수!A:AL,8,0)</f>
        <v>38.200000000000003</v>
      </c>
      <c r="C101" s="2">
        <f>VLOOKUP(A101,교통문화지수!A:AL,9,0)</f>
        <v>34.58</v>
      </c>
      <c r="D101" s="2">
        <f>VLOOKUP(A101,교통문화지수!A:AL,10,0)</f>
        <v>13.73</v>
      </c>
      <c r="E101" s="2">
        <f>VLOOKUP(A101,'1인당 자동차등록대수'!A:AB,5,0)</f>
        <v>0.5</v>
      </c>
      <c r="F101" s="2">
        <f>VLOOKUP(A101,도시면적!A:I,3,0)</f>
        <v>797969025</v>
      </c>
      <c r="G101" s="2">
        <f>VLOOKUP(A101,'주택 수'!A:I,3,0)</f>
        <v>761054</v>
      </c>
    </row>
    <row r="102" spans="1:7" customFormat="1">
      <c r="A102" s="1" t="s">
        <v>101</v>
      </c>
      <c r="B102" s="2" t="str">
        <f>VLOOKUP(A102,교통문화지수!A:AL,8,0)</f>
        <v>-</v>
      </c>
      <c r="C102" s="2" t="str">
        <f>VLOOKUP(A102,교통문화지수!A:AL,9,0)</f>
        <v>-</v>
      </c>
      <c r="D102" s="2" t="str">
        <f>VLOOKUP(A102,교통문화지수!A:AL,10,0)</f>
        <v>-</v>
      </c>
      <c r="E102" s="2" t="str">
        <f>VLOOKUP(A102,'1인당 자동차등록대수'!A:AB,5,0)</f>
        <v>-</v>
      </c>
      <c r="F102" s="2" t="e">
        <f>VLOOKUP(A102,도시면적!A:I,3,0)</f>
        <v>#N/A</v>
      </c>
      <c r="G102" s="2" t="e">
        <f>VLOOKUP(A102,'주택 수'!A:I,3,0)</f>
        <v>#N/A</v>
      </c>
    </row>
    <row r="103" spans="1:7" customFormat="1">
      <c r="A103" s="1" t="s">
        <v>102</v>
      </c>
      <c r="B103" s="2">
        <f>VLOOKUP(A103,교통문화지수!A:AL,8,0)</f>
        <v>38.58</v>
      </c>
      <c r="C103" s="2">
        <f>VLOOKUP(A103,교통문화지수!A:AL,9,0)</f>
        <v>34.28</v>
      </c>
      <c r="D103" s="2">
        <f>VLOOKUP(A103,교통문화지수!A:AL,10,0)</f>
        <v>14.25</v>
      </c>
      <c r="E103" s="2">
        <f>VLOOKUP(A103,'1인당 자동차등록대수'!A:AB,5,0)</f>
        <v>0.4</v>
      </c>
      <c r="F103" s="2">
        <f>VLOOKUP(A103,도시면적!A:I,3,0)</f>
        <v>17435147</v>
      </c>
      <c r="G103" s="2">
        <f>VLOOKUP(A103,'주택 수'!A:I,3,0)</f>
        <v>42045</v>
      </c>
    </row>
    <row r="104" spans="1:7" customFormat="1">
      <c r="A104" s="1" t="s">
        <v>103</v>
      </c>
      <c r="B104" s="2">
        <f>VLOOKUP(A104,교통문화지수!A:AL,8,0)</f>
        <v>38.340000000000003</v>
      </c>
      <c r="C104" s="2">
        <f>VLOOKUP(A104,교통문화지수!A:AL,9,0)</f>
        <v>36.479999999999997</v>
      </c>
      <c r="D104" s="2">
        <f>VLOOKUP(A104,교통문화지수!A:AL,10,0)</f>
        <v>13.85</v>
      </c>
      <c r="E104" s="2">
        <f>VLOOKUP(A104,'1인당 자동차등록대수'!A:AB,5,0)</f>
        <v>0.4</v>
      </c>
      <c r="F104" s="2">
        <f>VLOOKUP(A104,도시면적!A:I,3,0)</f>
        <v>62339776</v>
      </c>
      <c r="G104" s="2">
        <f>VLOOKUP(A104,'주택 수'!A:I,3,0)</f>
        <v>179685</v>
      </c>
    </row>
    <row r="105" spans="1:7" customFormat="1">
      <c r="A105" s="1" t="s">
        <v>104</v>
      </c>
      <c r="B105" s="2">
        <f>VLOOKUP(A105,교통문화지수!A:AL,8,0)</f>
        <v>33.200000000000003</v>
      </c>
      <c r="C105" s="2">
        <f>VLOOKUP(A105,교통문화지수!A:AL,9,0)</f>
        <v>30.96</v>
      </c>
      <c r="D105" s="2">
        <f>VLOOKUP(A105,교통문화지수!A:AL,10,0)</f>
        <v>13.04</v>
      </c>
      <c r="E105" s="2">
        <f>VLOOKUP(A105,'1인당 자동차등록대수'!A:AB,5,0)</f>
        <v>0.5</v>
      </c>
      <c r="F105" s="2">
        <f>VLOOKUP(A105,도시면적!A:I,3,0)</f>
        <v>376376084</v>
      </c>
      <c r="G105" s="2">
        <f>VLOOKUP(A105,'주택 수'!A:I,3,0)</f>
        <v>75593</v>
      </c>
    </row>
    <row r="106" spans="1:7" customFormat="1">
      <c r="A106" s="1" t="s">
        <v>105</v>
      </c>
      <c r="B106" s="2">
        <f>VLOOKUP(A106,교통문화지수!A:AL,8,0)</f>
        <v>38.18</v>
      </c>
      <c r="C106" s="2">
        <f>VLOOKUP(A106,교통문화지수!A:AL,9,0)</f>
        <v>33.979999999999997</v>
      </c>
      <c r="D106" s="2">
        <f>VLOOKUP(A106,교통문화지수!A:AL,10,0)</f>
        <v>14.01</v>
      </c>
      <c r="E106" s="2">
        <f>VLOOKUP(A106,'1인당 자동차등록대수'!A:AB,5,0)</f>
        <v>0.4</v>
      </c>
      <c r="F106" s="2">
        <f>VLOOKUP(A106,도시면적!A:I,3,0)</f>
        <v>146895864</v>
      </c>
      <c r="G106" s="2">
        <f>VLOOKUP(A106,'주택 수'!A:I,3,0)</f>
        <v>115006</v>
      </c>
    </row>
    <row r="107" spans="1:7" customFormat="1">
      <c r="A107" s="1" t="s">
        <v>106</v>
      </c>
      <c r="B107" s="2">
        <f>VLOOKUP(A107,교통문화지수!A:AL,8,0)</f>
        <v>38.08</v>
      </c>
      <c r="C107" s="2">
        <f>VLOOKUP(A107,교통문화지수!A:AL,9,0)</f>
        <v>31.03</v>
      </c>
      <c r="D107" s="2">
        <f>VLOOKUP(A107,교통문화지수!A:AL,10,0)</f>
        <v>13.59</v>
      </c>
      <c r="E107" s="2">
        <f>VLOOKUP(A107,'1인당 자동차등록대수'!A:AB,5,0)</f>
        <v>0.4</v>
      </c>
      <c r="F107" s="2">
        <f>VLOOKUP(A107,도시면적!A:I,3,0)</f>
        <v>94072524</v>
      </c>
      <c r="G107" s="2">
        <f>VLOOKUP(A107,'주택 수'!A:I,3,0)</f>
        <v>135041</v>
      </c>
    </row>
    <row r="108" spans="1:7" customFormat="1">
      <c r="A108" s="1" t="s">
        <v>107</v>
      </c>
      <c r="B108" s="2">
        <f>VLOOKUP(A108,교통문화지수!A:AL,8,0)</f>
        <v>40.54</v>
      </c>
      <c r="C108" s="2">
        <f>VLOOKUP(A108,교통문화지수!A:AL,9,0)</f>
        <v>32.49</v>
      </c>
      <c r="D108" s="2">
        <f>VLOOKUP(A108,교통문화지수!A:AL,10,0)</f>
        <v>14.55</v>
      </c>
      <c r="E108" s="2">
        <f>VLOOKUP(A108,'1인당 자동차등록대수'!A:AB,5,0)</f>
        <v>0.4</v>
      </c>
      <c r="F108" s="2">
        <f>VLOOKUP(A108,도시면적!A:I,3,0)</f>
        <v>17328554</v>
      </c>
      <c r="G108" s="2">
        <f>VLOOKUP(A108,'주택 수'!A:I,3,0)</f>
        <v>54530</v>
      </c>
    </row>
    <row r="109" spans="1:7" customFormat="1">
      <c r="A109" s="1" t="s">
        <v>108</v>
      </c>
      <c r="B109" s="2">
        <f>VLOOKUP(A109,교통문화지수!A:AL,8,0)</f>
        <v>38.89</v>
      </c>
      <c r="C109" s="2">
        <f>VLOOKUP(A109,교통문화지수!A:AL,9,0)</f>
        <v>35.69</v>
      </c>
      <c r="D109" s="2">
        <f>VLOOKUP(A109,교통문화지수!A:AL,10,0)</f>
        <v>13.35</v>
      </c>
      <c r="E109" s="2">
        <f>VLOOKUP(A109,'1인당 자동차등록대수'!A:AB,5,0)</f>
        <v>0.5</v>
      </c>
      <c r="F109" s="2">
        <f>VLOOKUP(A109,도시면적!A:I,3,0)</f>
        <v>76466396</v>
      </c>
      <c r="G109" s="2">
        <f>VLOOKUP(A109,'주택 수'!A:I,3,0)</f>
        <v>133183</v>
      </c>
    </row>
    <row r="110" spans="1:7" customFormat="1">
      <c r="A110" s="1" t="s">
        <v>109</v>
      </c>
      <c r="B110" s="2">
        <f>VLOOKUP(A110,교통문화지수!A:AL,8,0)</f>
        <v>37.14</v>
      </c>
      <c r="C110" s="2">
        <f>VLOOKUP(A110,교통문화지수!A:AL,9,0)</f>
        <v>36.159999999999997</v>
      </c>
      <c r="D110" s="2">
        <f>VLOOKUP(A110,교통문화지수!A:AL,10,0)</f>
        <v>13.14</v>
      </c>
      <c r="E110" s="2">
        <f>VLOOKUP(A110,'1인당 자동차등록대수'!A:AB,5,0)</f>
        <v>0.7</v>
      </c>
      <c r="F110" s="2">
        <f>VLOOKUP(A110,도시면적!A:I,3,0)</f>
        <v>7054680</v>
      </c>
      <c r="G110" s="2">
        <f>VLOOKUP(A110,'주택 수'!A:I,3,0)</f>
        <v>25971</v>
      </c>
    </row>
    <row r="111" spans="1:7" customFormat="1">
      <c r="A111" s="1" t="s">
        <v>110</v>
      </c>
      <c r="B111" s="2">
        <f>VLOOKUP(A111,교통문화지수!A:AL,8,0)</f>
        <v>40.54</v>
      </c>
      <c r="C111" s="2">
        <f>VLOOKUP(A111,교통문화지수!A:AL,9,0)</f>
        <v>35.020000000000003</v>
      </c>
      <c r="D111" s="2">
        <f>VLOOKUP(A111,교통문화지수!A:AL,10,0)</f>
        <v>13.97</v>
      </c>
      <c r="E111" s="2">
        <f>VLOOKUP(A111,'1인당 자동차등록대수'!A:AB,5,0)</f>
        <v>0.4</v>
      </c>
      <c r="F111" s="2">
        <f>VLOOKUP(A111,도시면적!A:I,3,0)</f>
        <v>495546287</v>
      </c>
      <c r="G111" s="2">
        <f>VLOOKUP(A111,'주택 수'!A:I,3,0)</f>
        <v>474193</v>
      </c>
    </row>
    <row r="112" spans="1:7" customFormat="1">
      <c r="A112" s="1" t="s">
        <v>111</v>
      </c>
      <c r="B112" s="2">
        <f>VLOOKUP(A112,교통문화지수!A:AL,8,0)</f>
        <v>40.840000000000003</v>
      </c>
      <c r="C112" s="2">
        <f>VLOOKUP(A112,교통문화지수!A:AL,9,0)</f>
        <v>31.78</v>
      </c>
      <c r="D112" s="2">
        <f>VLOOKUP(A112,교통문화지수!A:AL,10,0)</f>
        <v>13.65</v>
      </c>
      <c r="E112" s="2">
        <f>VLOOKUP(A112,'1인당 자동차등록대수'!A:AB,5,0)</f>
        <v>0.5</v>
      </c>
      <c r="F112" s="2">
        <f>VLOOKUP(A112,도시면적!A:I,3,0)</f>
        <v>68419960</v>
      </c>
      <c r="G112" s="2">
        <f>VLOOKUP(A112,'주택 수'!A:I,3,0)</f>
        <v>61796</v>
      </c>
    </row>
    <row r="113" spans="1:7" customFormat="1">
      <c r="A113" s="1" t="s">
        <v>112</v>
      </c>
      <c r="B113" s="2">
        <f>VLOOKUP(A113,교통문화지수!A:AL,8,0)</f>
        <v>39.01</v>
      </c>
      <c r="C113" s="2">
        <f>VLOOKUP(A113,교통문화지수!A:AL,9,0)</f>
        <v>35.69</v>
      </c>
      <c r="D113" s="2">
        <f>VLOOKUP(A113,교통문화지수!A:AL,10,0)</f>
        <v>13.91</v>
      </c>
      <c r="E113" s="2">
        <f>VLOOKUP(A113,'1인당 자동차등록대수'!A:AB,5,0)</f>
        <v>0.4</v>
      </c>
      <c r="F113" s="2">
        <f>VLOOKUP(A113,도시면적!A:I,3,0)</f>
        <v>120563421</v>
      </c>
      <c r="G113" s="2">
        <f>VLOOKUP(A113,'주택 수'!A:I,3,0)</f>
        <v>77569</v>
      </c>
    </row>
    <row r="114" spans="1:7" customFormat="1">
      <c r="A114" s="1" t="s">
        <v>113</v>
      </c>
      <c r="B114" s="2">
        <f>VLOOKUP(A114,교통문화지수!A:AL,8,0)</f>
        <v>41.85</v>
      </c>
      <c r="C114" s="2">
        <f>VLOOKUP(A114,교통문화지수!A:AL,9,0)</f>
        <v>36.69</v>
      </c>
      <c r="D114" s="2">
        <f>VLOOKUP(A114,교통문화지수!A:AL,10,0)</f>
        <v>14.07</v>
      </c>
      <c r="E114" s="2">
        <f>VLOOKUP(A114,'1인당 자동차등록대수'!A:AB,5,0)</f>
        <v>0.4</v>
      </c>
      <c r="F114" s="2">
        <f>VLOOKUP(A114,도시면적!A:I,3,0)</f>
        <v>73093288</v>
      </c>
      <c r="G114" s="2">
        <f>VLOOKUP(A114,'주택 수'!A:I,3,0)</f>
        <v>146366</v>
      </c>
    </row>
    <row r="115" spans="1:7" customFormat="1">
      <c r="A115" s="1" t="s">
        <v>114</v>
      </c>
      <c r="B115" s="2">
        <f>VLOOKUP(A115,교통문화지수!A:AL,8,0)</f>
        <v>40.61</v>
      </c>
      <c r="C115" s="2">
        <f>VLOOKUP(A115,교통문화지수!A:AL,9,0)</f>
        <v>33.58</v>
      </c>
      <c r="D115" s="2">
        <f>VLOOKUP(A115,교통문화지수!A:AL,10,0)</f>
        <v>14.58</v>
      </c>
      <c r="E115" s="2">
        <f>VLOOKUP(A115,'1인당 자동차등록대수'!A:AB,5,0)</f>
        <v>0.5</v>
      </c>
      <c r="F115" s="2">
        <f>VLOOKUP(A115,도시면적!A:I,3,0)</f>
        <v>177251011</v>
      </c>
      <c r="G115" s="2">
        <f>VLOOKUP(A115,'주택 수'!A:I,3,0)</f>
        <v>107888</v>
      </c>
    </row>
    <row r="116" spans="1:7" customFormat="1">
      <c r="A116" s="1" t="s">
        <v>115</v>
      </c>
      <c r="B116" s="2">
        <f>VLOOKUP(A116,교통문화지수!A:AL,8,0)</f>
        <v>38.92</v>
      </c>
      <c r="C116" s="2">
        <f>VLOOKUP(A116,교통문화지수!A:AL,9,0)</f>
        <v>34.57</v>
      </c>
      <c r="D116" s="2">
        <f>VLOOKUP(A116,교통문화지수!A:AL,10,0)</f>
        <v>13.64</v>
      </c>
      <c r="E116" s="2">
        <f>VLOOKUP(A116,'1인당 자동차등록대수'!A:AB,5,0)</f>
        <v>0.4</v>
      </c>
      <c r="F116" s="2">
        <f>VLOOKUP(A116,도시면적!A:I,3,0)</f>
        <v>56218607</v>
      </c>
      <c r="G116" s="2">
        <f>VLOOKUP(A116,'주택 수'!A:I,3,0)</f>
        <v>80574</v>
      </c>
    </row>
    <row r="117" spans="1:7" customFormat="1">
      <c r="A117" s="1" t="s">
        <v>116</v>
      </c>
      <c r="B117" s="2">
        <f>VLOOKUP(A117,교통문화지수!A:AL,8,0)</f>
        <v>35.9</v>
      </c>
      <c r="C117" s="2">
        <f>VLOOKUP(A117,교통문화지수!A:AL,9,0)</f>
        <v>35.81</v>
      </c>
      <c r="D117" s="2">
        <f>VLOOKUP(A117,교통문화지수!A:AL,10,0)</f>
        <v>13.58</v>
      </c>
      <c r="E117" s="2">
        <f>VLOOKUP(A117,'1인당 자동차등록대수'!A:AB,5,0)</f>
        <v>0.4</v>
      </c>
      <c r="F117" s="2">
        <f>VLOOKUP(A117,도시면적!A:I,3,0)</f>
        <v>940825056</v>
      </c>
      <c r="G117" s="2">
        <f>VLOOKUP(A117,'주택 수'!A:I,3,0)</f>
        <v>1174034</v>
      </c>
    </row>
    <row r="118" spans="1:7" customFormat="1">
      <c r="A118" s="1" t="s">
        <v>117</v>
      </c>
      <c r="B118" s="2">
        <f>VLOOKUP(A118,교통문화지수!A:AL,8,0)</f>
        <v>34.950000000000003</v>
      </c>
      <c r="C118" s="2">
        <f>VLOOKUP(A118,교통문화지수!A:AL,9,0)</f>
        <v>22</v>
      </c>
      <c r="D118" s="2">
        <f>VLOOKUP(A118,교통문화지수!A:AL,10,0)</f>
        <v>12.59</v>
      </c>
      <c r="E118" s="2">
        <f>VLOOKUP(A118,'1인당 자동차등록대수'!A:AB,5,0)</f>
        <v>0.6</v>
      </c>
      <c r="F118" s="2">
        <f>VLOOKUP(A118,도시면적!A:I,3,0)</f>
        <v>238454382</v>
      </c>
      <c r="G118" s="2">
        <f>VLOOKUP(A118,'주택 수'!A:I,3,0)</f>
        <v>33041</v>
      </c>
    </row>
    <row r="119" spans="1:7" customFormat="1">
      <c r="A119" s="1" t="s">
        <v>118</v>
      </c>
      <c r="B119" s="2">
        <f>VLOOKUP(A119,교통문화지수!A:AL,8,0)</f>
        <v>34.26</v>
      </c>
      <c r="C119" s="2">
        <f>VLOOKUP(A119,교통문화지수!A:AL,9,0)</f>
        <v>35.549999999999997</v>
      </c>
      <c r="D119" s="2">
        <f>VLOOKUP(A119,교통문화지수!A:AL,10,0)</f>
        <v>14.02</v>
      </c>
      <c r="E119" s="2">
        <f>VLOOKUP(A119,'1인당 자동차등록대수'!A:AB,5,0)</f>
        <v>0.4</v>
      </c>
      <c r="F119" s="2">
        <f>VLOOKUP(A119,도시면적!A:I,3,0)</f>
        <v>65179775</v>
      </c>
      <c r="G119" s="2">
        <f>VLOOKUP(A119,'주택 수'!A:I,3,0)</f>
        <v>80635</v>
      </c>
    </row>
    <row r="120" spans="1:7" customFormat="1">
      <c r="A120" s="1" t="s">
        <v>119</v>
      </c>
      <c r="B120" s="2">
        <f>VLOOKUP(A120,교통문화지수!A:AL,8,0)</f>
        <v>34.39</v>
      </c>
      <c r="C120" s="2">
        <f>VLOOKUP(A120,교통문화지수!A:AL,9,0)</f>
        <v>31.46</v>
      </c>
      <c r="D120" s="2">
        <f>VLOOKUP(A120,교통문화지수!A:AL,10,0)</f>
        <v>11.72</v>
      </c>
      <c r="E120" s="2">
        <f>VLOOKUP(A120,'1인당 자동차등록대수'!A:AB,5,0)</f>
        <v>0.4</v>
      </c>
      <c r="F120" s="2">
        <f>VLOOKUP(A120,도시면적!A:I,3,0)</f>
        <v>221563955</v>
      </c>
      <c r="G120" s="2">
        <f>VLOOKUP(A120,'주택 수'!A:I,3,0)</f>
        <v>54029</v>
      </c>
    </row>
    <row r="121" spans="1:7" customFormat="1">
      <c r="A121" s="1" t="s">
        <v>120</v>
      </c>
      <c r="B121" s="2">
        <f>VLOOKUP(A121,교통문화지수!A:AL,8,0)</f>
        <v>35.82</v>
      </c>
      <c r="C121" s="2">
        <f>VLOOKUP(A121,교통문화지수!A:AL,9,0)</f>
        <v>36.83</v>
      </c>
      <c r="D121" s="2">
        <f>VLOOKUP(A121,교통문화지수!A:AL,10,0)</f>
        <v>13.33</v>
      </c>
      <c r="E121" s="2">
        <f>VLOOKUP(A121,'1인당 자동차등록대수'!A:AB,5,0)</f>
        <v>0.3</v>
      </c>
      <c r="F121" s="2">
        <f>VLOOKUP(A121,도시면적!A:I,3,0)</f>
        <v>42507261</v>
      </c>
      <c r="G121" s="2">
        <f>VLOOKUP(A121,'주택 수'!A:I,3,0)</f>
        <v>99806</v>
      </c>
    </row>
    <row r="122" spans="1:7" customFormat="1">
      <c r="A122" s="1" t="s">
        <v>121</v>
      </c>
      <c r="B122" s="2">
        <f>VLOOKUP(A122,교통문화지수!A:AL,8,0)</f>
        <v>34.450000000000003</v>
      </c>
      <c r="C122" s="2">
        <f>VLOOKUP(A122,교통문화지수!A:AL,9,0)</f>
        <v>35.72</v>
      </c>
      <c r="D122" s="2">
        <f>VLOOKUP(A122,교통문화지수!A:AL,10,0)</f>
        <v>13.02</v>
      </c>
      <c r="E122" s="2">
        <f>VLOOKUP(A122,'1인당 자동차등록대수'!A:AB,5,0)</f>
        <v>0.5</v>
      </c>
      <c r="F122" s="2">
        <f>VLOOKUP(A122,도시면적!A:I,3,0)</f>
        <v>11593305</v>
      </c>
      <c r="G122" s="2">
        <f>VLOOKUP(A122,'주택 수'!A:I,3,0)</f>
        <v>30089</v>
      </c>
    </row>
    <row r="123" spans="1:7" customFormat="1">
      <c r="A123" s="1" t="s">
        <v>122</v>
      </c>
      <c r="B123" s="2">
        <f>VLOOKUP(A123,교통문화지수!A:AL,8,0)</f>
        <v>36.04</v>
      </c>
      <c r="C123" s="2">
        <f>VLOOKUP(A123,교통문화지수!A:AL,9,0)</f>
        <v>37.56</v>
      </c>
      <c r="D123" s="2">
        <f>VLOOKUP(A123,교통문화지수!A:AL,10,0)</f>
        <v>14.07</v>
      </c>
      <c r="E123" s="2">
        <f>VLOOKUP(A123,'1인당 자동차등록대수'!A:AB,5,0)</f>
        <v>0.3</v>
      </c>
      <c r="F123" s="2">
        <f>VLOOKUP(A123,도시면적!A:I,3,0)</f>
        <v>16697577</v>
      </c>
      <c r="G123" s="2">
        <f>VLOOKUP(A123,'주택 수'!A:I,3,0)</f>
        <v>84217</v>
      </c>
    </row>
    <row r="124" spans="1:7" customFormat="1">
      <c r="A124" s="1" t="s">
        <v>280</v>
      </c>
      <c r="B124" s="2">
        <f>VLOOKUP(A124,교통문화지수!A:AL,8,0)</f>
        <v>35.520000000000003</v>
      </c>
      <c r="C124" s="2">
        <f>VLOOKUP(A124,교통문화지수!A:AL,9,0)</f>
        <v>37.72</v>
      </c>
      <c r="D124" s="2">
        <f>VLOOKUP(A124,교통문화지수!A:AL,10,0)</f>
        <v>14.03</v>
      </c>
      <c r="E124" s="2">
        <f>VLOOKUP(A124,'1인당 자동차등록대수'!A:AB,5,0)</f>
        <v>0.3</v>
      </c>
      <c r="F124" s="2">
        <f>VLOOKUP(A124,도시면적!A:I,3,0)</f>
        <v>29682617</v>
      </c>
      <c r="G124" s="2">
        <f>VLOOKUP(A124,'주택 수'!A:I,3,0)</f>
        <v>131528</v>
      </c>
    </row>
    <row r="125" spans="1:7" customFormat="1">
      <c r="A125" s="1" t="s">
        <v>123</v>
      </c>
      <c r="B125" s="2">
        <f>VLOOKUP(A125,교통문화지수!A:AL,8,0)</f>
        <v>35.53</v>
      </c>
      <c r="C125" s="2">
        <f>VLOOKUP(A125,교통문화지수!A:AL,9,0)</f>
        <v>31.76</v>
      </c>
      <c r="D125" s="2">
        <f>VLOOKUP(A125,교통문화지수!A:AL,10,0)</f>
        <v>13.96</v>
      </c>
      <c r="E125" s="2">
        <f>VLOOKUP(A125,'1인당 자동차등록대수'!A:AB,5,0)</f>
        <v>0.3</v>
      </c>
      <c r="F125" s="2">
        <f>VLOOKUP(A125,도시면적!A:I,3,0)</f>
        <v>39434038</v>
      </c>
      <c r="G125" s="2">
        <f>VLOOKUP(A125,'주택 수'!A:I,3,0)</f>
        <v>104343</v>
      </c>
    </row>
    <row r="126" spans="1:7" customFormat="1">
      <c r="A126" s="1" t="s">
        <v>124</v>
      </c>
      <c r="B126" s="2">
        <f>VLOOKUP(A126,교통문화지수!A:AL,8,0)</f>
        <v>35.18</v>
      </c>
      <c r="C126" s="2">
        <f>VLOOKUP(A126,교통문화지수!A:AL,9,0)</f>
        <v>34.9</v>
      </c>
      <c r="D126" s="2">
        <f>VLOOKUP(A126,교통문화지수!A:AL,10,0)</f>
        <v>13.25</v>
      </c>
      <c r="E126" s="2">
        <f>VLOOKUP(A126,'1인당 자동차등록대수'!A:AB,5,0)</f>
        <v>0.4</v>
      </c>
      <c r="F126" s="2">
        <f>VLOOKUP(A126,도시면적!A:I,3,0)</f>
        <v>36106274</v>
      </c>
      <c r="G126" s="2">
        <f>VLOOKUP(A126,'주택 수'!A:I,3,0)</f>
        <v>74285</v>
      </c>
    </row>
    <row r="127" spans="1:7" customFormat="1">
      <c r="A127" s="1" t="s">
        <v>125</v>
      </c>
      <c r="B127" s="2">
        <f>VLOOKUP(A127,교통문화지수!A:AL,8,0)</f>
        <v>33.9</v>
      </c>
      <c r="C127" s="2">
        <f>VLOOKUP(A127,교통문화지수!A:AL,9,0)</f>
        <v>36.11</v>
      </c>
      <c r="D127" s="2">
        <f>VLOOKUP(A127,교통문화지수!A:AL,10,0)</f>
        <v>13.18</v>
      </c>
      <c r="E127" s="2">
        <f>VLOOKUP(A127,'1인당 자동차등록대수'!A:AB,5,0)</f>
        <v>0.3</v>
      </c>
      <c r="F127" s="2">
        <f>VLOOKUP(A127,도시면적!A:I,3,0)</f>
        <v>68381835</v>
      </c>
      <c r="G127" s="2">
        <f>VLOOKUP(A127,'주택 수'!A:I,3,0)</f>
        <v>112348</v>
      </c>
    </row>
    <row r="128" spans="1:7" customFormat="1">
      <c r="A128" s="1" t="s">
        <v>126</v>
      </c>
      <c r="B128" s="2">
        <f>VLOOKUP(A128,교통문화지수!A:AL,8,0)</f>
        <v>34.28</v>
      </c>
      <c r="C128" s="2">
        <f>VLOOKUP(A128,교통문화지수!A:AL,9,0)</f>
        <v>35.61</v>
      </c>
      <c r="D128" s="2">
        <f>VLOOKUP(A128,교통문화지수!A:AL,10,0)</f>
        <v>13.22</v>
      </c>
      <c r="E128" s="2">
        <f>VLOOKUP(A128,'1인당 자동차등록대수'!A:AB,5,0)</f>
        <v>0.3</v>
      </c>
      <c r="F128" s="2">
        <f>VLOOKUP(A128,도시면적!A:I,3,0)</f>
        <v>29362772</v>
      </c>
      <c r="G128" s="2">
        <f>VLOOKUP(A128,'주택 수'!A:I,3,0)</f>
        <v>38965</v>
      </c>
    </row>
    <row r="129" spans="1:7" customFormat="1">
      <c r="A129" s="1" t="s">
        <v>127</v>
      </c>
      <c r="B129" s="2">
        <f>VLOOKUP(A129,교통문화지수!A:AL,8,0)</f>
        <v>39.28</v>
      </c>
      <c r="C129" s="2">
        <f>VLOOKUP(A129,교통문화지수!A:AL,9,0)</f>
        <v>34.11</v>
      </c>
      <c r="D129" s="2">
        <f>VLOOKUP(A129,교통문화지수!A:AL,10,0)</f>
        <v>13.38</v>
      </c>
      <c r="E129" s="2">
        <f>VLOOKUP(A129,'1인당 자동차등록대수'!A:AB,5,0)</f>
        <v>0.4</v>
      </c>
      <c r="F129" s="2">
        <f>VLOOKUP(A129,도시면적!A:I,3,0)</f>
        <v>14084751</v>
      </c>
      <c r="G129" s="2">
        <f>VLOOKUP(A129,'주택 수'!A:I,3,0)</f>
        <v>62169</v>
      </c>
    </row>
    <row r="130" spans="1:7" customFormat="1">
      <c r="A130" s="1" t="s">
        <v>128</v>
      </c>
      <c r="B130" s="2">
        <f>VLOOKUP(A130,교통문화지수!A:AL,8,0)</f>
        <v>37.049999999999997</v>
      </c>
      <c r="C130" s="2">
        <f>VLOOKUP(A130,교통문화지수!A:AL,9,0)</f>
        <v>35.17</v>
      </c>
      <c r="D130" s="2">
        <f>VLOOKUP(A130,교통문화지수!A:AL,10,0)</f>
        <v>13.79</v>
      </c>
      <c r="E130" s="2">
        <f>VLOOKUP(A130,'1인당 자동차등록대수'!A:AB,5,0)</f>
        <v>0.4</v>
      </c>
      <c r="F130" s="2">
        <f>VLOOKUP(A130,도시면적!A:I,3,0)</f>
        <v>12078474</v>
      </c>
      <c r="G130" s="2">
        <f>VLOOKUP(A130,'주택 수'!A:I,3,0)</f>
        <v>66576</v>
      </c>
    </row>
    <row r="131" spans="1:7" customFormat="1">
      <c r="A131" s="1" t="s">
        <v>129</v>
      </c>
      <c r="B131" s="2">
        <f>VLOOKUP(A131,교통문화지수!A:AL,8,0)</f>
        <v>36.94</v>
      </c>
      <c r="C131" s="2">
        <f>VLOOKUP(A131,교통문화지수!A:AL,9,0)</f>
        <v>35.950000000000003</v>
      </c>
      <c r="D131" s="2">
        <f>VLOOKUP(A131,교통문화지수!A:AL,10,0)</f>
        <v>14.32</v>
      </c>
      <c r="E131" s="2">
        <f>VLOOKUP(A131,'1인당 자동차등록대수'!A:AB,5,0)</f>
        <v>0.3</v>
      </c>
      <c r="F131" s="2">
        <f>VLOOKUP(A131,도시면적!A:I,3,0)</f>
        <v>56165682</v>
      </c>
      <c r="G131" s="2">
        <f>VLOOKUP(A131,'주택 수'!A:I,3,0)</f>
        <v>46285</v>
      </c>
    </row>
    <row r="132" spans="1:7" customFormat="1">
      <c r="A132" s="1" t="s">
        <v>130</v>
      </c>
      <c r="B132" s="2">
        <f>VLOOKUP(A132,교통문화지수!A:AL,8,0)</f>
        <v>37.4</v>
      </c>
      <c r="C132" s="2">
        <f>VLOOKUP(A132,교통문화지수!A:AL,9,0)</f>
        <v>32.5</v>
      </c>
      <c r="D132" s="2">
        <f>VLOOKUP(A132,교통문화지수!A:AL,10,0)</f>
        <v>14.22</v>
      </c>
      <c r="E132" s="2">
        <f>VLOOKUP(A132,'1인당 자동차등록대수'!A:AB,5,0)</f>
        <v>0.5</v>
      </c>
      <c r="F132" s="2">
        <f>VLOOKUP(A132,도시면적!A:I,3,0)</f>
        <v>4466946</v>
      </c>
      <c r="G132" s="2">
        <f>VLOOKUP(A132,'주택 수'!A:I,3,0)</f>
        <v>16590</v>
      </c>
    </row>
    <row r="133" spans="1:7" customFormat="1">
      <c r="A133" s="1" t="s">
        <v>131</v>
      </c>
      <c r="B133" s="2">
        <f>VLOOKUP(A133,교통문화지수!A:AL,8,0)</f>
        <v>38.26</v>
      </c>
      <c r="C133" s="2">
        <f>VLOOKUP(A133,교통문화지수!A:AL,9,0)</f>
        <v>35.340000000000003</v>
      </c>
      <c r="D133" s="2">
        <f>VLOOKUP(A133,교통문화지수!A:AL,10,0)</f>
        <v>13.63</v>
      </c>
      <c r="E133" s="2">
        <f>VLOOKUP(A133,'1인당 자동차등록대수'!A:AB,5,0)</f>
        <v>0.4</v>
      </c>
      <c r="F133" s="2">
        <f>VLOOKUP(A133,도시면적!A:I,3,0)</f>
        <v>55065412</v>
      </c>
      <c r="G133" s="2">
        <f>VLOOKUP(A133,'주택 수'!A:I,3,0)</f>
        <v>139128</v>
      </c>
    </row>
    <row r="134" spans="1:7" customFormat="1">
      <c r="A134" s="1" t="s">
        <v>132</v>
      </c>
      <c r="B134" s="2">
        <f>VLOOKUP(A134,교통문화지수!A:AL,8,0)</f>
        <v>37.119999999999997</v>
      </c>
      <c r="C134" s="2">
        <f>VLOOKUP(A134,교통문화지수!A:AL,9,0)</f>
        <v>35.69</v>
      </c>
      <c r="D134" s="2">
        <f>VLOOKUP(A134,교통문화지수!A:AL,10,0)</f>
        <v>13.38</v>
      </c>
      <c r="E134" s="2">
        <f>VLOOKUP(A134,'1인당 자동차등록대수'!A:AB,5,0)</f>
        <v>0.3</v>
      </c>
      <c r="F134" s="2">
        <f>VLOOKUP(A134,도시면적!A:I,3,0)</f>
        <v>606114295</v>
      </c>
      <c r="G134" s="2">
        <f>VLOOKUP(A134,'주택 수'!A:I,3,0)</f>
        <v>2830857</v>
      </c>
    </row>
    <row r="135" spans="1:7" customFormat="1">
      <c r="A135" s="1" t="s">
        <v>133</v>
      </c>
      <c r="B135" s="2">
        <f>VLOOKUP(A135,교통문화지수!A:AL,8,0)</f>
        <v>41.81</v>
      </c>
      <c r="C135" s="2">
        <f>VLOOKUP(A135,교통문화지수!A:AL,9,0)</f>
        <v>34.78</v>
      </c>
      <c r="D135" s="2">
        <f>VLOOKUP(A135,교통문화지수!A:AL,10,0)</f>
        <v>13.67</v>
      </c>
      <c r="E135" s="2">
        <f>VLOOKUP(A135,'1인당 자동차등록대수'!A:AB,5,0)</f>
        <v>0.4</v>
      </c>
      <c r="F135" s="2">
        <f>VLOOKUP(A135,도시면적!A:I,3,0)</f>
        <v>39550000</v>
      </c>
      <c r="G135" s="2">
        <f>VLOOKUP(A135,'주택 수'!A:I,3,0)</f>
        <v>176135</v>
      </c>
    </row>
    <row r="136" spans="1:7" customFormat="1">
      <c r="A136" s="1" t="s">
        <v>134</v>
      </c>
      <c r="B136" s="2">
        <f>VLOOKUP(A136,교통문화지수!A:AL,8,0)</f>
        <v>35.67</v>
      </c>
      <c r="C136" s="2">
        <f>VLOOKUP(A136,교통문화지수!A:AL,9,0)</f>
        <v>34.479999999999997</v>
      </c>
      <c r="D136" s="2">
        <f>VLOOKUP(A136,교통문화지수!A:AL,10,0)</f>
        <v>12.74</v>
      </c>
      <c r="E136" s="2">
        <f>VLOOKUP(A136,'1인당 자동차등록대수'!A:AB,5,0)</f>
        <v>0.3</v>
      </c>
      <c r="F136" s="2">
        <f>VLOOKUP(A136,도시면적!A:I,3,0)</f>
        <v>24556203</v>
      </c>
      <c r="G136" s="2">
        <f>VLOOKUP(A136,'주택 수'!A:I,3,0)</f>
        <v>116063</v>
      </c>
    </row>
    <row r="137" spans="1:7" customFormat="1">
      <c r="A137" s="1" t="s">
        <v>135</v>
      </c>
      <c r="B137" s="2">
        <f>VLOOKUP(A137,교통문화지수!A:AL,8,0)</f>
        <v>35.15</v>
      </c>
      <c r="C137" s="2">
        <f>VLOOKUP(A137,교통문화지수!A:AL,9,0)</f>
        <v>34.32</v>
      </c>
      <c r="D137" s="2">
        <f>VLOOKUP(A137,교통문화지수!A:AL,10,0)</f>
        <v>14.05</v>
      </c>
      <c r="E137" s="2">
        <f>VLOOKUP(A137,'1인당 자동차등록대수'!A:AB,5,0)</f>
        <v>0.2</v>
      </c>
      <c r="F137" s="2">
        <f>VLOOKUP(A137,도시면적!A:I,3,0)</f>
        <v>23635959</v>
      </c>
      <c r="G137" s="2">
        <f>VLOOKUP(A137,'주택 수'!A:I,3,0)</f>
        <v>93623</v>
      </c>
    </row>
    <row r="138" spans="1:7" customFormat="1">
      <c r="A138" s="1" t="s">
        <v>136</v>
      </c>
      <c r="B138" s="2">
        <f>VLOOKUP(A138,교통문화지수!A:AL,8,0)</f>
        <v>35.58</v>
      </c>
      <c r="C138" s="2">
        <f>VLOOKUP(A138,교통문화지수!A:AL,9,0)</f>
        <v>37.25</v>
      </c>
      <c r="D138" s="2">
        <f>VLOOKUP(A138,교통문화지수!A:AL,10,0)</f>
        <v>13.09</v>
      </c>
      <c r="E138" s="2">
        <f>VLOOKUP(A138,'1인당 자동차등록대수'!A:AB,5,0)</f>
        <v>0.3</v>
      </c>
      <c r="F138" s="2">
        <f>VLOOKUP(A138,도시면적!A:I,3,0)</f>
        <v>41400000</v>
      </c>
      <c r="G138" s="2">
        <f>VLOOKUP(A138,'주택 수'!A:I,3,0)</f>
        <v>184422</v>
      </c>
    </row>
    <row r="139" spans="1:7" customFormat="1">
      <c r="A139" s="1" t="s">
        <v>137</v>
      </c>
      <c r="B139" s="2">
        <f>VLOOKUP(A139,교통문화지수!A:AL,8,0)</f>
        <v>37.08</v>
      </c>
      <c r="C139" s="2">
        <f>VLOOKUP(A139,교통문화지수!A:AL,9,0)</f>
        <v>33.979999999999997</v>
      </c>
      <c r="D139" s="2">
        <f>VLOOKUP(A139,교통문화지수!A:AL,10,0)</f>
        <v>11.12</v>
      </c>
      <c r="E139" s="2">
        <f>VLOOKUP(A139,'1인당 자동차등록대수'!A:AB,5,0)</f>
        <v>0.2</v>
      </c>
      <c r="F139" s="2">
        <f>VLOOKUP(A139,도시면적!A:I,3,0)</f>
        <v>29570000</v>
      </c>
      <c r="G139" s="2">
        <f>VLOOKUP(A139,'주택 수'!A:I,3,0)</f>
        <v>123911</v>
      </c>
    </row>
    <row r="140" spans="1:7" customFormat="1">
      <c r="A140" s="1" t="s">
        <v>138</v>
      </c>
      <c r="B140" s="2">
        <f>VLOOKUP(A140,교통문화지수!A:AL,8,0)</f>
        <v>38.409999999999997</v>
      </c>
      <c r="C140" s="2">
        <f>VLOOKUP(A140,교통문화지수!A:AL,9,0)</f>
        <v>36.67</v>
      </c>
      <c r="D140" s="2">
        <f>VLOOKUP(A140,교통문화지수!A:AL,10,0)</f>
        <v>13.43</v>
      </c>
      <c r="E140" s="2">
        <f>VLOOKUP(A140,'1인당 자동차등록대수'!A:AB,5,0)</f>
        <v>0.3</v>
      </c>
      <c r="F140" s="2">
        <f>VLOOKUP(A140,도시면적!A:I,3,0)</f>
        <v>17050000</v>
      </c>
      <c r="G140" s="2">
        <f>VLOOKUP(A140,'주택 수'!A:I,3,0)</f>
        <v>82691</v>
      </c>
    </row>
    <row r="141" spans="1:7" customFormat="1">
      <c r="A141" s="1" t="s">
        <v>139</v>
      </c>
      <c r="B141" s="2">
        <f>VLOOKUP(A141,교통문화지수!A:AL,8,0)</f>
        <v>38.97</v>
      </c>
      <c r="C141" s="2">
        <f>VLOOKUP(A141,교통문화지수!A:AL,9,0)</f>
        <v>36.32</v>
      </c>
      <c r="D141" s="2">
        <f>VLOOKUP(A141,교통문화지수!A:AL,10,0)</f>
        <v>13.31</v>
      </c>
      <c r="E141" s="2">
        <f>VLOOKUP(A141,'1인당 자동차등록대수'!A:AB,5,0)</f>
        <v>0.3</v>
      </c>
      <c r="F141" s="2">
        <f>VLOOKUP(A141,도시면적!A:I,3,0)</f>
        <v>20119485</v>
      </c>
      <c r="G141" s="2">
        <f>VLOOKUP(A141,'주택 수'!A:I,3,0)</f>
        <v>120431</v>
      </c>
    </row>
    <row r="142" spans="1:7" customFormat="1">
      <c r="A142" s="1" t="s">
        <v>140</v>
      </c>
      <c r="B142" s="2">
        <f>VLOOKUP(A142,교통문화지수!A:AL,8,0)</f>
        <v>36.31</v>
      </c>
      <c r="C142" s="2">
        <f>VLOOKUP(A142,교통문화지수!A:AL,9,0)</f>
        <v>36.43</v>
      </c>
      <c r="D142" s="2">
        <f>VLOOKUP(A142,교통문화지수!A:AL,10,0)</f>
        <v>13.18</v>
      </c>
      <c r="E142" s="2">
        <f>VLOOKUP(A142,'1인당 자동차등록대수'!A:AB,5,0)</f>
        <v>0.4</v>
      </c>
      <c r="F142" s="2">
        <f>VLOOKUP(A142,도시면적!A:I,3,0)</f>
        <v>13370000</v>
      </c>
      <c r="G142" s="2">
        <f>VLOOKUP(A142,'주택 수'!A:I,3,0)</f>
        <v>58938</v>
      </c>
    </row>
    <row r="143" spans="1:7" customFormat="1">
      <c r="A143" s="1" t="s">
        <v>141</v>
      </c>
      <c r="B143" s="2">
        <f>VLOOKUP(A143,교통문화지수!A:AL,8,0)</f>
        <v>35.39</v>
      </c>
      <c r="C143" s="2">
        <f>VLOOKUP(A143,교통문화지수!A:AL,9,0)</f>
        <v>37.97</v>
      </c>
      <c r="D143" s="2">
        <f>VLOOKUP(A143,교통문화지수!A:AL,10,0)</f>
        <v>13.86</v>
      </c>
      <c r="E143" s="2">
        <f>VLOOKUP(A143,'1인당 자동차등록대수'!A:AB,5,0)</f>
        <v>0.3</v>
      </c>
      <c r="F143" s="2">
        <f>VLOOKUP(A143,도시면적!A:I,3,0)</f>
        <v>35459862</v>
      </c>
      <c r="G143" s="2">
        <f>VLOOKUP(A143,'주택 수'!A:I,3,0)</f>
        <v>189013</v>
      </c>
    </row>
    <row r="144" spans="1:7" customFormat="1">
      <c r="A144" s="1" t="s">
        <v>142</v>
      </c>
      <c r="B144" s="2">
        <f>VLOOKUP(A144,교통문화지수!A:AL,8,0)</f>
        <v>37.14</v>
      </c>
      <c r="C144" s="2">
        <f>VLOOKUP(A144,교통문화지수!A:AL,9,0)</f>
        <v>37.44</v>
      </c>
      <c r="D144" s="2">
        <f>VLOOKUP(A144,교통문화지수!A:AL,10,0)</f>
        <v>13.58</v>
      </c>
      <c r="E144" s="2">
        <f>VLOOKUP(A144,'1인당 자동차등록대수'!A:AB,5,0)</f>
        <v>0.3</v>
      </c>
      <c r="F144" s="2">
        <f>VLOOKUP(A144,도시면적!A:I,3,0)</f>
        <v>20850000</v>
      </c>
      <c r="G144" s="2">
        <f>VLOOKUP(A144,'주택 수'!A:I,3,0)</f>
        <v>104170</v>
      </c>
    </row>
    <row r="145" spans="1:7" customFormat="1">
      <c r="A145" s="1" t="s">
        <v>143</v>
      </c>
      <c r="B145" s="2">
        <f>VLOOKUP(A145,교통문화지수!A:AL,8,0)</f>
        <v>36.96</v>
      </c>
      <c r="C145" s="2">
        <f>VLOOKUP(A145,교통문화지수!A:AL,9,0)</f>
        <v>34.869999999999997</v>
      </c>
      <c r="D145" s="2">
        <f>VLOOKUP(A145,교통문화지수!A:AL,10,0)</f>
        <v>14.05</v>
      </c>
      <c r="E145" s="2">
        <f>VLOOKUP(A145,'1인당 자동차등록대수'!A:AB,5,0)</f>
        <v>0.3</v>
      </c>
      <c r="F145" s="2">
        <f>VLOOKUP(A145,도시면적!A:I,3,0)</f>
        <v>14626119</v>
      </c>
      <c r="G145" s="2">
        <f>VLOOKUP(A145,'주택 수'!A:I,3,0)</f>
        <v>96464</v>
      </c>
    </row>
    <row r="146" spans="1:7" customFormat="1">
      <c r="A146" s="1" t="s">
        <v>144</v>
      </c>
      <c r="B146" s="2">
        <f>VLOOKUP(A146,교통문화지수!A:AL,8,0)</f>
        <v>36.200000000000003</v>
      </c>
      <c r="C146" s="2">
        <f>VLOOKUP(A146,교통문화지수!A:AL,9,0)</f>
        <v>34.69</v>
      </c>
      <c r="D146" s="2">
        <f>VLOOKUP(A146,교통문화지수!A:AL,10,0)</f>
        <v>13.74</v>
      </c>
      <c r="E146" s="2">
        <f>VLOOKUP(A146,'1인당 자동차등록대수'!A:AB,5,0)</f>
        <v>0.3</v>
      </c>
      <c r="F146" s="2">
        <f>VLOOKUP(A146,도시면적!A:I,3,0)</f>
        <v>16387882</v>
      </c>
      <c r="G146" s="2">
        <f>VLOOKUP(A146,'주택 수'!A:I,3,0)</f>
        <v>111438</v>
      </c>
    </row>
    <row r="147" spans="1:7" customFormat="1">
      <c r="A147" s="1" t="s">
        <v>145</v>
      </c>
      <c r="B147" s="2">
        <f>VLOOKUP(A147,교통문화지수!A:AL,8,0)</f>
        <v>37.369999999999997</v>
      </c>
      <c r="C147" s="2">
        <f>VLOOKUP(A147,교통문화지수!A:AL,9,0)</f>
        <v>34.04</v>
      </c>
      <c r="D147" s="2">
        <f>VLOOKUP(A147,교통문화지수!A:AL,10,0)</f>
        <v>12.32</v>
      </c>
      <c r="E147" s="2">
        <f>VLOOKUP(A147,'1인당 자동차등록대수'!A:AB,5,0)</f>
        <v>0.3</v>
      </c>
      <c r="F147" s="2">
        <f>VLOOKUP(A147,도시면적!A:I,3,0)</f>
        <v>23890251</v>
      </c>
      <c r="G147" s="2">
        <f>VLOOKUP(A147,'주택 수'!A:I,3,0)</f>
        <v>118456</v>
      </c>
    </row>
    <row r="148" spans="1:7" customFormat="1">
      <c r="A148" s="1" t="s">
        <v>146</v>
      </c>
      <c r="B148" s="2">
        <f>VLOOKUP(A148,교통문화지수!A:AL,8,0)</f>
        <v>33.840000000000003</v>
      </c>
      <c r="C148" s="2">
        <f>VLOOKUP(A148,교통문화지수!A:AL,9,0)</f>
        <v>34.42</v>
      </c>
      <c r="D148" s="2">
        <f>VLOOKUP(A148,교통문화지수!A:AL,10,0)</f>
        <v>13.48</v>
      </c>
      <c r="E148" s="2">
        <f>VLOOKUP(A148,'1인당 자동차등록대수'!A:AB,5,0)</f>
        <v>0.3</v>
      </c>
      <c r="F148" s="2">
        <f>VLOOKUP(A148,도시면적!A:I,3,0)</f>
        <v>17600000</v>
      </c>
      <c r="G148" s="2">
        <f>VLOOKUP(A148,'주택 수'!A:I,3,0)</f>
        <v>92788</v>
      </c>
    </row>
    <row r="149" spans="1:7" customFormat="1">
      <c r="A149" s="1" t="s">
        <v>147</v>
      </c>
      <c r="B149" s="2">
        <f>VLOOKUP(A149,교통문화지수!A:AL,8,0)</f>
        <v>38.1</v>
      </c>
      <c r="C149" s="2">
        <f>VLOOKUP(A149,교통문화지수!A:AL,9,0)</f>
        <v>36.33</v>
      </c>
      <c r="D149" s="2">
        <f>VLOOKUP(A149,교통문화지수!A:AL,10,0)</f>
        <v>11.34</v>
      </c>
      <c r="E149" s="2">
        <f>VLOOKUP(A149,'1인당 자동차등록대수'!A:AB,5,0)</f>
        <v>0.4</v>
      </c>
      <c r="F149" s="2">
        <f>VLOOKUP(A149,도시면적!A:I,3,0)</f>
        <v>46899887</v>
      </c>
      <c r="G149" s="2">
        <f>VLOOKUP(A149,'주택 수'!A:I,3,0)</f>
        <v>129491</v>
      </c>
    </row>
    <row r="150" spans="1:7" customFormat="1">
      <c r="A150" s="1" t="s">
        <v>148</v>
      </c>
      <c r="B150" s="2">
        <f>VLOOKUP(A150,교통문화지수!A:AL,8,0)</f>
        <v>36.99</v>
      </c>
      <c r="C150" s="2">
        <f>VLOOKUP(A150,교통문화지수!A:AL,9,0)</f>
        <v>35.119999999999997</v>
      </c>
      <c r="D150" s="2">
        <f>VLOOKUP(A150,교통문화지수!A:AL,10,0)</f>
        <v>13.48</v>
      </c>
      <c r="E150" s="2">
        <f>VLOOKUP(A150,'1인당 자동차등록대수'!A:AB,5,0)</f>
        <v>0.3</v>
      </c>
      <c r="F150" s="2">
        <f>VLOOKUP(A150,도시면적!A:I,3,0)</f>
        <v>16839500</v>
      </c>
      <c r="G150" s="2">
        <f>VLOOKUP(A150,'주택 수'!A:I,3,0)</f>
        <v>80977</v>
      </c>
    </row>
    <row r="151" spans="1:7" customFormat="1">
      <c r="A151" s="1" t="s">
        <v>149</v>
      </c>
      <c r="B151" s="2">
        <f>VLOOKUP(A151,교통문화지수!A:AL,8,0)</f>
        <v>35.83</v>
      </c>
      <c r="C151" s="2">
        <f>VLOOKUP(A151,교통문화지수!A:AL,9,0)</f>
        <v>35.08</v>
      </c>
      <c r="D151" s="2">
        <f>VLOOKUP(A151,교통문화지수!A:AL,10,0)</f>
        <v>13.78</v>
      </c>
      <c r="E151" s="2">
        <f>VLOOKUP(A151,'1인당 자동차등록대수'!A:AB,5,0)</f>
        <v>0.3</v>
      </c>
      <c r="F151" s="2">
        <f>VLOOKUP(A151,도시면적!A:I,3,0)</f>
        <v>24550000</v>
      </c>
      <c r="G151" s="2">
        <f>VLOOKUP(A151,'주택 수'!A:I,3,0)</f>
        <v>128502</v>
      </c>
    </row>
    <row r="152" spans="1:7" customFormat="1">
      <c r="A152" s="1" t="s">
        <v>150</v>
      </c>
      <c r="B152" s="2">
        <f>VLOOKUP(A152,교통문화지수!A:AL,8,0)</f>
        <v>37.799999999999997</v>
      </c>
      <c r="C152" s="2">
        <f>VLOOKUP(A152,교통문화지수!A:AL,9,0)</f>
        <v>37.64</v>
      </c>
      <c r="D152" s="2">
        <f>VLOOKUP(A152,교통문화지수!A:AL,10,0)</f>
        <v>13.6</v>
      </c>
      <c r="E152" s="2">
        <f>VLOOKUP(A152,'1인당 자동차등록대수'!A:AB,5,0)</f>
        <v>0.3</v>
      </c>
      <c r="F152" s="2">
        <f>VLOOKUP(A152,도시면적!A:I,3,0)</f>
        <v>33858375</v>
      </c>
      <c r="G152" s="2">
        <f>VLOOKUP(A152,'주택 수'!A:I,3,0)</f>
        <v>191349</v>
      </c>
    </row>
    <row r="153" spans="1:7" customFormat="1">
      <c r="A153" s="1" t="s">
        <v>151</v>
      </c>
      <c r="B153" s="2">
        <f>VLOOKUP(A153,교통문화지수!A:AL,8,0)</f>
        <v>40.47</v>
      </c>
      <c r="C153" s="2">
        <f>VLOOKUP(A153,교통문화지수!A:AL,9,0)</f>
        <v>35.81</v>
      </c>
      <c r="D153" s="2">
        <f>VLOOKUP(A153,교통문화지수!A:AL,10,0)</f>
        <v>14.07</v>
      </c>
      <c r="E153" s="2">
        <f>VLOOKUP(A153,'1인당 자동차등록대수'!A:AB,5,0)</f>
        <v>0.3</v>
      </c>
      <c r="F153" s="2">
        <f>VLOOKUP(A153,도시면적!A:I,3,0)</f>
        <v>17410000</v>
      </c>
      <c r="G153" s="2">
        <f>VLOOKUP(A153,'주택 수'!A:I,3,0)</f>
        <v>137651</v>
      </c>
    </row>
    <row r="154" spans="1:7" customFormat="1">
      <c r="A154" s="1" t="s">
        <v>152</v>
      </c>
      <c r="B154" s="2">
        <f>VLOOKUP(A154,교통문화지수!A:AL,8,0)</f>
        <v>36.35</v>
      </c>
      <c r="C154" s="2">
        <f>VLOOKUP(A154,교통문화지수!A:AL,9,0)</f>
        <v>34.44</v>
      </c>
      <c r="D154" s="2">
        <f>VLOOKUP(A154,교통문화지수!A:AL,10,0)</f>
        <v>13.02</v>
      </c>
      <c r="E154" s="2">
        <f>VLOOKUP(A154,'1인당 자동차등록대수'!A:AB,5,0)</f>
        <v>0.4</v>
      </c>
      <c r="F154" s="2">
        <f>VLOOKUP(A154,도시면적!A:I,3,0)</f>
        <v>24354829</v>
      </c>
      <c r="G154" s="2">
        <f>VLOOKUP(A154,'주택 수'!A:I,3,0)</f>
        <v>97089</v>
      </c>
    </row>
    <row r="155" spans="1:7" customFormat="1">
      <c r="A155" s="1" t="s">
        <v>153</v>
      </c>
      <c r="B155" s="2">
        <f>VLOOKUP(A155,교통문화지수!A:AL,8,0)</f>
        <v>35.53</v>
      </c>
      <c r="C155" s="2">
        <f>VLOOKUP(A155,교통문화지수!A:AL,9,0)</f>
        <v>34.94</v>
      </c>
      <c r="D155" s="2">
        <f>VLOOKUP(A155,교통문화지수!A:AL,10,0)</f>
        <v>13.92</v>
      </c>
      <c r="E155" s="2">
        <f>VLOOKUP(A155,'1인당 자동차등록대수'!A:AB,5,0)</f>
        <v>0.3</v>
      </c>
      <c r="F155" s="2">
        <f>VLOOKUP(A155,도시면적!A:I,3,0)</f>
        <v>21870000</v>
      </c>
      <c r="G155" s="2">
        <f>VLOOKUP(A155,'주택 수'!A:I,3,0)</f>
        <v>70868</v>
      </c>
    </row>
    <row r="156" spans="1:7" customFormat="1">
      <c r="A156" s="1" t="s">
        <v>154</v>
      </c>
      <c r="B156" s="2">
        <f>VLOOKUP(A156,교통문화지수!A:AL,8,0)</f>
        <v>36.56</v>
      </c>
      <c r="C156" s="2">
        <f>VLOOKUP(A156,교통문화지수!A:AL,9,0)</f>
        <v>34.31</v>
      </c>
      <c r="D156" s="2">
        <f>VLOOKUP(A156,교통문화지수!A:AL,10,0)</f>
        <v>13.61</v>
      </c>
      <c r="E156" s="2">
        <f>VLOOKUP(A156,'1인당 자동차등록대수'!A:AB,5,0)</f>
        <v>0.3</v>
      </c>
      <c r="F156" s="2">
        <f>VLOOKUP(A156,도시면적!A:I,3,0)</f>
        <v>29793436</v>
      </c>
      <c r="G156" s="2">
        <f>VLOOKUP(A156,'주택 수'!A:I,3,0)</f>
        <v>142135</v>
      </c>
    </row>
    <row r="157" spans="1:7" customFormat="1">
      <c r="A157" s="1" t="s">
        <v>155</v>
      </c>
      <c r="B157" s="2">
        <f>VLOOKUP(A157,교통문화지수!A:AL,8,0)</f>
        <v>40.4</v>
      </c>
      <c r="C157" s="2">
        <f>VLOOKUP(A157,교통문화지수!A:AL,9,0)</f>
        <v>33.299999999999997</v>
      </c>
      <c r="D157" s="2">
        <f>VLOOKUP(A157,교통문화지수!A:AL,10,0)</f>
        <v>14.17</v>
      </c>
      <c r="E157" s="2">
        <f>VLOOKUP(A157,'1인당 자동차등록대수'!A:AB,5,0)</f>
        <v>0.3</v>
      </c>
      <c r="F157" s="2">
        <f>VLOOKUP(A157,도시면적!A:I,3,0)</f>
        <v>23972507</v>
      </c>
      <c r="G157" s="2">
        <f>VLOOKUP(A157,'주택 수'!A:I,3,0)</f>
        <v>43554</v>
      </c>
    </row>
    <row r="158" spans="1:7" customFormat="1">
      <c r="A158" s="1" t="s">
        <v>156</v>
      </c>
      <c r="B158" s="2">
        <f>VLOOKUP(A158,교통문화지수!A:AL,8,0)</f>
        <v>30.16</v>
      </c>
      <c r="C158" s="2">
        <f>VLOOKUP(A158,교통문화지수!A:AL,9,0)</f>
        <v>29.08</v>
      </c>
      <c r="D158" s="2">
        <f>VLOOKUP(A158,교통문화지수!A:AL,10,0)</f>
        <v>13.13</v>
      </c>
      <c r="E158" s="2">
        <f>VLOOKUP(A158,'1인당 자동차등록대수'!A:AB,5,0)</f>
        <v>0.4</v>
      </c>
      <c r="F158" s="2">
        <f>VLOOKUP(A158,도시면적!A:I,3,0)</f>
        <v>9970000</v>
      </c>
      <c r="G158" s="2">
        <f>VLOOKUP(A158,'주택 수'!A:I,3,0)</f>
        <v>38311</v>
      </c>
    </row>
    <row r="159" spans="1:7" customFormat="1">
      <c r="A159" s="1" t="s">
        <v>157</v>
      </c>
      <c r="B159" s="2">
        <f>VLOOKUP(A159,교통문화지수!A:AL,8,0)</f>
        <v>40.92</v>
      </c>
      <c r="C159" s="2">
        <f>VLOOKUP(A159,교통문화지수!A:AL,9,0)</f>
        <v>35.79</v>
      </c>
      <c r="D159" s="2">
        <f>VLOOKUP(A159,교통문화지수!A:AL,10,0)</f>
        <v>14.05</v>
      </c>
      <c r="E159" s="2">
        <f>VLOOKUP(A159,'1인당 자동차등록대수'!A:AB,5,0)</f>
        <v>0.3</v>
      </c>
      <c r="F159" s="2">
        <f>VLOOKUP(A159,도시면적!A:I,3,0)</f>
        <v>18530000</v>
      </c>
      <c r="G159" s="2">
        <f>VLOOKUP(A159,'주택 수'!A:I,3,0)</f>
        <v>102387</v>
      </c>
    </row>
    <row r="160" spans="1:7" customFormat="1">
      <c r="A160" s="1" t="s">
        <v>158</v>
      </c>
      <c r="B160" s="2">
        <f>VLOOKUP(A160,교통문화지수!A:AL,8,0)</f>
        <v>41.88</v>
      </c>
      <c r="C160" s="2">
        <f>VLOOKUP(A160,교통문화지수!A:AL,9,0)</f>
        <v>33.770000000000003</v>
      </c>
      <c r="D160" s="2">
        <f>VLOOKUP(A160,교통문화지수!A:AL,10,0)</f>
        <v>14.62</v>
      </c>
      <c r="E160" s="2">
        <f>VLOOKUP(A160,'1인당 자동차등록대수'!A:AB,5,0)</f>
        <v>0.5</v>
      </c>
      <c r="F160" s="2">
        <f>VLOOKUP(A160,도시면적!A:I,3,0)</f>
        <v>140971433</v>
      </c>
      <c r="G160" s="2">
        <f>VLOOKUP(A160,'주택 수'!A:I,3,0)</f>
        <v>86607</v>
      </c>
    </row>
    <row r="161" spans="1:7" customFormat="1">
      <c r="A161" s="1" t="s">
        <v>159</v>
      </c>
      <c r="B161" s="2">
        <f>VLOOKUP(A161,교통문화지수!A:AL,8,0)</f>
        <v>35.479999999999997</v>
      </c>
      <c r="C161" s="2">
        <f>VLOOKUP(A161,교통문화지수!A:AL,9,0)</f>
        <v>33.74</v>
      </c>
      <c r="D161" s="2">
        <f>VLOOKUP(A161,교통문화지수!A:AL,10,0)</f>
        <v>13.02</v>
      </c>
      <c r="E161" s="2">
        <f>VLOOKUP(A161,'1인당 자동차등록대수'!A:AB,5,0)</f>
        <v>0.5</v>
      </c>
      <c r="F161" s="2">
        <f>VLOOKUP(A161,도시면적!A:I,3,0)</f>
        <v>755545355</v>
      </c>
      <c r="G161" s="2">
        <f>VLOOKUP(A161,'주택 수'!A:I,3,0)</f>
        <v>361273</v>
      </c>
    </row>
    <row r="162" spans="1:7" customFormat="1">
      <c r="A162" s="1" t="s">
        <v>160</v>
      </c>
      <c r="B162" s="2">
        <f>VLOOKUP(A162,교통문화지수!A:AL,8,0)</f>
        <v>31.05</v>
      </c>
      <c r="C162" s="2">
        <f>VLOOKUP(A162,교통문화지수!A:AL,9,0)</f>
        <v>32.58</v>
      </c>
      <c r="D162" s="2">
        <f>VLOOKUP(A162,교통문화지수!A:AL,10,0)</f>
        <v>13.03</v>
      </c>
      <c r="E162" s="2">
        <f>VLOOKUP(A162,'1인당 자동차등록대수'!A:AB,5,0)</f>
        <v>0.5</v>
      </c>
      <c r="F162" s="2">
        <f>VLOOKUP(A162,도시면적!A:I,3,0)</f>
        <v>73691355</v>
      </c>
      <c r="G162" s="2">
        <f>VLOOKUP(A162,'주택 수'!A:I,3,0)</f>
        <v>104428</v>
      </c>
    </row>
    <row r="163" spans="1:7" customFormat="1">
      <c r="A163" s="1" t="s">
        <v>161</v>
      </c>
      <c r="B163" s="2">
        <f>VLOOKUP(A163,교통문화지수!A:AL,8,0)</f>
        <v>37.299999999999997</v>
      </c>
      <c r="C163" s="2">
        <f>VLOOKUP(A163,교통문화지수!A:AL,9,0)</f>
        <v>34.979999999999997</v>
      </c>
      <c r="D163" s="2">
        <f>VLOOKUP(A163,교통문화지수!A:AL,10,0)</f>
        <v>13.11</v>
      </c>
      <c r="E163" s="2">
        <f>VLOOKUP(A163,'1인당 자동차등록대수'!A:AB,5,0)</f>
        <v>0.4</v>
      </c>
      <c r="F163" s="2">
        <f>VLOOKUP(A163,도시면적!A:I,3,0)</f>
        <v>36351722</v>
      </c>
      <c r="G163" s="2">
        <f>VLOOKUP(A163,'주택 수'!A:I,3,0)</f>
        <v>53352</v>
      </c>
    </row>
    <row r="164" spans="1:7" customFormat="1">
      <c r="A164" s="1" t="s">
        <v>162</v>
      </c>
      <c r="B164" s="2">
        <f>VLOOKUP(A164,교통문화지수!A:AL,8,0)</f>
        <v>37.21</v>
      </c>
      <c r="C164" s="2">
        <f>VLOOKUP(A164,교통문화지수!A:AL,9,0)</f>
        <v>34.75</v>
      </c>
      <c r="D164" s="2">
        <f>VLOOKUP(A164,교통문화지수!A:AL,10,0)</f>
        <v>14.03</v>
      </c>
      <c r="E164" s="2">
        <f>VLOOKUP(A164,'1인당 자동차등록대수'!A:AB,5,0)</f>
        <v>0.5</v>
      </c>
      <c r="F164" s="2">
        <f>VLOOKUP(A164,도시면적!A:I,3,0)</f>
        <v>120602620</v>
      </c>
      <c r="G164" s="2">
        <f>VLOOKUP(A164,'주택 수'!A:I,3,0)</f>
        <v>60257</v>
      </c>
    </row>
    <row r="165" spans="1:7" customFormat="1">
      <c r="A165" s="1" t="s">
        <v>163</v>
      </c>
      <c r="B165" s="2">
        <f>VLOOKUP(A165,교통문화지수!A:AL,8,0)</f>
        <v>34.08</v>
      </c>
      <c r="C165" s="2">
        <f>VLOOKUP(A165,교통문화지수!A:AL,9,0)</f>
        <v>31.8</v>
      </c>
      <c r="D165" s="2">
        <f>VLOOKUP(A165,교통문화지수!A:AL,10,0)</f>
        <v>12.19</v>
      </c>
      <c r="E165" s="2">
        <f>VLOOKUP(A165,'1인당 자동차등록대수'!A:AB,5,0)</f>
        <v>0.5</v>
      </c>
      <c r="F165" s="2">
        <f>VLOOKUP(A165,도시면적!A:I,3,0)</f>
        <v>487835917</v>
      </c>
      <c r="G165" s="2">
        <f>VLOOKUP(A165,'주택 수'!A:I,3,0)</f>
        <v>73606</v>
      </c>
    </row>
    <row r="166" spans="1:7" customFormat="1">
      <c r="A166" s="1" t="s">
        <v>164</v>
      </c>
      <c r="B166" s="2">
        <f>VLOOKUP(A166,교통문화지수!A:AL,8,0)</f>
        <v>38.17</v>
      </c>
      <c r="C166" s="2">
        <f>VLOOKUP(A166,교통문화지수!A:AL,9,0)</f>
        <v>33.39</v>
      </c>
      <c r="D166" s="2">
        <f>VLOOKUP(A166,교통문화지수!A:AL,10,0)</f>
        <v>12.54</v>
      </c>
      <c r="E166" s="2">
        <f>VLOOKUP(A166,'1인당 자동차등록대수'!A:AB,5,0)</f>
        <v>0.4</v>
      </c>
      <c r="F166" s="2">
        <f>VLOOKUP(A166,도시면적!A:I,3,0)</f>
        <v>37063741</v>
      </c>
      <c r="G166" s="2">
        <f>VLOOKUP(A166,'주택 수'!A:I,3,0)</f>
        <v>69630</v>
      </c>
    </row>
    <row r="167" spans="1:7" customFormat="1">
      <c r="A167" s="1" t="s">
        <v>165</v>
      </c>
      <c r="B167" s="2">
        <f>VLOOKUP(A167,교통문화지수!A:AL,8,0)</f>
        <v>36.9</v>
      </c>
      <c r="C167" s="2">
        <f>VLOOKUP(A167,교통문화지수!A:AL,9,0)</f>
        <v>34.82</v>
      </c>
      <c r="D167" s="2">
        <f>VLOOKUP(A167,교통문화지수!A:AL,10,0)</f>
        <v>12.67</v>
      </c>
      <c r="E167" s="2">
        <f>VLOOKUP(A167,'1인당 자동차등록대수'!A:AB,5,0)</f>
        <v>0.5</v>
      </c>
      <c r="F167" s="2">
        <f>VLOOKUP(A167,도시면적!A:I,3,0)</f>
        <v>580154144</v>
      </c>
      <c r="G167" s="2">
        <f>VLOOKUP(A167,'주택 수'!A:I,3,0)</f>
        <v>958072</v>
      </c>
    </row>
    <row r="168" spans="1:7" customFormat="1">
      <c r="A168" s="1" t="s">
        <v>166</v>
      </c>
      <c r="B168" s="2">
        <f>VLOOKUP(A168,교통문화지수!A:AL,8,0)</f>
        <v>35.450000000000003</v>
      </c>
      <c r="C168" s="2">
        <f>VLOOKUP(A168,교통문화지수!A:AL,9,0)</f>
        <v>29.52</v>
      </c>
      <c r="D168" s="2">
        <f>VLOOKUP(A168,교통문화지수!A:AL,10,0)</f>
        <v>11.54</v>
      </c>
      <c r="E168" s="2">
        <f>VLOOKUP(A168,'1인당 자동차등록대수'!A:AB,5,0)</f>
        <v>0.5</v>
      </c>
      <c r="F168" s="2">
        <f>VLOOKUP(A168,도시면적!A:I,3,0)</f>
        <v>17306615</v>
      </c>
      <c r="G168" s="2">
        <f>VLOOKUP(A168,'주택 수'!A:I,3,0)</f>
        <v>26660</v>
      </c>
    </row>
    <row r="169" spans="1:7" customFormat="1">
      <c r="A169" s="1" t="s">
        <v>167</v>
      </c>
      <c r="B169" s="2">
        <f>VLOOKUP(A169,교통문화지수!A:AL,8,0)</f>
        <v>35.99</v>
      </c>
      <c r="C169" s="2">
        <f>VLOOKUP(A169,교통문화지수!A:AL,9,0)</f>
        <v>36.85</v>
      </c>
      <c r="D169" s="2">
        <f>VLOOKUP(A169,교통문화지수!A:AL,10,0)</f>
        <v>11.61</v>
      </c>
      <c r="E169" s="2">
        <f>VLOOKUP(A169,'1인당 자동차등록대수'!A:AB,5,0)</f>
        <v>0.8</v>
      </c>
      <c r="F169" s="2">
        <f>VLOOKUP(A169,도시면적!A:I,3,0)</f>
        <v>45570111</v>
      </c>
      <c r="G169" s="2">
        <f>VLOOKUP(A169,'주택 수'!A:I,3,0)</f>
        <v>108431</v>
      </c>
    </row>
    <row r="170" spans="1:7" customFormat="1">
      <c r="A170" s="1" t="s">
        <v>168</v>
      </c>
      <c r="B170" s="2">
        <f>VLOOKUP(A170,교통문화지수!A:AL,8,0)</f>
        <v>38.35</v>
      </c>
      <c r="C170" s="2">
        <f>VLOOKUP(A170,교통문화지수!A:AL,9,0)</f>
        <v>33.79</v>
      </c>
      <c r="D170" s="2">
        <f>VLOOKUP(A170,교통문화지수!A:AL,10,0)</f>
        <v>13.62</v>
      </c>
      <c r="E170" s="2">
        <f>VLOOKUP(A170,'1인당 자동차등록대수'!A:AB,5,0)</f>
        <v>0.5</v>
      </c>
      <c r="F170" s="2">
        <f>VLOOKUP(A170,도시면적!A:I,3,0)</f>
        <v>69090152</v>
      </c>
      <c r="G170" s="2">
        <f>VLOOKUP(A170,'주택 수'!A:I,3,0)</f>
        <v>173212</v>
      </c>
    </row>
    <row r="171" spans="1:7" customFormat="1">
      <c r="A171" s="1" t="s">
        <v>169</v>
      </c>
      <c r="B171" s="2">
        <f>VLOOKUP(A171,교통문화지수!A:AL,8,0)</f>
        <v>35.369999999999997</v>
      </c>
      <c r="C171" s="2">
        <f>VLOOKUP(A171,교통문화지수!A:AL,9,0)</f>
        <v>30.88</v>
      </c>
      <c r="D171" s="2">
        <f>VLOOKUP(A171,교통문화지수!A:AL,10,0)</f>
        <v>13.38</v>
      </c>
      <c r="E171" s="2">
        <f>VLOOKUP(A171,'1인당 자동차등록대수'!A:AB,5,0)</f>
        <v>0.4</v>
      </c>
      <c r="F171" s="2">
        <f>VLOOKUP(A171,도시면적!A:I,3,0)</f>
        <v>7612731</v>
      </c>
      <c r="G171" s="2">
        <f>VLOOKUP(A171,'주택 수'!A:I,3,0)</f>
        <v>25507</v>
      </c>
    </row>
    <row r="172" spans="1:7" customFormat="1">
      <c r="A172" s="1" t="s">
        <v>170</v>
      </c>
      <c r="B172" s="2" t="str">
        <f>VLOOKUP(A172,교통문화지수!A:AL,8,0)</f>
        <v>-</v>
      </c>
      <c r="C172" s="2" t="str">
        <f>VLOOKUP(A172,교통문화지수!A:AL,9,0)</f>
        <v>-</v>
      </c>
      <c r="D172" s="2" t="str">
        <f>VLOOKUP(A172,교통문화지수!A:AL,10,0)</f>
        <v>-</v>
      </c>
      <c r="E172" s="2" t="str">
        <f>VLOOKUP(A172,'1인당 자동차등록대수'!A:AB,5,0)</f>
        <v>-</v>
      </c>
      <c r="F172" s="2" t="str">
        <f>VLOOKUP(A172,도시면적!A:I,3,0)</f>
        <v>-</v>
      </c>
      <c r="G172" s="2" t="str">
        <f>VLOOKUP(A172,'주택 수'!A:I,3,0)</f>
        <v>-</v>
      </c>
    </row>
    <row r="173" spans="1:7" customFormat="1">
      <c r="A173" s="1" t="s">
        <v>171</v>
      </c>
      <c r="B173" s="2">
        <f>VLOOKUP(A173,교통문화지수!A:AL,8,0)</f>
        <v>34.270000000000003</v>
      </c>
      <c r="C173" s="2">
        <f>VLOOKUP(A173,교통문화지수!A:AL,9,0)</f>
        <v>38.56</v>
      </c>
      <c r="D173" s="2">
        <f>VLOOKUP(A173,교통문화지수!A:AL,10,0)</f>
        <v>13.49</v>
      </c>
      <c r="E173" s="2">
        <f>VLOOKUP(A173,'1인당 자동차등록대수'!A:AB,5,0)</f>
        <v>0.4</v>
      </c>
      <c r="F173" s="2">
        <f>VLOOKUP(A173,도시면적!A:I,3,0)</f>
        <v>31987758</v>
      </c>
      <c r="G173" s="2">
        <f>VLOOKUP(A173,'주택 수'!A:I,3,0)</f>
        <v>175123</v>
      </c>
    </row>
    <row r="174" spans="1:7" customFormat="1">
      <c r="A174" s="1" t="s">
        <v>172</v>
      </c>
      <c r="B174" s="2">
        <f>VLOOKUP(A174,교통문화지수!A:AL,8,0)</f>
        <v>36.01</v>
      </c>
      <c r="C174" s="2">
        <f>VLOOKUP(A174,교통문화지수!A:AL,9,0)</f>
        <v>35.96</v>
      </c>
      <c r="D174" s="2">
        <f>VLOOKUP(A174,교통문화지수!A:AL,10,0)</f>
        <v>11.72</v>
      </c>
      <c r="E174" s="2">
        <f>VLOOKUP(A174,'1인당 자동차등록대수'!A:AB,5,0)</f>
        <v>0.4</v>
      </c>
      <c r="F174" s="2">
        <f>VLOOKUP(A174,도시면적!A:I,3,0)</f>
        <v>111605882</v>
      </c>
      <c r="G174" s="2">
        <f>VLOOKUP(A174,'주택 수'!A:I,3,0)</f>
        <v>161740</v>
      </c>
    </row>
    <row r="175" spans="1:7" customFormat="1">
      <c r="A175" s="1" t="s">
        <v>173</v>
      </c>
      <c r="B175" s="2">
        <f>VLOOKUP(A175,교통문화지수!A:AL,8,0)</f>
        <v>37.33</v>
      </c>
      <c r="C175" s="2">
        <f>VLOOKUP(A175,교통문화지수!A:AL,9,0)</f>
        <v>33.630000000000003</v>
      </c>
      <c r="D175" s="2">
        <f>VLOOKUP(A175,교통문화지수!A:AL,10,0)</f>
        <v>12.68</v>
      </c>
      <c r="E175" s="2">
        <f>VLOOKUP(A175,'1인당 자동차등록대수'!A:AB,5,0)</f>
        <v>0.5</v>
      </c>
      <c r="F175" s="2">
        <f>VLOOKUP(A175,도시면적!A:I,3,0)</f>
        <v>123327193</v>
      </c>
      <c r="G175" s="2">
        <f>VLOOKUP(A175,'주택 수'!A:I,3,0)</f>
        <v>99299</v>
      </c>
    </row>
    <row r="176" spans="1:7" customFormat="1">
      <c r="A176" s="1" t="s">
        <v>174</v>
      </c>
      <c r="B176" s="2">
        <f>VLOOKUP(A176,교통문화지수!A:AL,8,0)</f>
        <v>33.9</v>
      </c>
      <c r="C176" s="2">
        <f>VLOOKUP(A176,교통문화지수!A:AL,9,0)</f>
        <v>29.65</v>
      </c>
      <c r="D176" s="2">
        <f>VLOOKUP(A176,교통문화지수!A:AL,10,0)</f>
        <v>12.5</v>
      </c>
      <c r="E176" s="2">
        <f>VLOOKUP(A176,'1인당 자동차등록대수'!A:AB,5,0)</f>
        <v>0.5</v>
      </c>
      <c r="F176" s="2">
        <f>VLOOKUP(A176,도시면적!A:I,3,0)</f>
        <v>7585970</v>
      </c>
      <c r="G176" s="2">
        <f>VLOOKUP(A176,'주택 수'!A:I,3,0)</f>
        <v>7691</v>
      </c>
    </row>
    <row r="177" spans="1:7" customFormat="1">
      <c r="A177" s="1" t="s">
        <v>175</v>
      </c>
      <c r="B177" s="2">
        <f>VLOOKUP(A177,교통문화지수!A:AL,8,0)</f>
        <v>37.78</v>
      </c>
      <c r="C177" s="2">
        <f>VLOOKUP(A177,교통문화지수!A:AL,9,0)</f>
        <v>34.369999999999997</v>
      </c>
      <c r="D177" s="2">
        <f>VLOOKUP(A177,교통문화지수!A:AL,10,0)</f>
        <v>13.73</v>
      </c>
      <c r="E177" s="2">
        <f>VLOOKUP(A177,'1인당 자동차등록대수'!A:AB,5,0)</f>
        <v>0.6</v>
      </c>
      <c r="F177" s="2">
        <f>VLOOKUP(A177,도시면적!A:I,3,0)</f>
        <v>141227343</v>
      </c>
      <c r="G177" s="2">
        <f>VLOOKUP(A177,'주택 수'!A:I,3,0)</f>
        <v>41529</v>
      </c>
    </row>
    <row r="178" spans="1:7" customFormat="1">
      <c r="A178" s="1" t="s">
        <v>176</v>
      </c>
      <c r="B178" s="2">
        <f>VLOOKUP(A178,교통문화지수!A:AL,8,0)</f>
        <v>37.770000000000003</v>
      </c>
      <c r="C178" s="2">
        <f>VLOOKUP(A178,교통문화지수!A:AL,9,0)</f>
        <v>31.58</v>
      </c>
      <c r="D178" s="2">
        <f>VLOOKUP(A178,교통문화지수!A:AL,10,0)</f>
        <v>13.42</v>
      </c>
      <c r="E178" s="2">
        <f>VLOOKUP(A178,'1인당 자동차등록대수'!A:AB,5,0)</f>
        <v>0.5</v>
      </c>
      <c r="F178" s="2">
        <f>VLOOKUP(A178,도시면적!A:I,3,0)</f>
        <v>1697909454</v>
      </c>
      <c r="G178" s="2">
        <f>VLOOKUP(A178,'주택 수'!A:I,3,0)</f>
        <v>755044</v>
      </c>
    </row>
    <row r="179" spans="1:7" customFormat="1">
      <c r="A179" s="1" t="s">
        <v>177</v>
      </c>
      <c r="B179" s="2">
        <f>VLOOKUP(A179,교통문화지수!A:AL,8,0)</f>
        <v>39.15</v>
      </c>
      <c r="C179" s="2">
        <f>VLOOKUP(A179,교통문화지수!A:AL,9,0)</f>
        <v>27.4</v>
      </c>
      <c r="D179" s="2">
        <f>VLOOKUP(A179,교통문화지수!A:AL,10,0)</f>
        <v>15</v>
      </c>
      <c r="E179" s="2">
        <f>VLOOKUP(A179,'1인당 자동차등록대수'!A:AB,5,0)</f>
        <v>0.5</v>
      </c>
      <c r="F179" s="2">
        <f>VLOOKUP(A179,도시면적!A:I,3,0)</f>
        <v>27041759</v>
      </c>
      <c r="G179" s="2">
        <f>VLOOKUP(A179,'주택 수'!A:I,3,0)</f>
        <v>16467</v>
      </c>
    </row>
    <row r="180" spans="1:7" customFormat="1">
      <c r="A180" s="1" t="s">
        <v>178</v>
      </c>
      <c r="B180" s="2">
        <f>VLOOKUP(A180,교통문화지수!A:AL,8,0)</f>
        <v>35.78</v>
      </c>
      <c r="C180" s="2">
        <f>VLOOKUP(A180,교통문화지수!A:AL,9,0)</f>
        <v>26.57</v>
      </c>
      <c r="D180" s="2">
        <f>VLOOKUP(A180,교통문화지수!A:AL,10,0)</f>
        <v>12.94</v>
      </c>
      <c r="E180" s="2">
        <f>VLOOKUP(A180,'1인당 자동차등록대수'!A:AB,5,0)</f>
        <v>0.4</v>
      </c>
      <c r="F180" s="2">
        <f>VLOOKUP(A180,도시면적!A:I,3,0)</f>
        <v>31675678</v>
      </c>
      <c r="G180" s="2">
        <f>VLOOKUP(A180,'주택 수'!A:I,3,0)</f>
        <v>33213</v>
      </c>
    </row>
    <row r="181" spans="1:7" customFormat="1">
      <c r="A181" s="1" t="s">
        <v>179</v>
      </c>
      <c r="B181" s="2">
        <f>VLOOKUP(A181,교통문화지수!A:AL,8,0)</f>
        <v>32.65</v>
      </c>
      <c r="C181" s="2">
        <f>VLOOKUP(A181,교통문화지수!A:AL,9,0)</f>
        <v>35.46</v>
      </c>
      <c r="D181" s="2">
        <f>VLOOKUP(A181,교통문화지수!A:AL,10,0)</f>
        <v>8.76</v>
      </c>
      <c r="E181" s="2">
        <f>VLOOKUP(A181,'1인당 자동차등록대수'!A:AB,5,0)</f>
        <v>0.5</v>
      </c>
      <c r="F181" s="2">
        <f>VLOOKUP(A181,도시면적!A:I,3,0)</f>
        <v>15477288</v>
      </c>
      <c r="G181" s="2">
        <f>VLOOKUP(A181,'주택 수'!A:I,3,0)</f>
        <v>13196</v>
      </c>
    </row>
    <row r="182" spans="1:7" customFormat="1">
      <c r="A182" s="1" t="s">
        <v>180</v>
      </c>
      <c r="B182" s="2">
        <f>VLOOKUP(A182,교통문화지수!A:AL,8,0)</f>
        <v>36.24</v>
      </c>
      <c r="C182" s="2">
        <f>VLOOKUP(A182,교통문화지수!A:AL,9,0)</f>
        <v>35.61</v>
      </c>
      <c r="D182" s="2">
        <f>VLOOKUP(A182,교통문화지수!A:AL,10,0)</f>
        <v>12.5</v>
      </c>
      <c r="E182" s="2">
        <f>VLOOKUP(A182,'1인당 자동차등록대수'!A:AB,5,0)</f>
        <v>0.5</v>
      </c>
      <c r="F182" s="2">
        <f>VLOOKUP(A182,도시면적!A:I,3,0)</f>
        <v>176886009</v>
      </c>
      <c r="G182" s="2">
        <f>VLOOKUP(A182,'주택 수'!A:I,3,0)</f>
        <v>59402</v>
      </c>
    </row>
    <row r="183" spans="1:7" customFormat="1">
      <c r="A183" s="1" t="s">
        <v>181</v>
      </c>
      <c r="B183" s="2">
        <f>VLOOKUP(A183,교통문화지수!A:AL,8,0)</f>
        <v>34.4</v>
      </c>
      <c r="C183" s="2">
        <f>VLOOKUP(A183,교통문화지수!A:AL,9,0)</f>
        <v>33.31</v>
      </c>
      <c r="D183" s="2">
        <f>VLOOKUP(A183,교통문화지수!A:AL,10,0)</f>
        <v>13.57</v>
      </c>
      <c r="E183" s="2">
        <f>VLOOKUP(A183,'1인당 자동차등록대수'!A:AB,5,0)</f>
        <v>0.5</v>
      </c>
      <c r="F183" s="2">
        <f>VLOOKUP(A183,도시면적!A:I,3,0)</f>
        <v>10906000</v>
      </c>
      <c r="G183" s="2">
        <f>VLOOKUP(A183,'주택 수'!A:I,3,0)</f>
        <v>11355</v>
      </c>
    </row>
    <row r="184" spans="1:7" customFormat="1">
      <c r="A184" s="1" t="s">
        <v>182</v>
      </c>
      <c r="B184" s="2">
        <f>VLOOKUP(A184,교통문화지수!A:AL,8,0)</f>
        <v>41.75</v>
      </c>
      <c r="C184" s="2">
        <f>VLOOKUP(A184,교통문화지수!A:AL,9,0)</f>
        <v>30.06</v>
      </c>
      <c r="D184" s="2">
        <f>VLOOKUP(A184,교통문화지수!A:AL,10,0)</f>
        <v>11.52</v>
      </c>
      <c r="E184" s="2">
        <f>VLOOKUP(A184,'1인당 자동차등록대수'!A:AB,5,0)</f>
        <v>0.5</v>
      </c>
      <c r="F184" s="2">
        <f>VLOOKUP(A184,도시면적!A:I,3,0)</f>
        <v>104170378</v>
      </c>
      <c r="G184" s="2">
        <f>VLOOKUP(A184,'주택 수'!A:I,3,0)</f>
        <v>45692</v>
      </c>
    </row>
    <row r="185" spans="1:7" customFormat="1">
      <c r="A185" s="1" t="s">
        <v>183</v>
      </c>
      <c r="B185" s="2">
        <f>VLOOKUP(A185,교통문화지수!A:AL,8,0)</f>
        <v>33.44</v>
      </c>
      <c r="C185" s="2">
        <f>VLOOKUP(A185,교통문화지수!A:AL,9,0)</f>
        <v>21.57</v>
      </c>
      <c r="D185" s="2">
        <f>VLOOKUP(A185,교통문화지수!A:AL,10,0)</f>
        <v>11.17</v>
      </c>
      <c r="E185" s="2">
        <f>VLOOKUP(A185,'1인당 자동차등록대수'!A:AB,5,0)</f>
        <v>0.5</v>
      </c>
      <c r="F185" s="2">
        <f>VLOOKUP(A185,도시면적!A:I,3,0)</f>
        <v>133448080</v>
      </c>
      <c r="G185" s="2">
        <f>VLOOKUP(A185,'주택 수'!A:I,3,0)</f>
        <v>17122</v>
      </c>
    </row>
    <row r="186" spans="1:7" customFormat="1">
      <c r="A186" s="1" t="s">
        <v>184</v>
      </c>
      <c r="B186" s="2">
        <f>VLOOKUP(A186,교통문화지수!A:AL,8,0)</f>
        <v>33.61</v>
      </c>
      <c r="C186" s="2">
        <f>VLOOKUP(A186,교통문화지수!A:AL,9,0)</f>
        <v>32.68</v>
      </c>
      <c r="D186" s="2">
        <f>VLOOKUP(A186,교통문화지수!A:AL,10,0)</f>
        <v>13.75</v>
      </c>
      <c r="E186" s="2">
        <f>VLOOKUP(A186,'1인당 자동차등록대수'!A:AB,5,0)</f>
        <v>0.4</v>
      </c>
      <c r="F186" s="2">
        <f>VLOOKUP(A186,도시면적!A:I,3,0)</f>
        <v>112490000</v>
      </c>
      <c r="G186" s="2">
        <f>VLOOKUP(A186,'주택 수'!A:I,3,0)</f>
        <v>88455</v>
      </c>
    </row>
    <row r="187" spans="1:7" customFormat="1">
      <c r="A187" s="1" t="s">
        <v>185</v>
      </c>
      <c r="B187" s="2">
        <f>VLOOKUP(A187,교통문화지수!A:AL,8,0)</f>
        <v>41.11</v>
      </c>
      <c r="C187" s="2">
        <f>VLOOKUP(A187,교통문화지수!A:AL,9,0)</f>
        <v>27.46</v>
      </c>
      <c r="D187" s="2">
        <f>VLOOKUP(A187,교통문화지수!A:AL,10,0)</f>
        <v>13.99</v>
      </c>
      <c r="E187" s="2">
        <f>VLOOKUP(A187,'1인당 자동차등록대수'!A:AB,5,0)</f>
        <v>0.5</v>
      </c>
      <c r="F187" s="2">
        <f>VLOOKUP(A187,도시면적!A:I,3,0)</f>
        <v>30740673</v>
      </c>
      <c r="G187" s="2">
        <f>VLOOKUP(A187,'주택 수'!A:I,3,0)</f>
        <v>31598</v>
      </c>
    </row>
    <row r="188" spans="1:7" customFormat="1">
      <c r="A188" s="1" t="s">
        <v>186</v>
      </c>
      <c r="B188" s="2">
        <f>VLOOKUP(A188,교통문화지수!A:AL,8,0)</f>
        <v>38.65</v>
      </c>
      <c r="C188" s="2">
        <f>VLOOKUP(A188,교통문화지수!A:AL,9,0)</f>
        <v>29.34</v>
      </c>
      <c r="D188" s="2">
        <f>VLOOKUP(A188,교통문화지수!A:AL,10,0)</f>
        <v>12.27</v>
      </c>
      <c r="E188" s="2">
        <f>VLOOKUP(A188,'1인당 자동차등록대수'!A:AB,5,0)</f>
        <v>1.5</v>
      </c>
      <c r="F188" s="2">
        <f>VLOOKUP(A188,도시면적!A:I,3,0)</f>
        <v>24034080</v>
      </c>
      <c r="G188" s="2">
        <f>VLOOKUP(A188,'주택 수'!A:I,3,0)</f>
        <v>19619</v>
      </c>
    </row>
    <row r="189" spans="1:7" customFormat="1">
      <c r="A189" s="1" t="s">
        <v>187</v>
      </c>
      <c r="B189" s="2">
        <f>VLOOKUP(A189,교통문화지수!A:AL,8,0)</f>
        <v>39.54</v>
      </c>
      <c r="C189" s="2">
        <f>VLOOKUP(A189,교통문화지수!A:AL,9,0)</f>
        <v>33.21</v>
      </c>
      <c r="D189" s="2">
        <f>VLOOKUP(A189,교통문화지수!A:AL,10,0)</f>
        <v>14.32</v>
      </c>
      <c r="E189" s="2">
        <f>VLOOKUP(A189,'1인당 자동차등록대수'!A:AB,5,0)</f>
        <v>0.5</v>
      </c>
      <c r="F189" s="2">
        <f>VLOOKUP(A189,도시면적!A:I,3,0)</f>
        <v>198748000</v>
      </c>
      <c r="G189" s="2">
        <f>VLOOKUP(A189,'주택 수'!A:I,3,0)</f>
        <v>103945</v>
      </c>
    </row>
    <row r="190" spans="1:7" customFormat="1">
      <c r="A190" s="1" t="s">
        <v>188</v>
      </c>
      <c r="B190" s="2" t="str">
        <f>VLOOKUP(A190,교통문화지수!A:AL,8,0)</f>
        <v>-</v>
      </c>
      <c r="C190" s="2">
        <f>VLOOKUP(A190,교통문화지수!A:AL,9,0)</f>
        <v>30.84</v>
      </c>
      <c r="D190" s="2" t="str">
        <f>VLOOKUP(A190,교통문화지수!A:AL,10,0)</f>
        <v>-</v>
      </c>
      <c r="E190" s="2">
        <f>VLOOKUP(A190,'1인당 자동차등록대수'!A:AB,5,0)</f>
        <v>0.5</v>
      </c>
      <c r="F190" s="2">
        <f>VLOOKUP(A190,도시면적!A:I,3,0)</f>
        <v>3720000</v>
      </c>
      <c r="G190" s="2">
        <f>VLOOKUP(A190,'주택 수'!A:I,3,0)</f>
        <v>16673</v>
      </c>
    </row>
    <row r="191" spans="1:7" customFormat="1">
      <c r="A191" s="1" t="s">
        <v>189</v>
      </c>
      <c r="B191" s="2">
        <f>VLOOKUP(A191,교통문화지수!A:AL,8,0)</f>
        <v>35.85</v>
      </c>
      <c r="C191" s="2">
        <f>VLOOKUP(A191,교통문화지수!A:AL,9,0)</f>
        <v>33.64</v>
      </c>
      <c r="D191" s="2">
        <f>VLOOKUP(A191,교통문화지수!A:AL,10,0)</f>
        <v>13.29</v>
      </c>
      <c r="E191" s="2">
        <f>VLOOKUP(A191,'1인당 자동차등록대수'!A:AB,5,0)</f>
        <v>0.4</v>
      </c>
      <c r="F191" s="2">
        <f>VLOOKUP(A191,도시면적!A:I,3,0)</f>
        <v>345097039</v>
      </c>
      <c r="G191" s="2">
        <f>VLOOKUP(A191,'주택 수'!A:I,3,0)</f>
        <v>108843</v>
      </c>
    </row>
    <row r="192" spans="1:7" customFormat="1">
      <c r="A192" s="1" t="s">
        <v>190</v>
      </c>
      <c r="B192" s="2">
        <f>VLOOKUP(A192,교통문화지수!A:AL,8,0)</f>
        <v>40.19</v>
      </c>
      <c r="C192" s="2">
        <f>VLOOKUP(A192,교통문화지수!A:AL,9,0)</f>
        <v>30.26</v>
      </c>
      <c r="D192" s="2">
        <f>VLOOKUP(A192,교통문화지수!A:AL,10,0)</f>
        <v>14.43</v>
      </c>
      <c r="E192" s="2">
        <f>VLOOKUP(A192,'1인당 자동차등록대수'!A:AB,5,0)</f>
        <v>0.5</v>
      </c>
      <c r="F192" s="2">
        <f>VLOOKUP(A192,도시면적!A:I,3,0)</f>
        <v>47015634</v>
      </c>
      <c r="G192" s="2">
        <f>VLOOKUP(A192,'주택 수'!A:I,3,0)</f>
        <v>22596</v>
      </c>
    </row>
    <row r="193" spans="1:7" customFormat="1">
      <c r="A193" s="1" t="s">
        <v>191</v>
      </c>
      <c r="B193" s="2">
        <f>VLOOKUP(A193,교통문화지수!A:AL,8,0)</f>
        <v>40.98</v>
      </c>
      <c r="C193" s="2">
        <f>VLOOKUP(A193,교통문화지수!A:AL,9,0)</f>
        <v>25.28</v>
      </c>
      <c r="D193" s="2">
        <f>VLOOKUP(A193,교통문화지수!A:AL,10,0)</f>
        <v>9.8800000000000008</v>
      </c>
      <c r="E193" s="2">
        <f>VLOOKUP(A193,'1인당 자동차등록대수'!A:AB,5,0)</f>
        <v>0.9</v>
      </c>
      <c r="F193" s="2">
        <f>VLOOKUP(A193,도시면적!A:I,3,0)</f>
        <v>101048377</v>
      </c>
      <c r="G193" s="2">
        <f>VLOOKUP(A193,'주택 수'!A:I,3,0)</f>
        <v>25351</v>
      </c>
    </row>
    <row r="194" spans="1:7" customFormat="1">
      <c r="A194" s="1" t="s">
        <v>192</v>
      </c>
      <c r="B194" s="2">
        <f>VLOOKUP(A194,교통문화지수!A:AL,8,0)</f>
        <v>43.03</v>
      </c>
      <c r="C194" s="2">
        <f>VLOOKUP(A194,교통문화지수!A:AL,9,0)</f>
        <v>28.28</v>
      </c>
      <c r="D194" s="2">
        <f>VLOOKUP(A194,교통문화지수!A:AL,10,0)</f>
        <v>14.1</v>
      </c>
      <c r="E194" s="2">
        <f>VLOOKUP(A194,'1인당 자동차등록대수'!A:AB,5,0)</f>
        <v>0.4</v>
      </c>
      <c r="F194" s="2">
        <f>VLOOKUP(A194,도시면적!A:I,3,0)</f>
        <v>26633097</v>
      </c>
      <c r="G194" s="2">
        <f>VLOOKUP(A194,'주택 수'!A:I,3,0)</f>
        <v>21159</v>
      </c>
    </row>
    <row r="195" spans="1:7" customFormat="1">
      <c r="A195" s="1" t="s">
        <v>193</v>
      </c>
      <c r="B195" s="2">
        <f>VLOOKUP(A195,교통문화지수!A:AL,8,0)</f>
        <v>40.340000000000003</v>
      </c>
      <c r="C195" s="2">
        <f>VLOOKUP(A195,교통문화지수!A:AL,9,0)</f>
        <v>24.92</v>
      </c>
      <c r="D195" s="2">
        <f>VLOOKUP(A195,교통문화지수!A:AL,10,0)</f>
        <v>14.55</v>
      </c>
      <c r="E195" s="2">
        <f>VLOOKUP(A195,'1인당 자동차등록대수'!A:AB,5,0)</f>
        <v>0.5</v>
      </c>
      <c r="F195" s="2">
        <f>VLOOKUP(A195,도시면적!A:I,3,0)</f>
        <v>108637200</v>
      </c>
      <c r="G195" s="2">
        <f>VLOOKUP(A195,'주택 수'!A:I,3,0)</f>
        <v>17703</v>
      </c>
    </row>
    <row r="196" spans="1:7" customFormat="1">
      <c r="A196" s="1" t="s">
        <v>194</v>
      </c>
      <c r="B196" s="2">
        <f>VLOOKUP(A196,교통문화지수!A:AL,8,0)</f>
        <v>38.799999999999997</v>
      </c>
      <c r="C196" s="2">
        <f>VLOOKUP(A196,교통문화지수!A:AL,9,0)</f>
        <v>29.52</v>
      </c>
      <c r="D196" s="2">
        <f>VLOOKUP(A196,교통문화지수!A:AL,10,0)</f>
        <v>11.63</v>
      </c>
      <c r="E196" s="2">
        <f>VLOOKUP(A196,'1인당 자동차등록대수'!A:AB,5,0)</f>
        <v>0.5</v>
      </c>
      <c r="F196" s="2">
        <f>VLOOKUP(A196,도시면적!A:I,3,0)</f>
        <v>37238230</v>
      </c>
      <c r="G196" s="2">
        <f>VLOOKUP(A196,'주택 수'!A:I,3,0)</f>
        <v>17000</v>
      </c>
    </row>
    <row r="197" spans="1:7" customFormat="1">
      <c r="A197" s="1" t="s">
        <v>195</v>
      </c>
      <c r="B197" s="2">
        <f>VLOOKUP(A197,교통문화지수!A:AL,8,0)</f>
        <v>41.38</v>
      </c>
      <c r="C197" s="2">
        <f>VLOOKUP(A197,교통문화지수!A:AL,9,0)</f>
        <v>27.08</v>
      </c>
      <c r="D197" s="2">
        <f>VLOOKUP(A197,교통문화지수!A:AL,10,0)</f>
        <v>12.89</v>
      </c>
      <c r="E197" s="2">
        <f>VLOOKUP(A197,'1인당 자동차등록대수'!A:AB,5,0)</f>
        <v>0.5</v>
      </c>
      <c r="F197" s="2">
        <f>VLOOKUP(A197,도시면적!A:I,3,0)</f>
        <v>22963322</v>
      </c>
      <c r="G197" s="2">
        <f>VLOOKUP(A197,'주택 수'!A:I,3,0)</f>
        <v>13740</v>
      </c>
    </row>
    <row r="198" spans="1:7" customFormat="1">
      <c r="A198" s="1" t="s">
        <v>196</v>
      </c>
      <c r="B198" s="2">
        <f>VLOOKUP(A198,교통문화지수!A:AL,8,0)</f>
        <v>38.19</v>
      </c>
      <c r="C198" s="2">
        <f>VLOOKUP(A198,교통문화지수!A:AL,9,0)</f>
        <v>22.87</v>
      </c>
      <c r="D198" s="2">
        <f>VLOOKUP(A198,교통문화지수!A:AL,10,0)</f>
        <v>15</v>
      </c>
      <c r="E198" s="2">
        <f>VLOOKUP(A198,'1인당 자동차등록대수'!A:AB,5,0)</f>
        <v>0.5</v>
      </c>
      <c r="F198" s="2">
        <f>VLOOKUP(A198,도시면적!A:I,3,0)</f>
        <v>27940331</v>
      </c>
      <c r="G198" s="2">
        <f>VLOOKUP(A198,'주택 수'!A:I,3,0)</f>
        <v>14455</v>
      </c>
    </row>
    <row r="199" spans="1:7" customFormat="1">
      <c r="A199" s="1" t="s">
        <v>197</v>
      </c>
      <c r="B199" s="2">
        <f>VLOOKUP(A199,교통문화지수!A:AL,8,0)</f>
        <v>34.520000000000003</v>
      </c>
      <c r="C199" s="2">
        <f>VLOOKUP(A199,교통문화지수!A:AL,9,0)</f>
        <v>27.25</v>
      </c>
      <c r="D199" s="2">
        <f>VLOOKUP(A199,교통문화지수!A:AL,10,0)</f>
        <v>10.98</v>
      </c>
      <c r="E199" s="2">
        <f>VLOOKUP(A199,'1인당 자동차등록대수'!A:AB,5,0)</f>
        <v>0.5</v>
      </c>
      <c r="F199" s="2">
        <f>VLOOKUP(A199,도시면적!A:I,3,0)</f>
        <v>37986279</v>
      </c>
      <c r="G199" s="2">
        <f>VLOOKUP(A199,'주택 수'!A:I,3,0)</f>
        <v>29983</v>
      </c>
    </row>
    <row r="200" spans="1:7" customFormat="1">
      <c r="A200" s="1" t="s">
        <v>198</v>
      </c>
      <c r="B200" s="2">
        <f>VLOOKUP(A200,교통문화지수!A:AL,8,0)</f>
        <v>39.99</v>
      </c>
      <c r="C200" s="2">
        <f>VLOOKUP(A200,교통문화지수!A:AL,9,0)</f>
        <v>33.74</v>
      </c>
      <c r="D200" s="2">
        <f>VLOOKUP(A200,교통문화지수!A:AL,10,0)</f>
        <v>11.84</v>
      </c>
      <c r="E200" s="2">
        <f>VLOOKUP(A200,'1인당 자동차등록대수'!A:AB,5,0)</f>
        <v>0.5</v>
      </c>
      <c r="F200" s="2">
        <f>VLOOKUP(A200,도시면적!A:I,3,0)</f>
        <v>74012000</v>
      </c>
      <c r="G200" s="2">
        <f>VLOOKUP(A200,'주택 수'!A:I,3,0)</f>
        <v>27477</v>
      </c>
    </row>
    <row r="201" spans="1:7" customFormat="1">
      <c r="A201" s="1" t="s">
        <v>199</v>
      </c>
      <c r="B201" s="2">
        <f>VLOOKUP(A201,교통문화지수!A:AL,8,0)</f>
        <v>36.380000000000003</v>
      </c>
      <c r="C201" s="2">
        <f>VLOOKUP(A201,교통문화지수!A:AL,9,0)</f>
        <v>30.4</v>
      </c>
      <c r="D201" s="2">
        <f>VLOOKUP(A201,교통문화지수!A:AL,10,0)</f>
        <v>13.02</v>
      </c>
      <c r="E201" s="2">
        <f>VLOOKUP(A201,'1인당 자동차등록대수'!A:AB,5,0)</f>
        <v>0.5</v>
      </c>
      <c r="F201" s="2">
        <f>VLOOKUP(A201,도시면적!A:I,3,0)</f>
        <v>885721699</v>
      </c>
      <c r="G201" s="2">
        <f>VLOOKUP(A201,'주택 수'!A:I,3,0)</f>
        <v>692563</v>
      </c>
    </row>
    <row r="202" spans="1:7" customFormat="1">
      <c r="A202" s="1" t="s">
        <v>200</v>
      </c>
      <c r="B202" s="2">
        <f>VLOOKUP(A202,교통문화지수!A:AL,8,0)</f>
        <v>38.4</v>
      </c>
      <c r="C202" s="2">
        <f>VLOOKUP(A202,교통문화지수!A:AL,9,0)</f>
        <v>20.03</v>
      </c>
      <c r="D202" s="2">
        <f>VLOOKUP(A202,교통문화지수!A:AL,10,0)</f>
        <v>9.1999999999999993</v>
      </c>
      <c r="E202" s="2">
        <f>VLOOKUP(A202,'1인당 자동차등록대수'!A:AB,5,0)</f>
        <v>0.5</v>
      </c>
      <c r="F202" s="2">
        <f>VLOOKUP(A202,도시면적!A:I,3,0)</f>
        <v>32453860</v>
      </c>
      <c r="G202" s="2">
        <f>VLOOKUP(A202,'주택 수'!A:I,3,0)</f>
        <v>24268</v>
      </c>
    </row>
    <row r="203" spans="1:7" customFormat="1">
      <c r="A203" s="1" t="s">
        <v>201</v>
      </c>
      <c r="B203" s="2">
        <f>VLOOKUP(A203,교통문화지수!A:AL,8,0)</f>
        <v>37.99</v>
      </c>
      <c r="C203" s="2">
        <f>VLOOKUP(A203,교통문화지수!A:AL,9,0)</f>
        <v>31.78</v>
      </c>
      <c r="D203" s="2">
        <f>VLOOKUP(A203,교통문화지수!A:AL,10,0)</f>
        <v>13.77</v>
      </c>
      <c r="E203" s="2">
        <f>VLOOKUP(A203,'1인당 자동차등록대수'!A:AB,5,0)</f>
        <v>0.5</v>
      </c>
      <c r="F203" s="2">
        <f>VLOOKUP(A203,도시면적!A:I,3,0)</f>
        <v>207398894</v>
      </c>
      <c r="G203" s="2">
        <f>VLOOKUP(A203,'주택 수'!A:I,3,0)</f>
        <v>109477</v>
      </c>
    </row>
    <row r="204" spans="1:7" customFormat="1">
      <c r="A204" s="1" t="s">
        <v>202</v>
      </c>
      <c r="B204" s="2">
        <f>VLOOKUP(A204,교통문화지수!A:AL,8,0)</f>
        <v>36.79</v>
      </c>
      <c r="C204" s="2">
        <f>VLOOKUP(A204,교통문화지수!A:AL,9,0)</f>
        <v>25.24</v>
      </c>
      <c r="D204" s="2">
        <f>VLOOKUP(A204,교통문화지수!A:AL,10,0)</f>
        <v>13.82</v>
      </c>
      <c r="E204" s="2">
        <f>VLOOKUP(A204,'1인당 자동차등록대수'!A:AB,5,0)</f>
        <v>0.5</v>
      </c>
      <c r="F204" s="2">
        <f>VLOOKUP(A204,도시면적!A:I,3,0)</f>
        <v>43831974</v>
      </c>
      <c r="G204" s="2">
        <f>VLOOKUP(A204,'주택 수'!A:I,3,0)</f>
        <v>37132</v>
      </c>
    </row>
    <row r="205" spans="1:7" customFormat="1">
      <c r="A205" s="1" t="s">
        <v>203</v>
      </c>
      <c r="B205" s="2">
        <f>VLOOKUP(A205,교통문화지수!A:AL,8,0)</f>
        <v>34.4</v>
      </c>
      <c r="C205" s="2">
        <f>VLOOKUP(A205,교통문화지수!A:AL,9,0)</f>
        <v>30.22</v>
      </c>
      <c r="D205" s="2">
        <f>VLOOKUP(A205,교통문화지수!A:AL,10,0)</f>
        <v>12.66</v>
      </c>
      <c r="E205" s="2">
        <f>VLOOKUP(A205,'1인당 자동차등록대수'!A:AB,5,0)</f>
        <v>0.5</v>
      </c>
      <c r="F205" s="2">
        <f>VLOOKUP(A205,도시면적!A:I,3,0)</f>
        <v>29871000</v>
      </c>
      <c r="G205" s="2">
        <f>VLOOKUP(A205,'주택 수'!A:I,3,0)</f>
        <v>33611</v>
      </c>
    </row>
    <row r="206" spans="1:7" customFormat="1">
      <c r="A206" s="1" t="s">
        <v>204</v>
      </c>
      <c r="B206" s="2">
        <f>VLOOKUP(A206,교통문화지수!A:AL,8,0)</f>
        <v>37.5</v>
      </c>
      <c r="C206" s="2">
        <f>VLOOKUP(A206,교통문화지수!A:AL,9,0)</f>
        <v>28.91</v>
      </c>
      <c r="D206" s="2">
        <f>VLOOKUP(A206,교통문화지수!A:AL,10,0)</f>
        <v>13.75</v>
      </c>
      <c r="E206" s="2">
        <f>VLOOKUP(A206,'1인당 자동차등록대수'!A:AB,5,0)</f>
        <v>0.5</v>
      </c>
      <c r="F206" s="2">
        <f>VLOOKUP(A206,도시면적!A:I,3,0)</f>
        <v>12353295</v>
      </c>
      <c r="G206" s="2">
        <f>VLOOKUP(A206,'주택 수'!A:I,3,0)</f>
        <v>10821</v>
      </c>
    </row>
    <row r="207" spans="1:7" customFormat="1">
      <c r="A207" s="1" t="s">
        <v>205</v>
      </c>
      <c r="B207" s="2">
        <f>VLOOKUP(A207,교통문화지수!A:AL,8,0)</f>
        <v>34.19</v>
      </c>
      <c r="C207" s="2">
        <f>VLOOKUP(A207,교통문화지수!A:AL,9,0)</f>
        <v>27.25</v>
      </c>
      <c r="D207" s="2">
        <f>VLOOKUP(A207,교통문화지수!A:AL,10,0)</f>
        <v>13.96</v>
      </c>
      <c r="E207" s="2">
        <f>VLOOKUP(A207,'1인당 자동차등록대수'!A:AB,5,0)</f>
        <v>0.5</v>
      </c>
      <c r="F207" s="2">
        <f>VLOOKUP(A207,도시면적!A:I,3,0)</f>
        <v>47775171</v>
      </c>
      <c r="G207" s="2">
        <f>VLOOKUP(A207,'주택 수'!A:I,3,0)</f>
        <v>23504</v>
      </c>
    </row>
    <row r="208" spans="1:7" customFormat="1">
      <c r="A208" s="1" t="s">
        <v>206</v>
      </c>
      <c r="B208" s="2">
        <f>VLOOKUP(A208,교통문화지수!A:AL,8,0)</f>
        <v>30.23</v>
      </c>
      <c r="C208" s="2">
        <f>VLOOKUP(A208,교통문화지수!A:AL,9,0)</f>
        <v>28.19</v>
      </c>
      <c r="D208" s="2">
        <f>VLOOKUP(A208,교통문화지수!A:AL,10,0)</f>
        <v>13.03</v>
      </c>
      <c r="E208" s="2">
        <f>VLOOKUP(A208,'1인당 자동차등록대수'!A:AB,5,0)</f>
        <v>0.5</v>
      </c>
      <c r="F208" s="2">
        <f>VLOOKUP(A208,도시면적!A:I,3,0)</f>
        <v>10110000</v>
      </c>
      <c r="G208" s="2">
        <f>VLOOKUP(A208,'주택 수'!A:I,3,0)</f>
        <v>12400</v>
      </c>
    </row>
    <row r="209" spans="1:7" customFormat="1">
      <c r="A209" s="1" t="s">
        <v>207</v>
      </c>
      <c r="B209" s="2">
        <f>VLOOKUP(A209,교통문화지수!A:AL,8,0)</f>
        <v>31.92</v>
      </c>
      <c r="C209" s="2">
        <f>VLOOKUP(A209,교통문화지수!A:AL,9,0)</f>
        <v>27.1</v>
      </c>
      <c r="D209" s="2">
        <f>VLOOKUP(A209,교통문화지수!A:AL,10,0)</f>
        <v>12.07</v>
      </c>
      <c r="E209" s="2">
        <f>VLOOKUP(A209,'1인당 자동차등록대수'!A:AB,5,0)</f>
        <v>0.5</v>
      </c>
      <c r="F209" s="2">
        <f>VLOOKUP(A209,도시면적!A:I,3,0)</f>
        <v>150497709</v>
      </c>
      <c r="G209" s="2">
        <f>VLOOKUP(A209,'주택 수'!A:I,3,0)</f>
        <v>35971</v>
      </c>
    </row>
    <row r="210" spans="1:7" customFormat="1">
      <c r="A210" s="1" t="s">
        <v>208</v>
      </c>
      <c r="B210" s="2">
        <f>VLOOKUP(A210,교통문화지수!A:AL,8,0)</f>
        <v>37.85</v>
      </c>
      <c r="C210" s="2">
        <f>VLOOKUP(A210,교통문화지수!A:AL,9,0)</f>
        <v>33.39</v>
      </c>
      <c r="D210" s="2">
        <f>VLOOKUP(A210,교통문화지수!A:AL,10,0)</f>
        <v>13.66</v>
      </c>
      <c r="E210" s="2">
        <f>VLOOKUP(A210,'1인당 자동차등록대수'!A:AB,5,0)</f>
        <v>0.5</v>
      </c>
      <c r="F210" s="2">
        <f>VLOOKUP(A210,도시면적!A:I,3,0)</f>
        <v>76091104</v>
      </c>
      <c r="G210" s="2">
        <f>VLOOKUP(A210,'주택 수'!A:I,3,0)</f>
        <v>114436</v>
      </c>
    </row>
    <row r="211" spans="1:7" customFormat="1">
      <c r="A211" s="1" t="s">
        <v>209</v>
      </c>
      <c r="B211" s="2">
        <f>VLOOKUP(A211,교통문화지수!A:AL,8,0)</f>
        <v>39.869999999999997</v>
      </c>
      <c r="C211" s="2">
        <f>VLOOKUP(A211,교통문화지수!A:AL,9,0)</f>
        <v>24.41</v>
      </c>
      <c r="D211" s="2">
        <f>VLOOKUP(A211,교통문화지수!A:AL,10,0)</f>
        <v>11.54</v>
      </c>
      <c r="E211" s="2">
        <f>VLOOKUP(A211,'1인당 자동차등록대수'!A:AB,5,0)</f>
        <v>0.5</v>
      </c>
      <c r="F211" s="2">
        <f>VLOOKUP(A211,도시면적!A:I,3,0)</f>
        <v>17980530</v>
      </c>
      <c r="G211" s="2">
        <f>VLOOKUP(A211,'주택 수'!A:I,3,0)</f>
        <v>12701</v>
      </c>
    </row>
    <row r="212" spans="1:7" customFormat="1">
      <c r="A212" s="1" t="s">
        <v>210</v>
      </c>
      <c r="B212" s="2">
        <f>VLOOKUP(A212,교통문화지수!A:AL,8,0)</f>
        <v>31.36</v>
      </c>
      <c r="C212" s="2">
        <f>VLOOKUP(A212,교통문화지수!A:AL,9,0)</f>
        <v>32.700000000000003</v>
      </c>
      <c r="D212" s="2">
        <f>VLOOKUP(A212,교통문화지수!A:AL,10,0)</f>
        <v>10</v>
      </c>
      <c r="E212" s="2">
        <f>VLOOKUP(A212,'1인당 자동차등록대수'!A:AB,5,0)</f>
        <v>0.5</v>
      </c>
      <c r="F212" s="2">
        <f>VLOOKUP(A212,도시면적!A:I,3,0)</f>
        <v>5498500</v>
      </c>
      <c r="G212" s="2">
        <f>VLOOKUP(A212,'주택 수'!A:I,3,0)</f>
        <v>9368</v>
      </c>
    </row>
    <row r="213" spans="1:7" customFormat="1">
      <c r="A213" s="1" t="s">
        <v>211</v>
      </c>
      <c r="B213" s="2">
        <f>VLOOKUP(A213,교통문화지수!A:AL,8,0)</f>
        <v>37.93</v>
      </c>
      <c r="C213" s="2">
        <f>VLOOKUP(A213,교통문화지수!A:AL,9,0)</f>
        <v>32.67</v>
      </c>
      <c r="D213" s="2">
        <f>VLOOKUP(A213,교통문화지수!A:AL,10,0)</f>
        <v>12.71</v>
      </c>
      <c r="E213" s="2">
        <f>VLOOKUP(A213,'1인당 자동차등록대수'!A:AB,5,0)</f>
        <v>0.5</v>
      </c>
      <c r="F213" s="2">
        <f>VLOOKUP(A213,도시면적!A:I,3,0)</f>
        <v>197627900</v>
      </c>
      <c r="G213" s="2">
        <f>VLOOKUP(A213,'주택 수'!A:I,3,0)</f>
        <v>212863</v>
      </c>
    </row>
    <row r="214" spans="1:7" customFormat="1">
      <c r="A214" s="1" t="s">
        <v>212</v>
      </c>
      <c r="B214" s="2">
        <f>VLOOKUP(A214,교통문화지수!A:AL,8,0)</f>
        <v>37.909999999999997</v>
      </c>
      <c r="C214" s="2">
        <f>VLOOKUP(A214,교통문화지수!A:AL,9,0)</f>
        <v>28.19</v>
      </c>
      <c r="D214" s="2">
        <f>VLOOKUP(A214,교통문화지수!A:AL,10,0)</f>
        <v>13.58</v>
      </c>
      <c r="E214" s="2">
        <f>VLOOKUP(A214,'1인당 자동차등록대수'!A:AB,5,0)</f>
        <v>0.5</v>
      </c>
      <c r="F214" s="2">
        <f>VLOOKUP(A214,도시면적!A:I,3,0)</f>
        <v>47833455</v>
      </c>
      <c r="G214" s="2">
        <f>VLOOKUP(A214,'주택 수'!A:I,3,0)</f>
        <v>45788</v>
      </c>
    </row>
    <row r="215" spans="1:7" customFormat="1">
      <c r="A215" s="1" t="s">
        <v>213</v>
      </c>
      <c r="B215" s="2">
        <f>VLOOKUP(A215,교통문화지수!A:AL,8,0)</f>
        <v>35.06</v>
      </c>
      <c r="C215" s="2">
        <f>VLOOKUP(A215,교통문화지수!A:AL,9,0)</f>
        <v>32.42</v>
      </c>
      <c r="D215" s="2">
        <f>VLOOKUP(A215,교통문화지수!A:AL,10,0)</f>
        <v>11.54</v>
      </c>
      <c r="E215" s="2">
        <f>VLOOKUP(A215,'1인당 자동차등록대수'!A:AB,5,0)</f>
        <v>0.5</v>
      </c>
      <c r="F215" s="2">
        <f>VLOOKUP(A215,도시면적!A:I,3,0)</f>
        <v>6398307</v>
      </c>
      <c r="G215" s="2">
        <f>VLOOKUP(A215,'주택 수'!A:I,3,0)</f>
        <v>10223</v>
      </c>
    </row>
    <row r="216" spans="1:7" customFormat="1">
      <c r="A216" s="1" t="s">
        <v>214</v>
      </c>
      <c r="B216" s="2">
        <f>VLOOKUP(A216,교통문화지수!A:AL,8,0)</f>
        <v>36.68</v>
      </c>
      <c r="C216" s="2">
        <f>VLOOKUP(A216,교통문화지수!A:AL,9,0)</f>
        <v>31.31</v>
      </c>
      <c r="D216" s="2">
        <f>VLOOKUP(A216,교통문화지수!A:AL,10,0)</f>
        <v>12.63</v>
      </c>
      <c r="E216" s="2">
        <f>VLOOKUP(A216,'1인당 자동차등록대수'!A:AB,5,0)</f>
        <v>0.7</v>
      </c>
      <c r="F216" s="2">
        <f>VLOOKUP(A216,도시면적!A:I,3,0)</f>
        <v>453171778</v>
      </c>
      <c r="G216" s="2">
        <f>VLOOKUP(A216,'주택 수'!A:I,3,0)</f>
        <v>206874</v>
      </c>
    </row>
    <row r="217" spans="1:7" customFormat="1">
      <c r="A217" s="1" t="s">
        <v>215</v>
      </c>
      <c r="B217" s="2">
        <f>VLOOKUP(A217,교통문화지수!A:AL,8,0)</f>
        <v>39.79</v>
      </c>
      <c r="C217" s="2">
        <f>VLOOKUP(A217,교통문화지수!A:AL,9,0)</f>
        <v>26.59</v>
      </c>
      <c r="D217" s="2">
        <f>VLOOKUP(A217,교통문화지수!A:AL,10,0)</f>
        <v>13.22</v>
      </c>
      <c r="E217" s="2">
        <f>VLOOKUP(A217,'1인당 자동차등록대수'!A:AB,5,0)</f>
        <v>0.5</v>
      </c>
      <c r="F217" s="2">
        <f>VLOOKUP(A217,도시면적!A:I,3,0)</f>
        <v>226694949</v>
      </c>
      <c r="G217" s="2">
        <f>VLOOKUP(A217,'주택 수'!A:I,3,0)</f>
        <v>57984</v>
      </c>
    </row>
    <row r="218" spans="1:7" customFormat="1">
      <c r="A218" s="1" t="s">
        <v>216</v>
      </c>
      <c r="B218" s="2">
        <f>VLOOKUP(A218,교통문화지수!A:AL,8,0)</f>
        <v>34.03</v>
      </c>
      <c r="C218" s="2">
        <f>VLOOKUP(A218,교통문화지수!A:AL,9,0)</f>
        <v>33.14</v>
      </c>
      <c r="D218" s="2">
        <f>VLOOKUP(A218,교통문화지수!A:AL,10,0)</f>
        <v>12.51</v>
      </c>
      <c r="E218" s="2">
        <f>VLOOKUP(A218,'1인당 자동차등록대수'!A:AB,5,0)</f>
        <v>0.8</v>
      </c>
      <c r="F218" s="2">
        <f>VLOOKUP(A218,도시면적!A:I,3,0)</f>
        <v>226476829</v>
      </c>
      <c r="G218" s="2">
        <f>VLOOKUP(A218,'주택 수'!A:I,3,0)</f>
        <v>148890</v>
      </c>
    </row>
    <row r="219" spans="1:7" customFormat="1">
      <c r="A219" s="1" t="s">
        <v>217</v>
      </c>
      <c r="B219" s="2">
        <f>VLOOKUP(A219,교통문화지수!A:AL,8,0)</f>
        <v>36.85</v>
      </c>
      <c r="C219" s="2">
        <f>VLOOKUP(A219,교통문화지수!A:AL,9,0)</f>
        <v>31.14</v>
      </c>
      <c r="D219" s="2">
        <f>VLOOKUP(A219,교통문화지수!A:AL,10,0)</f>
        <v>13.19</v>
      </c>
      <c r="E219" s="2">
        <f>VLOOKUP(A219,'1인당 자동차등록대수'!A:AB,5,0)</f>
        <v>0.5</v>
      </c>
      <c r="F219" s="2">
        <f>VLOOKUP(A219,도시면적!A:I,3,0)</f>
        <v>905131392</v>
      </c>
      <c r="G219" s="2">
        <f>VLOOKUP(A219,'주택 수'!A:I,3,0)</f>
        <v>776746</v>
      </c>
    </row>
    <row r="220" spans="1:7" customFormat="1">
      <c r="A220" s="1" t="s">
        <v>218</v>
      </c>
      <c r="B220" s="2">
        <f>VLOOKUP(A220,교통문화지수!A:AL,8,0)</f>
        <v>39.69</v>
      </c>
      <c r="C220" s="2">
        <f>VLOOKUP(A220,교통문화지수!A:AL,9,0)</f>
        <v>36.08</v>
      </c>
      <c r="D220" s="2">
        <f>VLOOKUP(A220,교통문화지수!A:AL,10,0)</f>
        <v>13.63</v>
      </c>
      <c r="E220" s="2">
        <f>VLOOKUP(A220,'1인당 자동차등록대수'!A:AB,5,0)</f>
        <v>0.5</v>
      </c>
      <c r="F220" s="2">
        <f>VLOOKUP(A220,도시면적!A:I,3,0)</f>
        <v>49221873</v>
      </c>
      <c r="G220" s="2">
        <f>VLOOKUP(A220,'주택 수'!A:I,3,0)</f>
        <v>16517</v>
      </c>
    </row>
    <row r="221" spans="1:7" customFormat="1">
      <c r="A221" s="1" t="s">
        <v>219</v>
      </c>
      <c r="B221" s="2">
        <f>VLOOKUP(A221,교통문화지수!A:AL,8,0)</f>
        <v>37.28</v>
      </c>
      <c r="C221" s="2">
        <f>VLOOKUP(A221,교통문화지수!A:AL,9,0)</f>
        <v>26.25</v>
      </c>
      <c r="D221" s="2">
        <f>VLOOKUP(A221,교통문화지수!A:AL,10,0)</f>
        <v>13.51</v>
      </c>
      <c r="E221" s="2">
        <f>VLOOKUP(A221,'1인당 자동차등록대수'!A:AB,5,0)</f>
        <v>0.5</v>
      </c>
      <c r="F221" s="2">
        <f>VLOOKUP(A221,도시면적!A:I,3,0)</f>
        <v>60114957</v>
      </c>
      <c r="G221" s="2">
        <f>VLOOKUP(A221,'주택 수'!A:I,3,0)</f>
        <v>41322</v>
      </c>
    </row>
    <row r="222" spans="1:7" customFormat="1">
      <c r="A222" s="1" t="s">
        <v>220</v>
      </c>
      <c r="B222" s="2">
        <f>VLOOKUP(A222,교통문화지수!A:AL,8,0)</f>
        <v>36.619999999999997</v>
      </c>
      <c r="C222" s="2">
        <f>VLOOKUP(A222,교통문화지수!A:AL,9,0)</f>
        <v>22.91</v>
      </c>
      <c r="D222" s="2">
        <f>VLOOKUP(A222,교통문화지수!A:AL,10,0)</f>
        <v>13.03</v>
      </c>
      <c r="E222" s="2">
        <f>VLOOKUP(A222,'1인당 자동차등록대수'!A:AB,5,0)</f>
        <v>0.5</v>
      </c>
      <c r="F222" s="2">
        <f>VLOOKUP(A222,도시면적!A:I,3,0)</f>
        <v>29454111</v>
      </c>
      <c r="G222" s="2">
        <f>VLOOKUP(A222,'주택 수'!A:I,3,0)</f>
        <v>22706</v>
      </c>
    </row>
    <row r="223" spans="1:7" customFormat="1">
      <c r="A223" s="1" t="s">
        <v>221</v>
      </c>
      <c r="B223" s="2">
        <f>VLOOKUP(A223,교통문화지수!A:AL,8,0)</f>
        <v>37.03</v>
      </c>
      <c r="C223" s="2">
        <f>VLOOKUP(A223,교통문화지수!A:AL,9,0)</f>
        <v>27.99</v>
      </c>
      <c r="D223" s="2">
        <f>VLOOKUP(A223,교통문화지수!A:AL,10,0)</f>
        <v>12.48</v>
      </c>
      <c r="E223" s="2">
        <f>VLOOKUP(A223,'1인당 자동차등록대수'!A:AB,5,0)</f>
        <v>0.5</v>
      </c>
      <c r="F223" s="2">
        <f>VLOOKUP(A223,도시면적!A:I,3,0)</f>
        <v>49847710</v>
      </c>
      <c r="G223" s="2">
        <f>VLOOKUP(A223,'주택 수'!A:I,3,0)</f>
        <v>46943</v>
      </c>
    </row>
    <row r="224" spans="1:7" customFormat="1">
      <c r="A224" s="1" t="s">
        <v>222</v>
      </c>
      <c r="B224" s="2">
        <f>VLOOKUP(A224,교통문화지수!A:AL,8,0)</f>
        <v>38.520000000000003</v>
      </c>
      <c r="C224" s="2">
        <f>VLOOKUP(A224,교통문화지수!A:AL,9,0)</f>
        <v>30.22</v>
      </c>
      <c r="D224" s="2">
        <f>VLOOKUP(A224,교통문화지수!A:AL,10,0)</f>
        <v>13.32</v>
      </c>
      <c r="E224" s="2">
        <f>VLOOKUP(A224,'1인당 자동차등록대수'!A:AB,5,0)</f>
        <v>0.5</v>
      </c>
      <c r="F224" s="2">
        <f>VLOOKUP(A224,도시면적!A:I,3,0)</f>
        <v>76388108</v>
      </c>
      <c r="G224" s="2">
        <f>VLOOKUP(A224,'주택 수'!A:I,3,0)</f>
        <v>58838</v>
      </c>
    </row>
    <row r="225" spans="1:7" customFormat="1">
      <c r="A225" s="1" t="s">
        <v>223</v>
      </c>
      <c r="B225" s="2">
        <f>VLOOKUP(A225,교통문화지수!A:AL,8,0)</f>
        <v>35.01</v>
      </c>
      <c r="C225" s="2">
        <f>VLOOKUP(A225,교통문화지수!A:AL,9,0)</f>
        <v>27.87</v>
      </c>
      <c r="D225" s="2">
        <f>VLOOKUP(A225,교통문화지수!A:AL,10,0)</f>
        <v>14.57</v>
      </c>
      <c r="E225" s="2">
        <f>VLOOKUP(A225,'1인당 자동차등록대수'!A:AB,5,0)</f>
        <v>0.5</v>
      </c>
      <c r="F225" s="2">
        <f>VLOOKUP(A225,도시면적!A:I,3,0)</f>
        <v>35324504</v>
      </c>
      <c r="G225" s="2">
        <f>VLOOKUP(A225,'주택 수'!A:I,3,0)</f>
        <v>40843</v>
      </c>
    </row>
    <row r="226" spans="1:7" customFormat="1">
      <c r="A226" s="1" t="s">
        <v>224</v>
      </c>
      <c r="B226" s="2">
        <f>VLOOKUP(A226,교통문화지수!A:AL,8,0)</f>
        <v>35.36</v>
      </c>
      <c r="C226" s="2">
        <f>VLOOKUP(A226,교통문화지수!A:AL,9,0)</f>
        <v>25.41</v>
      </c>
      <c r="D226" s="2">
        <f>VLOOKUP(A226,교통문화지수!A:AL,10,0)</f>
        <v>13.4</v>
      </c>
      <c r="E226" s="2">
        <f>VLOOKUP(A226,'1인당 자동차등록대수'!A:AB,5,0)</f>
        <v>0.5</v>
      </c>
      <c r="F226" s="2">
        <f>VLOOKUP(A226,도시면적!A:I,3,0)</f>
        <v>43391336</v>
      </c>
      <c r="G226" s="2">
        <f>VLOOKUP(A226,'주택 수'!A:I,3,0)</f>
        <v>28546</v>
      </c>
    </row>
    <row r="227" spans="1:7" customFormat="1">
      <c r="A227" s="1" t="s">
        <v>225</v>
      </c>
      <c r="B227" s="2">
        <f>VLOOKUP(A227,교통문화지수!A:AL,8,0)</f>
        <v>37.97</v>
      </c>
      <c r="C227" s="2">
        <f>VLOOKUP(A227,교통문화지수!A:AL,9,0)</f>
        <v>29.39</v>
      </c>
      <c r="D227" s="2">
        <f>VLOOKUP(A227,교통문화지수!A:AL,10,0)</f>
        <v>9.68</v>
      </c>
      <c r="E227" s="2">
        <f>VLOOKUP(A227,'1인당 자동차등록대수'!A:AB,5,0)</f>
        <v>0.5</v>
      </c>
      <c r="F227" s="2">
        <f>VLOOKUP(A227,도시면적!A:I,3,0)</f>
        <v>200253628</v>
      </c>
      <c r="G227" s="2">
        <f>VLOOKUP(A227,'주택 수'!A:I,3,0)</f>
        <v>63024</v>
      </c>
    </row>
    <row r="228" spans="1:7" customFormat="1">
      <c r="A228" s="1" t="s">
        <v>226</v>
      </c>
      <c r="B228" s="2">
        <f>VLOOKUP(A228,교통문화지수!A:AL,8,0)</f>
        <v>33.86</v>
      </c>
      <c r="C228" s="2">
        <f>VLOOKUP(A228,교통문화지수!A:AL,9,0)</f>
        <v>24.18</v>
      </c>
      <c r="D228" s="2">
        <f>VLOOKUP(A228,교통문화지수!A:AL,10,0)</f>
        <v>8.8800000000000008</v>
      </c>
      <c r="E228" s="2">
        <f>VLOOKUP(A228,'1인당 자동차등록대수'!A:AB,5,0)</f>
        <v>0.5</v>
      </c>
      <c r="F228" s="2">
        <f>VLOOKUP(A228,도시면적!A:I,3,0)</f>
        <v>22699229</v>
      </c>
      <c r="G228" s="2">
        <f>VLOOKUP(A228,'주택 수'!A:I,3,0)</f>
        <v>24654</v>
      </c>
    </row>
    <row r="229" spans="1:7" customFormat="1">
      <c r="A229" s="1" t="s">
        <v>227</v>
      </c>
      <c r="B229" s="2">
        <f>VLOOKUP(A229,교통문화지수!A:AL,8,0)</f>
        <v>37.82</v>
      </c>
      <c r="C229" s="2">
        <f>VLOOKUP(A229,교통문화지수!A:AL,9,0)</f>
        <v>33.26</v>
      </c>
      <c r="D229" s="2">
        <f>VLOOKUP(A229,교통문화지수!A:AL,10,0)</f>
        <v>13.68</v>
      </c>
      <c r="E229" s="2">
        <f>VLOOKUP(A229,'1인당 자동차등록대수'!A:AB,5,0)</f>
        <v>0.5</v>
      </c>
      <c r="F229" s="2">
        <f>VLOOKUP(A229,도시면적!A:I,3,0)</f>
        <v>83489213</v>
      </c>
      <c r="G229" s="2">
        <f>VLOOKUP(A229,'주택 수'!A:I,3,0)</f>
        <v>108957</v>
      </c>
    </row>
    <row r="230" spans="1:7" customFormat="1">
      <c r="A230" s="1" t="s">
        <v>228</v>
      </c>
      <c r="B230" s="2">
        <f>VLOOKUP(A230,교통문화지수!A:AL,8,0)</f>
        <v>35.64</v>
      </c>
      <c r="C230" s="2">
        <f>VLOOKUP(A230,교통문화지수!A:AL,9,0)</f>
        <v>22.53</v>
      </c>
      <c r="D230" s="2">
        <f>VLOOKUP(A230,교통문화지수!A:AL,10,0)</f>
        <v>13.23</v>
      </c>
      <c r="E230" s="2">
        <f>VLOOKUP(A230,'1인당 자동차등록대수'!A:AB,5,0)</f>
        <v>0.5</v>
      </c>
      <c r="F230" s="2">
        <f>VLOOKUP(A230,도시면적!A:I,3,0)</f>
        <v>36763842</v>
      </c>
      <c r="G230" s="2">
        <f>VLOOKUP(A230,'주택 수'!A:I,3,0)</f>
        <v>33502</v>
      </c>
    </row>
    <row r="231" spans="1:7" customFormat="1">
      <c r="A231" s="1" t="s">
        <v>229</v>
      </c>
      <c r="B231" s="2">
        <f>VLOOKUP(A231,교통문화지수!A:AL,8,0)</f>
        <v>35.92</v>
      </c>
      <c r="C231" s="2">
        <f>VLOOKUP(A231,교통문화지수!A:AL,9,0)</f>
        <v>34.76</v>
      </c>
      <c r="D231" s="2">
        <f>VLOOKUP(A231,교통문화지수!A:AL,10,0)</f>
        <v>13.38</v>
      </c>
      <c r="E231" s="2">
        <f>VLOOKUP(A231,'1인당 자동차등록대수'!A:AB,5,0)</f>
        <v>0.5</v>
      </c>
      <c r="F231" s="2">
        <f>VLOOKUP(A231,도시면적!A:I,3,0)</f>
        <v>140687116</v>
      </c>
      <c r="G231" s="2">
        <f>VLOOKUP(A231,'주택 수'!A:I,3,0)</f>
        <v>208736</v>
      </c>
    </row>
    <row r="232" spans="1:7" customFormat="1">
      <c r="A232" s="1" t="s">
        <v>230</v>
      </c>
      <c r="B232" s="2">
        <f>VLOOKUP(A232,교통문화지수!A:AL,8,0)</f>
        <v>35.46</v>
      </c>
      <c r="C232" s="2">
        <f>VLOOKUP(A232,교통문화지수!A:AL,9,0)</f>
        <v>24.19</v>
      </c>
      <c r="D232" s="2">
        <f>VLOOKUP(A232,교통문화지수!A:AL,10,0)</f>
        <v>10.18</v>
      </c>
      <c r="E232" s="2">
        <f>VLOOKUP(A232,'1인당 자동차등록대수'!A:AB,5,0)</f>
        <v>0.5</v>
      </c>
      <c r="F232" s="2">
        <f>VLOOKUP(A232,도시면적!A:I,3,0)</f>
        <v>5959271</v>
      </c>
      <c r="G232" s="2">
        <f>VLOOKUP(A232,'주택 수'!A:I,3,0)</f>
        <v>13761</v>
      </c>
    </row>
    <row r="233" spans="1:7" customFormat="1">
      <c r="A233" s="1" t="s">
        <v>231</v>
      </c>
      <c r="B233" s="2">
        <f>VLOOKUP(A233,교통문화지수!A:AL,8,0)</f>
        <v>36.49</v>
      </c>
      <c r="C233" s="2">
        <f>VLOOKUP(A233,교통문화지수!A:AL,9,0)</f>
        <v>28.75</v>
      </c>
      <c r="D233" s="2">
        <f>VLOOKUP(A233,교통문화지수!A:AL,10,0)</f>
        <v>12.84</v>
      </c>
      <c r="E233" s="2">
        <f>VLOOKUP(A233,'1인당 자동차등록대수'!A:AB,5,0)</f>
        <v>0.5</v>
      </c>
      <c r="F233" s="2">
        <f>VLOOKUP(A233,도시면적!A:I,3,0)</f>
        <v>35463150</v>
      </c>
      <c r="G233" s="2">
        <f>VLOOKUP(A233,'주택 수'!A:I,3,0)</f>
        <v>26198</v>
      </c>
    </row>
    <row r="234" spans="1:7" customFormat="1">
      <c r="A234" s="13" t="s">
        <v>232</v>
      </c>
      <c r="B234" s="2">
        <f>VLOOKUP(A234,교통문화지수!A:AL,8,0)</f>
        <v>37.5</v>
      </c>
      <c r="C234" s="2">
        <f>VLOOKUP(A234,교통문화지수!A:AL,9,0)</f>
        <v>32.69</v>
      </c>
      <c r="D234" s="2">
        <f>VLOOKUP(A234,교통문화지수!A:AL,10,0)</f>
        <v>13.91</v>
      </c>
      <c r="E234" s="2">
        <f>VLOOKUP(A234,'1인당 자동차등록대수'!A:AB,5,0)</f>
        <v>0.5</v>
      </c>
      <c r="F234" s="2">
        <f>VLOOKUP(A234,도시면적!A:I,3,0)</f>
        <v>36073344</v>
      </c>
      <c r="G234" s="2">
        <f>VLOOKUP(A234,'주택 수'!A:I,3,0)</f>
        <v>42199</v>
      </c>
    </row>
    <row r="235" spans="1:7" customFormat="1">
      <c r="A235" s="1" t="s">
        <v>233</v>
      </c>
      <c r="B235" s="2">
        <f>VLOOKUP(A235,교통문화지수!A:AL,8,0)</f>
        <v>38.65</v>
      </c>
      <c r="C235" s="2">
        <f>VLOOKUP(A235,교통문화지수!A:AL,9,0)</f>
        <v>31.4</v>
      </c>
      <c r="D235" s="2">
        <f>VLOOKUP(A235,교통문화지수!A:AL,10,0)</f>
        <v>13.73</v>
      </c>
      <c r="E235" s="2">
        <f>VLOOKUP(A235,'1인당 자동차등록대수'!A:AB,5,0)</f>
        <v>0.5</v>
      </c>
      <c r="F235" s="2">
        <f>VLOOKUP(A235,도시면적!A:I,3,0)</f>
        <v>729047038</v>
      </c>
      <c r="G235" s="2">
        <f>VLOOKUP(A235,'주택 수'!A:I,3,0)</f>
        <v>568567</v>
      </c>
    </row>
    <row r="236" spans="1:7" customFormat="1">
      <c r="A236" s="1" t="s">
        <v>234</v>
      </c>
      <c r="B236" s="2">
        <f>VLOOKUP(A236,교통문화지수!A:AL,8,0)</f>
        <v>35.53</v>
      </c>
      <c r="C236" s="2">
        <f>VLOOKUP(A236,교통문화지수!A:AL,9,0)</f>
        <v>21.53</v>
      </c>
      <c r="D236" s="2">
        <f>VLOOKUP(A236,교통문화지수!A:AL,10,0)</f>
        <v>13.67</v>
      </c>
      <c r="E236" s="2">
        <f>VLOOKUP(A236,'1인당 자동차등록대수'!A:AB,5,0)</f>
        <v>0.5</v>
      </c>
      <c r="F236" s="2">
        <f>VLOOKUP(A236,도시면적!A:I,3,0)</f>
        <v>12228633</v>
      </c>
      <c r="G236" s="2">
        <f>VLOOKUP(A236,'주택 수'!A:I,3,0)</f>
        <v>15907</v>
      </c>
    </row>
    <row r="237" spans="1:7" customFormat="1">
      <c r="A237" s="1" t="s">
        <v>235</v>
      </c>
      <c r="B237" s="2">
        <f>VLOOKUP(A237,교통문화지수!A:AL,8,0)</f>
        <v>41.26</v>
      </c>
      <c r="C237" s="2">
        <f>VLOOKUP(A237,교통문화지수!A:AL,9,0)</f>
        <v>27.86</v>
      </c>
      <c r="D237" s="2">
        <f>VLOOKUP(A237,교통문화지수!A:AL,10,0)</f>
        <v>14.57</v>
      </c>
      <c r="E237" s="2">
        <f>VLOOKUP(A237,'1인당 자동차등록대수'!A:AB,5,0)</f>
        <v>0.5</v>
      </c>
      <c r="F237" s="2">
        <f>VLOOKUP(A237,도시면적!A:I,3,0)</f>
        <v>35644901</v>
      </c>
      <c r="G237" s="2">
        <f>VLOOKUP(A237,'주택 수'!A:I,3,0)</f>
        <v>13093</v>
      </c>
    </row>
    <row r="238" spans="1:7" customFormat="1">
      <c r="A238" s="1" t="s">
        <v>236</v>
      </c>
      <c r="B238" s="2">
        <f>VLOOKUP(A238,교통문화지수!A:AL,8,0)</f>
        <v>41.41</v>
      </c>
      <c r="C238" s="2">
        <f>VLOOKUP(A238,교통문화지수!A:AL,9,0)</f>
        <v>25.87</v>
      </c>
      <c r="D238" s="2">
        <f>VLOOKUP(A238,교통문화지수!A:AL,10,0)</f>
        <v>14.31</v>
      </c>
      <c r="E238" s="2">
        <f>VLOOKUP(A238,'1인당 자동차등록대수'!A:AB,5,0)</f>
        <v>0.5</v>
      </c>
      <c r="F238" s="2">
        <f>VLOOKUP(A238,도시면적!A:I,3,0)</f>
        <v>17737591</v>
      </c>
      <c r="G238" s="2">
        <f>VLOOKUP(A238,'주택 수'!A:I,3,0)</f>
        <v>14771</v>
      </c>
    </row>
    <row r="239" spans="1:7" customFormat="1">
      <c r="A239" s="1" t="s">
        <v>237</v>
      </c>
      <c r="B239" s="2">
        <f>VLOOKUP(A239,교통문화지수!A:AL,8,0)</f>
        <v>37.72</v>
      </c>
      <c r="C239" s="2">
        <f>VLOOKUP(A239,교통문화지수!A:AL,9,0)</f>
        <v>23.44</v>
      </c>
      <c r="D239" s="2">
        <f>VLOOKUP(A239,교통문화지수!A:AL,10,0)</f>
        <v>12.35</v>
      </c>
      <c r="E239" s="2">
        <f>VLOOKUP(A239,'1인당 자동차등록대수'!A:AB,5,0)</f>
        <v>0.5</v>
      </c>
      <c r="F239" s="2">
        <f>VLOOKUP(A239,도시면적!A:I,3,0)</f>
        <v>31106651</v>
      </c>
      <c r="G239" s="2">
        <f>VLOOKUP(A239,'주택 수'!A:I,3,0)</f>
        <v>21088</v>
      </c>
    </row>
    <row r="240" spans="1:7" customFormat="1">
      <c r="A240" s="1" t="s">
        <v>238</v>
      </c>
      <c r="B240" s="2">
        <f>VLOOKUP(A240,교통문화지수!A:AL,8,0)</f>
        <v>39.96</v>
      </c>
      <c r="C240" s="2">
        <f>VLOOKUP(A240,교통문화지수!A:AL,9,0)</f>
        <v>27.81</v>
      </c>
      <c r="D240" s="2">
        <f>VLOOKUP(A240,교통문화지수!A:AL,10,0)</f>
        <v>13.4</v>
      </c>
      <c r="E240" s="2">
        <f>VLOOKUP(A240,'1인당 자동차등록대수'!A:AB,5,0)</f>
        <v>0.5</v>
      </c>
      <c r="F240" s="2">
        <f>VLOOKUP(A240,도시면적!A:I,3,0)</f>
        <v>55061021</v>
      </c>
      <c r="G240" s="2">
        <f>VLOOKUP(A240,'주택 수'!A:I,3,0)</f>
        <v>20738</v>
      </c>
    </row>
    <row r="241" spans="1:7" customFormat="1">
      <c r="A241" s="1" t="s">
        <v>239</v>
      </c>
      <c r="B241" s="2">
        <f>VLOOKUP(A241,교통문화지수!A:AL,8,0)</f>
        <v>39.22</v>
      </c>
      <c r="C241" s="2">
        <f>VLOOKUP(A241,교통문화지수!A:AL,9,0)</f>
        <v>26.91</v>
      </c>
      <c r="D241" s="2">
        <f>VLOOKUP(A241,교통문화지수!A:AL,10,0)</f>
        <v>12.9</v>
      </c>
      <c r="E241" s="2">
        <f>VLOOKUP(A241,'1인당 자동차등록대수'!A:AB,5,0)</f>
        <v>0.6</v>
      </c>
      <c r="F241" s="2">
        <f>VLOOKUP(A241,도시면적!A:I,3,0)</f>
        <v>35069605</v>
      </c>
      <c r="G241" s="2">
        <f>VLOOKUP(A241,'주택 수'!A:I,3,0)</f>
        <v>39598</v>
      </c>
    </row>
    <row r="242" spans="1:7" customFormat="1">
      <c r="A242" s="1" t="s">
        <v>240</v>
      </c>
      <c r="B242" s="2">
        <f>VLOOKUP(A242,교통문화지수!A:AL,8,0)</f>
        <v>38.57</v>
      </c>
      <c r="C242" s="2">
        <f>VLOOKUP(A242,교통문화지수!A:AL,9,0)</f>
        <v>34.94</v>
      </c>
      <c r="D242" s="2">
        <f>VLOOKUP(A242,교통문화지수!A:AL,10,0)</f>
        <v>14.13</v>
      </c>
      <c r="E242" s="2">
        <f>VLOOKUP(A242,'1인당 자동차등록대수'!A:AB,5,0)</f>
        <v>0.5</v>
      </c>
      <c r="F242" s="2">
        <f>VLOOKUP(A242,도시면적!A:I,3,0)</f>
        <v>56691849</v>
      </c>
      <c r="G242" s="2">
        <f>VLOOKUP(A242,'주택 수'!A:I,3,0)</f>
        <v>52316</v>
      </c>
    </row>
    <row r="243" spans="1:7" customFormat="1">
      <c r="A243" s="1" t="s">
        <v>241</v>
      </c>
      <c r="B243" s="2">
        <f>VLOOKUP(A243,교통문화지수!A:AL,8,0)</f>
        <v>33.880000000000003</v>
      </c>
      <c r="C243" s="2">
        <f>VLOOKUP(A243,교통문화지수!A:AL,9,0)</f>
        <v>33.72</v>
      </c>
      <c r="D243" s="2">
        <f>VLOOKUP(A243,교통문화지수!A:AL,10,0)</f>
        <v>14.32</v>
      </c>
      <c r="E243" s="2">
        <f>VLOOKUP(A243,'1인당 자동차등록대수'!A:AB,5,0)</f>
        <v>0.5</v>
      </c>
      <c r="F243" s="2">
        <f>VLOOKUP(A243,도시면적!A:I,3,0)</f>
        <v>13543795</v>
      </c>
      <c r="G243" s="2">
        <f>VLOOKUP(A243,'주택 수'!A:I,3,0)</f>
        <v>14585</v>
      </c>
    </row>
    <row r="244" spans="1:7" customFormat="1">
      <c r="A244" s="1" t="s">
        <v>242</v>
      </c>
      <c r="B244" s="2">
        <f>VLOOKUP(A244,교통문화지수!A:AL,8,0)</f>
        <v>38.82</v>
      </c>
      <c r="C244" s="2">
        <f>VLOOKUP(A244,교통문화지수!A:AL,9,0)</f>
        <v>29.22</v>
      </c>
      <c r="D244" s="2">
        <f>VLOOKUP(A244,교통문화지수!A:AL,10,0)</f>
        <v>14.06</v>
      </c>
      <c r="E244" s="2">
        <f>VLOOKUP(A244,'1인당 자동차등록대수'!A:AB,5,0)</f>
        <v>0.5</v>
      </c>
      <c r="F244" s="2">
        <f>VLOOKUP(A244,도시면적!A:I,3,0)</f>
        <v>25862494</v>
      </c>
      <c r="G244" s="2">
        <f>VLOOKUP(A244,'주택 수'!A:I,3,0)</f>
        <v>29146</v>
      </c>
    </row>
    <row r="245" spans="1:7" customFormat="1">
      <c r="A245" s="1" t="s">
        <v>243</v>
      </c>
      <c r="B245" s="2">
        <f>VLOOKUP(A245,교통문화지수!A:AL,8,0)</f>
        <v>37.99</v>
      </c>
      <c r="C245" s="2">
        <f>VLOOKUP(A245,교통문화지수!A:AL,9,0)</f>
        <v>32.31</v>
      </c>
      <c r="D245" s="2">
        <f>VLOOKUP(A245,교통문화지수!A:AL,10,0)</f>
        <v>13.62</v>
      </c>
      <c r="E245" s="2">
        <f>VLOOKUP(A245,'1인당 자동차등록대수'!A:AB,5,0)</f>
        <v>0.5</v>
      </c>
      <c r="F245" s="2">
        <f>VLOOKUP(A245,도시면적!A:I,3,0)</f>
        <v>337378337</v>
      </c>
      <c r="G245" s="2">
        <f>VLOOKUP(A245,'주택 수'!A:I,3,0)</f>
        <v>267024</v>
      </c>
    </row>
    <row r="246" spans="1:7" customFormat="1">
      <c r="A246" s="1" t="s">
        <v>244</v>
      </c>
      <c r="B246" s="2">
        <f>VLOOKUP(A246,교통문화지수!A:AL,8,0)</f>
        <v>40.119999999999997</v>
      </c>
      <c r="C246" s="2">
        <f>VLOOKUP(A246,교통문화지수!A:AL,9,0)</f>
        <v>30.95</v>
      </c>
      <c r="D246" s="2">
        <f>VLOOKUP(A246,교통문화지수!A:AL,10,0)</f>
        <v>14.01</v>
      </c>
      <c r="E246" s="2">
        <f>VLOOKUP(A246,'1인당 자동차등록대수'!A:AB,5,0)</f>
        <v>0.5</v>
      </c>
      <c r="F246" s="2">
        <f>VLOOKUP(A246,도시면적!A:I,3,0)</f>
        <v>108722161</v>
      </c>
      <c r="G246" s="2">
        <f>VLOOKUP(A246,'주택 수'!A:I,3,0)</f>
        <v>80301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/>
  </sheetViews>
  <sheetFormatPr defaultRowHeight="16.5"/>
  <cols>
    <col min="1" max="1" width="24.125" style="15" bestFit="1" customWidth="1"/>
    <col min="2" max="4" width="13" style="15" bestFit="1" customWidth="1"/>
    <col min="5" max="5" width="21.125" style="15" bestFit="1" customWidth="1"/>
    <col min="6" max="6" width="13" style="15" bestFit="1" customWidth="1"/>
    <col min="7" max="7" width="7.75" style="15" bestFit="1" customWidth="1"/>
    <col min="8" max="16384" width="9" style="15"/>
  </cols>
  <sheetData>
    <row r="1" spans="1:7" customFormat="1">
      <c r="A1" s="17" t="s">
        <v>0</v>
      </c>
      <c r="B1" s="2" t="s">
        <v>246</v>
      </c>
      <c r="C1" s="2" t="s">
        <v>248</v>
      </c>
      <c r="D1" s="2" t="s">
        <v>250</v>
      </c>
      <c r="E1" s="2" t="s">
        <v>251</v>
      </c>
      <c r="F1" s="2" t="s">
        <v>252</v>
      </c>
      <c r="G1" s="2" t="s">
        <v>253</v>
      </c>
    </row>
    <row r="2" spans="1:7" customFormat="1">
      <c r="A2" s="1" t="s">
        <v>1</v>
      </c>
      <c r="B2" s="2">
        <f>VLOOKUP(A2,교통문화지수!A:AL,12,0)</f>
        <v>47.9</v>
      </c>
      <c r="C2" s="2">
        <f>VLOOKUP(A2,교통문화지수!A:AL,13,0)</f>
        <v>20.100000000000001</v>
      </c>
      <c r="D2" s="2">
        <f>VLOOKUP(A2,교통문화지수!A:AL,14,0)</f>
        <v>13.12</v>
      </c>
      <c r="E2" s="2">
        <f>VLOOKUP(A2,'1인당 자동차등록대수'!A:AB,8,0)</f>
        <v>0.5</v>
      </c>
      <c r="F2" s="2">
        <f>VLOOKUP(A2,도시면적!A:I,4,0)</f>
        <v>1027228237</v>
      </c>
      <c r="G2" s="2">
        <f>VLOOKUP(A2,'주택 수'!A:I,4,0)</f>
        <v>586383</v>
      </c>
    </row>
    <row r="3" spans="1:7" customFormat="1">
      <c r="A3" s="1" t="s">
        <v>2</v>
      </c>
      <c r="B3" s="2">
        <f>VLOOKUP(A3,교통문화지수!A:AL,12,0)</f>
        <v>46.82</v>
      </c>
      <c r="C3" s="2">
        <f>VLOOKUP(A3,교통문화지수!A:AL,13,0)</f>
        <v>21.8</v>
      </c>
      <c r="D3" s="2">
        <f>VLOOKUP(A3,교통문화지수!A:AL,14,0)</f>
        <v>13.61</v>
      </c>
      <c r="E3" s="2">
        <f>VLOOKUP(A3,'1인당 자동차등록대수'!A:AB,8,0)</f>
        <v>0.5</v>
      </c>
      <c r="F3" s="2">
        <f>VLOOKUP(A3,도시면적!A:I,4,0)</f>
        <v>84783347</v>
      </c>
      <c r="G3" s="2">
        <f>VLOOKUP(A3,'주택 수'!A:I,4,0)</f>
        <v>79769</v>
      </c>
    </row>
    <row r="4" spans="1:7" customFormat="1">
      <c r="A4" s="1" t="s">
        <v>3</v>
      </c>
      <c r="B4" s="2">
        <f>VLOOKUP(A4,교통문화지수!A:AL,12,0)</f>
        <v>42.96</v>
      </c>
      <c r="C4" s="2">
        <f>VLOOKUP(A4,교통문화지수!A:AL,13,0)</f>
        <v>19.82</v>
      </c>
      <c r="D4" s="2">
        <f>VLOOKUP(A4,교통문화지수!A:AL,14,0)</f>
        <v>12.68</v>
      </c>
      <c r="E4" s="2">
        <f>VLOOKUP(A4,'1인당 자동차등록대수'!A:AB,8,0)</f>
        <v>0.5</v>
      </c>
      <c r="F4" s="2">
        <f>VLOOKUP(A4,도시면적!A:I,4,0)</f>
        <v>12421767</v>
      </c>
      <c r="G4" s="2">
        <f>VLOOKUP(A4,'주택 수'!A:I,4,0)</f>
        <v>11545</v>
      </c>
    </row>
    <row r="5" spans="1:7" customFormat="1">
      <c r="A5" s="1" t="s">
        <v>4</v>
      </c>
      <c r="B5" s="2">
        <f>VLOOKUP(A5,교통문화지수!A:AL,12,0)</f>
        <v>52.56</v>
      </c>
      <c r="C5" s="2">
        <f>VLOOKUP(A5,교통문화지수!A:AL,13,0)</f>
        <v>18.350000000000001</v>
      </c>
      <c r="D5" s="2">
        <f>VLOOKUP(A5,교통문화지수!A:AL,14,0)</f>
        <v>14.26</v>
      </c>
      <c r="E5" s="2">
        <f>VLOOKUP(A5,'1인당 자동차등록대수'!A:AB,8,0)</f>
        <v>0.5</v>
      </c>
      <c r="F5" s="2">
        <f>VLOOKUP(A5,도시면적!A:I,4,0)</f>
        <v>124277317</v>
      </c>
      <c r="G5" s="2">
        <f>VLOOKUP(A5,'주택 수'!A:I,4,0)</f>
        <v>37245</v>
      </c>
    </row>
    <row r="6" spans="1:7" customFormat="1">
      <c r="A6" s="1" t="s">
        <v>5</v>
      </c>
      <c r="B6" s="2">
        <f>VLOOKUP(A6,교통문화지수!A:AL,12,0)</f>
        <v>47.01</v>
      </c>
      <c r="C6" s="2">
        <f>VLOOKUP(A6,교통문화지수!A:AL,13,0)</f>
        <v>19.53</v>
      </c>
      <c r="D6" s="2">
        <f>VLOOKUP(A6,교통문화지수!A:AL,14,0)</f>
        <v>14.31</v>
      </c>
      <c r="E6" s="2">
        <f>VLOOKUP(A6,'1인당 자동차등록대수'!A:AB,8,0)</f>
        <v>0.5</v>
      </c>
      <c r="F6" s="2">
        <f>VLOOKUP(A6,도시면적!A:I,4,0)</f>
        <v>80176759</v>
      </c>
      <c r="G6" s="2">
        <f>VLOOKUP(A6,'주택 수'!A:I,4,0)</f>
        <v>29323</v>
      </c>
    </row>
    <row r="7" spans="1:7" customFormat="1">
      <c r="A7" s="1" t="s">
        <v>6</v>
      </c>
      <c r="B7" s="2">
        <f>VLOOKUP(A7,교통문화지수!A:AL,12,0)</f>
        <v>46.69</v>
      </c>
      <c r="C7" s="2">
        <f>VLOOKUP(A7,교통문화지수!A:AL,13,0)</f>
        <v>23.63</v>
      </c>
      <c r="D7" s="2">
        <f>VLOOKUP(A7,교통문화지수!A:AL,14,0)</f>
        <v>13.94</v>
      </c>
      <c r="E7" s="2">
        <f>VLOOKUP(A7,'1인당 자동차등록대수'!A:AB,8,0)</f>
        <v>0.4</v>
      </c>
      <c r="F7" s="2">
        <f>VLOOKUP(A7,도시면적!A:I,4,0)</f>
        <v>42065437</v>
      </c>
      <c r="G7" s="2">
        <f>VLOOKUP(A7,'주택 수'!A:I,4,0)</f>
        <v>33323</v>
      </c>
    </row>
    <row r="8" spans="1:7" customFormat="1">
      <c r="A8" s="1" t="s">
        <v>7</v>
      </c>
      <c r="B8" s="2">
        <f>VLOOKUP(A8,교통문화지수!A:AL,12,0)</f>
        <v>46.36</v>
      </c>
      <c r="C8" s="2">
        <f>VLOOKUP(A8,교통문화지수!A:AL,13,0)</f>
        <v>23.54</v>
      </c>
      <c r="D8" s="2">
        <f>VLOOKUP(A8,교통문화지수!A:AL,14,0)</f>
        <v>13.8</v>
      </c>
      <c r="E8" s="2">
        <f>VLOOKUP(A8,'1인당 자동차등록대수'!A:AB,8,0)</f>
        <v>0.5</v>
      </c>
      <c r="F8" s="2">
        <f>VLOOKUP(A8,도시면적!A:I,4,0)</f>
        <v>3710000</v>
      </c>
      <c r="G8" s="2">
        <f>VLOOKUP(A8,'주택 수'!A:I,4,0)</f>
        <v>8104</v>
      </c>
    </row>
    <row r="9" spans="1:7" customFormat="1">
      <c r="A9" s="1" t="s">
        <v>8</v>
      </c>
      <c r="B9" s="2">
        <f>VLOOKUP(A9,교통문화지수!A:AL,12,0)</f>
        <v>43.93</v>
      </c>
      <c r="C9" s="2">
        <f>VLOOKUP(A9,교통문화지수!A:AL,13,0)</f>
        <v>18.23</v>
      </c>
      <c r="D9" s="2">
        <f>VLOOKUP(A9,교통문화지수!A:AL,14,0)</f>
        <v>13.05</v>
      </c>
      <c r="E9" s="2">
        <f>VLOOKUP(A9,'1인당 자동차등록대수'!A:AB,8,0)</f>
        <v>0.5</v>
      </c>
      <c r="F9" s="2">
        <f>VLOOKUP(A9,도시면적!A:I,4,0)</f>
        <v>10739801</v>
      </c>
      <c r="G9" s="2">
        <f>VLOOKUP(A9,'주택 수'!A:I,4,0)</f>
        <v>12405</v>
      </c>
    </row>
    <row r="10" spans="1:7" customFormat="1">
      <c r="A10" s="1" t="s">
        <v>9</v>
      </c>
      <c r="B10" s="2">
        <f>VLOOKUP(A10,교통문화지수!A:AL,12,0)</f>
        <v>47.64</v>
      </c>
      <c r="C10" s="2">
        <f>VLOOKUP(A10,교통문화지수!A:AL,13,0)</f>
        <v>22.58</v>
      </c>
      <c r="D10" s="2">
        <f>VLOOKUP(A10,교통문화지수!A:AL,14,0)</f>
        <v>12.23</v>
      </c>
      <c r="E10" s="2">
        <f>VLOOKUP(A10,'1인당 자동차등록대수'!A:AB,8,0)</f>
        <v>0.5</v>
      </c>
      <c r="F10" s="2">
        <f>VLOOKUP(A10,도시면적!A:I,4,0)</f>
        <v>26383940</v>
      </c>
      <c r="G10" s="2">
        <f>VLOOKUP(A10,'주택 수'!A:I,4,0)</f>
        <v>16970</v>
      </c>
    </row>
    <row r="11" spans="1:7" customFormat="1">
      <c r="A11" s="1" t="s">
        <v>10</v>
      </c>
      <c r="B11" s="2">
        <f>VLOOKUP(A11,교통문화지수!A:AL,12,0)</f>
        <v>51.29</v>
      </c>
      <c r="C11" s="2">
        <f>VLOOKUP(A11,교통문화지수!A:AL,13,0)</f>
        <v>26.63</v>
      </c>
      <c r="D11" s="2">
        <f>VLOOKUP(A11,교통문화지수!A:AL,14,0)</f>
        <v>14.35</v>
      </c>
      <c r="E11" s="2">
        <f>VLOOKUP(A11,'1인당 자동차등록대수'!A:AB,8,0)</f>
        <v>0.5</v>
      </c>
      <c r="F11" s="2">
        <f>VLOOKUP(A11,도시면적!A:I,4,0)</f>
        <v>87785359</v>
      </c>
      <c r="G11" s="2">
        <f>VLOOKUP(A11,'주택 수'!A:I,4,0)</f>
        <v>121069</v>
      </c>
    </row>
    <row r="12" spans="1:7" customFormat="1">
      <c r="A12" s="1" t="s">
        <v>11</v>
      </c>
      <c r="B12" s="2">
        <f>VLOOKUP(A12,교통문화지수!A:AL,12,0)</f>
        <v>49.4</v>
      </c>
      <c r="C12" s="2">
        <f>VLOOKUP(A12,교통문화지수!A:AL,13,0)</f>
        <v>17.86</v>
      </c>
      <c r="D12" s="2">
        <f>VLOOKUP(A12,교통문화지수!A:AL,14,0)</f>
        <v>12.88</v>
      </c>
      <c r="E12" s="2">
        <f>VLOOKUP(A12,'1인당 자동차등록대수'!A:AB,8,0)</f>
        <v>0.5</v>
      </c>
      <c r="F12" s="2">
        <f>VLOOKUP(A12,도시면적!A:I,4,0)</f>
        <v>14839016</v>
      </c>
      <c r="G12" s="2">
        <f>VLOOKUP(A12,'주택 수'!A:I,4,0)</f>
        <v>12005</v>
      </c>
    </row>
    <row r="13" spans="1:7" customFormat="1">
      <c r="A13" s="1" t="s">
        <v>12</v>
      </c>
      <c r="B13" s="2">
        <f>VLOOKUP(A13,교통문화지수!A:AL,12,0)</f>
        <v>48.91</v>
      </c>
      <c r="C13" s="2">
        <f>VLOOKUP(A13,교통문화지수!A:AL,13,0)</f>
        <v>17.66</v>
      </c>
      <c r="D13" s="2">
        <f>VLOOKUP(A13,교통문화지수!A:AL,14,0)</f>
        <v>11.15</v>
      </c>
      <c r="E13" s="2">
        <f>VLOOKUP(A13,'1인당 자동차등록대수'!A:AB,8,0)</f>
        <v>0.5</v>
      </c>
      <c r="F13" s="2">
        <f>VLOOKUP(A13,도시면적!A:I,4,0)</f>
        <v>42548998</v>
      </c>
      <c r="G13" s="2">
        <f>VLOOKUP(A13,'주택 수'!A:I,4,0)</f>
        <v>16476</v>
      </c>
    </row>
    <row r="14" spans="1:7" customFormat="1">
      <c r="A14" s="1" t="s">
        <v>13</v>
      </c>
      <c r="B14" s="2">
        <f>VLOOKUP(A14,교통문화지수!A:AL,12,0)</f>
        <v>46.36</v>
      </c>
      <c r="C14" s="2">
        <f>VLOOKUP(A14,교통문화지수!A:AL,13,0)</f>
        <v>18.66</v>
      </c>
      <c r="D14" s="2">
        <f>VLOOKUP(A14,교통문화지수!A:AL,14,0)</f>
        <v>11.39</v>
      </c>
      <c r="E14" s="2">
        <f>VLOOKUP(A14,'1인당 자동차등록대수'!A:AB,8,0)</f>
        <v>0.5</v>
      </c>
      <c r="F14" s="2">
        <f>VLOOKUP(A14,도시면적!A:I,4,0)</f>
        <v>26458928</v>
      </c>
      <c r="G14" s="2">
        <f>VLOOKUP(A14,'주택 수'!A:I,4,0)</f>
        <v>16287</v>
      </c>
    </row>
    <row r="15" spans="1:7" customFormat="1">
      <c r="A15" s="1" t="s">
        <v>14</v>
      </c>
      <c r="B15" s="2">
        <f>VLOOKUP(A15,교통문화지수!A:AL,12,0)</f>
        <v>48.48</v>
      </c>
      <c r="C15" s="2">
        <f>VLOOKUP(A15,교통문화지수!A:AL,13,0)</f>
        <v>23.64</v>
      </c>
      <c r="D15" s="2">
        <f>VLOOKUP(A15,교통문화지수!A:AL,14,0)</f>
        <v>13</v>
      </c>
      <c r="E15" s="2">
        <f>VLOOKUP(A15,'1인당 자동차등록대수'!A:AB,8,0)</f>
        <v>0.5</v>
      </c>
      <c r="F15" s="2">
        <f>VLOOKUP(A15,도시면적!A:I,4,0)</f>
        <v>333859733</v>
      </c>
      <c r="G15" s="2">
        <f>VLOOKUP(A15,'주택 수'!A:I,4,0)</f>
        <v>93649</v>
      </c>
    </row>
    <row r="16" spans="1:7" customFormat="1">
      <c r="A16" s="1" t="s">
        <v>15</v>
      </c>
      <c r="B16" s="2">
        <f>VLOOKUP(A16,교통문화지수!A:AL,12,0)</f>
        <v>48.17</v>
      </c>
      <c r="C16" s="2">
        <f>VLOOKUP(A16,교통문화지수!A:AL,13,0)</f>
        <v>19.440000000000001</v>
      </c>
      <c r="D16" s="2">
        <f>VLOOKUP(A16,교통문화지수!A:AL,14,0)</f>
        <v>14.06</v>
      </c>
      <c r="E16" s="2">
        <f>VLOOKUP(A16,'1인당 자동차등록대수'!A:AB,8,0)</f>
        <v>0.5</v>
      </c>
      <c r="F16" s="2">
        <f>VLOOKUP(A16,도시면적!A:I,4,0)</f>
        <v>66633000</v>
      </c>
      <c r="G16" s="2">
        <f>VLOOKUP(A16,'주택 수'!A:I,4,0)</f>
        <v>21179</v>
      </c>
    </row>
    <row r="17" spans="1:7" customFormat="1">
      <c r="A17" s="1" t="s">
        <v>16</v>
      </c>
      <c r="B17" s="2">
        <f>VLOOKUP(A17,교통문화지수!A:AL,12,0)</f>
        <v>45.47</v>
      </c>
      <c r="C17" s="2">
        <f>VLOOKUP(A17,교통문화지수!A:AL,13,0)</f>
        <v>16.190000000000001</v>
      </c>
      <c r="D17" s="2">
        <f>VLOOKUP(A17,교통문화지수!A:AL,14,0)</f>
        <v>12.61</v>
      </c>
      <c r="E17" s="2">
        <f>VLOOKUP(A17,'1인당 자동차등록대수'!A:AB,8,0)</f>
        <v>0.6</v>
      </c>
      <c r="F17" s="2">
        <f>VLOOKUP(A17,도시면적!A:I,4,0)</f>
        <v>16680775</v>
      </c>
      <c r="G17" s="2">
        <f>VLOOKUP(A17,'주택 수'!A:I,4,0)</f>
        <v>20075</v>
      </c>
    </row>
    <row r="18" spans="1:7" customFormat="1">
      <c r="A18" s="1" t="s">
        <v>17</v>
      </c>
      <c r="B18" s="2">
        <f>VLOOKUP(A18,교통문화지수!A:AL,12,0)</f>
        <v>51.28</v>
      </c>
      <c r="C18" s="2">
        <f>VLOOKUP(A18,교통문화지수!A:AL,13,0)</f>
        <v>19.920000000000002</v>
      </c>
      <c r="D18" s="2">
        <f>VLOOKUP(A18,교통문화지수!A:AL,14,0)</f>
        <v>10.74</v>
      </c>
      <c r="E18" s="2">
        <f>VLOOKUP(A18,'1인당 자동차등록대수'!A:AB,8,0)</f>
        <v>0.5</v>
      </c>
      <c r="F18" s="2">
        <f>VLOOKUP(A18,도시면적!A:I,4,0)</f>
        <v>30715247</v>
      </c>
      <c r="G18" s="2">
        <f>VLOOKUP(A18,'주택 수'!A:I,4,0)</f>
        <v>28731</v>
      </c>
    </row>
    <row r="19" spans="1:7" customFormat="1">
      <c r="A19" s="1" t="s">
        <v>18</v>
      </c>
      <c r="B19" s="2">
        <f>VLOOKUP(A19,교통문화지수!A:AL,12,0)</f>
        <v>41.88</v>
      </c>
      <c r="C19" s="2">
        <f>VLOOKUP(A19,교통문화지수!A:AL,13,0)</f>
        <v>15.97</v>
      </c>
      <c r="D19" s="2">
        <f>VLOOKUP(A19,교통문화지수!A:AL,14,0)</f>
        <v>9.39</v>
      </c>
      <c r="E19" s="2">
        <f>VLOOKUP(A19,'1인당 자동차등록대수'!A:AB,8,0)</f>
        <v>0.5</v>
      </c>
      <c r="F19" s="2">
        <f>VLOOKUP(A19,도시면적!A:I,4,0)</f>
        <v>13229891</v>
      </c>
      <c r="G19" s="2">
        <f>VLOOKUP(A19,'주택 수'!A:I,4,0)</f>
        <v>9682</v>
      </c>
    </row>
    <row r="20" spans="1:7" customFormat="1">
      <c r="A20" s="1" t="s">
        <v>19</v>
      </c>
      <c r="B20" s="2">
        <f>VLOOKUP(A20,교통문화지수!A:AL,12,0)</f>
        <v>49.34</v>
      </c>
      <c r="C20" s="2">
        <f>VLOOKUP(A20,교통문화지수!A:AL,13,0)</f>
        <v>18.29</v>
      </c>
      <c r="D20" s="2">
        <f>VLOOKUP(A20,교통문화지수!A:AL,14,0)</f>
        <v>14.54</v>
      </c>
      <c r="E20" s="2">
        <f>VLOOKUP(A20,'1인당 자동차등록대수'!A:AB,8,0)</f>
        <v>0.5</v>
      </c>
      <c r="F20" s="2">
        <f>VLOOKUP(A20,도시면적!A:I,4,0)</f>
        <v>9918922</v>
      </c>
      <c r="G20" s="2">
        <f>VLOOKUP(A20,'주택 수'!A:I,4,0)</f>
        <v>18546</v>
      </c>
    </row>
    <row r="21" spans="1:7" customFormat="1">
      <c r="A21" s="1" t="s">
        <v>20</v>
      </c>
      <c r="B21" s="2">
        <f>VLOOKUP(A21,교통문화지수!A:AL,12,0)</f>
        <v>46.99</v>
      </c>
      <c r="C21" s="2">
        <f>VLOOKUP(A21,교통문화지수!A:AL,13,0)</f>
        <v>23.71</v>
      </c>
      <c r="D21" s="2">
        <f>VLOOKUP(A21,교통문화지수!A:AL,14,0)</f>
        <v>13.11</v>
      </c>
      <c r="E21" s="2">
        <f>VLOOKUP(A21,'1인당 자동차등록대수'!A:AB,8,0)</f>
        <v>0.4</v>
      </c>
      <c r="F21" s="2">
        <f>VLOOKUP(A21,도시면적!A:I,4,0)</f>
        <v>3371075153</v>
      </c>
      <c r="G21" s="2">
        <f>VLOOKUP(A21,'주택 수'!A:I,4,0)</f>
        <v>3949829</v>
      </c>
    </row>
    <row r="22" spans="1:7" customFormat="1">
      <c r="A22" s="1" t="s">
        <v>21</v>
      </c>
      <c r="B22" s="2">
        <f>VLOOKUP(A22,교통문화지수!A:AL,12,0)</f>
        <v>47.18</v>
      </c>
      <c r="C22" s="2">
        <f>VLOOKUP(A22,교통문화지수!A:AL,13,0)</f>
        <v>20.05</v>
      </c>
      <c r="D22" s="2">
        <f>VLOOKUP(A22,교통문화지수!A:AL,14,0)</f>
        <v>13.91</v>
      </c>
      <c r="E22" s="2">
        <f>VLOOKUP(A22,'1인당 자동차등록대수'!A:AB,8,0)</f>
        <v>0.5</v>
      </c>
      <c r="F22" s="2">
        <f>VLOOKUP(A22,도시면적!A:I,4,0)</f>
        <v>81889445</v>
      </c>
      <c r="G22" s="2">
        <f>VLOOKUP(A22,'주택 수'!A:I,4,0)</f>
        <v>24390</v>
      </c>
    </row>
    <row r="23" spans="1:7" customFormat="1">
      <c r="A23" s="1" t="s">
        <v>22</v>
      </c>
      <c r="B23" s="2">
        <f>VLOOKUP(A23,교통문화지수!A:AL,12,0)</f>
        <v>46.67</v>
      </c>
      <c r="C23" s="2">
        <f>VLOOKUP(A23,교통문화지수!A:AL,13,0)</f>
        <v>22.81</v>
      </c>
      <c r="D23" s="2">
        <f>VLOOKUP(A23,교통문화지수!A:AL,14,0)</f>
        <v>13.38</v>
      </c>
      <c r="E23" s="2">
        <f>VLOOKUP(A23,'1인당 자동차등록대수'!A:AB,8,0)</f>
        <v>0.4</v>
      </c>
      <c r="F23" s="2">
        <f>VLOOKUP(A23,도시면적!A:I,4,0)</f>
        <v>191850023</v>
      </c>
      <c r="G23" s="2">
        <f>VLOOKUP(A23,'주택 수'!A:I,4,0)</f>
        <v>305178</v>
      </c>
    </row>
    <row r="24" spans="1:7" customFormat="1">
      <c r="A24" s="1" t="s">
        <v>23</v>
      </c>
      <c r="B24" s="2">
        <f>VLOOKUP(A24,교통문화지수!A:AL,12,0)</f>
        <v>48.49</v>
      </c>
      <c r="C24" s="2">
        <f>VLOOKUP(A24,교통문화지수!A:AL,13,0)</f>
        <v>22.23</v>
      </c>
      <c r="D24" s="2">
        <f>VLOOKUP(A24,교통문화지수!A:AL,14,0)</f>
        <v>12.23</v>
      </c>
      <c r="E24" s="2">
        <f>VLOOKUP(A24,'1인당 자동차등록대수'!A:AB,8,0)</f>
        <v>0.4</v>
      </c>
      <c r="F24" s="2">
        <f>VLOOKUP(A24,도시면적!A:I,4,0)</f>
        <v>35853000</v>
      </c>
      <c r="G24" s="2">
        <f>VLOOKUP(A24,'주택 수'!A:I,4,0)</f>
        <v>12114</v>
      </c>
    </row>
    <row r="25" spans="1:7" customFormat="1">
      <c r="A25" s="1" t="s">
        <v>24</v>
      </c>
      <c r="B25" s="2">
        <f>VLOOKUP(A25,교통문화지수!A:AL,12,0)</f>
        <v>50.87</v>
      </c>
      <c r="C25" s="2">
        <f>VLOOKUP(A25,교통문화지수!A:AL,13,0)</f>
        <v>23.3</v>
      </c>
      <c r="D25" s="2">
        <f>VLOOKUP(A25,교통문화지수!A:AL,14,0)</f>
        <v>12.8</v>
      </c>
      <c r="E25" s="2">
        <f>VLOOKUP(A25,'1인당 자동차등록대수'!A:AB,8,0)</f>
        <v>0.3</v>
      </c>
      <c r="F25" s="2">
        <f>VLOOKUP(A25,도시면적!A:I,4,0)</f>
        <v>38506472</v>
      </c>
      <c r="G25" s="2">
        <f>VLOOKUP(A25,'주택 수'!A:I,4,0)</f>
        <v>103564</v>
      </c>
    </row>
    <row r="26" spans="1:7" customFormat="1">
      <c r="A26" s="1" t="s">
        <v>25</v>
      </c>
      <c r="B26" s="2">
        <f>VLOOKUP(A26,교통문화지수!A:AL,12,0)</f>
        <v>41.92</v>
      </c>
      <c r="C26" s="2">
        <f>VLOOKUP(A26,교통문화지수!A:AL,13,0)</f>
        <v>22.04</v>
      </c>
      <c r="D26" s="2">
        <f>VLOOKUP(A26,교통문화지수!A:AL,14,0)</f>
        <v>13.15</v>
      </c>
      <c r="E26" s="2">
        <f>VLOOKUP(A26,'1인당 자동차등록대수'!A:AB,8,0)</f>
        <v>0.5</v>
      </c>
      <c r="F26" s="2">
        <f>VLOOKUP(A26,도시면적!A:I,4,0)</f>
        <v>172260533</v>
      </c>
      <c r="G26" s="2">
        <f>VLOOKUP(A26,'주택 수'!A:I,4,0)</f>
        <v>107996</v>
      </c>
    </row>
    <row r="27" spans="1:7" customFormat="1">
      <c r="A27" s="1" t="s">
        <v>26</v>
      </c>
      <c r="B27" s="2">
        <f>VLOOKUP(A27,교통문화지수!A:AL,12,0)</f>
        <v>49.12</v>
      </c>
      <c r="C27" s="2">
        <f>VLOOKUP(A27,교통문화지수!A:AL,13,0)</f>
        <v>23.18</v>
      </c>
      <c r="D27" s="2">
        <f>VLOOKUP(A27,교통문화지수!A:AL,14,0)</f>
        <v>13.89</v>
      </c>
      <c r="E27" s="2">
        <f>VLOOKUP(A27,'1인당 자동차등록대수'!A:AB,8,0)</f>
        <v>0.3</v>
      </c>
      <c r="F27" s="2">
        <f>VLOOKUP(A27,도시면적!A:I,4,0)</f>
        <v>33292067</v>
      </c>
      <c r="G27" s="2">
        <f>VLOOKUP(A27,'주택 수'!A:I,4,0)</f>
        <v>55252</v>
      </c>
    </row>
    <row r="28" spans="1:7" customFormat="1">
      <c r="A28" s="1" t="s">
        <v>27</v>
      </c>
      <c r="B28" s="2">
        <f>VLOOKUP(A28,교통문화지수!A:AL,12,0)</f>
        <v>49.62</v>
      </c>
      <c r="C28" s="2">
        <f>VLOOKUP(A28,교통문화지수!A:AL,13,0)</f>
        <v>25.42</v>
      </c>
      <c r="D28" s="2">
        <f>VLOOKUP(A28,교통문화지수!A:AL,14,0)</f>
        <v>13.96</v>
      </c>
      <c r="E28" s="2">
        <f>VLOOKUP(A28,'1인당 자동차등록대수'!A:AB,8,0)</f>
        <v>0.4</v>
      </c>
      <c r="F28" s="2">
        <f>VLOOKUP(A28,도시면적!A:I,4,0)</f>
        <v>36362000</v>
      </c>
      <c r="G28" s="2">
        <f>VLOOKUP(A28,'주택 수'!A:I,4,0)</f>
        <v>86340</v>
      </c>
    </row>
    <row r="29" spans="1:7" customFormat="1">
      <c r="A29" s="1" t="s">
        <v>28</v>
      </c>
      <c r="B29" s="2">
        <f>VLOOKUP(A29,교통문화지수!A:AL,12,0)</f>
        <v>50.58</v>
      </c>
      <c r="C29" s="2">
        <f>VLOOKUP(A29,교통문화지수!A:AL,13,0)</f>
        <v>22.44</v>
      </c>
      <c r="D29" s="2">
        <f>VLOOKUP(A29,교통문화지수!A:AL,14,0)</f>
        <v>14.4</v>
      </c>
      <c r="E29" s="2">
        <f>VLOOKUP(A29,'1인당 자동차등록대수'!A:AB,8,0)</f>
        <v>0.5</v>
      </c>
      <c r="F29" s="2">
        <f>VLOOKUP(A29,도시면적!A:I,4,0)</f>
        <v>101933117</v>
      </c>
      <c r="G29" s="2">
        <f>VLOOKUP(A29,'주택 수'!A:I,4,0)</f>
        <v>126247</v>
      </c>
    </row>
    <row r="30" spans="1:7" customFormat="1">
      <c r="A30" s="1" t="s">
        <v>29</v>
      </c>
      <c r="B30" s="2">
        <f>VLOOKUP(A30,교통문화지수!A:AL,12,0)</f>
        <v>46.05</v>
      </c>
      <c r="C30" s="2">
        <f>VLOOKUP(A30,교통문화지수!A:AL,13,0)</f>
        <v>25.23</v>
      </c>
      <c r="D30" s="2">
        <f>VLOOKUP(A30,교통문화지수!A:AL,14,0)</f>
        <v>12.9</v>
      </c>
      <c r="E30" s="2">
        <f>VLOOKUP(A30,'1인당 자동차등록대수'!A:AB,8,0)</f>
        <v>0.4</v>
      </c>
      <c r="F30" s="2">
        <f>VLOOKUP(A30,도시면적!A:I,4,0)</f>
        <v>241792389</v>
      </c>
      <c r="G30" s="2">
        <f>VLOOKUP(A30,'주택 수'!A:I,4,0)</f>
        <v>209195</v>
      </c>
    </row>
    <row r="31" spans="1:7" customFormat="1">
      <c r="A31" s="1" t="s">
        <v>30</v>
      </c>
      <c r="B31" s="2">
        <f>VLOOKUP(A31,교통문화지수!A:AL,12,0)</f>
        <v>48.6</v>
      </c>
      <c r="C31" s="2">
        <f>VLOOKUP(A31,교통문화지수!A:AL,13,0)</f>
        <v>24.18</v>
      </c>
      <c r="D31" s="2">
        <f>VLOOKUP(A31,교통문화지수!A:AL,14,0)</f>
        <v>12.51</v>
      </c>
      <c r="E31" s="2">
        <f>VLOOKUP(A31,'1인당 자동차등록대수'!A:AB,8,0)</f>
        <v>0.4</v>
      </c>
      <c r="F31" s="2">
        <f>VLOOKUP(A31,도시면적!A:I,4,0)</f>
        <v>33298502</v>
      </c>
      <c r="G31" s="2">
        <f>VLOOKUP(A31,'주택 수'!A:I,4,0)</f>
        <v>35987</v>
      </c>
    </row>
    <row r="32" spans="1:7" customFormat="1">
      <c r="A32" s="1" t="s">
        <v>31</v>
      </c>
      <c r="B32" s="2">
        <f>VLOOKUP(A32,교통문화지수!A:AL,12,0)</f>
        <v>47.66</v>
      </c>
      <c r="C32" s="2">
        <f>VLOOKUP(A32,교통문화지수!A:AL,13,0)</f>
        <v>27.72</v>
      </c>
      <c r="D32" s="2">
        <f>VLOOKUP(A32,교통문화지수!A:AL,14,0)</f>
        <v>12.82</v>
      </c>
      <c r="E32" s="2">
        <f>VLOOKUP(A32,'1인당 자동차등록대수'!A:AB,8,0)</f>
        <v>0.4</v>
      </c>
      <c r="F32" s="2">
        <f>VLOOKUP(A32,도시면적!A:I,4,0)</f>
        <v>53450000</v>
      </c>
      <c r="G32" s="2">
        <f>VLOOKUP(A32,'주택 수'!A:I,4,0)</f>
        <v>257849</v>
      </c>
    </row>
    <row r="33" spans="1:7" customFormat="1">
      <c r="A33" s="1" t="s">
        <v>32</v>
      </c>
      <c r="B33" s="2">
        <f>VLOOKUP(A33,교통문화지수!A:AL,12,0)</f>
        <v>46.69</v>
      </c>
      <c r="C33" s="2">
        <f>VLOOKUP(A33,교통문화지수!A:AL,13,0)</f>
        <v>25.57</v>
      </c>
      <c r="D33" s="2">
        <f>VLOOKUP(A33,교통문화지수!A:AL,14,0)</f>
        <v>12.48</v>
      </c>
      <c r="E33" s="2">
        <f>VLOOKUP(A33,'1인당 자동차등록대수'!A:AB,8,0)</f>
        <v>0.4</v>
      </c>
      <c r="F33" s="2">
        <f>VLOOKUP(A33,도시면적!A:I,4,0)</f>
        <v>141820897</v>
      </c>
      <c r="G33" s="2">
        <f>VLOOKUP(A33,'주택 수'!A:I,4,0)</f>
        <v>257047</v>
      </c>
    </row>
    <row r="34" spans="1:7" customFormat="1">
      <c r="A34" s="1" t="s">
        <v>33</v>
      </c>
      <c r="B34" s="2">
        <f>VLOOKUP(A34,교통문화지수!A:AL,12,0)</f>
        <v>49.4</v>
      </c>
      <c r="C34" s="2">
        <f>VLOOKUP(A34,교통문화지수!A:AL,13,0)</f>
        <v>27.03</v>
      </c>
      <c r="D34" s="2">
        <f>VLOOKUP(A34,교통문화지수!A:AL,14,0)</f>
        <v>13.3</v>
      </c>
      <c r="E34" s="2">
        <f>VLOOKUP(A34,'1인당 자동차등록대수'!A:AB,8,0)</f>
        <v>0.4</v>
      </c>
      <c r="F34" s="2">
        <f>VLOOKUP(A34,도시면적!A:I,4,0)</f>
        <v>121138690</v>
      </c>
      <c r="G34" s="2">
        <f>VLOOKUP(A34,'주택 수'!A:I,4,0)</f>
        <v>350148</v>
      </c>
    </row>
    <row r="35" spans="1:7" customFormat="1">
      <c r="A35" s="1" t="s">
        <v>34</v>
      </c>
      <c r="B35" s="2">
        <f>VLOOKUP(A35,교통문화지수!A:AL,12,0)</f>
        <v>47.04</v>
      </c>
      <c r="C35" s="2">
        <f>VLOOKUP(A35,교통문화지수!A:AL,13,0)</f>
        <v>26.7</v>
      </c>
      <c r="D35" s="2">
        <f>VLOOKUP(A35,교통문화지수!A:AL,14,0)</f>
        <v>13.71</v>
      </c>
      <c r="E35" s="2">
        <f>VLOOKUP(A35,'1인당 자동차등록대수'!A:AB,8,0)</f>
        <v>0.5</v>
      </c>
      <c r="F35" s="2">
        <f>VLOOKUP(A35,도시면적!A:I,4,0)</f>
        <v>135056862</v>
      </c>
      <c r="G35" s="2">
        <f>VLOOKUP(A35,'주택 수'!A:I,4,0)</f>
        <v>130097</v>
      </c>
    </row>
    <row r="36" spans="1:7" customFormat="1">
      <c r="A36" s="1" t="s">
        <v>35</v>
      </c>
      <c r="B36" s="2">
        <f>VLOOKUP(A36,교통문화지수!A:AL,12,0)</f>
        <v>47.36</v>
      </c>
      <c r="C36" s="2">
        <f>VLOOKUP(A36,교통문화지수!A:AL,13,0)</f>
        <v>26.72</v>
      </c>
      <c r="D36" s="2">
        <f>VLOOKUP(A36,교통문화지수!A:AL,14,0)</f>
        <v>13.72</v>
      </c>
      <c r="E36" s="2">
        <f>VLOOKUP(A36,'1인당 자동차등록대수'!A:AB,8,0)</f>
        <v>0.4</v>
      </c>
      <c r="F36" s="2">
        <f>VLOOKUP(A36,도시면적!A:I,4,0)</f>
        <v>149656734</v>
      </c>
      <c r="G36" s="2">
        <f>VLOOKUP(A36,'주택 수'!A:I,4,0)</f>
        <v>196205</v>
      </c>
    </row>
    <row r="37" spans="1:7" customFormat="1">
      <c r="A37" s="1" t="s">
        <v>36</v>
      </c>
      <c r="B37" s="2">
        <f>VLOOKUP(A37,교통문화지수!A:AL,12,0)</f>
        <v>48.73</v>
      </c>
      <c r="C37" s="2">
        <f>VLOOKUP(A37,교통문화지수!A:AL,13,0)</f>
        <v>23.11</v>
      </c>
      <c r="D37" s="2">
        <f>VLOOKUP(A37,교통문화지수!A:AL,14,0)</f>
        <v>12.11</v>
      </c>
      <c r="E37" s="2">
        <f>VLOOKUP(A37,'1인당 자동차등록대수'!A:AB,8,0)</f>
        <v>0.5</v>
      </c>
      <c r="F37" s="2">
        <f>VLOOKUP(A37,도시면적!A:I,4,0)</f>
        <v>155905229</v>
      </c>
      <c r="G37" s="2">
        <f>VLOOKUP(A37,'주택 수'!A:I,4,0)</f>
        <v>64940</v>
      </c>
    </row>
    <row r="38" spans="1:7" customFormat="1">
      <c r="A38" s="1" t="s">
        <v>37</v>
      </c>
      <c r="B38" s="2">
        <f>VLOOKUP(A38,교통문화지수!A:AL,12,0)</f>
        <v>43.29</v>
      </c>
      <c r="C38" s="2">
        <f>VLOOKUP(A38,교통문화지수!A:AL,13,0)</f>
        <v>24.4</v>
      </c>
      <c r="D38" s="2">
        <f>VLOOKUP(A38,교통문화지수!A:AL,14,0)</f>
        <v>14</v>
      </c>
      <c r="E38" s="2">
        <f>VLOOKUP(A38,'1인당 자동차등록대수'!A:AB,8,0)</f>
        <v>0.4</v>
      </c>
      <c r="F38" s="2">
        <f>VLOOKUP(A38,도시면적!A:I,4,0)</f>
        <v>58480054</v>
      </c>
      <c r="G38" s="2">
        <f>VLOOKUP(A38,'주택 수'!A:I,4,0)</f>
        <v>178175</v>
      </c>
    </row>
    <row r="39" spans="1:7" customFormat="1">
      <c r="A39" s="1" t="s">
        <v>38</v>
      </c>
      <c r="B39" s="2">
        <f>VLOOKUP(A39,교통문화지수!A:AL,12,0)</f>
        <v>44.74</v>
      </c>
      <c r="C39" s="2">
        <f>VLOOKUP(A39,교통문화지수!A:AL,13,0)</f>
        <v>22.19</v>
      </c>
      <c r="D39" s="2">
        <f>VLOOKUP(A39,교통문화지수!A:AL,14,0)</f>
        <v>14.01</v>
      </c>
      <c r="E39" s="2">
        <f>VLOOKUP(A39,'1인당 자동차등록대수'!A:AB,8,0)</f>
        <v>0.4</v>
      </c>
      <c r="F39" s="2">
        <f>VLOOKUP(A39,도시면적!A:I,4,0)</f>
        <v>150458222</v>
      </c>
      <c r="G39" s="2">
        <f>VLOOKUP(A39,'주택 수'!A:I,4,0)</f>
        <v>72288</v>
      </c>
    </row>
    <row r="40" spans="1:7" customFormat="1">
      <c r="A40" s="1" t="s">
        <v>39</v>
      </c>
      <c r="B40" s="2">
        <f>VLOOKUP(A40,교통문화지수!A:AL,12,0)</f>
        <v>46.59</v>
      </c>
      <c r="C40" s="2">
        <f>VLOOKUP(A40,교통문화지수!A:AL,13,0)</f>
        <v>24.54</v>
      </c>
      <c r="D40" s="2">
        <f>VLOOKUP(A40,교통문화지수!A:AL,14,0)</f>
        <v>13.08</v>
      </c>
      <c r="E40" s="2">
        <f>VLOOKUP(A40,'1인당 자동차등록대수'!A:AB,8,0)</f>
        <v>0.5</v>
      </c>
      <c r="F40" s="2">
        <f>VLOOKUP(A40,도시면적!A:I,4,0)</f>
        <v>51198870</v>
      </c>
      <c r="G40" s="2">
        <f>VLOOKUP(A40,'주택 수'!A:I,4,0)</f>
        <v>41689</v>
      </c>
    </row>
    <row r="41" spans="1:7" customFormat="1">
      <c r="A41" s="1" t="s">
        <v>40</v>
      </c>
      <c r="B41" s="2">
        <f>VLOOKUP(A41,교통문화지수!A:AL,12,0)</f>
        <v>43.23</v>
      </c>
      <c r="C41" s="2">
        <f>VLOOKUP(A41,교통문화지수!A:AL,13,0)</f>
        <v>20.71</v>
      </c>
      <c r="D41" s="2">
        <f>VLOOKUP(A41,교통문화지수!A:AL,14,0)</f>
        <v>13.44</v>
      </c>
      <c r="E41" s="2">
        <f>VLOOKUP(A41,'1인당 자동차등록대수'!A:AB,8,0)</f>
        <v>0.6</v>
      </c>
      <c r="F41" s="2">
        <f>VLOOKUP(A41,도시면적!A:I,4,0)</f>
        <v>26093192</v>
      </c>
      <c r="G41" s="2">
        <f>VLOOKUP(A41,'주택 수'!A:I,4,0)</f>
        <v>39352</v>
      </c>
    </row>
    <row r="42" spans="1:7" customFormat="1">
      <c r="A42" s="1" t="s">
        <v>41</v>
      </c>
      <c r="B42" s="2">
        <f>VLOOKUP(A42,교통문화지수!A:AL,12,0)</f>
        <v>49.95</v>
      </c>
      <c r="C42" s="2">
        <f>VLOOKUP(A42,교통문화지수!A:AL,13,0)</f>
        <v>18.97</v>
      </c>
      <c r="D42" s="2">
        <f>VLOOKUP(A42,교통문화지수!A:AL,14,0)</f>
        <v>14.3</v>
      </c>
      <c r="E42" s="2">
        <f>VLOOKUP(A42,'1인당 자동차등록대수'!A:AB,8,0)</f>
        <v>0.6</v>
      </c>
      <c r="F42" s="2">
        <f>VLOOKUP(A42,도시면적!A:I,4,0)</f>
        <v>30445145</v>
      </c>
      <c r="G42" s="2">
        <f>VLOOKUP(A42,'주택 수'!A:I,4,0)</f>
        <v>15931</v>
      </c>
    </row>
    <row r="43" spans="1:7" customFormat="1">
      <c r="A43" s="1" t="s">
        <v>42</v>
      </c>
      <c r="B43" s="2">
        <f>VLOOKUP(A43,교통문화지수!A:AL,12,0)</f>
        <v>44.95</v>
      </c>
      <c r="C43" s="2">
        <f>VLOOKUP(A43,교통문화지수!A:AL,13,0)</f>
        <v>23.52</v>
      </c>
      <c r="D43" s="2">
        <f>VLOOKUP(A43,교통문화지수!A:AL,14,0)</f>
        <v>14.12</v>
      </c>
      <c r="E43" s="2">
        <f>VLOOKUP(A43,'1인당 자동차등록대수'!A:AB,8,0)</f>
        <v>0.4</v>
      </c>
      <c r="F43" s="2">
        <f>VLOOKUP(A43,도시면적!A:I,4,0)</f>
        <v>42757001</v>
      </c>
      <c r="G43" s="2">
        <f>VLOOKUP(A43,'주택 수'!A:I,4,0)</f>
        <v>67592</v>
      </c>
    </row>
    <row r="44" spans="1:7" customFormat="1">
      <c r="A44" s="1" t="s">
        <v>43</v>
      </c>
      <c r="B44" s="2">
        <f>VLOOKUP(A44,교통문화지수!A:AL,12,0)</f>
        <v>46.51</v>
      </c>
      <c r="C44" s="2">
        <f>VLOOKUP(A44,교통문화지수!A:AL,13,0)</f>
        <v>25.61</v>
      </c>
      <c r="D44" s="2">
        <f>VLOOKUP(A44,교통문화지수!A:AL,14,0)</f>
        <v>12.12</v>
      </c>
      <c r="E44" s="2">
        <f>VLOOKUP(A44,'1인당 자동차등록대수'!A:AB,8,0)</f>
        <v>0.4</v>
      </c>
      <c r="F44" s="2">
        <f>VLOOKUP(A44,도시면적!A:I,4,0)</f>
        <v>388296207</v>
      </c>
      <c r="G44" s="2">
        <f>VLOOKUP(A44,'주택 수'!A:I,4,0)</f>
        <v>307555</v>
      </c>
    </row>
    <row r="45" spans="1:7" customFormat="1">
      <c r="A45" s="1" t="s">
        <v>44</v>
      </c>
      <c r="B45" s="2">
        <f>VLOOKUP(A45,교통문화지수!A:AL,12,0)</f>
        <v>47.41</v>
      </c>
      <c r="C45" s="2">
        <f>VLOOKUP(A45,교통문화지수!A:AL,13,0)</f>
        <v>22.73</v>
      </c>
      <c r="D45" s="2">
        <f>VLOOKUP(A45,교통문화지수!A:AL,14,0)</f>
        <v>10.49</v>
      </c>
      <c r="E45" s="2">
        <f>VLOOKUP(A45,'1인당 자동차등록대수'!A:AB,8,0)</f>
        <v>0.4</v>
      </c>
      <c r="F45" s="2">
        <f>VLOOKUP(A45,도시면적!A:I,4,0)</f>
        <v>53991234</v>
      </c>
      <c r="G45" s="2">
        <f>VLOOKUP(A45,'주택 수'!A:I,4,0)</f>
        <v>47110</v>
      </c>
    </row>
    <row r="46" spans="1:7" customFormat="1">
      <c r="A46" s="1" t="s">
        <v>45</v>
      </c>
      <c r="B46" s="2">
        <f>VLOOKUP(A46,교통문화지수!A:AL,12,0)</f>
        <v>48.5</v>
      </c>
      <c r="C46" s="2">
        <f>VLOOKUP(A46,교통문화지수!A:AL,13,0)</f>
        <v>26.16</v>
      </c>
      <c r="D46" s="2">
        <f>VLOOKUP(A46,교통문화지수!A:AL,14,0)</f>
        <v>13.73</v>
      </c>
      <c r="E46" s="2">
        <f>VLOOKUP(A46,'1인당 자동차등록대수'!A:AB,8,0)</f>
        <v>0.3</v>
      </c>
      <c r="F46" s="2">
        <f>VLOOKUP(A46,도시면적!A:I,4,0)</f>
        <v>81598379</v>
      </c>
      <c r="G46" s="2">
        <f>VLOOKUP(A46,'주택 수'!A:I,4,0)</f>
        <v>138767</v>
      </c>
    </row>
    <row r="47" spans="1:7" customFormat="1">
      <c r="A47" s="1" t="s">
        <v>46</v>
      </c>
      <c r="B47" s="2">
        <f>VLOOKUP(A47,교통문화지수!A:AL,12,0)</f>
        <v>43.84</v>
      </c>
      <c r="C47" s="2">
        <f>VLOOKUP(A47,교통문화지수!A:AL,13,0)</f>
        <v>20.67</v>
      </c>
      <c r="D47" s="2">
        <f>VLOOKUP(A47,교통문화지수!A:AL,14,0)</f>
        <v>11.21</v>
      </c>
      <c r="E47" s="2">
        <f>VLOOKUP(A47,'1인당 자동차등록대수'!A:AB,8,0)</f>
        <v>0.5</v>
      </c>
      <c r="F47" s="2">
        <f>VLOOKUP(A47,도시면적!A:I,4,0)</f>
        <v>82297681</v>
      </c>
      <c r="G47" s="2">
        <f>VLOOKUP(A47,'주택 수'!A:I,4,0)</f>
        <v>71325</v>
      </c>
    </row>
    <row r="48" spans="1:7" customFormat="1">
      <c r="A48" s="1" t="s">
        <v>47</v>
      </c>
      <c r="B48" s="2">
        <f>VLOOKUP(A48,교통문화지수!A:AL,12,0)</f>
        <v>46.37</v>
      </c>
      <c r="C48" s="2">
        <f>VLOOKUP(A48,교통문화지수!A:AL,13,0)</f>
        <v>21.98</v>
      </c>
      <c r="D48" s="2">
        <f>VLOOKUP(A48,교통문화지수!A:AL,14,0)</f>
        <v>12.24</v>
      </c>
      <c r="E48" s="2">
        <f>VLOOKUP(A48,'1인당 자동차등록대수'!A:AB,8,0)</f>
        <v>0.5</v>
      </c>
      <c r="F48" s="2">
        <f>VLOOKUP(A48,도시면적!A:I,4,0)</f>
        <v>80221974</v>
      </c>
      <c r="G48" s="2">
        <f>VLOOKUP(A48,'주택 수'!A:I,4,0)</f>
        <v>137097</v>
      </c>
    </row>
    <row r="49" spans="1:7" customFormat="1">
      <c r="A49" s="1" t="s">
        <v>48</v>
      </c>
      <c r="B49" s="2">
        <f>VLOOKUP(A49,교통문화지수!A:AL,12,0)</f>
        <v>44.99</v>
      </c>
      <c r="C49" s="2">
        <f>VLOOKUP(A49,교통문화지수!A:AL,13,0)</f>
        <v>26.26</v>
      </c>
      <c r="D49" s="2">
        <f>VLOOKUP(A49,교통문화지수!A:AL,14,0)</f>
        <v>12.74</v>
      </c>
      <c r="E49" s="2">
        <f>VLOOKUP(A49,'1인당 자동차등록대수'!A:AB,8,0)</f>
        <v>0.5</v>
      </c>
      <c r="F49" s="2">
        <f>VLOOKUP(A49,도시면적!A:I,4,0)</f>
        <v>151906909</v>
      </c>
      <c r="G49" s="2">
        <f>VLOOKUP(A49,'주택 수'!A:I,4,0)</f>
        <v>173594</v>
      </c>
    </row>
    <row r="50" spans="1:7" customFormat="1">
      <c r="A50" s="1" t="s">
        <v>49</v>
      </c>
      <c r="B50" s="2">
        <f>VLOOKUP(A50,교통문화지수!A:AL,12,0)</f>
        <v>51</v>
      </c>
      <c r="C50" s="2">
        <f>VLOOKUP(A50,교통문화지수!A:AL,13,0)</f>
        <v>19.690000000000001</v>
      </c>
      <c r="D50" s="2">
        <f>VLOOKUP(A50,교통문화지수!A:AL,14,0)</f>
        <v>14.31</v>
      </c>
      <c r="E50" s="2">
        <f>VLOOKUP(A50,'1인당 자동차등록대수'!A:AB,8,0)</f>
        <v>0.6</v>
      </c>
      <c r="F50" s="2">
        <f>VLOOKUP(A50,도시면적!A:I,4,0)</f>
        <v>39013035</v>
      </c>
      <c r="G50" s="2">
        <f>VLOOKUP(A50,'주택 수'!A:I,4,0)</f>
        <v>51464</v>
      </c>
    </row>
    <row r="51" spans="1:7" customFormat="1">
      <c r="A51" s="1" t="s">
        <v>50</v>
      </c>
      <c r="B51" s="2">
        <f>VLOOKUP(A51,교통문화지수!A:AL,12,0)</f>
        <v>44.05</v>
      </c>
      <c r="C51" s="2">
        <f>VLOOKUP(A51,교통문화지수!A:AL,13,0)</f>
        <v>22.71</v>
      </c>
      <c r="D51" s="2">
        <f>VLOOKUP(A51,교통문화지수!A:AL,14,0)</f>
        <v>13.74</v>
      </c>
      <c r="E51" s="2">
        <f>VLOOKUP(A51,'1인당 자동차등록대수'!A:AB,8,0)</f>
        <v>0.4</v>
      </c>
      <c r="F51" s="2">
        <f>VLOOKUP(A51,도시면적!A:I,4,0)</f>
        <v>93044652</v>
      </c>
      <c r="G51" s="2">
        <f>VLOOKUP(A51,'주택 수'!A:I,4,0)</f>
        <v>64727</v>
      </c>
    </row>
    <row r="52" spans="1:7" customFormat="1">
      <c r="A52" s="1" t="s">
        <v>51</v>
      </c>
      <c r="B52" s="2">
        <f>VLOOKUP(A52,교통문화지수!A:AL,12,0)</f>
        <v>47.05</v>
      </c>
      <c r="C52" s="2">
        <f>VLOOKUP(A52,교통문화지수!A:AL,13,0)</f>
        <v>27.11</v>
      </c>
      <c r="D52" s="2">
        <f>VLOOKUP(A52,교통문화지수!A:AL,14,0)</f>
        <v>12.5</v>
      </c>
      <c r="E52" s="2">
        <f>VLOOKUP(A52,'1인당 자동차등록대수'!A:AB,8,0)</f>
        <v>0.5</v>
      </c>
      <c r="F52" s="2">
        <f>VLOOKUP(A52,도시면적!A:I,4,0)</f>
        <v>317206638</v>
      </c>
      <c r="G52" s="2">
        <f>VLOOKUP(A52,'주택 수'!A:I,4,0)</f>
        <v>220614</v>
      </c>
    </row>
    <row r="53" spans="1:7" customFormat="1">
      <c r="A53" s="1" t="s">
        <v>52</v>
      </c>
      <c r="B53" s="2">
        <f>VLOOKUP(A53,교통문화지수!A:AL,12,0)</f>
        <v>45.52</v>
      </c>
      <c r="C53" s="2">
        <f>VLOOKUP(A53,교통문화지수!A:AL,13,0)</f>
        <v>21.17</v>
      </c>
      <c r="D53" s="2">
        <f>VLOOKUP(A53,교통문화지수!A:AL,14,0)</f>
        <v>13.76</v>
      </c>
      <c r="E53" s="2">
        <f>VLOOKUP(A53,'1인당 자동차등록대수'!A:AB,8,0)</f>
        <v>0.5</v>
      </c>
      <c r="F53" s="2">
        <f>VLOOKUP(A53,도시면적!A:I,4,0)</f>
        <v>1892605781</v>
      </c>
      <c r="G53" s="2">
        <f>VLOOKUP(A53,'주택 수'!A:I,4,0)</f>
        <v>1193912</v>
      </c>
    </row>
    <row r="54" spans="1:7" customFormat="1">
      <c r="A54" s="1" t="s">
        <v>53</v>
      </c>
      <c r="B54" s="2">
        <f>VLOOKUP(A54,교통문화지수!A:AL,12,0)</f>
        <v>44.97</v>
      </c>
      <c r="C54" s="2">
        <f>VLOOKUP(A54,교통문화지수!A:AL,13,0)</f>
        <v>22.08</v>
      </c>
      <c r="D54" s="2">
        <f>VLOOKUP(A54,교통문화지수!A:AL,14,0)</f>
        <v>13.19</v>
      </c>
      <c r="E54" s="2">
        <f>VLOOKUP(A54,'1인당 자동차등록대수'!A:AB,8,0)</f>
        <v>0.4</v>
      </c>
      <c r="F54" s="2">
        <f>VLOOKUP(A54,도시면적!A:I,4,0)</f>
        <v>97244221</v>
      </c>
      <c r="G54" s="2">
        <f>VLOOKUP(A54,'주택 수'!A:I,4,0)</f>
        <v>92670</v>
      </c>
    </row>
    <row r="55" spans="1:7" customFormat="1">
      <c r="A55" s="1" t="s">
        <v>54</v>
      </c>
      <c r="B55" s="2">
        <f>VLOOKUP(A55,교통문화지수!A:AL,12,0)</f>
        <v>50.28</v>
      </c>
      <c r="C55" s="2">
        <f>VLOOKUP(A55,교통문화지수!A:AL,13,0)</f>
        <v>20.34</v>
      </c>
      <c r="D55" s="2">
        <f>VLOOKUP(A55,교통문화지수!A:AL,14,0)</f>
        <v>14.39</v>
      </c>
      <c r="E55" s="2">
        <f>VLOOKUP(A55,'1인당 자동차등록대수'!A:AB,8,0)</f>
        <v>0.5</v>
      </c>
      <c r="F55" s="2">
        <f>VLOOKUP(A55,도시면적!A:I,4,0)</f>
        <v>31906464</v>
      </c>
      <c r="G55" s="2">
        <f>VLOOKUP(A55,'주택 수'!A:I,4,0)</f>
        <v>26498</v>
      </c>
    </row>
    <row r="56" spans="1:7" customFormat="1">
      <c r="A56" s="1" t="s">
        <v>55</v>
      </c>
      <c r="B56" s="2">
        <f>VLOOKUP(A56,교통문화지수!A:AL,12,0)</f>
        <v>50.53</v>
      </c>
      <c r="C56" s="2">
        <f>VLOOKUP(A56,교통문화지수!A:AL,13,0)</f>
        <v>16.18</v>
      </c>
      <c r="D56" s="2">
        <f>VLOOKUP(A56,교통문화지수!A:AL,14,0)</f>
        <v>14.35</v>
      </c>
      <c r="E56" s="2">
        <f>VLOOKUP(A56,'1인당 자동차등록대수'!A:AB,8,0)</f>
        <v>0.5</v>
      </c>
      <c r="F56" s="2">
        <f>VLOOKUP(A56,도시면적!A:I,4,0)</f>
        <v>23215201</v>
      </c>
      <c r="G56" s="2">
        <f>VLOOKUP(A56,'주택 수'!A:I,4,0)</f>
        <v>23678</v>
      </c>
    </row>
    <row r="57" spans="1:7" customFormat="1">
      <c r="A57" s="1" t="s">
        <v>56</v>
      </c>
      <c r="B57" s="2">
        <f>VLOOKUP(A57,교통문화지수!A:AL,12,0)</f>
        <v>47.23</v>
      </c>
      <c r="C57" s="2">
        <f>VLOOKUP(A57,교통문화지수!A:AL,13,0)</f>
        <v>23.27</v>
      </c>
      <c r="D57" s="2">
        <f>VLOOKUP(A57,교통문화지수!A:AL,14,0)</f>
        <v>14.12</v>
      </c>
      <c r="E57" s="2">
        <f>VLOOKUP(A57,'1인당 자동차등록대수'!A:AB,8,0)</f>
        <v>0.5</v>
      </c>
      <c r="F57" s="2">
        <f>VLOOKUP(A57,도시면적!A:I,4,0)</f>
        <v>267087103</v>
      </c>
      <c r="G57" s="2">
        <f>VLOOKUP(A57,'주택 수'!A:I,4,0)</f>
        <v>169924</v>
      </c>
    </row>
    <row r="58" spans="1:7" customFormat="1">
      <c r="A58" s="1" t="s">
        <v>57</v>
      </c>
      <c r="B58" s="2">
        <f>VLOOKUP(A58,교통문화지수!A:AL,12,0)</f>
        <v>46.92</v>
      </c>
      <c r="C58" s="2">
        <f>VLOOKUP(A58,교통문화지수!A:AL,13,0)</f>
        <v>17.66</v>
      </c>
      <c r="D58" s="2">
        <f>VLOOKUP(A58,교통문화지수!A:AL,14,0)</f>
        <v>14</v>
      </c>
      <c r="E58" s="2">
        <f>VLOOKUP(A58,'1인당 자동차등록대수'!A:AB,8,0)</f>
        <v>0.4</v>
      </c>
      <c r="F58" s="2">
        <f>VLOOKUP(A58,도시면적!A:I,4,0)</f>
        <v>11801283</v>
      </c>
      <c r="G58" s="2">
        <f>VLOOKUP(A58,'주택 수'!A:I,4,0)</f>
        <v>22206</v>
      </c>
    </row>
    <row r="59" spans="1:7" customFormat="1">
      <c r="A59" s="1" t="s">
        <v>58</v>
      </c>
      <c r="B59" s="2">
        <f>VLOOKUP(A59,교통문화지수!A:AL,12,0)</f>
        <v>42.91</v>
      </c>
      <c r="C59" s="2">
        <f>VLOOKUP(A59,교통문화지수!A:AL,13,0)</f>
        <v>19.93</v>
      </c>
      <c r="D59" s="2">
        <f>VLOOKUP(A59,교통문화지수!A:AL,14,0)</f>
        <v>12.88</v>
      </c>
      <c r="E59" s="2">
        <f>VLOOKUP(A59,'1인당 자동차등록대수'!A:AB,8,0)</f>
        <v>0.5</v>
      </c>
      <c r="F59" s="2">
        <f>VLOOKUP(A59,도시면적!A:I,4,0)</f>
        <v>61766865</v>
      </c>
      <c r="G59" s="2">
        <f>VLOOKUP(A59,'주택 수'!A:I,4,0)</f>
        <v>46065</v>
      </c>
    </row>
    <row r="60" spans="1:7" customFormat="1">
      <c r="A60" s="1" t="s">
        <v>59</v>
      </c>
      <c r="B60" s="2">
        <f>VLOOKUP(A60,교통문화지수!A:AL,12,0)</f>
        <v>46.82</v>
      </c>
      <c r="C60" s="2">
        <f>VLOOKUP(A60,교통문화지수!A:AL,13,0)</f>
        <v>24.84</v>
      </c>
      <c r="D60" s="2">
        <f>VLOOKUP(A60,교통문화지수!A:AL,14,0)</f>
        <v>13.65</v>
      </c>
      <c r="E60" s="2">
        <f>VLOOKUP(A60,'1인당 자동차등록대수'!A:AB,8,0)</f>
        <v>0.5</v>
      </c>
      <c r="F60" s="2">
        <f>VLOOKUP(A60,도시면적!A:I,4,0)</f>
        <v>92095429</v>
      </c>
      <c r="G60" s="2">
        <f>VLOOKUP(A60,'주택 수'!A:I,4,0)</f>
        <v>45147</v>
      </c>
    </row>
    <row r="61" spans="1:7" customFormat="1">
      <c r="A61" s="1" t="s">
        <v>60</v>
      </c>
      <c r="B61" s="2">
        <f>VLOOKUP(A61,교통문화지수!A:AL,12,0)</f>
        <v>51.33</v>
      </c>
      <c r="C61" s="2">
        <f>VLOOKUP(A61,교통문화지수!A:AL,13,0)</f>
        <v>19.41</v>
      </c>
      <c r="D61" s="2">
        <f>VLOOKUP(A61,교통문화지수!A:AL,14,0)</f>
        <v>14.12</v>
      </c>
      <c r="E61" s="2">
        <f>VLOOKUP(A61,'1인당 자동차등록대수'!A:AB,8,0)</f>
        <v>0.5</v>
      </c>
      <c r="F61" s="2">
        <f>VLOOKUP(A61,도시면적!A:I,4,0)</f>
        <v>10461324</v>
      </c>
      <c r="G61" s="2">
        <f>VLOOKUP(A61,'주택 수'!A:I,4,0)</f>
        <v>16613</v>
      </c>
    </row>
    <row r="62" spans="1:7" customFormat="1">
      <c r="A62" s="1" t="s">
        <v>61</v>
      </c>
      <c r="B62" s="2">
        <f>VLOOKUP(A62,교통문화지수!A:AL,12,0)</f>
        <v>45.67</v>
      </c>
      <c r="C62" s="2">
        <f>VLOOKUP(A62,교통문화지수!A:AL,13,0)</f>
        <v>23.6</v>
      </c>
      <c r="D62" s="2">
        <f>VLOOKUP(A62,교통문화지수!A:AL,14,0)</f>
        <v>13.38</v>
      </c>
      <c r="E62" s="2">
        <f>VLOOKUP(A62,'1인당 자동차등록대수'!A:AB,8,0)</f>
        <v>0.5</v>
      </c>
      <c r="F62" s="2">
        <f>VLOOKUP(A62,도시면적!A:I,4,0)</f>
        <v>310686067</v>
      </c>
      <c r="G62" s="2">
        <f>VLOOKUP(A62,'주택 수'!A:I,4,0)</f>
        <v>123067</v>
      </c>
    </row>
    <row r="63" spans="1:7" customFormat="1">
      <c r="A63" s="1" t="s">
        <v>62</v>
      </c>
      <c r="B63" s="2">
        <f>VLOOKUP(A63,교통문화지수!A:AL,12,0)</f>
        <v>42.14</v>
      </c>
      <c r="C63" s="2">
        <f>VLOOKUP(A63,교통문화지수!A:AL,13,0)</f>
        <v>19.34</v>
      </c>
      <c r="D63" s="2">
        <f>VLOOKUP(A63,교통문화지수!A:AL,14,0)</f>
        <v>14.21</v>
      </c>
      <c r="E63" s="2">
        <f>VLOOKUP(A63,'1인당 자동차등록대수'!A:AB,8,0)</f>
        <v>0.5</v>
      </c>
      <c r="F63" s="2">
        <f>VLOOKUP(A63,도시면적!A:I,4,0)</f>
        <v>15591845</v>
      </c>
      <c r="G63" s="2">
        <f>VLOOKUP(A63,'주택 수'!A:I,4,0)</f>
        <v>13108</v>
      </c>
    </row>
    <row r="64" spans="1:7" customFormat="1">
      <c r="A64" s="1" t="s">
        <v>63</v>
      </c>
      <c r="B64" s="2">
        <f>VLOOKUP(A64,교통문화지수!A:AL,12,0)</f>
        <v>41.6</v>
      </c>
      <c r="C64" s="2">
        <f>VLOOKUP(A64,교통문화지수!A:AL,13,0)</f>
        <v>21.99</v>
      </c>
      <c r="D64" s="2">
        <f>VLOOKUP(A64,교통문화지수!A:AL,14,0)</f>
        <v>13.82</v>
      </c>
      <c r="E64" s="2">
        <f>VLOOKUP(A64,'1인당 자동차등록대수'!A:AB,8,0)</f>
        <v>0.5</v>
      </c>
      <c r="F64" s="2">
        <f>VLOOKUP(A64,도시면적!A:I,4,0)</f>
        <v>275744020</v>
      </c>
      <c r="G64" s="2">
        <f>VLOOKUP(A64,'주택 수'!A:I,4,0)</f>
        <v>114935</v>
      </c>
    </row>
    <row r="65" spans="1:7" customFormat="1">
      <c r="A65" s="1" t="s">
        <v>64</v>
      </c>
      <c r="B65" s="2">
        <f>VLOOKUP(A65,교통문화지수!A:AL,12,0)</f>
        <v>43.44</v>
      </c>
      <c r="C65" s="2">
        <f>VLOOKUP(A65,교통문화지수!A:AL,13,0)</f>
        <v>21.82</v>
      </c>
      <c r="D65" s="2">
        <f>VLOOKUP(A65,교통문화지수!A:AL,14,0)</f>
        <v>11.48</v>
      </c>
      <c r="E65" s="2">
        <f>VLOOKUP(A65,'1인당 자동차등록대수'!A:AB,8,0)</f>
        <v>0.5</v>
      </c>
      <c r="F65" s="2">
        <f>VLOOKUP(A65,도시면적!A:I,4,0)</f>
        <v>49425286</v>
      </c>
      <c r="G65" s="2">
        <f>VLOOKUP(A65,'주택 수'!A:I,4,0)</f>
        <v>27531</v>
      </c>
    </row>
    <row r="66" spans="1:7" customFormat="1">
      <c r="A66" s="1" t="s">
        <v>65</v>
      </c>
      <c r="B66" s="2">
        <f>VLOOKUP(A66,교통문화지수!A:AL,12,0)</f>
        <v>45.67</v>
      </c>
      <c r="C66" s="2">
        <f>VLOOKUP(A66,교통문화지수!A:AL,13,0)</f>
        <v>25.09</v>
      </c>
      <c r="D66" s="2">
        <f>VLOOKUP(A66,교통문화지수!A:AL,14,0)</f>
        <v>14.11</v>
      </c>
      <c r="E66" s="2">
        <f>VLOOKUP(A66,'1인당 자동차등록대수'!A:AB,8,0)</f>
        <v>0.5</v>
      </c>
      <c r="F66" s="2">
        <f>VLOOKUP(A66,도시면적!A:I,4,0)</f>
        <v>484020509</v>
      </c>
      <c r="G66" s="2">
        <f>VLOOKUP(A66,'주택 수'!A:I,4,0)</f>
        <v>334002</v>
      </c>
    </row>
    <row r="67" spans="1:7" customFormat="1">
      <c r="A67" s="1" t="s">
        <v>66</v>
      </c>
      <c r="B67" s="2">
        <f>VLOOKUP(A67,교통문화지수!A:AL,12,0)</f>
        <v>42.45</v>
      </c>
      <c r="C67" s="2">
        <f>VLOOKUP(A67,교통문화지수!A:AL,13,0)</f>
        <v>23.98</v>
      </c>
      <c r="D67" s="2">
        <f>VLOOKUP(A67,교통문화지수!A:AL,14,0)</f>
        <v>13.61</v>
      </c>
      <c r="E67" s="2">
        <f>VLOOKUP(A67,'1인당 자동차등록대수'!A:AB,8,0)</f>
        <v>0.4</v>
      </c>
      <c r="F67" s="2">
        <f>VLOOKUP(A67,도시면적!A:I,4,0)</f>
        <v>61682008</v>
      </c>
      <c r="G67" s="2">
        <f>VLOOKUP(A67,'주택 수'!A:I,4,0)</f>
        <v>49076</v>
      </c>
    </row>
    <row r="68" spans="1:7" customFormat="1">
      <c r="A68" s="1" t="s">
        <v>67</v>
      </c>
      <c r="B68" s="2">
        <f>VLOOKUP(A68,교통문화지수!A:AL,12,0)</f>
        <v>49.18</v>
      </c>
      <c r="C68" s="2">
        <f>VLOOKUP(A68,교통문화지수!A:AL,13,0)</f>
        <v>18.940000000000001</v>
      </c>
      <c r="D68" s="2">
        <f>VLOOKUP(A68,교통문화지수!A:AL,14,0)</f>
        <v>14.28</v>
      </c>
      <c r="E68" s="2">
        <f>VLOOKUP(A68,'1인당 자동차등록대수'!A:AB,8,0)</f>
        <v>0.5</v>
      </c>
      <c r="F68" s="2">
        <f>VLOOKUP(A68,도시면적!A:I,4,0)</f>
        <v>17536071</v>
      </c>
      <c r="G68" s="2">
        <f>VLOOKUP(A68,'주택 수'!A:I,4,0)</f>
        <v>19991</v>
      </c>
    </row>
    <row r="69" spans="1:7" customFormat="1">
      <c r="A69" s="1" t="s">
        <v>68</v>
      </c>
      <c r="B69" s="2">
        <f>VLOOKUP(A69,교통문화지수!A:AL,12,0)</f>
        <v>44.09</v>
      </c>
      <c r="C69" s="2">
        <f>VLOOKUP(A69,교통문화지수!A:AL,13,0)</f>
        <v>20.61</v>
      </c>
      <c r="D69" s="2">
        <f>VLOOKUP(A69,교통문화지수!A:AL,14,0)</f>
        <v>14.31</v>
      </c>
      <c r="E69" s="2">
        <f>VLOOKUP(A69,'1인당 자동차등록대수'!A:AB,8,0)</f>
        <v>0.7</v>
      </c>
      <c r="F69" s="2">
        <f>VLOOKUP(A69,도시면적!A:I,4,0)</f>
        <v>39404854</v>
      </c>
      <c r="G69" s="2">
        <f>VLOOKUP(A69,'주택 수'!A:I,4,0)</f>
        <v>28111</v>
      </c>
    </row>
    <row r="70" spans="1:7" customFormat="1">
      <c r="A70" s="1" t="s">
        <v>69</v>
      </c>
      <c r="B70" s="2">
        <f>VLOOKUP(A70,교통문화지수!A:AL,12,0)</f>
        <v>48.69</v>
      </c>
      <c r="C70" s="2">
        <f>VLOOKUP(A70,교통문화지수!A:AL,13,0)</f>
        <v>23.44</v>
      </c>
      <c r="D70" s="2">
        <f>VLOOKUP(A70,교통문화지수!A:AL,14,0)</f>
        <v>14.04</v>
      </c>
      <c r="E70" s="2">
        <f>VLOOKUP(A70,'1인당 자동차등록대수'!A:AB,8,0)</f>
        <v>0.5</v>
      </c>
      <c r="F70" s="2">
        <f>VLOOKUP(A70,도시면적!A:I,4,0)</f>
        <v>19391344</v>
      </c>
      <c r="G70" s="2">
        <f>VLOOKUP(A70,'주택 수'!A:I,4,0)</f>
        <v>18187</v>
      </c>
    </row>
    <row r="71" spans="1:7" customFormat="1">
      <c r="A71" s="1" t="s">
        <v>70</v>
      </c>
      <c r="B71" s="2">
        <f>VLOOKUP(A71,교통문화지수!A:AL,12,0)</f>
        <v>49.54</v>
      </c>
      <c r="C71" s="2">
        <f>VLOOKUP(A71,교통문화지수!A:AL,13,0)</f>
        <v>18.55</v>
      </c>
      <c r="D71" s="2">
        <f>VLOOKUP(A71,교통문화지수!A:AL,14,0)</f>
        <v>13.52</v>
      </c>
      <c r="E71" s="2">
        <f>VLOOKUP(A71,'1인당 자동차등록대수'!A:AB,8,0)</f>
        <v>0.5</v>
      </c>
      <c r="F71" s="2">
        <f>VLOOKUP(A71,도시면적!A:I,4,0)</f>
        <v>23545887</v>
      </c>
      <c r="G71" s="2">
        <f>VLOOKUP(A71,'주택 수'!A:I,4,0)</f>
        <v>23103</v>
      </c>
    </row>
    <row r="72" spans="1:7" customFormat="1">
      <c r="A72" s="1" t="s">
        <v>71</v>
      </c>
      <c r="B72" s="2">
        <f>VLOOKUP(A72,교통문화지수!A:AL,12,0)</f>
        <v>45.18</v>
      </c>
      <c r="C72" s="2">
        <f>VLOOKUP(A72,교통문화지수!A:AL,13,0)</f>
        <v>18.7</v>
      </c>
      <c r="D72" s="2">
        <f>VLOOKUP(A72,교통문화지수!A:AL,14,0)</f>
        <v>13.35</v>
      </c>
      <c r="E72" s="2">
        <f>VLOOKUP(A72,'1인당 자동차등록대수'!A:AB,8,0)</f>
        <v>0.5</v>
      </c>
      <c r="F72" s="2">
        <f>VLOOKUP(A72,도시면적!A:I,4,0)</f>
        <v>1856748798</v>
      </c>
      <c r="G72" s="2">
        <f>VLOOKUP(A72,'주택 수'!A:I,4,0)</f>
        <v>1038274</v>
      </c>
    </row>
    <row r="73" spans="1:7" customFormat="1">
      <c r="A73" s="1" t="s">
        <v>72</v>
      </c>
      <c r="B73" s="2">
        <f>VLOOKUP(A73,교통문화지수!A:AL,12,0)</f>
        <v>47.99</v>
      </c>
      <c r="C73" s="2">
        <f>VLOOKUP(A73,교통문화지수!A:AL,13,0)</f>
        <v>21.36</v>
      </c>
      <c r="D73" s="2">
        <f>VLOOKUP(A73,교통문화지수!A:AL,14,0)</f>
        <v>14.7</v>
      </c>
      <c r="E73" s="2">
        <f>VLOOKUP(A73,'1인당 자동차등록대수'!A:AB,8,0)</f>
        <v>0.5</v>
      </c>
      <c r="F73" s="2">
        <f>VLOOKUP(A73,도시면적!A:I,4,0)</f>
        <v>114831835</v>
      </c>
      <c r="G73" s="2">
        <f>VLOOKUP(A73,'주택 수'!A:I,4,0)</f>
        <v>90340</v>
      </c>
    </row>
    <row r="74" spans="1:7" customFormat="1">
      <c r="A74" s="1" t="s">
        <v>73</v>
      </c>
      <c r="B74" s="2">
        <f>VLOOKUP(A74,교통문화지수!A:AL,12,0)</f>
        <v>44.61</v>
      </c>
      <c r="C74" s="2">
        <f>VLOOKUP(A74,교통문화지수!A:AL,13,0)</f>
        <v>19.41</v>
      </c>
      <c r="D74" s="2">
        <f>VLOOKUP(A74,교통문화지수!A:AL,14,0)</f>
        <v>13.9</v>
      </c>
      <c r="E74" s="2">
        <f>VLOOKUP(A74,'1인당 자동차등록대수'!A:AB,8,0)</f>
        <v>0.5</v>
      </c>
      <c r="F74" s="2">
        <f>VLOOKUP(A74,도시면적!A:I,4,0)</f>
        <v>460490505</v>
      </c>
      <c r="G74" s="2">
        <f>VLOOKUP(A74,'주택 수'!A:I,4,0)</f>
        <v>100224</v>
      </c>
    </row>
    <row r="75" spans="1:7" customFormat="1">
      <c r="A75" s="1" t="s">
        <v>74</v>
      </c>
      <c r="B75" s="2">
        <f>VLOOKUP(A75,교통문화지수!A:AL,12,0)</f>
        <v>43.16</v>
      </c>
      <c r="C75" s="2">
        <f>VLOOKUP(A75,교통문화지수!A:AL,13,0)</f>
        <v>16.86</v>
      </c>
      <c r="D75" s="2">
        <f>VLOOKUP(A75,교통문화지수!A:AL,14,0)</f>
        <v>11.32</v>
      </c>
      <c r="E75" s="2">
        <f>VLOOKUP(A75,'1인당 자동차등록대수'!A:AB,8,0)</f>
        <v>0.6</v>
      </c>
      <c r="F75" s="2">
        <f>VLOOKUP(A75,도시면적!A:I,4,0)</f>
        <v>32220928</v>
      </c>
      <c r="G75" s="2">
        <f>VLOOKUP(A75,'주택 수'!A:I,4,0)</f>
        <v>13833</v>
      </c>
    </row>
    <row r="76" spans="1:7" customFormat="1">
      <c r="A76" s="1" t="s">
        <v>75</v>
      </c>
      <c r="B76" s="2">
        <f>VLOOKUP(A76,교통문화지수!A:AL,12,0)</f>
        <v>43.89</v>
      </c>
      <c r="C76" s="2">
        <f>VLOOKUP(A76,교통문화지수!A:AL,13,0)</f>
        <v>23.51</v>
      </c>
      <c r="D76" s="2">
        <f>VLOOKUP(A76,교통문화지수!A:AL,14,0)</f>
        <v>13</v>
      </c>
      <c r="E76" s="2">
        <f>VLOOKUP(A76,'1인당 자동차등록대수'!A:AB,8,0)</f>
        <v>0.5</v>
      </c>
      <c r="F76" s="2">
        <f>VLOOKUP(A76,도시면적!A:I,4,0)</f>
        <v>185781767</v>
      </c>
      <c r="G76" s="2">
        <f>VLOOKUP(A76,'주택 수'!A:I,4,0)</f>
        <v>142140</v>
      </c>
    </row>
    <row r="77" spans="1:7" customFormat="1">
      <c r="A77" s="1" t="s">
        <v>76</v>
      </c>
      <c r="B77" s="2">
        <f>VLOOKUP(A77,교통문화지수!A:AL,12,0)</f>
        <v>46.33</v>
      </c>
      <c r="C77" s="2">
        <f>VLOOKUP(A77,교통문화지수!A:AL,13,0)</f>
        <v>23.81</v>
      </c>
      <c r="D77" s="2">
        <f>VLOOKUP(A77,교통문화지수!A:AL,14,0)</f>
        <v>13.69</v>
      </c>
      <c r="E77" s="2">
        <f>VLOOKUP(A77,'1인당 자동차등록대수'!A:AB,8,0)</f>
        <v>0.5</v>
      </c>
      <c r="F77" s="2">
        <f>VLOOKUP(A77,도시면적!A:I,4,0)</f>
        <v>64622360</v>
      </c>
      <c r="G77" s="2">
        <f>VLOOKUP(A77,'주택 수'!A:I,4,0)</f>
        <v>57293</v>
      </c>
    </row>
    <row r="78" spans="1:7" customFormat="1">
      <c r="A78" s="1" t="s">
        <v>77</v>
      </c>
      <c r="B78" s="2">
        <f>VLOOKUP(A78,교통문화지수!A:AL,12,0)</f>
        <v>53.56</v>
      </c>
      <c r="C78" s="2">
        <f>VLOOKUP(A78,교통문화지수!A:AL,13,0)</f>
        <v>21.53</v>
      </c>
      <c r="D78" s="2">
        <f>VLOOKUP(A78,교통문화지수!A:AL,14,0)</f>
        <v>14.83</v>
      </c>
      <c r="E78" s="2">
        <f>VLOOKUP(A78,'1인당 자동차등록대수'!A:AB,8,0)</f>
        <v>0.5</v>
      </c>
      <c r="F78" s="2">
        <f>VLOOKUP(A78,도시면적!A:I,4,0)</f>
        <v>37900782</v>
      </c>
      <c r="G78" s="2">
        <f>VLOOKUP(A78,'주택 수'!A:I,4,0)</f>
        <v>29857</v>
      </c>
    </row>
    <row r="79" spans="1:7" customFormat="1">
      <c r="A79" s="1" t="s">
        <v>78</v>
      </c>
      <c r="B79" s="2">
        <f>VLOOKUP(A79,교통문화지수!A:AL,12,0)</f>
        <v>44.97</v>
      </c>
      <c r="C79" s="2">
        <f>VLOOKUP(A79,교통문화지수!A:AL,13,0)</f>
        <v>18.489999999999998</v>
      </c>
      <c r="D79" s="2">
        <f>VLOOKUP(A79,교통문화지수!A:AL,14,0)</f>
        <v>11.24</v>
      </c>
      <c r="E79" s="2">
        <f>VLOOKUP(A79,'1인당 자동차등록대수'!A:AB,8,0)</f>
        <v>0.5</v>
      </c>
      <c r="F79" s="2">
        <f>VLOOKUP(A79,도시면적!A:I,4,0)</f>
        <v>9484653</v>
      </c>
      <c r="G79" s="2">
        <f>VLOOKUP(A79,'주택 수'!A:I,4,0)</f>
        <v>15313</v>
      </c>
    </row>
    <row r="80" spans="1:7" customFormat="1">
      <c r="A80" s="1" t="s">
        <v>79</v>
      </c>
      <c r="B80" s="2">
        <f>VLOOKUP(A80,교통문화지수!A:AL,12,0)</f>
        <v>43.91</v>
      </c>
      <c r="C80" s="2">
        <f>VLOOKUP(A80,교통문화지수!A:AL,13,0)</f>
        <v>15.53</v>
      </c>
      <c r="D80" s="2">
        <f>VLOOKUP(A80,교통문화지수!A:AL,14,0)</f>
        <v>12.94</v>
      </c>
      <c r="E80" s="2">
        <f>VLOOKUP(A80,'1인당 자동차등록대수'!A:AB,8,0)</f>
        <v>0.5</v>
      </c>
      <c r="F80" s="2">
        <f>VLOOKUP(A80,도시면적!A:I,4,0)</f>
        <v>50256371</v>
      </c>
      <c r="G80" s="2">
        <f>VLOOKUP(A80,'주택 수'!A:I,4,0)</f>
        <v>43149</v>
      </c>
    </row>
    <row r="81" spans="1:7" customFormat="1">
      <c r="A81" s="1" t="s">
        <v>80</v>
      </c>
      <c r="B81" s="2">
        <f>VLOOKUP(A81,교통문화지수!A:AL,12,0)</f>
        <v>44.4</v>
      </c>
      <c r="C81" s="2">
        <f>VLOOKUP(A81,교통문화지수!A:AL,13,0)</f>
        <v>16.5</v>
      </c>
      <c r="D81" s="2">
        <f>VLOOKUP(A81,교통문화지수!A:AL,14,0)</f>
        <v>11.43</v>
      </c>
      <c r="E81" s="2">
        <f>VLOOKUP(A81,'1인당 자동차등록대수'!A:AB,8,0)</f>
        <v>0.7</v>
      </c>
      <c r="F81" s="2">
        <f>VLOOKUP(A81,도시면적!A:I,4,0)</f>
        <v>10584723</v>
      </c>
      <c r="G81" s="2">
        <f>VLOOKUP(A81,'주택 수'!A:I,4,0)</f>
        <v>16679</v>
      </c>
    </row>
    <row r="82" spans="1:7" customFormat="1">
      <c r="A82" s="1" t="s">
        <v>81</v>
      </c>
      <c r="B82" s="2">
        <f>VLOOKUP(A82,교통문화지수!A:AL,12,0)</f>
        <v>45.87</v>
      </c>
      <c r="C82" s="2">
        <f>VLOOKUP(A82,교통문화지수!A:AL,13,0)</f>
        <v>19.829999999999998</v>
      </c>
      <c r="D82" s="2">
        <f>VLOOKUP(A82,교통문화지수!A:AL,14,0)</f>
        <v>13.64</v>
      </c>
      <c r="E82" s="2">
        <f>VLOOKUP(A82,'1인당 자동차등록대수'!A:AB,8,0)</f>
        <v>0.5</v>
      </c>
      <c r="F82" s="2">
        <f>VLOOKUP(A82,도시면적!A:I,4,0)</f>
        <v>75315830</v>
      </c>
      <c r="G82" s="2">
        <f>VLOOKUP(A82,'주택 수'!A:I,4,0)</f>
        <v>66721</v>
      </c>
    </row>
    <row r="83" spans="1:7" customFormat="1">
      <c r="A83" s="1" t="s">
        <v>82</v>
      </c>
      <c r="B83" s="2">
        <f>VLOOKUP(A83,교통문화지수!A:AL,12,0)</f>
        <v>49.18</v>
      </c>
      <c r="C83" s="2">
        <f>VLOOKUP(A83,교통문화지수!A:AL,13,0)</f>
        <v>17.920000000000002</v>
      </c>
      <c r="D83" s="2">
        <f>VLOOKUP(A83,교통문화지수!A:AL,14,0)</f>
        <v>13.59</v>
      </c>
      <c r="E83" s="2">
        <f>VLOOKUP(A83,'1인당 자동차등록대수'!A:AB,8,0)</f>
        <v>0.5</v>
      </c>
      <c r="F83" s="2">
        <f>VLOOKUP(A83,도시면적!A:I,4,0)</f>
        <v>18911332</v>
      </c>
      <c r="G83" s="2">
        <f>VLOOKUP(A83,'주택 수'!A:I,4,0)</f>
        <v>18094</v>
      </c>
    </row>
    <row r="84" spans="1:7" customFormat="1">
      <c r="A84" s="1" t="s">
        <v>83</v>
      </c>
      <c r="B84" s="2">
        <f>VLOOKUP(A84,교통문화지수!A:AL,12,0)</f>
        <v>50.24</v>
      </c>
      <c r="C84" s="2">
        <f>VLOOKUP(A84,교통문화지수!A:AL,13,0)</f>
        <v>17.53</v>
      </c>
      <c r="D84" s="2">
        <f>VLOOKUP(A84,교통문화지수!A:AL,14,0)</f>
        <v>12.5</v>
      </c>
      <c r="E84" s="2">
        <f>VLOOKUP(A84,'1인당 자동차등록대수'!A:AB,8,0)</f>
        <v>0.5</v>
      </c>
      <c r="F84" s="2">
        <f>VLOOKUP(A84,도시면적!A:I,4,0)</f>
        <v>11453000</v>
      </c>
      <c r="G84" s="2">
        <f>VLOOKUP(A84,'주택 수'!A:I,4,0)</f>
        <v>8201</v>
      </c>
    </row>
    <row r="85" spans="1:7" customFormat="1">
      <c r="A85" s="1" t="s">
        <v>84</v>
      </c>
      <c r="B85" s="2">
        <f>VLOOKUP(A85,교통문화지수!A:AL,12,0)</f>
        <v>44.25</v>
      </c>
      <c r="C85" s="2">
        <f>VLOOKUP(A85,교통문화지수!A:AL,13,0)</f>
        <v>18.88</v>
      </c>
      <c r="D85" s="2">
        <f>VLOOKUP(A85,교통문화지수!A:AL,14,0)</f>
        <v>13.96</v>
      </c>
      <c r="E85" s="2">
        <f>VLOOKUP(A85,'1인당 자동차등록대수'!A:AB,8,0)</f>
        <v>0.5</v>
      </c>
      <c r="F85" s="2">
        <f>VLOOKUP(A85,도시면적!A:I,4,0)</f>
        <v>50085198</v>
      </c>
      <c r="G85" s="2">
        <f>VLOOKUP(A85,'주택 수'!A:I,4,0)</f>
        <v>42516</v>
      </c>
    </row>
    <row r="86" spans="1:7" customFormat="1">
      <c r="A86" s="1" t="s">
        <v>85</v>
      </c>
      <c r="B86" s="2">
        <f>VLOOKUP(A86,교통문화지수!A:AL,12,0)</f>
        <v>45.39</v>
      </c>
      <c r="C86" s="2">
        <f>VLOOKUP(A86,교통문화지수!A:AL,13,0)</f>
        <v>18.95</v>
      </c>
      <c r="D86" s="2">
        <f>VLOOKUP(A86,교통문화지수!A:AL,14,0)</f>
        <v>10.94</v>
      </c>
      <c r="E86" s="2">
        <f>VLOOKUP(A86,'1인당 자동차등록대수'!A:AB,8,0)</f>
        <v>0.6</v>
      </c>
      <c r="F86" s="2">
        <f>VLOOKUP(A86,도시면적!A:I,4,0)</f>
        <v>57062378</v>
      </c>
      <c r="G86" s="2">
        <f>VLOOKUP(A86,'주택 수'!A:I,4,0)</f>
        <v>43180</v>
      </c>
    </row>
    <row r="87" spans="1:7" customFormat="1">
      <c r="A87" s="1" t="s">
        <v>86</v>
      </c>
      <c r="B87" s="2">
        <f>VLOOKUP(A87,교통문화지수!A:AL,12,0)</f>
        <v>44.14</v>
      </c>
      <c r="C87" s="2">
        <f>VLOOKUP(A87,교통문화지수!A:AL,13,0)</f>
        <v>17.170000000000002</v>
      </c>
      <c r="D87" s="2">
        <f>VLOOKUP(A87,교통문화지수!A:AL,14,0)</f>
        <v>11.43</v>
      </c>
      <c r="E87" s="2">
        <f>VLOOKUP(A87,'1인당 자동차등록대수'!A:AB,8,0)</f>
        <v>0.5</v>
      </c>
      <c r="F87" s="2">
        <f>VLOOKUP(A87,도시면적!A:I,4,0)</f>
        <v>14497079</v>
      </c>
      <c r="G87" s="2">
        <f>VLOOKUP(A87,'주택 수'!A:I,4,0)</f>
        <v>24169</v>
      </c>
    </row>
    <row r="88" spans="1:7" customFormat="1">
      <c r="A88" s="1" t="s">
        <v>87</v>
      </c>
      <c r="B88" s="2">
        <f>VLOOKUP(A88,교통문화지수!A:AL,12,0)</f>
        <v>21.46</v>
      </c>
      <c r="C88" s="2">
        <f>VLOOKUP(A88,교통문화지수!A:AL,13,0)</f>
        <v>17.690000000000001</v>
      </c>
      <c r="D88" s="2">
        <f>VLOOKUP(A88,교통문화지수!A:AL,14,0)</f>
        <v>4.78</v>
      </c>
      <c r="E88" s="2">
        <f>VLOOKUP(A88,'1인당 자동차등록대수'!A:AB,8,0)</f>
        <v>0.5</v>
      </c>
      <c r="F88" s="2">
        <f>VLOOKUP(A88,도시면적!A:I,4,0)</f>
        <v>10483319</v>
      </c>
      <c r="G88" s="2">
        <f>VLOOKUP(A88,'주택 수'!A:I,4,0)</f>
        <v>3044</v>
      </c>
    </row>
    <row r="89" spans="1:7" customFormat="1">
      <c r="A89" s="1" t="s">
        <v>88</v>
      </c>
      <c r="B89" s="2">
        <f>VLOOKUP(A89,교통문화지수!A:AL,12,0)</f>
        <v>46.03</v>
      </c>
      <c r="C89" s="2">
        <f>VLOOKUP(A89,교통문화지수!A:AL,13,0)</f>
        <v>18.7</v>
      </c>
      <c r="D89" s="2">
        <f>VLOOKUP(A89,교통문화지수!A:AL,14,0)</f>
        <v>9.84</v>
      </c>
      <c r="E89" s="2">
        <f>VLOOKUP(A89,'1인당 자동차등록대수'!A:AB,8,0)</f>
        <v>0.5</v>
      </c>
      <c r="F89" s="2">
        <f>VLOOKUP(A89,도시면적!A:I,4,0)</f>
        <v>47920405</v>
      </c>
      <c r="G89" s="2">
        <f>VLOOKUP(A89,'주택 수'!A:I,4,0)</f>
        <v>23535</v>
      </c>
    </row>
    <row r="90" spans="1:7" customFormat="1">
      <c r="A90" s="1" t="s">
        <v>89</v>
      </c>
      <c r="B90" s="2">
        <f>VLOOKUP(A90,교통문화지수!A:AL,12,0)</f>
        <v>49.74</v>
      </c>
      <c r="C90" s="2">
        <f>VLOOKUP(A90,교통문화지수!A:AL,13,0)</f>
        <v>16.46</v>
      </c>
      <c r="D90" s="2">
        <f>VLOOKUP(A90,교통문화지수!A:AL,14,0)</f>
        <v>11.17</v>
      </c>
      <c r="E90" s="2">
        <f>VLOOKUP(A90,'1인당 자동차등록대수'!A:AB,8,0)</f>
        <v>0.6</v>
      </c>
      <c r="F90" s="2">
        <f>VLOOKUP(A90,도시면적!A:I,4,0)</f>
        <v>32583000</v>
      </c>
      <c r="G90" s="2">
        <f>VLOOKUP(A90,'주택 수'!A:I,4,0)</f>
        <v>26229</v>
      </c>
    </row>
    <row r="91" spans="1:7" customFormat="1">
      <c r="A91" s="1" t="s">
        <v>90</v>
      </c>
      <c r="B91" s="2">
        <f>VLOOKUP(A91,교통문화지수!A:AL,12,0)</f>
        <v>36.869999999999997</v>
      </c>
      <c r="C91" s="2">
        <f>VLOOKUP(A91,교통문화지수!A:AL,13,0)</f>
        <v>13.47</v>
      </c>
      <c r="D91" s="2">
        <f>VLOOKUP(A91,교통문화지수!A:AL,14,0)</f>
        <v>9.57</v>
      </c>
      <c r="E91" s="2">
        <f>VLOOKUP(A91,'1인당 자동차등록대수'!A:AB,8,0)</f>
        <v>0.6</v>
      </c>
      <c r="F91" s="2">
        <f>VLOOKUP(A91,도시면적!A:I,4,0)</f>
        <v>21150000</v>
      </c>
      <c r="G91" s="2">
        <f>VLOOKUP(A91,'주택 수'!A:I,4,0)</f>
        <v>21014</v>
      </c>
    </row>
    <row r="92" spans="1:7" customFormat="1">
      <c r="A92" s="1" t="s">
        <v>91</v>
      </c>
      <c r="B92" s="2">
        <f>VLOOKUP(A92,교통문화지수!A:AL,12,0)</f>
        <v>46.24</v>
      </c>
      <c r="C92" s="2">
        <f>VLOOKUP(A92,교통문화지수!A:AL,13,0)</f>
        <v>18.53</v>
      </c>
      <c r="D92" s="2">
        <f>VLOOKUP(A92,교통문화지수!A:AL,14,0)</f>
        <v>11.65</v>
      </c>
      <c r="E92" s="2">
        <f>VLOOKUP(A92,'1인당 자동차등록대수'!A:AB,8,0)</f>
        <v>0.6</v>
      </c>
      <c r="F92" s="2">
        <f>VLOOKUP(A92,도시면적!A:I,4,0)</f>
        <v>6196276</v>
      </c>
      <c r="G92" s="2">
        <f>VLOOKUP(A92,'주택 수'!A:I,4,0)</f>
        <v>12244</v>
      </c>
    </row>
    <row r="93" spans="1:7" customFormat="1">
      <c r="A93" s="1" t="s">
        <v>92</v>
      </c>
      <c r="B93" s="2">
        <f>VLOOKUP(A93,교통문화지수!A:AL,12,0)</f>
        <v>40.200000000000003</v>
      </c>
      <c r="C93" s="2">
        <f>VLOOKUP(A93,교통문화지수!A:AL,13,0)</f>
        <v>20.58</v>
      </c>
      <c r="D93" s="2">
        <f>VLOOKUP(A93,교통문화지수!A:AL,14,0)</f>
        <v>12.21</v>
      </c>
      <c r="E93" s="2">
        <f>VLOOKUP(A93,'1인당 자동차등록대수'!A:AB,8,0)</f>
        <v>0.6</v>
      </c>
      <c r="F93" s="2">
        <f>VLOOKUP(A93,도시면적!A:I,4,0)</f>
        <v>148871154</v>
      </c>
      <c r="G93" s="2">
        <f>VLOOKUP(A93,'주택 수'!A:I,4,0)</f>
        <v>41260</v>
      </c>
    </row>
    <row r="94" spans="1:7" customFormat="1">
      <c r="A94" s="1" t="s">
        <v>93</v>
      </c>
      <c r="B94" s="2">
        <f>VLOOKUP(A94,교통문화지수!A:AL,12,0)</f>
        <v>45.42</v>
      </c>
      <c r="C94" s="2">
        <f>VLOOKUP(A94,교통문화지수!A:AL,13,0)</f>
        <v>26.16</v>
      </c>
      <c r="D94" s="2">
        <f>VLOOKUP(A94,교통문화지수!A:AL,14,0)</f>
        <v>13.07</v>
      </c>
      <c r="E94" s="2">
        <f>VLOOKUP(A94,'1인당 자동차등록대수'!A:AB,8,0)</f>
        <v>0.5</v>
      </c>
      <c r="F94" s="2">
        <f>VLOOKUP(A94,도시면적!A:I,4,0)</f>
        <v>388602403</v>
      </c>
      <c r="G94" s="2">
        <f>VLOOKUP(A94,'주택 수'!A:I,4,0)</f>
        <v>188384</v>
      </c>
    </row>
    <row r="95" spans="1:7" customFormat="1">
      <c r="A95" s="1" t="s">
        <v>274</v>
      </c>
      <c r="B95" s="2">
        <f>VLOOKUP(A95,교통문화지수!A:AL,12,0)</f>
        <v>45.23</v>
      </c>
      <c r="C95" s="2">
        <f>VLOOKUP(A95,교통문화지수!A:AL,13,0)</f>
        <v>21.39</v>
      </c>
      <c r="D95" s="2">
        <f>VLOOKUP(A95,교통문화지수!A:AL,14,0)</f>
        <v>13.46</v>
      </c>
      <c r="E95" s="2">
        <f>VLOOKUP(A95,'1인당 자동차등록대수'!A:AB,8,0)</f>
        <v>0.4</v>
      </c>
      <c r="F95" s="2">
        <f>VLOOKUP(A95,도시면적!A:I,4,0)</f>
        <v>480047663</v>
      </c>
      <c r="G95" s="2">
        <f>VLOOKUP(A95,'주택 수'!A:I,4,0)</f>
        <v>505471</v>
      </c>
    </row>
    <row r="96" spans="1:7" customFormat="1">
      <c r="A96" s="1" t="s">
        <v>95</v>
      </c>
      <c r="B96" s="2">
        <f>VLOOKUP(A96,교통문화지수!A:AL,12,0)</f>
        <v>43.48</v>
      </c>
      <c r="C96" s="2">
        <f>VLOOKUP(A96,교통문화지수!A:AL,13,0)</f>
        <v>20.05</v>
      </c>
      <c r="D96" s="2">
        <f>VLOOKUP(A96,교통문화지수!A:AL,14,0)</f>
        <v>11.97</v>
      </c>
      <c r="E96" s="2">
        <f>VLOOKUP(A96,'1인당 자동차등록대수'!A:AB,8,0)</f>
        <v>0.5</v>
      </c>
      <c r="F96" s="2">
        <f>VLOOKUP(A96,도시면적!A:I,4,0)</f>
        <v>201815081</v>
      </c>
      <c r="G96" s="2">
        <f>VLOOKUP(A96,'주택 수'!A:I,4,0)</f>
        <v>138251</v>
      </c>
    </row>
    <row r="97" spans="1:7" customFormat="1">
      <c r="A97" s="1" t="s">
        <v>96</v>
      </c>
      <c r="B97" s="2">
        <f>VLOOKUP(A97,교통문화지수!A:AL,12,0)</f>
        <v>43.83</v>
      </c>
      <c r="C97" s="2">
        <f>VLOOKUP(A97,교통문화지수!A:AL,13,0)</f>
        <v>21.47</v>
      </c>
      <c r="D97" s="2">
        <f>VLOOKUP(A97,교통문화지수!A:AL,14,0)</f>
        <v>13.41</v>
      </c>
      <c r="E97" s="2">
        <f>VLOOKUP(A97,'1인당 자동차등록대수'!A:AB,8,0)</f>
        <v>0.4</v>
      </c>
      <c r="F97" s="2">
        <f>VLOOKUP(A97,도시면적!A:I,4,0)</f>
        <v>60834158</v>
      </c>
      <c r="G97" s="2">
        <f>VLOOKUP(A97,'주택 수'!A:I,4,0)</f>
        <v>75784</v>
      </c>
    </row>
    <row r="98" spans="1:7" customFormat="1">
      <c r="A98" s="1" t="s">
        <v>97</v>
      </c>
      <c r="B98" s="2">
        <f>VLOOKUP(A98,교통문화지수!A:AL,12,0)</f>
        <v>46.06</v>
      </c>
      <c r="C98" s="2">
        <f>VLOOKUP(A98,교통문화지수!A:AL,13,0)</f>
        <v>20.07</v>
      </c>
      <c r="D98" s="2">
        <f>VLOOKUP(A98,교통문화지수!A:AL,14,0)</f>
        <v>14.45</v>
      </c>
      <c r="E98" s="2">
        <f>VLOOKUP(A98,'1인당 자동차등록대수'!A:AB,8,0)</f>
        <v>0.4</v>
      </c>
      <c r="F98" s="2">
        <f>VLOOKUP(A98,도시면적!A:I,4,0)</f>
        <v>49317393</v>
      </c>
      <c r="G98" s="2">
        <f>VLOOKUP(A98,'주택 수'!A:I,4,0)</f>
        <v>33266</v>
      </c>
    </row>
    <row r="99" spans="1:7" customFormat="1">
      <c r="A99" s="1" t="s">
        <v>98</v>
      </c>
      <c r="B99" s="2">
        <f>VLOOKUP(A99,교통문화지수!A:AL,12,0)</f>
        <v>45.32</v>
      </c>
      <c r="C99" s="2">
        <f>VLOOKUP(A99,교통문화지수!A:AL,13,0)</f>
        <v>21.99</v>
      </c>
      <c r="D99" s="2">
        <f>VLOOKUP(A99,교통문화지수!A:AL,14,0)</f>
        <v>13.05</v>
      </c>
      <c r="E99" s="2">
        <f>VLOOKUP(A99,'1인당 자동차등록대수'!A:AB,8,0)</f>
        <v>0.4</v>
      </c>
      <c r="F99" s="2">
        <f>VLOOKUP(A99,도시면적!A:I,4,0)</f>
        <v>120305295</v>
      </c>
      <c r="G99" s="2">
        <f>VLOOKUP(A99,'주택 수'!A:I,4,0)</f>
        <v>154667</v>
      </c>
    </row>
    <row r="100" spans="1:7" customFormat="1">
      <c r="A100" s="1" t="s">
        <v>99</v>
      </c>
      <c r="B100" s="2">
        <f>VLOOKUP(A100,교통문화지수!A:AL,12,0)</f>
        <v>46.04</v>
      </c>
      <c r="C100" s="2">
        <f>VLOOKUP(A100,교통문화지수!A:AL,13,0)</f>
        <v>23.38</v>
      </c>
      <c r="D100" s="2">
        <f>VLOOKUP(A100,교통문화지수!A:AL,14,0)</f>
        <v>13.64</v>
      </c>
      <c r="E100" s="2">
        <f>VLOOKUP(A100,'1인당 자동차등록대수'!A:AB,8,0)</f>
        <v>0.5</v>
      </c>
      <c r="F100" s="2">
        <f>VLOOKUP(A100,도시면적!A:I,4,0)</f>
        <v>47775736</v>
      </c>
      <c r="G100" s="2">
        <f>VLOOKUP(A100,'주택 수'!A:I,4,0)</f>
        <v>103503</v>
      </c>
    </row>
    <row r="101" spans="1:7" customFormat="1">
      <c r="A101" s="1" t="s">
        <v>100</v>
      </c>
      <c r="B101" s="2">
        <f>VLOOKUP(A101,교통문화지수!A:AL,12,0)</f>
        <v>47.73</v>
      </c>
      <c r="C101" s="2">
        <f>VLOOKUP(A101,교통문화지수!A:AL,13,0)</f>
        <v>23.43</v>
      </c>
      <c r="D101" s="2">
        <f>VLOOKUP(A101,교통문화지수!A:AL,14,0)</f>
        <v>13.38</v>
      </c>
      <c r="E101" s="2">
        <f>VLOOKUP(A101,'1인당 자동차등록대수'!A:AB,8,0)</f>
        <v>0.5</v>
      </c>
      <c r="F101" s="2">
        <f>VLOOKUP(A101,도시면적!A:I,4,0)</f>
        <v>798003179</v>
      </c>
      <c r="G101" s="2">
        <f>VLOOKUP(A101,'주택 수'!A:I,4,0)</f>
        <v>783895</v>
      </c>
    </row>
    <row r="102" spans="1:7" customFormat="1">
      <c r="A102" s="1" t="s">
        <v>101</v>
      </c>
      <c r="B102" s="2" t="str">
        <f>VLOOKUP(A102,교통문화지수!A:AL,12,0)</f>
        <v>-</v>
      </c>
      <c r="C102" s="2" t="str">
        <f>VLOOKUP(A102,교통문화지수!A:AL,13,0)</f>
        <v>-</v>
      </c>
      <c r="D102" s="2" t="str">
        <f>VLOOKUP(A102,교통문화지수!A:AL,14,0)</f>
        <v>-</v>
      </c>
      <c r="E102" s="2" t="str">
        <f>VLOOKUP(A102,'1인당 자동차등록대수'!A:AB,8,0)</f>
        <v>-</v>
      </c>
      <c r="F102" s="2" t="e">
        <f>VLOOKUP(A102,도시면적!A:I,4,0)</f>
        <v>#N/A</v>
      </c>
      <c r="G102" s="2" t="e">
        <f>VLOOKUP(A102,'주택 수'!A:I,4,0)</f>
        <v>#N/A</v>
      </c>
    </row>
    <row r="103" spans="1:7" customFormat="1">
      <c r="A103" s="1" t="s">
        <v>102</v>
      </c>
      <c r="B103" s="2">
        <f>VLOOKUP(A103,교통문화지수!A:AL,12,0)</f>
        <v>50.21</v>
      </c>
      <c r="C103" s="2">
        <f>VLOOKUP(A103,교통문화지수!A:AL,13,0)</f>
        <v>23.05</v>
      </c>
      <c r="D103" s="2">
        <f>VLOOKUP(A103,교통문화지수!A:AL,14,0)</f>
        <v>13.99</v>
      </c>
      <c r="E103" s="2">
        <f>VLOOKUP(A103,'1인당 자동차등록대수'!A:AB,8,0)</f>
        <v>0.4</v>
      </c>
      <c r="F103" s="2">
        <f>VLOOKUP(A103,도시면적!A:I,4,0)</f>
        <v>17428915</v>
      </c>
      <c r="G103" s="2">
        <f>VLOOKUP(A103,'주택 수'!A:I,4,0)</f>
        <v>41877</v>
      </c>
    </row>
    <row r="104" spans="1:7" customFormat="1">
      <c r="A104" s="1" t="s">
        <v>103</v>
      </c>
      <c r="B104" s="2">
        <f>VLOOKUP(A104,교통문화지수!A:AL,12,0)</f>
        <v>45.1</v>
      </c>
      <c r="C104" s="2">
        <f>VLOOKUP(A104,교통문화지수!A:AL,13,0)</f>
        <v>27.12</v>
      </c>
      <c r="D104" s="2">
        <f>VLOOKUP(A104,교통문화지수!A:AL,14,0)</f>
        <v>13.13</v>
      </c>
      <c r="E104" s="2">
        <f>VLOOKUP(A104,'1인당 자동차등록대수'!A:AB,8,0)</f>
        <v>0.5</v>
      </c>
      <c r="F104" s="2">
        <f>VLOOKUP(A104,도시면적!A:I,4,0)</f>
        <v>62343286</v>
      </c>
      <c r="G104" s="2">
        <f>VLOOKUP(A104,'주택 수'!A:I,4,0)</f>
        <v>179539</v>
      </c>
    </row>
    <row r="105" spans="1:7" customFormat="1">
      <c r="A105" s="1" t="s">
        <v>104</v>
      </c>
      <c r="B105" s="2">
        <f>VLOOKUP(A105,교통문화지수!A:AL,12,0)</f>
        <v>46.37</v>
      </c>
      <c r="C105" s="2">
        <f>VLOOKUP(A105,교통문화지수!A:AL,13,0)</f>
        <v>20.83</v>
      </c>
      <c r="D105" s="2">
        <f>VLOOKUP(A105,교통문화지수!A:AL,14,0)</f>
        <v>13.09</v>
      </c>
      <c r="E105" s="2">
        <f>VLOOKUP(A105,'1인당 자동차등록대수'!A:AB,8,0)</f>
        <v>0.5</v>
      </c>
      <c r="F105" s="2">
        <f>VLOOKUP(A105,도시면적!A:I,4,0)</f>
        <v>376371857</v>
      </c>
      <c r="G105" s="2">
        <f>VLOOKUP(A105,'주택 수'!A:I,4,0)</f>
        <v>90122</v>
      </c>
    </row>
    <row r="106" spans="1:7" customFormat="1">
      <c r="A106" s="1" t="s">
        <v>105</v>
      </c>
      <c r="B106" s="2">
        <f>VLOOKUP(A106,교통문화지수!A:AL,12,0)</f>
        <v>43.52</v>
      </c>
      <c r="C106" s="2">
        <f>VLOOKUP(A106,교통문화지수!A:AL,13,0)</f>
        <v>22.09</v>
      </c>
      <c r="D106" s="2">
        <f>VLOOKUP(A106,교통문화지수!A:AL,14,0)</f>
        <v>13.1</v>
      </c>
      <c r="E106" s="2">
        <f>VLOOKUP(A106,'1인당 자동차등록대수'!A:AB,8,0)</f>
        <v>0.5</v>
      </c>
      <c r="F106" s="2">
        <f>VLOOKUP(A106,도시면적!A:I,4,0)</f>
        <v>146866012</v>
      </c>
      <c r="G106" s="2">
        <f>VLOOKUP(A106,'주택 수'!A:I,4,0)</f>
        <v>118194</v>
      </c>
    </row>
    <row r="107" spans="1:7" customFormat="1">
      <c r="A107" s="1" t="s">
        <v>106</v>
      </c>
      <c r="B107" s="2">
        <f>VLOOKUP(A107,교통문화지수!A:AL,12,0)</f>
        <v>47.73</v>
      </c>
      <c r="C107" s="2">
        <f>VLOOKUP(A107,교통문화지수!A:AL,13,0)</f>
        <v>25.38</v>
      </c>
      <c r="D107" s="2">
        <f>VLOOKUP(A107,교통문화지수!A:AL,14,0)</f>
        <v>13.18</v>
      </c>
      <c r="E107" s="2">
        <f>VLOOKUP(A107,'1인당 자동차등록대수'!A:AB,8,0)</f>
        <v>0.5</v>
      </c>
      <c r="F107" s="2">
        <f>VLOOKUP(A107,도시면적!A:I,4,0)</f>
        <v>94071813</v>
      </c>
      <c r="G107" s="2">
        <f>VLOOKUP(A107,'주택 수'!A:I,4,0)</f>
        <v>140387</v>
      </c>
    </row>
    <row r="108" spans="1:7" customFormat="1">
      <c r="A108" s="1" t="s">
        <v>107</v>
      </c>
      <c r="B108" s="2">
        <f>VLOOKUP(A108,교통문화지수!A:AL,12,0)</f>
        <v>50.77</v>
      </c>
      <c r="C108" s="2">
        <f>VLOOKUP(A108,교통문화지수!A:AL,13,0)</f>
        <v>24.13</v>
      </c>
      <c r="D108" s="2">
        <f>VLOOKUP(A108,교통문화지수!A:AL,14,0)</f>
        <v>14.2</v>
      </c>
      <c r="E108" s="2">
        <f>VLOOKUP(A108,'1인당 자동차등록대수'!A:AB,8,0)</f>
        <v>0.4</v>
      </c>
      <c r="F108" s="2">
        <f>VLOOKUP(A108,도시면적!A:I,4,0)</f>
        <v>17328303</v>
      </c>
      <c r="G108" s="2">
        <f>VLOOKUP(A108,'주택 수'!A:I,4,0)</f>
        <v>54424</v>
      </c>
    </row>
    <row r="109" spans="1:7" customFormat="1">
      <c r="A109" s="1" t="s">
        <v>108</v>
      </c>
      <c r="B109" s="2">
        <f>VLOOKUP(A109,교통문화지수!A:AL,12,0)</f>
        <v>48.61</v>
      </c>
      <c r="C109" s="2">
        <f>VLOOKUP(A109,교통문화지수!A:AL,13,0)</f>
        <v>25.83</v>
      </c>
      <c r="D109" s="2">
        <f>VLOOKUP(A109,교통문화지수!A:AL,14,0)</f>
        <v>14.36</v>
      </c>
      <c r="E109" s="2">
        <f>VLOOKUP(A109,'1인당 자동차등록대수'!A:AB,8,0)</f>
        <v>0.5</v>
      </c>
      <c r="F109" s="2">
        <f>VLOOKUP(A109,도시면적!A:I,4,0)</f>
        <v>76536623</v>
      </c>
      <c r="G109" s="2">
        <f>VLOOKUP(A109,'주택 수'!A:I,4,0)</f>
        <v>133564</v>
      </c>
    </row>
    <row r="110" spans="1:7" customFormat="1">
      <c r="A110" s="1" t="s">
        <v>109</v>
      </c>
      <c r="B110" s="2">
        <f>VLOOKUP(A110,교통문화지수!A:AL,12,0)</f>
        <v>47.66</v>
      </c>
      <c r="C110" s="2">
        <f>VLOOKUP(A110,교통문화지수!A:AL,13,0)</f>
        <v>19.03</v>
      </c>
      <c r="D110" s="2">
        <f>VLOOKUP(A110,교통문화지수!A:AL,14,0)</f>
        <v>12.14</v>
      </c>
      <c r="E110" s="2">
        <f>VLOOKUP(A110,'1인당 자동차등록대수'!A:AB,8,0)</f>
        <v>0.7</v>
      </c>
      <c r="F110" s="2">
        <f>VLOOKUP(A110,도시면적!A:I,4,0)</f>
        <v>7056370</v>
      </c>
      <c r="G110" s="2">
        <f>VLOOKUP(A110,'주택 수'!A:I,4,0)</f>
        <v>25788</v>
      </c>
    </row>
    <row r="111" spans="1:7" customFormat="1">
      <c r="A111" s="1" t="s">
        <v>110</v>
      </c>
      <c r="B111" s="2">
        <f>VLOOKUP(A111,교통문화지수!A:AL,12,0)</f>
        <v>44.95</v>
      </c>
      <c r="C111" s="2">
        <f>VLOOKUP(A111,교통문화지수!A:AL,13,0)</f>
        <v>25.11</v>
      </c>
      <c r="D111" s="2">
        <f>VLOOKUP(A111,교통문화지수!A:AL,14,0)</f>
        <v>13.46</v>
      </c>
      <c r="E111" s="2">
        <f>VLOOKUP(A111,'1인당 자동차등록대수'!A:AB,8,0)</f>
        <v>0.4</v>
      </c>
      <c r="F111" s="2">
        <f>VLOOKUP(A111,도시면적!A:I,4,0)</f>
        <v>495546171</v>
      </c>
      <c r="G111" s="2">
        <f>VLOOKUP(A111,'주택 수'!A:I,4,0)</f>
        <v>479161</v>
      </c>
    </row>
    <row r="112" spans="1:7" customFormat="1">
      <c r="A112" s="1" t="s">
        <v>111</v>
      </c>
      <c r="B112" s="2">
        <f>VLOOKUP(A112,교통문화지수!A:AL,12,0)</f>
        <v>42.73</v>
      </c>
      <c r="C112" s="2">
        <f>VLOOKUP(A112,교통문화지수!A:AL,13,0)</f>
        <v>25.75</v>
      </c>
      <c r="D112" s="2">
        <f>VLOOKUP(A112,교통문화지수!A:AL,14,0)</f>
        <v>13.9</v>
      </c>
      <c r="E112" s="2">
        <f>VLOOKUP(A112,'1인당 자동차등록대수'!A:AB,8,0)</f>
        <v>0.5</v>
      </c>
      <c r="F112" s="2">
        <f>VLOOKUP(A112,도시면적!A:I,4,0)</f>
        <v>68419960</v>
      </c>
      <c r="G112" s="2">
        <f>VLOOKUP(A112,'주택 수'!A:I,4,0)</f>
        <v>60584</v>
      </c>
    </row>
    <row r="113" spans="1:7" customFormat="1">
      <c r="A113" s="1" t="s">
        <v>112</v>
      </c>
      <c r="B113" s="2">
        <f>VLOOKUP(A113,교통문화지수!A:AL,12,0)</f>
        <v>46.77</v>
      </c>
      <c r="C113" s="2">
        <f>VLOOKUP(A113,교통문화지수!A:AL,13,0)</f>
        <v>21.86</v>
      </c>
      <c r="D113" s="2">
        <f>VLOOKUP(A113,교통문화지수!A:AL,14,0)</f>
        <v>12.91</v>
      </c>
      <c r="E113" s="2">
        <f>VLOOKUP(A113,'1인당 자동차등록대수'!A:AB,8,0)</f>
        <v>0.4</v>
      </c>
      <c r="F113" s="2">
        <f>VLOOKUP(A113,도시면적!A:I,4,0)</f>
        <v>120563321</v>
      </c>
      <c r="G113" s="2">
        <f>VLOOKUP(A113,'주택 수'!A:I,4,0)</f>
        <v>76777</v>
      </c>
    </row>
    <row r="114" spans="1:7" customFormat="1">
      <c r="A114" s="1" t="s">
        <v>113</v>
      </c>
      <c r="B114" s="2">
        <f>VLOOKUP(A114,교통문화지수!A:AL,12,0)</f>
        <v>44.37</v>
      </c>
      <c r="C114" s="2">
        <f>VLOOKUP(A114,교통문화지수!A:AL,13,0)</f>
        <v>26.3</v>
      </c>
      <c r="D114" s="2">
        <f>VLOOKUP(A114,교통문화지수!A:AL,14,0)</f>
        <v>13.39</v>
      </c>
      <c r="E114" s="2">
        <f>VLOOKUP(A114,'1인당 자동차등록대수'!A:AB,8,0)</f>
        <v>0.4</v>
      </c>
      <c r="F114" s="2">
        <f>VLOOKUP(A114,도시면적!A:I,4,0)</f>
        <v>73093288</v>
      </c>
      <c r="G114" s="2">
        <f>VLOOKUP(A114,'주택 수'!A:I,4,0)</f>
        <v>147097</v>
      </c>
    </row>
    <row r="115" spans="1:7" customFormat="1">
      <c r="A115" s="1" t="s">
        <v>114</v>
      </c>
      <c r="B115" s="2">
        <f>VLOOKUP(A115,교통문화지수!A:AL,12,0)</f>
        <v>45.81</v>
      </c>
      <c r="C115" s="2">
        <f>VLOOKUP(A115,교통문화지수!A:AL,13,0)</f>
        <v>25.93</v>
      </c>
      <c r="D115" s="2">
        <f>VLOOKUP(A115,교통문화지수!A:AL,14,0)</f>
        <v>13.07</v>
      </c>
      <c r="E115" s="2">
        <f>VLOOKUP(A115,'1인당 자동차등록대수'!A:AB,8,0)</f>
        <v>0.5</v>
      </c>
      <c r="F115" s="2">
        <f>VLOOKUP(A115,도시면적!A:I,4,0)</f>
        <v>177251011</v>
      </c>
      <c r="G115" s="2">
        <f>VLOOKUP(A115,'주택 수'!A:I,4,0)</f>
        <v>113276</v>
      </c>
    </row>
    <row r="116" spans="1:7" customFormat="1">
      <c r="A116" s="1" t="s">
        <v>115</v>
      </c>
      <c r="B116" s="2">
        <f>VLOOKUP(A116,교통문화지수!A:AL,12,0)</f>
        <v>45.18</v>
      </c>
      <c r="C116" s="2">
        <f>VLOOKUP(A116,교통문화지수!A:AL,13,0)</f>
        <v>25.71</v>
      </c>
      <c r="D116" s="2">
        <f>VLOOKUP(A116,교통문화지수!A:AL,14,0)</f>
        <v>13.66</v>
      </c>
      <c r="E116" s="2">
        <f>VLOOKUP(A116,'1인당 자동차등록대수'!A:AB,8,0)</f>
        <v>0.4</v>
      </c>
      <c r="F116" s="2">
        <f>VLOOKUP(A116,도시면적!A:I,4,0)</f>
        <v>56218591</v>
      </c>
      <c r="G116" s="2">
        <f>VLOOKUP(A116,'주택 수'!A:I,4,0)</f>
        <v>81427</v>
      </c>
    </row>
    <row r="117" spans="1:7" customFormat="1">
      <c r="A117" s="1" t="s">
        <v>116</v>
      </c>
      <c r="B117" s="2">
        <f>VLOOKUP(A117,교통문화지수!A:AL,12,0)</f>
        <v>44.14</v>
      </c>
      <c r="C117" s="2">
        <f>VLOOKUP(A117,교통문화지수!A:AL,13,0)</f>
        <v>24.39</v>
      </c>
      <c r="D117" s="2">
        <f>VLOOKUP(A117,교통문화지수!A:AL,14,0)</f>
        <v>13.17</v>
      </c>
      <c r="E117" s="2">
        <f>VLOOKUP(A117,'1인당 자동차등록대수'!A:AB,8,0)</f>
        <v>0.4</v>
      </c>
      <c r="F117" s="2">
        <f>VLOOKUP(A117,도시면적!A:I,4,0)</f>
        <v>940825056</v>
      </c>
      <c r="G117" s="2">
        <f>VLOOKUP(A117,'주택 수'!A:I,4,0)</f>
        <v>1200422</v>
      </c>
    </row>
    <row r="118" spans="1:7" customFormat="1">
      <c r="A118" s="1" t="s">
        <v>117</v>
      </c>
      <c r="B118" s="2">
        <f>VLOOKUP(A118,교통문화지수!A:AL,12,0)</f>
        <v>39.380000000000003</v>
      </c>
      <c r="C118" s="2">
        <f>VLOOKUP(A118,교통문화지수!A:AL,13,0)</f>
        <v>23.74</v>
      </c>
      <c r="D118" s="2">
        <f>VLOOKUP(A118,교통문화지수!A:AL,14,0)</f>
        <v>11.28</v>
      </c>
      <c r="E118" s="2">
        <f>VLOOKUP(A118,'1인당 자동차등록대수'!A:AB,8,0)</f>
        <v>0.6</v>
      </c>
      <c r="F118" s="2">
        <f>VLOOKUP(A118,도시면적!A:I,4,0)</f>
        <v>238454382</v>
      </c>
      <c r="G118" s="2">
        <f>VLOOKUP(A118,'주택 수'!A:I,4,0)</f>
        <v>37268</v>
      </c>
    </row>
    <row r="119" spans="1:7" customFormat="1">
      <c r="A119" s="1" t="s">
        <v>118</v>
      </c>
      <c r="B119" s="2">
        <f>VLOOKUP(A119,교통문화지수!A:AL,12,0)</f>
        <v>43.14</v>
      </c>
      <c r="C119" s="2">
        <f>VLOOKUP(A119,교통문화지수!A:AL,13,0)</f>
        <v>25.7</v>
      </c>
      <c r="D119" s="2">
        <f>VLOOKUP(A119,교통문화지수!A:AL,14,0)</f>
        <v>12.51</v>
      </c>
      <c r="E119" s="2">
        <f>VLOOKUP(A119,'1인당 자동차등록대수'!A:AB,8,0)</f>
        <v>0.4</v>
      </c>
      <c r="F119" s="2">
        <f>VLOOKUP(A119,도시면적!A:I,4,0)</f>
        <v>65179775</v>
      </c>
      <c r="G119" s="2">
        <f>VLOOKUP(A119,'주택 수'!A:I,4,0)</f>
        <v>82427</v>
      </c>
    </row>
    <row r="120" spans="1:7" customFormat="1">
      <c r="A120" s="1" t="s">
        <v>119</v>
      </c>
      <c r="B120" s="2">
        <f>VLOOKUP(A120,교통문화지수!A:AL,12,0)</f>
        <v>48.74</v>
      </c>
      <c r="C120" s="2">
        <f>VLOOKUP(A120,교통문화지수!A:AL,13,0)</f>
        <v>25.59</v>
      </c>
      <c r="D120" s="2">
        <f>VLOOKUP(A120,교통문화지수!A:AL,14,0)</f>
        <v>14.06</v>
      </c>
      <c r="E120" s="2">
        <f>VLOOKUP(A120,'1인당 자동차등록대수'!A:AB,8,0)</f>
        <v>0.4</v>
      </c>
      <c r="F120" s="2">
        <f>VLOOKUP(A120,도시면적!A:I,4,0)</f>
        <v>221563955</v>
      </c>
      <c r="G120" s="2">
        <f>VLOOKUP(A120,'주택 수'!A:I,4,0)</f>
        <v>57542</v>
      </c>
    </row>
    <row r="121" spans="1:7" customFormat="1">
      <c r="A121" s="1" t="s">
        <v>120</v>
      </c>
      <c r="B121" s="2">
        <f>VLOOKUP(A121,교통문화지수!A:AL,12,0)</f>
        <v>47.88</v>
      </c>
      <c r="C121" s="2">
        <f>VLOOKUP(A121,교통문화지수!A:AL,13,0)</f>
        <v>26.67</v>
      </c>
      <c r="D121" s="2">
        <f>VLOOKUP(A121,교통문화지수!A:AL,14,0)</f>
        <v>12.84</v>
      </c>
      <c r="E121" s="2">
        <f>VLOOKUP(A121,'1인당 자동차등록대수'!A:AB,8,0)</f>
        <v>0.4</v>
      </c>
      <c r="F121" s="2">
        <f>VLOOKUP(A121,도시면적!A:I,4,0)</f>
        <v>42507261</v>
      </c>
      <c r="G121" s="2">
        <f>VLOOKUP(A121,'주택 수'!A:I,4,0)</f>
        <v>100948</v>
      </c>
    </row>
    <row r="122" spans="1:7" customFormat="1">
      <c r="A122" s="1" t="s">
        <v>121</v>
      </c>
      <c r="B122" s="2">
        <f>VLOOKUP(A122,교통문화지수!A:AL,12,0)</f>
        <v>43.53</v>
      </c>
      <c r="C122" s="2">
        <f>VLOOKUP(A122,교통문화지수!A:AL,13,0)</f>
        <v>20.7</v>
      </c>
      <c r="D122" s="2">
        <f>VLOOKUP(A122,교통문화지수!A:AL,14,0)</f>
        <v>13.12</v>
      </c>
      <c r="E122" s="2">
        <f>VLOOKUP(A122,'1인당 자동차등록대수'!A:AB,8,0)</f>
        <v>0.5</v>
      </c>
      <c r="F122" s="2">
        <f>VLOOKUP(A122,도시면적!A:I,4,0)</f>
        <v>11593305</v>
      </c>
      <c r="G122" s="2">
        <f>VLOOKUP(A122,'주택 수'!A:I,4,0)</f>
        <v>30842</v>
      </c>
    </row>
    <row r="123" spans="1:7" customFormat="1">
      <c r="A123" s="1" t="s">
        <v>122</v>
      </c>
      <c r="B123" s="2">
        <f>VLOOKUP(A123,교통문화지수!A:AL,12,0)</f>
        <v>45.02</v>
      </c>
      <c r="C123" s="2">
        <f>VLOOKUP(A123,교통문화지수!A:AL,13,0)</f>
        <v>23.23</v>
      </c>
      <c r="D123" s="2">
        <f>VLOOKUP(A123,교통문화지수!A:AL,14,0)</f>
        <v>13.95</v>
      </c>
      <c r="E123" s="2">
        <f>VLOOKUP(A123,'1인당 자동차등록대수'!A:AB,8,0)</f>
        <v>0.3</v>
      </c>
      <c r="F123" s="2">
        <f>VLOOKUP(A123,도시면적!A:I,4,0)</f>
        <v>16697577</v>
      </c>
      <c r="G123" s="2">
        <f>VLOOKUP(A123,'주택 수'!A:I,4,0)</f>
        <v>87052</v>
      </c>
    </row>
    <row r="124" spans="1:7" customFormat="1">
      <c r="A124" s="1" t="s">
        <v>280</v>
      </c>
      <c r="B124" s="2">
        <f>VLOOKUP(A124,교통문화지수!A:AL,12,0)</f>
        <v>44.84</v>
      </c>
      <c r="C124" s="2">
        <f>VLOOKUP(A124,교통문화지수!A:AL,13,0)</f>
        <v>25.24</v>
      </c>
      <c r="D124" s="2">
        <f>VLOOKUP(A124,교통문화지수!A:AL,14,0)</f>
        <v>13.46</v>
      </c>
      <c r="E124" s="2">
        <f>VLOOKUP(A124,'1인당 자동차등록대수'!A:AB,8,0)</f>
        <v>0.4</v>
      </c>
      <c r="F124" s="2">
        <f>VLOOKUP(A124,도시면적!A:I,4,0)</f>
        <v>29682617</v>
      </c>
      <c r="G124" s="2">
        <f>VLOOKUP(A124,'주택 수'!A:I,4,0)</f>
        <v>135673</v>
      </c>
    </row>
    <row r="125" spans="1:7" customFormat="1">
      <c r="A125" s="1" t="s">
        <v>123</v>
      </c>
      <c r="B125" s="2">
        <f>VLOOKUP(A125,교통문화지수!A:AL,12,0)</f>
        <v>42.69</v>
      </c>
      <c r="C125" s="2">
        <f>VLOOKUP(A125,교통문화지수!A:AL,13,0)</f>
        <v>26.23</v>
      </c>
      <c r="D125" s="2">
        <f>VLOOKUP(A125,교통문화지수!A:AL,14,0)</f>
        <v>14.01</v>
      </c>
      <c r="E125" s="2">
        <f>VLOOKUP(A125,'1인당 자동차등록대수'!A:AB,8,0)</f>
        <v>0.3</v>
      </c>
      <c r="F125" s="2">
        <f>VLOOKUP(A125,도시면적!A:I,4,0)</f>
        <v>39434038</v>
      </c>
      <c r="G125" s="2">
        <f>VLOOKUP(A125,'주택 수'!A:I,4,0)</f>
        <v>104480</v>
      </c>
    </row>
    <row r="126" spans="1:7" customFormat="1">
      <c r="A126" s="1" t="s">
        <v>124</v>
      </c>
      <c r="B126" s="2">
        <f>VLOOKUP(A126,교통문화지수!A:AL,12,0)</f>
        <v>42.24</v>
      </c>
      <c r="C126" s="2">
        <f>VLOOKUP(A126,교통문화지수!A:AL,13,0)</f>
        <v>20.97</v>
      </c>
      <c r="D126" s="2">
        <f>VLOOKUP(A126,교통문화지수!A:AL,14,0)</f>
        <v>14.05</v>
      </c>
      <c r="E126" s="2">
        <f>VLOOKUP(A126,'1인당 자동차등록대수'!A:AB,8,0)</f>
        <v>0.4</v>
      </c>
      <c r="F126" s="2">
        <f>VLOOKUP(A126,도시면적!A:I,4,0)</f>
        <v>36106274</v>
      </c>
      <c r="G126" s="2">
        <f>VLOOKUP(A126,'주택 수'!A:I,4,0)</f>
        <v>75312</v>
      </c>
    </row>
    <row r="127" spans="1:7" customFormat="1">
      <c r="A127" s="1" t="s">
        <v>125</v>
      </c>
      <c r="B127" s="2">
        <f>VLOOKUP(A127,교통문화지수!A:AL,12,0)</f>
        <v>40.950000000000003</v>
      </c>
      <c r="C127" s="2">
        <f>VLOOKUP(A127,교통문화지수!A:AL,13,0)</f>
        <v>22.59</v>
      </c>
      <c r="D127" s="2">
        <f>VLOOKUP(A127,교통문화지수!A:AL,14,0)</f>
        <v>11.57</v>
      </c>
      <c r="E127" s="2">
        <f>VLOOKUP(A127,'1인당 자동차등록대수'!A:AB,8,0)</f>
        <v>0.3</v>
      </c>
      <c r="F127" s="2">
        <f>VLOOKUP(A127,도시면적!A:I,4,0)</f>
        <v>68381835</v>
      </c>
      <c r="G127" s="2">
        <f>VLOOKUP(A127,'주택 수'!A:I,4,0)</f>
        <v>114558</v>
      </c>
    </row>
    <row r="128" spans="1:7" customFormat="1">
      <c r="A128" s="1" t="s">
        <v>126</v>
      </c>
      <c r="B128" s="2">
        <f>VLOOKUP(A128,교통문화지수!A:AL,12,0)</f>
        <v>43.2</v>
      </c>
      <c r="C128" s="2">
        <f>VLOOKUP(A128,교통문화지수!A:AL,13,0)</f>
        <v>23.92</v>
      </c>
      <c r="D128" s="2">
        <f>VLOOKUP(A128,교통문화지수!A:AL,14,0)</f>
        <v>12.25</v>
      </c>
      <c r="E128" s="2">
        <f>VLOOKUP(A128,'1인당 자동차등록대수'!A:AB,8,0)</f>
        <v>0.3</v>
      </c>
      <c r="F128" s="2">
        <f>VLOOKUP(A128,도시면적!A:I,4,0)</f>
        <v>29362772</v>
      </c>
      <c r="G128" s="2">
        <f>VLOOKUP(A128,'주택 수'!A:I,4,0)</f>
        <v>38735</v>
      </c>
    </row>
    <row r="129" spans="1:7" customFormat="1">
      <c r="A129" s="1" t="s">
        <v>127</v>
      </c>
      <c r="B129" s="2">
        <f>VLOOKUP(A129,교통문화지수!A:AL,12,0)</f>
        <v>42.18</v>
      </c>
      <c r="C129" s="2">
        <f>VLOOKUP(A129,교통문화지수!A:AL,13,0)</f>
        <v>27.98</v>
      </c>
      <c r="D129" s="2">
        <f>VLOOKUP(A129,교통문화지수!A:AL,14,0)</f>
        <v>13.02</v>
      </c>
      <c r="E129" s="2">
        <f>VLOOKUP(A129,'1인당 자동차등록대수'!A:AB,8,0)</f>
        <v>0.4</v>
      </c>
      <c r="F129" s="2">
        <f>VLOOKUP(A129,도시면적!A:I,4,0)</f>
        <v>14084751</v>
      </c>
      <c r="G129" s="2">
        <f>VLOOKUP(A129,'주택 수'!A:I,4,0)</f>
        <v>64543</v>
      </c>
    </row>
    <row r="130" spans="1:7" customFormat="1">
      <c r="A130" s="1" t="s">
        <v>128</v>
      </c>
      <c r="B130" s="2">
        <f>VLOOKUP(A130,교통문화지수!A:AL,12,0)</f>
        <v>45.34</v>
      </c>
      <c r="C130" s="2">
        <f>VLOOKUP(A130,교통문화지수!A:AL,13,0)</f>
        <v>25.43</v>
      </c>
      <c r="D130" s="2">
        <f>VLOOKUP(A130,교통문화지수!A:AL,14,0)</f>
        <v>13</v>
      </c>
      <c r="E130" s="2">
        <f>VLOOKUP(A130,'1인당 자동차등록대수'!A:AB,8,0)</f>
        <v>0.5</v>
      </c>
      <c r="F130" s="2">
        <f>VLOOKUP(A130,도시면적!A:I,4,0)</f>
        <v>12078474</v>
      </c>
      <c r="G130" s="2">
        <f>VLOOKUP(A130,'주택 수'!A:I,4,0)</f>
        <v>68314</v>
      </c>
    </row>
    <row r="131" spans="1:7" customFormat="1">
      <c r="A131" s="1" t="s">
        <v>129</v>
      </c>
      <c r="B131" s="2">
        <f>VLOOKUP(A131,교통문화지수!A:AL,12,0)</f>
        <v>45.63</v>
      </c>
      <c r="C131" s="2">
        <f>VLOOKUP(A131,교통문화지수!A:AL,13,0)</f>
        <v>26.37</v>
      </c>
      <c r="D131" s="2">
        <f>VLOOKUP(A131,교통문화지수!A:AL,14,0)</f>
        <v>14.24</v>
      </c>
      <c r="E131" s="2">
        <f>VLOOKUP(A131,'1인당 자동차등록대수'!A:AB,8,0)</f>
        <v>0.3</v>
      </c>
      <c r="F131" s="2">
        <f>VLOOKUP(A131,도시면적!A:I,4,0)</f>
        <v>56165682</v>
      </c>
      <c r="G131" s="2">
        <f>VLOOKUP(A131,'주택 수'!A:I,4,0)</f>
        <v>46222</v>
      </c>
    </row>
    <row r="132" spans="1:7" customFormat="1">
      <c r="A132" s="1" t="s">
        <v>130</v>
      </c>
      <c r="B132" s="2">
        <f>VLOOKUP(A132,교통문화지수!A:AL,12,0)</f>
        <v>42.64</v>
      </c>
      <c r="C132" s="2">
        <f>VLOOKUP(A132,교통문화지수!A:AL,13,0)</f>
        <v>19.829999999999998</v>
      </c>
      <c r="D132" s="2">
        <f>VLOOKUP(A132,교통문화지수!A:AL,14,0)</f>
        <v>13.34</v>
      </c>
      <c r="E132" s="2">
        <f>VLOOKUP(A132,'1인당 자동차등록대수'!A:AB,8,0)</f>
        <v>0.6</v>
      </c>
      <c r="F132" s="2">
        <f>VLOOKUP(A132,도시면적!A:I,4,0)</f>
        <v>4466946</v>
      </c>
      <c r="G132" s="2">
        <f>VLOOKUP(A132,'주택 수'!A:I,4,0)</f>
        <v>16893</v>
      </c>
    </row>
    <row r="133" spans="1:7" customFormat="1">
      <c r="A133" s="1" t="s">
        <v>131</v>
      </c>
      <c r="B133" s="2">
        <f>VLOOKUP(A133,교통문화지수!A:AL,12,0)</f>
        <v>47.3</v>
      </c>
      <c r="C133" s="2">
        <f>VLOOKUP(A133,교통문화지수!A:AL,13,0)</f>
        <v>25.99</v>
      </c>
      <c r="D133" s="2">
        <f>VLOOKUP(A133,교통문화지수!A:AL,14,0)</f>
        <v>13.63</v>
      </c>
      <c r="E133" s="2">
        <f>VLOOKUP(A133,'1인당 자동차등록대수'!A:AB,8,0)</f>
        <v>0.4</v>
      </c>
      <c r="F133" s="2">
        <f>VLOOKUP(A133,도시면적!A:I,4,0)</f>
        <v>55065412</v>
      </c>
      <c r="G133" s="2">
        <f>VLOOKUP(A133,'주택 수'!A:I,4,0)</f>
        <v>139613</v>
      </c>
    </row>
    <row r="134" spans="1:7" customFormat="1">
      <c r="A134" s="1" t="s">
        <v>132</v>
      </c>
      <c r="B134" s="2">
        <f>VLOOKUP(A134,교통문화지수!A:AL,12,0)</f>
        <v>46.57</v>
      </c>
      <c r="C134" s="2">
        <f>VLOOKUP(A134,교통문화지수!A:AL,13,0)</f>
        <v>24.75</v>
      </c>
      <c r="D134" s="2">
        <f>VLOOKUP(A134,교통문화지수!A:AL,14,0)</f>
        <v>13.48</v>
      </c>
      <c r="E134" s="2">
        <f>VLOOKUP(A134,'1인당 자동차등록대수'!A:AB,8,0)</f>
        <v>0.3</v>
      </c>
      <c r="F134" s="2">
        <f>VLOOKUP(A134,도시면적!A:I,4,0)</f>
        <v>605597491</v>
      </c>
      <c r="G134" s="2">
        <f>VLOOKUP(A134,'주택 수'!A:I,4,0)</f>
        <v>2866845</v>
      </c>
    </row>
    <row r="135" spans="1:7" customFormat="1">
      <c r="A135" s="1" t="s">
        <v>133</v>
      </c>
      <c r="B135" s="2">
        <f>VLOOKUP(A135,교통문화지수!A:AL,12,0)</f>
        <v>47.69</v>
      </c>
      <c r="C135" s="2">
        <f>VLOOKUP(A135,교통문화지수!A:AL,13,0)</f>
        <v>25.76</v>
      </c>
      <c r="D135" s="2">
        <f>VLOOKUP(A135,교통문화지수!A:AL,14,0)</f>
        <v>11.39</v>
      </c>
      <c r="E135" s="2">
        <f>VLOOKUP(A135,'1인당 자동차등록대수'!A:AB,8,0)</f>
        <v>0.4</v>
      </c>
      <c r="F135" s="2">
        <f>VLOOKUP(A135,도시면적!A:I,4,0)</f>
        <v>39497268</v>
      </c>
      <c r="G135" s="2">
        <f>VLOOKUP(A135,'주택 수'!A:I,4,0)</f>
        <v>173282</v>
      </c>
    </row>
    <row r="136" spans="1:7" customFormat="1">
      <c r="A136" s="1" t="s">
        <v>134</v>
      </c>
      <c r="B136" s="2">
        <f>VLOOKUP(A136,교통문화지수!A:AL,12,0)</f>
        <v>43.89</v>
      </c>
      <c r="C136" s="2">
        <f>VLOOKUP(A136,교통문화지수!A:AL,13,0)</f>
        <v>24.93</v>
      </c>
      <c r="D136" s="2">
        <f>VLOOKUP(A136,교통문화지수!A:AL,14,0)</f>
        <v>13.77</v>
      </c>
      <c r="E136" s="2">
        <f>VLOOKUP(A136,'1인당 자동차등록대수'!A:AB,8,0)</f>
        <v>0.3</v>
      </c>
      <c r="F136" s="2">
        <f>VLOOKUP(A136,도시면적!A:I,4,0)</f>
        <v>24556203</v>
      </c>
      <c r="G136" s="2">
        <f>VLOOKUP(A136,'주택 수'!A:I,4,0)</f>
        <v>120940</v>
      </c>
    </row>
    <row r="137" spans="1:7" customFormat="1">
      <c r="A137" s="1" t="s">
        <v>135</v>
      </c>
      <c r="B137" s="2">
        <f>VLOOKUP(A137,교통문화지수!A:AL,12,0)</f>
        <v>43.15</v>
      </c>
      <c r="C137" s="2">
        <f>VLOOKUP(A137,교통문화지수!A:AL,13,0)</f>
        <v>21.97</v>
      </c>
      <c r="D137" s="2">
        <f>VLOOKUP(A137,교통문화지수!A:AL,14,0)</f>
        <v>13.49</v>
      </c>
      <c r="E137" s="2">
        <f>VLOOKUP(A137,'1인당 자동차등록대수'!A:AB,8,0)</f>
        <v>0.2</v>
      </c>
      <c r="F137" s="2">
        <f>VLOOKUP(A137,도시면적!A:I,4,0)</f>
        <v>23636019</v>
      </c>
      <c r="G137" s="2">
        <f>VLOOKUP(A137,'주택 수'!A:I,4,0)</f>
        <v>94526</v>
      </c>
    </row>
    <row r="138" spans="1:7" customFormat="1">
      <c r="A138" s="1" t="s">
        <v>136</v>
      </c>
      <c r="B138" s="2">
        <f>VLOOKUP(A138,교통문화지수!A:AL,12,0)</f>
        <v>51.21</v>
      </c>
      <c r="C138" s="2">
        <f>VLOOKUP(A138,교통문화지수!A:AL,13,0)</f>
        <v>27.25</v>
      </c>
      <c r="D138" s="2">
        <f>VLOOKUP(A138,교통문화지수!A:AL,14,0)</f>
        <v>13.99</v>
      </c>
      <c r="E138" s="2">
        <f>VLOOKUP(A138,'1인당 자동차등록대수'!A:AB,8,0)</f>
        <v>0.3</v>
      </c>
      <c r="F138" s="2">
        <f>VLOOKUP(A138,도시면적!A:I,4,0)</f>
        <v>41462497</v>
      </c>
      <c r="G138" s="2">
        <f>VLOOKUP(A138,'주택 수'!A:I,4,0)</f>
        <v>188176</v>
      </c>
    </row>
    <row r="139" spans="1:7" customFormat="1">
      <c r="A139" s="1" t="s">
        <v>137</v>
      </c>
      <c r="B139" s="2">
        <f>VLOOKUP(A139,교통문화지수!A:AL,12,0)</f>
        <v>46.96</v>
      </c>
      <c r="C139" s="2">
        <f>VLOOKUP(A139,교통문화지수!A:AL,13,0)</f>
        <v>22.9</v>
      </c>
      <c r="D139" s="2">
        <f>VLOOKUP(A139,교통문화지수!A:AL,14,0)</f>
        <v>13.53</v>
      </c>
      <c r="E139" s="2">
        <f>VLOOKUP(A139,'1인당 자동차등록대수'!A:AB,8,0)</f>
        <v>0.2</v>
      </c>
      <c r="F139" s="2">
        <f>VLOOKUP(A139,도시면적!A:I,4,0)</f>
        <v>29563482</v>
      </c>
      <c r="G139" s="2">
        <f>VLOOKUP(A139,'주택 수'!A:I,4,0)</f>
        <v>124170</v>
      </c>
    </row>
    <row r="140" spans="1:7" customFormat="1">
      <c r="A140" s="1" t="s">
        <v>138</v>
      </c>
      <c r="B140" s="2">
        <f>VLOOKUP(A140,교통문화지수!A:AL,12,0)</f>
        <v>49.06</v>
      </c>
      <c r="C140" s="2">
        <f>VLOOKUP(A140,교통문화지수!A:AL,13,0)</f>
        <v>25.08</v>
      </c>
      <c r="D140" s="2">
        <f>VLOOKUP(A140,교통문화지수!A:AL,14,0)</f>
        <v>14.05</v>
      </c>
      <c r="E140" s="2">
        <f>VLOOKUP(A140,'1인당 자동차등록대수'!A:AB,8,0)</f>
        <v>0.3</v>
      </c>
      <c r="F140" s="2">
        <f>VLOOKUP(A140,도시면적!A:I,4,0)</f>
        <v>17075115</v>
      </c>
      <c r="G140" s="2">
        <f>VLOOKUP(A140,'주택 수'!A:I,4,0)</f>
        <v>84316</v>
      </c>
    </row>
    <row r="141" spans="1:7" customFormat="1">
      <c r="A141" s="1" t="s">
        <v>139</v>
      </c>
      <c r="B141" s="2">
        <f>VLOOKUP(A141,교통문화지수!A:AL,12,0)</f>
        <v>45.6</v>
      </c>
      <c r="C141" s="2">
        <f>VLOOKUP(A141,교통문화지수!A:AL,13,0)</f>
        <v>25.36</v>
      </c>
      <c r="D141" s="2">
        <f>VLOOKUP(A141,교통문화지수!A:AL,14,0)</f>
        <v>13.86</v>
      </c>
      <c r="E141" s="2">
        <f>VLOOKUP(A141,'1인당 자동차등록대수'!A:AB,8,0)</f>
        <v>0.4</v>
      </c>
      <c r="F141" s="2">
        <f>VLOOKUP(A141,도시면적!A:I,4,0)</f>
        <v>20136328</v>
      </c>
      <c r="G141" s="2">
        <f>VLOOKUP(A141,'주택 수'!A:I,4,0)</f>
        <v>121684</v>
      </c>
    </row>
    <row r="142" spans="1:7" customFormat="1">
      <c r="A142" s="1" t="s">
        <v>140</v>
      </c>
      <c r="B142" s="2">
        <f>VLOOKUP(A142,교통문화지수!A:AL,12,0)</f>
        <v>46.01</v>
      </c>
      <c r="C142" s="2">
        <f>VLOOKUP(A142,교통문화지수!A:AL,13,0)</f>
        <v>25.12</v>
      </c>
      <c r="D142" s="2">
        <f>VLOOKUP(A142,교통문화지수!A:AL,14,0)</f>
        <v>13.94</v>
      </c>
      <c r="E142" s="2">
        <f>VLOOKUP(A142,'1인당 자동차등록대수'!A:AB,8,0)</f>
        <v>0.4</v>
      </c>
      <c r="F142" s="2">
        <f>VLOOKUP(A142,도시면적!A:I,4,0)</f>
        <v>13012685</v>
      </c>
      <c r="G142" s="2">
        <f>VLOOKUP(A142,'주택 수'!A:I,4,0)</f>
        <v>62314</v>
      </c>
    </row>
    <row r="143" spans="1:7" customFormat="1">
      <c r="A143" s="1" t="s">
        <v>141</v>
      </c>
      <c r="B143" s="2">
        <f>VLOOKUP(A143,교통문화지수!A:AL,12,0)</f>
        <v>44.37</v>
      </c>
      <c r="C143" s="2">
        <f>VLOOKUP(A143,교통문화지수!A:AL,13,0)</f>
        <v>25.07</v>
      </c>
      <c r="D143" s="2">
        <f>VLOOKUP(A143,교통문화지수!A:AL,14,0)</f>
        <v>13.6</v>
      </c>
      <c r="E143" s="2">
        <f>VLOOKUP(A143,'1인당 자동차등록대수'!A:AB,8,0)</f>
        <v>0.3</v>
      </c>
      <c r="F143" s="2">
        <f>VLOOKUP(A143,도시면적!A:I,4,0)</f>
        <v>35595942</v>
      </c>
      <c r="G143" s="2">
        <f>VLOOKUP(A143,'주택 수'!A:I,4,0)</f>
        <v>187025</v>
      </c>
    </row>
    <row r="144" spans="1:7" customFormat="1">
      <c r="A144" s="1" t="s">
        <v>142</v>
      </c>
      <c r="B144" s="2">
        <f>VLOOKUP(A144,교통문화지수!A:AL,12,0)</f>
        <v>49.1</v>
      </c>
      <c r="C144" s="2">
        <f>VLOOKUP(A144,교통문화지수!A:AL,13,0)</f>
        <v>25.21</v>
      </c>
      <c r="D144" s="2">
        <f>VLOOKUP(A144,교통문화지수!A:AL,14,0)</f>
        <v>14.78</v>
      </c>
      <c r="E144" s="2">
        <f>VLOOKUP(A144,'1인당 자동차등록대수'!A:AB,8,0)</f>
        <v>0.3</v>
      </c>
      <c r="F144" s="2">
        <f>VLOOKUP(A144,도시면적!A:I,4,0)</f>
        <v>20679052</v>
      </c>
      <c r="G144" s="2">
        <f>VLOOKUP(A144,'주택 수'!A:I,4,0)</f>
        <v>104752</v>
      </c>
    </row>
    <row r="145" spans="1:7" customFormat="1">
      <c r="A145" s="1" t="s">
        <v>143</v>
      </c>
      <c r="B145" s="2">
        <f>VLOOKUP(A145,교통문화지수!A:AL,12,0)</f>
        <v>45.11</v>
      </c>
      <c r="C145" s="2">
        <f>VLOOKUP(A145,교통문화지수!A:AL,13,0)</f>
        <v>27.03</v>
      </c>
      <c r="D145" s="2">
        <f>VLOOKUP(A145,교통문화지수!A:AL,14,0)</f>
        <v>13.12</v>
      </c>
      <c r="E145" s="2">
        <f>VLOOKUP(A145,'1인당 자동차등록대수'!A:AB,8,0)</f>
        <v>0.3</v>
      </c>
      <c r="F145" s="2">
        <f>VLOOKUP(A145,도시면적!A:I,4,0)</f>
        <v>14245433</v>
      </c>
      <c r="G145" s="2">
        <f>VLOOKUP(A145,'주택 수'!A:I,4,0)</f>
        <v>97891</v>
      </c>
    </row>
    <row r="146" spans="1:7" customFormat="1">
      <c r="A146" s="1" t="s">
        <v>144</v>
      </c>
      <c r="B146" s="2">
        <f>VLOOKUP(A146,교통문화지수!A:AL,12,0)</f>
        <v>42.07</v>
      </c>
      <c r="C146" s="2">
        <f>VLOOKUP(A146,교통문화지수!A:AL,13,0)</f>
        <v>24.83</v>
      </c>
      <c r="D146" s="2">
        <f>VLOOKUP(A146,교통문화지수!A:AL,14,0)</f>
        <v>12.92</v>
      </c>
      <c r="E146" s="2">
        <f>VLOOKUP(A146,'1인당 자동차등록대수'!A:AB,8,0)</f>
        <v>0.3</v>
      </c>
      <c r="F146" s="2">
        <f>VLOOKUP(A146,도시면적!A:I,4,0)</f>
        <v>16387882</v>
      </c>
      <c r="G146" s="2">
        <f>VLOOKUP(A146,'주택 수'!A:I,4,0)</f>
        <v>111548</v>
      </c>
    </row>
    <row r="147" spans="1:7" customFormat="1">
      <c r="A147" s="1" t="s">
        <v>145</v>
      </c>
      <c r="B147" s="2">
        <f>VLOOKUP(A147,교통문화지수!A:AL,12,0)</f>
        <v>46.28</v>
      </c>
      <c r="C147" s="2">
        <f>VLOOKUP(A147,교통문화지수!A:AL,13,0)</f>
        <v>22.67</v>
      </c>
      <c r="D147" s="2">
        <f>VLOOKUP(A147,교통문화지수!A:AL,14,0)</f>
        <v>13.51</v>
      </c>
      <c r="E147" s="2">
        <f>VLOOKUP(A147,'1인당 자동차등록대수'!A:AB,8,0)</f>
        <v>0.3</v>
      </c>
      <c r="F147" s="2">
        <f>VLOOKUP(A147,도시면적!A:I,4,0)</f>
        <v>23890251</v>
      </c>
      <c r="G147" s="2">
        <f>VLOOKUP(A147,'주택 수'!A:I,4,0)</f>
        <v>118355</v>
      </c>
    </row>
    <row r="148" spans="1:7" customFormat="1">
      <c r="A148" s="1" t="s">
        <v>146</v>
      </c>
      <c r="B148" s="2">
        <f>VLOOKUP(A148,교통문화지수!A:AL,12,0)</f>
        <v>44.5</v>
      </c>
      <c r="C148" s="2">
        <f>VLOOKUP(A148,교통문화지수!A:AL,13,0)</f>
        <v>22.38</v>
      </c>
      <c r="D148" s="2">
        <f>VLOOKUP(A148,교통문화지수!A:AL,14,0)</f>
        <v>13.65</v>
      </c>
      <c r="E148" s="2">
        <f>VLOOKUP(A148,'1인당 자동차등록대수'!A:AB,8,0)</f>
        <v>0.3</v>
      </c>
      <c r="F148" s="2">
        <f>VLOOKUP(A148,도시면적!A:I,4,0)</f>
        <v>17685973</v>
      </c>
      <c r="G148" s="2">
        <f>VLOOKUP(A148,'주택 수'!A:I,4,0)</f>
        <v>94398</v>
      </c>
    </row>
    <row r="149" spans="1:7" customFormat="1">
      <c r="A149" s="1" t="s">
        <v>147</v>
      </c>
      <c r="B149" s="2">
        <f>VLOOKUP(A149,교통문화지수!A:AL,12,0)</f>
        <v>47.18</v>
      </c>
      <c r="C149" s="2">
        <f>VLOOKUP(A149,교통문화지수!A:AL,13,0)</f>
        <v>27.1</v>
      </c>
      <c r="D149" s="2">
        <f>VLOOKUP(A149,교통문화지수!A:AL,14,0)</f>
        <v>12.3</v>
      </c>
      <c r="E149" s="2">
        <f>VLOOKUP(A149,'1인당 자동차등록대수'!A:AB,8,0)</f>
        <v>0.4</v>
      </c>
      <c r="F149" s="2">
        <f>VLOOKUP(A149,도시면적!A:I,4,0)</f>
        <v>46899887</v>
      </c>
      <c r="G149" s="2">
        <f>VLOOKUP(A149,'주택 수'!A:I,4,0)</f>
        <v>128977</v>
      </c>
    </row>
    <row r="150" spans="1:7" customFormat="1">
      <c r="A150" s="1" t="s">
        <v>148</v>
      </c>
      <c r="B150" s="2">
        <f>VLOOKUP(A150,교통문화지수!A:AL,12,0)</f>
        <v>43.65</v>
      </c>
      <c r="C150" s="2">
        <f>VLOOKUP(A150,교통문화지수!A:AL,13,0)</f>
        <v>26.93</v>
      </c>
      <c r="D150" s="2">
        <f>VLOOKUP(A150,교통문화지수!A:AL,14,0)</f>
        <v>13.78</v>
      </c>
      <c r="E150" s="2">
        <f>VLOOKUP(A150,'1인당 자동차등록대수'!A:AB,8,0)</f>
        <v>0.3</v>
      </c>
      <c r="F150" s="2">
        <f>VLOOKUP(A150,도시면적!A:I,4,0)</f>
        <v>16804426</v>
      </c>
      <c r="G150" s="2">
        <f>VLOOKUP(A150,'주택 수'!A:I,4,0)</f>
        <v>86650</v>
      </c>
    </row>
    <row r="151" spans="1:7" customFormat="1">
      <c r="A151" s="1" t="s">
        <v>149</v>
      </c>
      <c r="B151" s="2">
        <f>VLOOKUP(A151,교통문화지수!A:AL,12,0)</f>
        <v>46.27</v>
      </c>
      <c r="C151" s="2">
        <f>VLOOKUP(A151,교통문화지수!A:AL,13,0)</f>
        <v>26.89</v>
      </c>
      <c r="D151" s="2">
        <f>VLOOKUP(A151,교통문화지수!A:AL,14,0)</f>
        <v>13.39</v>
      </c>
      <c r="E151" s="2">
        <f>VLOOKUP(A151,'1인당 자동차등록대수'!A:AB,8,0)</f>
        <v>0.3</v>
      </c>
      <c r="F151" s="2">
        <f>VLOOKUP(A151,도시면적!A:I,4,0)</f>
        <v>24621422</v>
      </c>
      <c r="G151" s="2">
        <f>VLOOKUP(A151,'주택 수'!A:I,4,0)</f>
        <v>130766</v>
      </c>
    </row>
    <row r="152" spans="1:7" customFormat="1">
      <c r="A152" s="1" t="s">
        <v>150</v>
      </c>
      <c r="B152" s="2">
        <f>VLOOKUP(A152,교통문화지수!A:AL,12,0)</f>
        <v>47.77</v>
      </c>
      <c r="C152" s="2">
        <f>VLOOKUP(A152,교통문화지수!A:AL,13,0)</f>
        <v>25.34</v>
      </c>
      <c r="D152" s="2">
        <f>VLOOKUP(A152,교통문화지수!A:AL,14,0)</f>
        <v>13.93</v>
      </c>
      <c r="E152" s="2">
        <f>VLOOKUP(A152,'1인당 자동차등록대수'!A:AB,8,0)</f>
        <v>0.3</v>
      </c>
      <c r="F152" s="2">
        <f>VLOOKUP(A152,도시면적!A:I,4,0)</f>
        <v>33858375</v>
      </c>
      <c r="G152" s="2">
        <f>VLOOKUP(A152,'주택 수'!A:I,4,0)</f>
        <v>196672</v>
      </c>
    </row>
    <row r="153" spans="1:7" customFormat="1">
      <c r="A153" s="1" t="s">
        <v>151</v>
      </c>
      <c r="B153" s="2">
        <f>VLOOKUP(A153,교통문화지수!A:AL,12,0)</f>
        <v>50.56</v>
      </c>
      <c r="C153" s="2">
        <f>VLOOKUP(A153,교통문화지수!A:AL,13,0)</f>
        <v>25.54</v>
      </c>
      <c r="D153" s="2">
        <f>VLOOKUP(A153,교통문화지수!A:AL,14,0)</f>
        <v>14.59</v>
      </c>
      <c r="E153" s="2">
        <f>VLOOKUP(A153,'1인당 자동차등록대수'!A:AB,8,0)</f>
        <v>0.3</v>
      </c>
      <c r="F153" s="2">
        <f>VLOOKUP(A153,도시면적!A:I,4,0)</f>
        <v>17469613</v>
      </c>
      <c r="G153" s="2">
        <f>VLOOKUP(A153,'주택 수'!A:I,4,0)</f>
        <v>137056</v>
      </c>
    </row>
    <row r="154" spans="1:7" customFormat="1">
      <c r="A154" s="1" t="s">
        <v>152</v>
      </c>
      <c r="B154" s="2">
        <f>VLOOKUP(A154,교통문화지수!A:AL,12,0)</f>
        <v>48.28</v>
      </c>
      <c r="C154" s="2">
        <f>VLOOKUP(A154,교통문화지수!A:AL,13,0)</f>
        <v>26.22</v>
      </c>
      <c r="D154" s="2">
        <f>VLOOKUP(A154,교통문화지수!A:AL,14,0)</f>
        <v>13.84</v>
      </c>
      <c r="E154" s="2">
        <f>VLOOKUP(A154,'1인당 자동차등록대수'!A:AB,8,0)</f>
        <v>0.4</v>
      </c>
      <c r="F154" s="2">
        <f>VLOOKUP(A154,도시면적!A:I,4,0)</f>
        <v>24354829</v>
      </c>
      <c r="G154" s="2">
        <f>VLOOKUP(A154,'주택 수'!A:I,4,0)</f>
        <v>99225</v>
      </c>
    </row>
    <row r="155" spans="1:7" customFormat="1">
      <c r="A155" s="1" t="s">
        <v>153</v>
      </c>
      <c r="B155" s="2">
        <f>VLOOKUP(A155,교통문화지수!A:AL,12,0)</f>
        <v>41.7</v>
      </c>
      <c r="C155" s="2">
        <f>VLOOKUP(A155,교통문화지수!A:AL,13,0)</f>
        <v>24.68</v>
      </c>
      <c r="D155" s="2">
        <f>VLOOKUP(A155,교통문화지수!A:AL,14,0)</f>
        <v>13.04</v>
      </c>
      <c r="E155" s="2">
        <f>VLOOKUP(A155,'1인당 자동차등록대수'!A:AB,8,0)</f>
        <v>0.3</v>
      </c>
      <c r="F155" s="2">
        <f>VLOOKUP(A155,도시면적!A:I,4,0)</f>
        <v>21898766</v>
      </c>
      <c r="G155" s="2">
        <f>VLOOKUP(A155,'주택 수'!A:I,4,0)</f>
        <v>71356</v>
      </c>
    </row>
    <row r="156" spans="1:7" customFormat="1">
      <c r="A156" s="1" t="s">
        <v>154</v>
      </c>
      <c r="B156" s="2">
        <f>VLOOKUP(A156,교통문화지수!A:AL,12,0)</f>
        <v>45.53</v>
      </c>
      <c r="C156" s="2">
        <f>VLOOKUP(A156,교통문화지수!A:AL,13,0)</f>
        <v>23.27</v>
      </c>
      <c r="D156" s="2">
        <f>VLOOKUP(A156,교통문화지수!A:AL,14,0)</f>
        <v>13.79</v>
      </c>
      <c r="E156" s="2">
        <f>VLOOKUP(A156,'1인당 자동차등록대수'!A:AB,8,0)</f>
        <v>0.3</v>
      </c>
      <c r="F156" s="2">
        <f>VLOOKUP(A156,도시면적!A:I,4,0)</f>
        <v>29788522</v>
      </c>
      <c r="G156" s="2">
        <f>VLOOKUP(A156,'주택 수'!A:I,4,0)</f>
        <v>143727</v>
      </c>
    </row>
    <row r="157" spans="1:7" customFormat="1">
      <c r="A157" s="1" t="s">
        <v>155</v>
      </c>
      <c r="B157" s="2">
        <f>VLOOKUP(A157,교통문화지수!A:AL,12,0)</f>
        <v>47.95</v>
      </c>
      <c r="C157" s="2">
        <f>VLOOKUP(A157,교통문화지수!A:AL,13,0)</f>
        <v>24.19</v>
      </c>
      <c r="D157" s="2">
        <f>VLOOKUP(A157,교통문화지수!A:AL,14,0)</f>
        <v>13.47</v>
      </c>
      <c r="E157" s="2">
        <f>VLOOKUP(A157,'1인당 자동차등록대수'!A:AB,8,0)</f>
        <v>0.3</v>
      </c>
      <c r="F157" s="2">
        <f>VLOOKUP(A157,도시면적!A:I,4,0)</f>
        <v>23971709</v>
      </c>
      <c r="G157" s="2">
        <f>VLOOKUP(A157,'주택 수'!A:I,4,0)</f>
        <v>45787</v>
      </c>
    </row>
    <row r="158" spans="1:7" customFormat="1">
      <c r="A158" s="1" t="s">
        <v>156</v>
      </c>
      <c r="B158" s="2">
        <f>VLOOKUP(A158,교통문화지수!A:AL,12,0)</f>
        <v>48.41</v>
      </c>
      <c r="C158" s="2">
        <f>VLOOKUP(A158,교통문화지수!A:AL,13,0)</f>
        <v>20.170000000000002</v>
      </c>
      <c r="D158" s="2">
        <f>VLOOKUP(A158,교통문화지수!A:AL,14,0)</f>
        <v>13.3</v>
      </c>
      <c r="E158" s="2">
        <f>VLOOKUP(A158,'1인당 자동차등록대수'!A:AB,8,0)</f>
        <v>0.4</v>
      </c>
      <c r="F158" s="2">
        <f>VLOOKUP(A158,도시면적!A:I,4,0)</f>
        <v>9974292</v>
      </c>
      <c r="G158" s="2">
        <f>VLOOKUP(A158,'주택 수'!A:I,4,0)</f>
        <v>39512</v>
      </c>
    </row>
    <row r="159" spans="1:7" customFormat="1">
      <c r="A159" s="1" t="s">
        <v>157</v>
      </c>
      <c r="B159" s="2">
        <f>VLOOKUP(A159,교통문화지수!A:AL,12,0)</f>
        <v>48.12</v>
      </c>
      <c r="C159" s="2">
        <f>VLOOKUP(A159,교통문화지수!A:AL,13,0)</f>
        <v>22.83</v>
      </c>
      <c r="D159" s="2">
        <f>VLOOKUP(A159,교통문화지수!A:AL,14,0)</f>
        <v>13.52</v>
      </c>
      <c r="E159" s="2">
        <f>VLOOKUP(A159,'1인당 자동차등록대수'!A:AB,8,0)</f>
        <v>0.3</v>
      </c>
      <c r="F159" s="2">
        <f>VLOOKUP(A159,도시면적!A:I,4,0)</f>
        <v>18531520</v>
      </c>
      <c r="G159" s="2">
        <f>VLOOKUP(A159,'주택 수'!A:I,4,0)</f>
        <v>103740</v>
      </c>
    </row>
    <row r="160" spans="1:7" customFormat="1">
      <c r="A160" s="1" t="s">
        <v>158</v>
      </c>
      <c r="B160" s="2">
        <f>VLOOKUP(A160,교통문화지수!A:AL,12,0)</f>
        <v>44.66</v>
      </c>
      <c r="C160" s="2">
        <f>VLOOKUP(A160,교통문화지수!A:AL,13,0)</f>
        <v>25.02</v>
      </c>
      <c r="D160" s="2">
        <f>VLOOKUP(A160,교통문화지수!A:AL,14,0)</f>
        <v>13.46</v>
      </c>
      <c r="E160" s="2">
        <f>VLOOKUP(A160,'1인당 자동차등록대수'!A:AB,8,0)</f>
        <v>0.5</v>
      </c>
      <c r="F160" s="2">
        <f>VLOOKUP(A160,도시면적!A:I,4,0)</f>
        <v>141468621</v>
      </c>
      <c r="G160" s="2">
        <f>VLOOKUP(A160,'주택 수'!A:I,4,0)</f>
        <v>104448</v>
      </c>
    </row>
    <row r="161" spans="1:7" customFormat="1">
      <c r="A161" s="1" t="s">
        <v>159</v>
      </c>
      <c r="B161" s="2">
        <f>VLOOKUP(A161,교통문화지수!A:AL,12,0)</f>
        <v>42.61</v>
      </c>
      <c r="C161" s="2">
        <f>VLOOKUP(A161,교통문화지수!A:AL,13,0)</f>
        <v>22.43</v>
      </c>
      <c r="D161" s="2">
        <f>VLOOKUP(A161,교통문화지수!A:AL,14,0)</f>
        <v>13.02</v>
      </c>
      <c r="E161" s="2">
        <f>VLOOKUP(A161,'1인당 자동차등록대수'!A:AB,8,0)</f>
        <v>0.5</v>
      </c>
      <c r="F161" s="2">
        <f>VLOOKUP(A161,도시면적!A:I,4,0)</f>
        <v>755551876</v>
      </c>
      <c r="G161" s="2">
        <f>VLOOKUP(A161,'주택 수'!A:I,4,0)</f>
        <v>371300</v>
      </c>
    </row>
    <row r="162" spans="1:7" customFormat="1">
      <c r="A162" s="1" t="s">
        <v>160</v>
      </c>
      <c r="B162" s="2">
        <f>VLOOKUP(A162,교통문화지수!A:AL,12,0)</f>
        <v>40.4</v>
      </c>
      <c r="C162" s="2">
        <f>VLOOKUP(A162,교통문화지수!A:AL,13,0)</f>
        <v>22.44</v>
      </c>
      <c r="D162" s="2">
        <f>VLOOKUP(A162,교통문화지수!A:AL,14,0)</f>
        <v>12.72</v>
      </c>
      <c r="E162" s="2">
        <f>VLOOKUP(A162,'1인당 자동차등록대수'!A:AB,8,0)</f>
        <v>0.5</v>
      </c>
      <c r="F162" s="2">
        <f>VLOOKUP(A162,도시면적!A:I,4,0)</f>
        <v>73691355</v>
      </c>
      <c r="G162" s="2">
        <f>VLOOKUP(A162,'주택 수'!A:I,4,0)</f>
        <v>106009</v>
      </c>
    </row>
    <row r="163" spans="1:7" customFormat="1">
      <c r="A163" s="1" t="s">
        <v>161</v>
      </c>
      <c r="B163" s="2">
        <f>VLOOKUP(A163,교통문화지수!A:AL,12,0)</f>
        <v>41.68</v>
      </c>
      <c r="C163" s="2">
        <f>VLOOKUP(A163,교통문화지수!A:AL,13,0)</f>
        <v>23.91</v>
      </c>
      <c r="D163" s="2">
        <f>VLOOKUP(A163,교통문화지수!A:AL,14,0)</f>
        <v>13.9</v>
      </c>
      <c r="E163" s="2">
        <f>VLOOKUP(A163,'1인당 자동차등록대수'!A:AB,8,0)</f>
        <v>0.4</v>
      </c>
      <c r="F163" s="2">
        <f>VLOOKUP(A163,도시면적!A:I,4,0)</f>
        <v>36351722</v>
      </c>
      <c r="G163" s="2">
        <f>VLOOKUP(A163,'주택 수'!A:I,4,0)</f>
        <v>53365</v>
      </c>
    </row>
    <row r="164" spans="1:7" customFormat="1">
      <c r="A164" s="1" t="s">
        <v>162</v>
      </c>
      <c r="B164" s="2">
        <f>VLOOKUP(A164,교통문화지수!A:AL,12,0)</f>
        <v>47.3</v>
      </c>
      <c r="C164" s="2">
        <f>VLOOKUP(A164,교통문화지수!A:AL,13,0)</f>
        <v>22.73</v>
      </c>
      <c r="D164" s="2">
        <f>VLOOKUP(A164,교통문화지수!A:AL,14,0)</f>
        <v>12.13</v>
      </c>
      <c r="E164" s="2">
        <f>VLOOKUP(A164,'1인당 자동차등록대수'!A:AB,8,0)</f>
        <v>0.5</v>
      </c>
      <c r="F164" s="2">
        <f>VLOOKUP(A164,도시면적!A:I,4,0)</f>
        <v>120602620</v>
      </c>
      <c r="G164" s="2">
        <f>VLOOKUP(A164,'주택 수'!A:I,4,0)</f>
        <v>64060</v>
      </c>
    </row>
    <row r="165" spans="1:7" customFormat="1">
      <c r="A165" s="1" t="s">
        <v>163</v>
      </c>
      <c r="B165" s="2">
        <f>VLOOKUP(A165,교통문화지수!A:AL,12,0)</f>
        <v>43.26</v>
      </c>
      <c r="C165" s="2">
        <f>VLOOKUP(A165,교통문화지수!A:AL,13,0)</f>
        <v>21.09</v>
      </c>
      <c r="D165" s="2">
        <f>VLOOKUP(A165,교통문화지수!A:AL,14,0)</f>
        <v>13.87</v>
      </c>
      <c r="E165" s="2">
        <f>VLOOKUP(A165,'1인당 자동차등록대수'!A:AB,8,0)</f>
        <v>0.5</v>
      </c>
      <c r="F165" s="2">
        <f>VLOOKUP(A165,도시면적!A:I,4,0)</f>
        <v>487842438</v>
      </c>
      <c r="G165" s="2">
        <f>VLOOKUP(A165,'주택 수'!A:I,4,0)</f>
        <v>76554</v>
      </c>
    </row>
    <row r="166" spans="1:7" customFormat="1">
      <c r="A166" s="1" t="s">
        <v>164</v>
      </c>
      <c r="B166" s="2">
        <f>VLOOKUP(A166,교통문화지수!A:AL,12,0)</f>
        <v>44.48</v>
      </c>
      <c r="C166" s="2">
        <f>VLOOKUP(A166,교통문화지수!A:AL,13,0)</f>
        <v>21.98</v>
      </c>
      <c r="D166" s="2">
        <f>VLOOKUP(A166,교통문화지수!A:AL,14,0)</f>
        <v>12.44</v>
      </c>
      <c r="E166" s="2">
        <f>VLOOKUP(A166,'1인당 자동차등록대수'!A:AB,8,0)</f>
        <v>0.4</v>
      </c>
      <c r="F166" s="2">
        <f>VLOOKUP(A166,도시면적!A:I,4,0)</f>
        <v>37063741</v>
      </c>
      <c r="G166" s="2">
        <f>VLOOKUP(A166,'주택 수'!A:I,4,0)</f>
        <v>71312</v>
      </c>
    </row>
    <row r="167" spans="1:7" customFormat="1">
      <c r="A167" s="1" t="s">
        <v>165</v>
      </c>
      <c r="B167" s="2">
        <f>VLOOKUP(A167,교통문화지수!A:AL,12,0)</f>
        <v>46.71</v>
      </c>
      <c r="C167" s="2">
        <f>VLOOKUP(A167,교통문화지수!A:AL,13,0)</f>
        <v>22.49</v>
      </c>
      <c r="D167" s="2">
        <f>VLOOKUP(A167,교통문화지수!A:AL,14,0)</f>
        <v>13.62</v>
      </c>
      <c r="E167" s="2">
        <f>VLOOKUP(A167,'1인당 자동차등록대수'!A:AB,8,0)</f>
        <v>0.5</v>
      </c>
      <c r="F167" s="2">
        <f>VLOOKUP(A167,도시면적!A:I,4,0)</f>
        <v>580144347</v>
      </c>
      <c r="G167" s="2">
        <f>VLOOKUP(A167,'주택 수'!A:I,4,0)</f>
        <v>969588</v>
      </c>
    </row>
    <row r="168" spans="1:7" customFormat="1">
      <c r="A168" s="1" t="s">
        <v>166</v>
      </c>
      <c r="B168" s="2">
        <f>VLOOKUP(A168,교통문화지수!A:AL,12,0)</f>
        <v>45.33</v>
      </c>
      <c r="C168" s="2">
        <f>VLOOKUP(A168,교통문화지수!A:AL,13,0)</f>
        <v>19.04</v>
      </c>
      <c r="D168" s="2">
        <f>VLOOKUP(A168,교통문화지수!A:AL,14,0)</f>
        <v>13.36</v>
      </c>
      <c r="E168" s="2">
        <f>VLOOKUP(A168,'1인당 자동차등록대수'!A:AB,8,0)</f>
        <v>0.5</v>
      </c>
      <c r="F168" s="2">
        <f>VLOOKUP(A168,도시면적!A:I,4,0)</f>
        <v>17306615</v>
      </c>
      <c r="G168" s="2">
        <f>VLOOKUP(A168,'주택 수'!A:I,4,0)</f>
        <v>27350</v>
      </c>
    </row>
    <row r="169" spans="1:7" customFormat="1">
      <c r="A169" s="1" t="s">
        <v>167</v>
      </c>
      <c r="B169" s="2">
        <f>VLOOKUP(A169,교통문화지수!A:AL,12,0)</f>
        <v>47.53</v>
      </c>
      <c r="C169" s="2">
        <f>VLOOKUP(A169,교통문화지수!A:AL,13,0)</f>
        <v>27.12</v>
      </c>
      <c r="D169" s="2">
        <f>VLOOKUP(A169,교통문화지수!A:AL,14,0)</f>
        <v>13.39</v>
      </c>
      <c r="E169" s="2">
        <f>VLOOKUP(A169,'1인당 자동차등록대수'!A:AB,8,0)</f>
        <v>0.8</v>
      </c>
      <c r="F169" s="2">
        <f>VLOOKUP(A169,도시면적!A:I,4,0)</f>
        <v>45549909</v>
      </c>
      <c r="G169" s="2">
        <f>VLOOKUP(A169,'주택 수'!A:I,4,0)</f>
        <v>108663</v>
      </c>
    </row>
    <row r="170" spans="1:7" customFormat="1">
      <c r="A170" s="1" t="s">
        <v>168</v>
      </c>
      <c r="B170" s="2">
        <f>VLOOKUP(A170,교통문화지수!A:AL,12,0)</f>
        <v>47.85</v>
      </c>
      <c r="C170" s="2">
        <f>VLOOKUP(A170,교통문화지수!A:AL,13,0)</f>
        <v>25.21</v>
      </c>
      <c r="D170" s="2">
        <f>VLOOKUP(A170,교통문화지수!A:AL,14,0)</f>
        <v>13.33</v>
      </c>
      <c r="E170" s="2">
        <f>VLOOKUP(A170,'1인당 자동차등록대수'!A:AB,8,0)</f>
        <v>0.5</v>
      </c>
      <c r="F170" s="2">
        <f>VLOOKUP(A170,도시면적!A:I,4,0)</f>
        <v>69090152</v>
      </c>
      <c r="G170" s="2">
        <f>VLOOKUP(A170,'주택 수'!A:I,4,0)</f>
        <v>177023</v>
      </c>
    </row>
    <row r="171" spans="1:7" customFormat="1">
      <c r="A171" s="1" t="s">
        <v>169</v>
      </c>
      <c r="B171" s="2">
        <f>VLOOKUP(A171,교통문화지수!A:AL,12,0)</f>
        <v>45.18</v>
      </c>
      <c r="C171" s="2">
        <f>VLOOKUP(A171,교통문화지수!A:AL,13,0)</f>
        <v>23.58</v>
      </c>
      <c r="D171" s="2">
        <f>VLOOKUP(A171,교통문화지수!A:AL,14,0)</f>
        <v>13.07</v>
      </c>
      <c r="E171" s="2">
        <f>VLOOKUP(A171,'1인당 자동차등록대수'!A:AB,8,0)</f>
        <v>0.4</v>
      </c>
      <c r="F171" s="2">
        <f>VLOOKUP(A171,도시면적!A:I,4,0)</f>
        <v>7616305</v>
      </c>
      <c r="G171" s="2">
        <f>VLOOKUP(A171,'주택 수'!A:I,4,0)</f>
        <v>25063</v>
      </c>
    </row>
    <row r="172" spans="1:7" customFormat="1">
      <c r="A172" s="1" t="s">
        <v>170</v>
      </c>
      <c r="B172" s="2" t="str">
        <f>VLOOKUP(A172,교통문화지수!A:AL,12,0)</f>
        <v>-</v>
      </c>
      <c r="C172" s="2" t="str">
        <f>VLOOKUP(A172,교통문화지수!A:AL,13,0)</f>
        <v>-</v>
      </c>
      <c r="D172" s="2" t="str">
        <f>VLOOKUP(A172,교통문화지수!A:AL,14,0)</f>
        <v>-</v>
      </c>
      <c r="E172" s="2" t="str">
        <f>VLOOKUP(A172,'1인당 자동차등록대수'!A:AB,8,0)</f>
        <v>-</v>
      </c>
      <c r="F172" s="2">
        <f>VLOOKUP(A172,도시면적!A:I,4,0)</f>
        <v>24840389</v>
      </c>
      <c r="G172" s="2" t="str">
        <f>VLOOKUP(A172,'주택 수'!A:I,4,0)</f>
        <v>-</v>
      </c>
    </row>
    <row r="173" spans="1:7" customFormat="1">
      <c r="A173" s="1" t="s">
        <v>171</v>
      </c>
      <c r="B173" s="2">
        <f>VLOOKUP(A173,교통문화지수!A:AL,12,0)</f>
        <v>48.34</v>
      </c>
      <c r="C173" s="2">
        <f>VLOOKUP(A173,교통문화지수!A:AL,13,0)</f>
        <v>25.77</v>
      </c>
      <c r="D173" s="2">
        <f>VLOOKUP(A173,교통문화지수!A:AL,14,0)</f>
        <v>13.5</v>
      </c>
      <c r="E173" s="2">
        <f>VLOOKUP(A173,'1인당 자동차등록대수'!A:AB,8,0)</f>
        <v>0.4</v>
      </c>
      <c r="F173" s="2">
        <f>VLOOKUP(A173,도시면적!A:I,4,0)</f>
        <v>31994589</v>
      </c>
      <c r="G173" s="2">
        <f>VLOOKUP(A173,'주택 수'!A:I,4,0)</f>
        <v>173133</v>
      </c>
    </row>
    <row r="174" spans="1:7" customFormat="1">
      <c r="A174" s="1" t="s">
        <v>172</v>
      </c>
      <c r="B174" s="2">
        <f>VLOOKUP(A174,교통문화지수!A:AL,12,0)</f>
        <v>49.03</v>
      </c>
      <c r="C174" s="2">
        <f>VLOOKUP(A174,교통문화지수!A:AL,13,0)</f>
        <v>22.03</v>
      </c>
      <c r="D174" s="2">
        <f>VLOOKUP(A174,교통문화지수!A:AL,14,0)</f>
        <v>14.25</v>
      </c>
      <c r="E174" s="2">
        <f>VLOOKUP(A174,'1인당 자동차등록대수'!A:AB,8,0)</f>
        <v>0.4</v>
      </c>
      <c r="F174" s="2">
        <f>VLOOKUP(A174,도시면적!A:I,4,0)</f>
        <v>111605882</v>
      </c>
      <c r="G174" s="2">
        <f>VLOOKUP(A174,'주택 수'!A:I,4,0)</f>
        <v>165819</v>
      </c>
    </row>
    <row r="175" spans="1:7" customFormat="1">
      <c r="A175" s="1" t="s">
        <v>173</v>
      </c>
      <c r="B175" s="2">
        <f>VLOOKUP(A175,교통문화지수!A:AL,12,0)</f>
        <v>47.75</v>
      </c>
      <c r="C175" s="2">
        <f>VLOOKUP(A175,교통문화지수!A:AL,13,0)</f>
        <v>25.6</v>
      </c>
      <c r="D175" s="2">
        <f>VLOOKUP(A175,교통문화지수!A:AL,14,0)</f>
        <v>14.04</v>
      </c>
      <c r="E175" s="2">
        <f>VLOOKUP(A175,'1인당 자동차등록대수'!A:AB,8,0)</f>
        <v>0.5</v>
      </c>
      <c r="F175" s="2">
        <f>VLOOKUP(A175,도시면적!A:I,4,0)</f>
        <v>123327193</v>
      </c>
      <c r="G175" s="2">
        <f>VLOOKUP(A175,'주택 수'!A:I,4,0)</f>
        <v>101399</v>
      </c>
    </row>
    <row r="176" spans="1:7" customFormat="1">
      <c r="A176" s="1" t="s">
        <v>174</v>
      </c>
      <c r="B176" s="2">
        <f>VLOOKUP(A176,교통문화지수!A:AL,12,0)</f>
        <v>36.49</v>
      </c>
      <c r="C176" s="2">
        <f>VLOOKUP(A176,교통문화지수!A:AL,13,0)</f>
        <v>14.56</v>
      </c>
      <c r="D176" s="2">
        <f>VLOOKUP(A176,교통문화지수!A:AL,14,0)</f>
        <v>9.7100000000000009</v>
      </c>
      <c r="E176" s="2">
        <f>VLOOKUP(A176,'1인당 자동차등록대수'!A:AB,8,0)</f>
        <v>0.5</v>
      </c>
      <c r="F176" s="2">
        <f>VLOOKUP(A176,도시면적!A:I,4,0)</f>
        <v>7585970</v>
      </c>
      <c r="G176" s="2">
        <f>VLOOKUP(A176,'주택 수'!A:I,4,0)</f>
        <v>7367</v>
      </c>
    </row>
    <row r="177" spans="1:7" customFormat="1">
      <c r="A177" s="1" t="s">
        <v>175</v>
      </c>
      <c r="B177" s="2">
        <f>VLOOKUP(A177,교통문화지수!A:AL,12,0)</f>
        <v>45.76</v>
      </c>
      <c r="C177" s="2">
        <f>VLOOKUP(A177,교통문화지수!A:AL,13,0)</f>
        <v>19.37</v>
      </c>
      <c r="D177" s="2">
        <f>VLOOKUP(A177,교통문화지수!A:AL,14,0)</f>
        <v>14.14</v>
      </c>
      <c r="E177" s="2">
        <f>VLOOKUP(A177,'1인당 자동차등록대수'!A:AB,8,0)</f>
        <v>0.6</v>
      </c>
      <c r="F177" s="2">
        <f>VLOOKUP(A177,도시면적!A:I,4,0)</f>
        <v>141227343</v>
      </c>
      <c r="G177" s="2">
        <f>VLOOKUP(A177,'주택 수'!A:I,4,0)</f>
        <v>42011</v>
      </c>
    </row>
    <row r="178" spans="1:7" customFormat="1">
      <c r="A178" s="1" t="s">
        <v>176</v>
      </c>
      <c r="B178" s="2">
        <f>VLOOKUP(A178,교통문화지수!A:AL,12,0)</f>
        <v>49.08</v>
      </c>
      <c r="C178" s="2">
        <f>VLOOKUP(A178,교통문화지수!A:AL,13,0)</f>
        <v>20.23</v>
      </c>
      <c r="D178" s="2">
        <f>VLOOKUP(A178,교통문화지수!A:AL,14,0)</f>
        <v>13.25</v>
      </c>
      <c r="E178" s="2">
        <f>VLOOKUP(A178,'1인당 자동차등록대수'!A:AB,8,0)</f>
        <v>0.5</v>
      </c>
      <c r="F178" s="2">
        <f>VLOOKUP(A178,도시면적!A:I,4,0)</f>
        <v>1698905643</v>
      </c>
      <c r="G178" s="2">
        <f>VLOOKUP(A178,'주택 수'!A:I,4,0)</f>
        <v>766231</v>
      </c>
    </row>
    <row r="179" spans="1:7" customFormat="1">
      <c r="A179" s="1" t="s">
        <v>177</v>
      </c>
      <c r="B179" s="2">
        <f>VLOOKUP(A179,교통문화지수!A:AL,12,0)</f>
        <v>52.88</v>
      </c>
      <c r="C179" s="2">
        <f>VLOOKUP(A179,교통문화지수!A:AL,13,0)</f>
        <v>21.95</v>
      </c>
      <c r="D179" s="2">
        <f>VLOOKUP(A179,교통문화지수!A:AL,14,0)</f>
        <v>13.88</v>
      </c>
      <c r="E179" s="2">
        <f>VLOOKUP(A179,'1인당 자동차등록대수'!A:AB,8,0)</f>
        <v>0.5</v>
      </c>
      <c r="F179" s="2">
        <f>VLOOKUP(A179,도시면적!A:I,4,0)</f>
        <v>27041759</v>
      </c>
      <c r="G179" s="2">
        <f>VLOOKUP(A179,'주택 수'!A:I,4,0)</f>
        <v>16509</v>
      </c>
    </row>
    <row r="180" spans="1:7" customFormat="1">
      <c r="A180" s="1" t="s">
        <v>178</v>
      </c>
      <c r="B180" s="2">
        <f>VLOOKUP(A180,교통문화지수!A:AL,12,0)</f>
        <v>45.76</v>
      </c>
      <c r="C180" s="2">
        <f>VLOOKUP(A180,교통문화지수!A:AL,13,0)</f>
        <v>20.41</v>
      </c>
      <c r="D180" s="2">
        <f>VLOOKUP(A180,교통문화지수!A:AL,14,0)</f>
        <v>13.41</v>
      </c>
      <c r="E180" s="2">
        <f>VLOOKUP(A180,'1인당 자동차등록대수'!A:AB,8,0)</f>
        <v>0.4</v>
      </c>
      <c r="F180" s="2">
        <f>VLOOKUP(A180,도시면적!A:I,4,0)</f>
        <v>32660659</v>
      </c>
      <c r="G180" s="2">
        <f>VLOOKUP(A180,'주택 수'!A:I,4,0)</f>
        <v>33151</v>
      </c>
    </row>
    <row r="181" spans="1:7" customFormat="1">
      <c r="A181" s="1" t="s">
        <v>179</v>
      </c>
      <c r="B181" s="2">
        <f>VLOOKUP(A181,교통문화지수!A:AL,12,0)</f>
        <v>50.7</v>
      </c>
      <c r="C181" s="2">
        <f>VLOOKUP(A181,교통문화지수!A:AL,13,0)</f>
        <v>19.14</v>
      </c>
      <c r="D181" s="2">
        <f>VLOOKUP(A181,교통문화지수!A:AL,14,0)</f>
        <v>13.4</v>
      </c>
      <c r="E181" s="2">
        <f>VLOOKUP(A181,'1인당 자동차등록대수'!A:AB,8,0)</f>
        <v>0.5</v>
      </c>
      <c r="F181" s="2">
        <f>VLOOKUP(A181,도시면적!A:I,4,0)</f>
        <v>15477288</v>
      </c>
      <c r="G181" s="2">
        <f>VLOOKUP(A181,'주택 수'!A:I,4,0)</f>
        <v>13271</v>
      </c>
    </row>
    <row r="182" spans="1:7" customFormat="1">
      <c r="A182" s="1" t="s">
        <v>180</v>
      </c>
      <c r="B182" s="2">
        <f>VLOOKUP(A182,교통문화지수!A:AL,12,0)</f>
        <v>46.71</v>
      </c>
      <c r="C182" s="2">
        <f>VLOOKUP(A182,교통문화지수!A:AL,13,0)</f>
        <v>25.19</v>
      </c>
      <c r="D182" s="2">
        <f>VLOOKUP(A182,교통문화지수!A:AL,14,0)</f>
        <v>12.13</v>
      </c>
      <c r="E182" s="2">
        <f>VLOOKUP(A182,'1인당 자동차등록대수'!A:AB,8,0)</f>
        <v>0.5</v>
      </c>
      <c r="F182" s="2">
        <f>VLOOKUP(A182,도시면적!A:I,4,0)</f>
        <v>176886009</v>
      </c>
      <c r="G182" s="2">
        <f>VLOOKUP(A182,'주택 수'!A:I,4,0)</f>
        <v>59981</v>
      </c>
    </row>
    <row r="183" spans="1:7" customFormat="1">
      <c r="A183" s="1" t="s">
        <v>181</v>
      </c>
      <c r="B183" s="2">
        <f>VLOOKUP(A183,교통문화지수!A:AL,12,0)</f>
        <v>49.43</v>
      </c>
      <c r="C183" s="2">
        <f>VLOOKUP(A183,교통문화지수!A:AL,13,0)</f>
        <v>18.96</v>
      </c>
      <c r="D183" s="2">
        <f>VLOOKUP(A183,교통문화지수!A:AL,14,0)</f>
        <v>11.18</v>
      </c>
      <c r="E183" s="2">
        <f>VLOOKUP(A183,'1인당 자동차등록대수'!A:AB,8,0)</f>
        <v>0.5</v>
      </c>
      <c r="F183" s="2">
        <f>VLOOKUP(A183,도시면적!A:I,4,0)</f>
        <v>10906000</v>
      </c>
      <c r="G183" s="2">
        <f>VLOOKUP(A183,'주택 수'!A:I,4,0)</f>
        <v>11483</v>
      </c>
    </row>
    <row r="184" spans="1:7" customFormat="1">
      <c r="A184" s="1" t="s">
        <v>182</v>
      </c>
      <c r="B184" s="2">
        <f>VLOOKUP(A184,교통문화지수!A:AL,12,0)</f>
        <v>51.54</v>
      </c>
      <c r="C184" s="2">
        <f>VLOOKUP(A184,교통문화지수!A:AL,13,0)</f>
        <v>22.43</v>
      </c>
      <c r="D184" s="2">
        <f>VLOOKUP(A184,교통문화지수!A:AL,14,0)</f>
        <v>13.05</v>
      </c>
      <c r="E184" s="2">
        <f>VLOOKUP(A184,'1인당 자동차등록대수'!A:AB,8,0)</f>
        <v>0.5</v>
      </c>
      <c r="F184" s="2">
        <f>VLOOKUP(A184,도시면적!A:I,4,0)</f>
        <v>104170378</v>
      </c>
      <c r="G184" s="2">
        <f>VLOOKUP(A184,'주택 수'!A:I,4,0)</f>
        <v>48326</v>
      </c>
    </row>
    <row r="185" spans="1:7" customFormat="1">
      <c r="A185" s="1" t="s">
        <v>183</v>
      </c>
      <c r="B185" s="2">
        <f>VLOOKUP(A185,교통문화지수!A:AL,12,0)</f>
        <v>49.75</v>
      </c>
      <c r="C185" s="2">
        <f>VLOOKUP(A185,교통문화지수!A:AL,13,0)</f>
        <v>21.36</v>
      </c>
      <c r="D185" s="2">
        <f>VLOOKUP(A185,교통문화지수!A:AL,14,0)</f>
        <v>13.78</v>
      </c>
      <c r="E185" s="2">
        <f>VLOOKUP(A185,'1인당 자동차등록대수'!A:AB,8,0)</f>
        <v>0.6</v>
      </c>
      <c r="F185" s="2">
        <f>VLOOKUP(A185,도시면적!A:I,4,0)</f>
        <v>133448080</v>
      </c>
      <c r="G185" s="2">
        <f>VLOOKUP(A185,'주택 수'!A:I,4,0)</f>
        <v>17996</v>
      </c>
    </row>
    <row r="186" spans="1:7" customFormat="1">
      <c r="A186" s="1" t="s">
        <v>184</v>
      </c>
      <c r="B186" s="2">
        <f>VLOOKUP(A186,교통문화지수!A:AL,12,0)</f>
        <v>48.64</v>
      </c>
      <c r="C186" s="2">
        <f>VLOOKUP(A186,교통문화지수!A:AL,13,0)</f>
        <v>20.59</v>
      </c>
      <c r="D186" s="2">
        <f>VLOOKUP(A186,교통문화지수!A:AL,14,0)</f>
        <v>13.54</v>
      </c>
      <c r="E186" s="2">
        <f>VLOOKUP(A186,'1인당 자동차등록대수'!A:AB,8,0)</f>
        <v>0.4</v>
      </c>
      <c r="F186" s="2">
        <f>VLOOKUP(A186,도시면적!A:I,4,0)</f>
        <v>112490000</v>
      </c>
      <c r="G186" s="2">
        <f>VLOOKUP(A186,'주택 수'!A:I,4,0)</f>
        <v>88762</v>
      </c>
    </row>
    <row r="187" spans="1:7" customFormat="1">
      <c r="A187" s="1" t="s">
        <v>185</v>
      </c>
      <c r="B187" s="2">
        <f>VLOOKUP(A187,교통문화지수!A:AL,12,0)</f>
        <v>48.91</v>
      </c>
      <c r="C187" s="2">
        <f>VLOOKUP(A187,교통문화지수!A:AL,13,0)</f>
        <v>20.6</v>
      </c>
      <c r="D187" s="2">
        <f>VLOOKUP(A187,교통문화지수!A:AL,14,0)</f>
        <v>13.04</v>
      </c>
      <c r="E187" s="2">
        <f>VLOOKUP(A187,'1인당 자동차등록대수'!A:AB,8,0)</f>
        <v>0.5</v>
      </c>
      <c r="F187" s="2">
        <f>VLOOKUP(A187,도시면적!A:I,4,0)</f>
        <v>30740673</v>
      </c>
      <c r="G187" s="2">
        <f>VLOOKUP(A187,'주택 수'!A:I,4,0)</f>
        <v>32111</v>
      </c>
    </row>
    <row r="188" spans="1:7" customFormat="1">
      <c r="A188" s="1" t="s">
        <v>186</v>
      </c>
      <c r="B188" s="2">
        <f>VLOOKUP(A188,교통문화지수!A:AL,12,0)</f>
        <v>48.17</v>
      </c>
      <c r="C188" s="2">
        <f>VLOOKUP(A188,교통문화지수!A:AL,13,0)</f>
        <v>12.92</v>
      </c>
      <c r="D188" s="2">
        <f>VLOOKUP(A188,교통문화지수!A:AL,14,0)</f>
        <v>12.55</v>
      </c>
      <c r="E188" s="2">
        <f>VLOOKUP(A188,'1인당 자동차등록대수'!A:AB,8,0)</f>
        <v>2</v>
      </c>
      <c r="F188" s="2">
        <f>VLOOKUP(A188,도시면적!A:I,4,0)</f>
        <v>24034080</v>
      </c>
      <c r="G188" s="2">
        <f>VLOOKUP(A188,'주택 수'!A:I,4,0)</f>
        <v>19896</v>
      </c>
    </row>
    <row r="189" spans="1:7" customFormat="1">
      <c r="A189" s="1" t="s">
        <v>187</v>
      </c>
      <c r="B189" s="2">
        <f>VLOOKUP(A189,교통문화지수!A:AL,12,0)</f>
        <v>48.92</v>
      </c>
      <c r="C189" s="2">
        <f>VLOOKUP(A189,교통문화지수!A:AL,13,0)</f>
        <v>26.48</v>
      </c>
      <c r="D189" s="2">
        <f>VLOOKUP(A189,교통문화지수!A:AL,14,0)</f>
        <v>13.29</v>
      </c>
      <c r="E189" s="2">
        <f>VLOOKUP(A189,'1인당 자동차등록대수'!A:AB,8,0)</f>
        <v>0.5</v>
      </c>
      <c r="F189" s="2">
        <f>VLOOKUP(A189,도시면적!A:I,4,0)</f>
        <v>198748000</v>
      </c>
      <c r="G189" s="2">
        <f>VLOOKUP(A189,'주택 수'!A:I,4,0)</f>
        <v>105665</v>
      </c>
    </row>
    <row r="190" spans="1:7" customFormat="1">
      <c r="A190" s="1" t="s">
        <v>188</v>
      </c>
      <c r="B190" s="2">
        <f>VLOOKUP(A190,교통문화지수!A:AL,12,0)</f>
        <v>28.79</v>
      </c>
      <c r="C190" s="2">
        <f>VLOOKUP(A190,교통문화지수!A:AL,13,0)</f>
        <v>16.48</v>
      </c>
      <c r="D190" s="2">
        <f>VLOOKUP(A190,교통문화지수!A:AL,14,0)</f>
        <v>4.75</v>
      </c>
      <c r="E190" s="2">
        <f>VLOOKUP(A190,'1인당 자동차등록대수'!A:AB,8,0)</f>
        <v>0.5</v>
      </c>
      <c r="F190" s="2">
        <f>VLOOKUP(A190,도시면적!A:I,4,0)</f>
        <v>3720000</v>
      </c>
      <c r="G190" s="2">
        <f>VLOOKUP(A190,'주택 수'!A:I,4,0)</f>
        <v>17101</v>
      </c>
    </row>
    <row r="191" spans="1:7" customFormat="1">
      <c r="A191" s="1" t="s">
        <v>189</v>
      </c>
      <c r="B191" s="2">
        <f>VLOOKUP(A191,교통문화지수!A:AL,12,0)</f>
        <v>42.18</v>
      </c>
      <c r="C191" s="2">
        <f>VLOOKUP(A191,교통문화지수!A:AL,13,0)</f>
        <v>19.61</v>
      </c>
      <c r="D191" s="2">
        <f>VLOOKUP(A191,교통문화지수!A:AL,14,0)</f>
        <v>13.06</v>
      </c>
      <c r="E191" s="2">
        <f>VLOOKUP(A191,'1인당 자동차등록대수'!A:AB,8,0)</f>
        <v>0.4</v>
      </c>
      <c r="F191" s="2">
        <f>VLOOKUP(A191,도시면적!A:I,4,0)</f>
        <v>345097039</v>
      </c>
      <c r="G191" s="2">
        <f>VLOOKUP(A191,'주택 수'!A:I,4,0)</f>
        <v>110027</v>
      </c>
    </row>
    <row r="192" spans="1:7" customFormat="1">
      <c r="A192" s="1" t="s">
        <v>190</v>
      </c>
      <c r="B192" s="2">
        <f>VLOOKUP(A192,교통문화지수!A:AL,12,0)</f>
        <v>46.3</v>
      </c>
      <c r="C192" s="2">
        <f>VLOOKUP(A192,교통문화지수!A:AL,13,0)</f>
        <v>23.32</v>
      </c>
      <c r="D192" s="2">
        <f>VLOOKUP(A192,교통문화지수!A:AL,14,0)</f>
        <v>12.57</v>
      </c>
      <c r="E192" s="2">
        <f>VLOOKUP(A192,'1인당 자동차등록대수'!A:AB,8,0)</f>
        <v>0.5</v>
      </c>
      <c r="F192" s="2">
        <f>VLOOKUP(A192,도시면적!A:I,4,0)</f>
        <v>47015634</v>
      </c>
      <c r="G192" s="2">
        <f>VLOOKUP(A192,'주택 수'!A:I,4,0)</f>
        <v>22799</v>
      </c>
    </row>
    <row r="193" spans="1:7" customFormat="1">
      <c r="A193" s="1" t="s">
        <v>191</v>
      </c>
      <c r="B193" s="2">
        <f>VLOOKUP(A193,교통문화지수!A:AL,12,0)</f>
        <v>52.08</v>
      </c>
      <c r="C193" s="2">
        <f>VLOOKUP(A193,교통문화지수!A:AL,13,0)</f>
        <v>22.83</v>
      </c>
      <c r="D193" s="2">
        <f>VLOOKUP(A193,교통문화지수!A:AL,14,0)</f>
        <v>13.93</v>
      </c>
      <c r="E193" s="2">
        <f>VLOOKUP(A193,'1인당 자동차등록대수'!A:AB,8,0)</f>
        <v>0.8</v>
      </c>
      <c r="F193" s="2">
        <f>VLOOKUP(A193,도시면적!A:I,4,0)</f>
        <v>101048377</v>
      </c>
      <c r="G193" s="2">
        <f>VLOOKUP(A193,'주택 수'!A:I,4,0)</f>
        <v>25665</v>
      </c>
    </row>
    <row r="194" spans="1:7" customFormat="1">
      <c r="A194" s="1" t="s">
        <v>192</v>
      </c>
      <c r="B194" s="2">
        <f>VLOOKUP(A194,교통문화지수!A:AL,12,0)</f>
        <v>45.28</v>
      </c>
      <c r="C194" s="2">
        <f>VLOOKUP(A194,교통문화지수!A:AL,13,0)</f>
        <v>23.34</v>
      </c>
      <c r="D194" s="2">
        <f>VLOOKUP(A194,교통문화지수!A:AL,14,0)</f>
        <v>13.27</v>
      </c>
      <c r="E194" s="2">
        <f>VLOOKUP(A194,'1인당 자동차등록대수'!A:AB,8,0)</f>
        <v>0.5</v>
      </c>
      <c r="F194" s="2">
        <f>VLOOKUP(A194,도시면적!A:I,4,0)</f>
        <v>26633097</v>
      </c>
      <c r="G194" s="2">
        <f>VLOOKUP(A194,'주택 수'!A:I,4,0)</f>
        <v>21443</v>
      </c>
    </row>
    <row r="195" spans="1:7" customFormat="1">
      <c r="A195" s="1" t="s">
        <v>193</v>
      </c>
      <c r="B195" s="2">
        <f>VLOOKUP(A195,교통문화지수!A:AL,12,0)</f>
        <v>50.24</v>
      </c>
      <c r="C195" s="2">
        <f>VLOOKUP(A195,교통문화지수!A:AL,13,0)</f>
        <v>20.81</v>
      </c>
      <c r="D195" s="2">
        <f>VLOOKUP(A195,교통문화지수!A:AL,14,0)</f>
        <v>13.13</v>
      </c>
      <c r="E195" s="2">
        <f>VLOOKUP(A195,'1인당 자동차등록대수'!A:AB,8,0)</f>
        <v>0.6</v>
      </c>
      <c r="F195" s="2">
        <f>VLOOKUP(A195,도시면적!A:I,4,0)</f>
        <v>108637200</v>
      </c>
      <c r="G195" s="2">
        <f>VLOOKUP(A195,'주택 수'!A:I,4,0)</f>
        <v>18231</v>
      </c>
    </row>
    <row r="196" spans="1:7" customFormat="1">
      <c r="A196" s="1" t="s">
        <v>194</v>
      </c>
      <c r="B196" s="2">
        <f>VLOOKUP(A196,교통문화지수!A:AL,12,0)</f>
        <v>51</v>
      </c>
      <c r="C196" s="2">
        <f>VLOOKUP(A196,교통문화지수!A:AL,13,0)</f>
        <v>17.36</v>
      </c>
      <c r="D196" s="2">
        <f>VLOOKUP(A196,교통문화지수!A:AL,14,0)</f>
        <v>13.15</v>
      </c>
      <c r="E196" s="2">
        <f>VLOOKUP(A196,'1인당 자동차등록대수'!A:AB,8,0)</f>
        <v>0.5</v>
      </c>
      <c r="F196" s="2">
        <f>VLOOKUP(A196,도시면적!A:I,4,0)</f>
        <v>37238230</v>
      </c>
      <c r="G196" s="2">
        <f>VLOOKUP(A196,'주택 수'!A:I,4,0)</f>
        <v>17146</v>
      </c>
    </row>
    <row r="197" spans="1:7" customFormat="1">
      <c r="A197" s="1" t="s">
        <v>195</v>
      </c>
      <c r="B197" s="2">
        <f>VLOOKUP(A197,교통문화지수!A:AL,12,0)</f>
        <v>51.42</v>
      </c>
      <c r="C197" s="2">
        <f>VLOOKUP(A197,교통문화지수!A:AL,13,0)</f>
        <v>14.7</v>
      </c>
      <c r="D197" s="2">
        <f>VLOOKUP(A197,교통문화지수!A:AL,14,0)</f>
        <v>13.9</v>
      </c>
      <c r="E197" s="2">
        <f>VLOOKUP(A197,'1인당 자동차등록대수'!A:AB,8,0)</f>
        <v>0.5</v>
      </c>
      <c r="F197" s="2">
        <f>VLOOKUP(A197,도시면적!A:I,4,0)</f>
        <v>22963322</v>
      </c>
      <c r="G197" s="2">
        <f>VLOOKUP(A197,'주택 수'!A:I,4,0)</f>
        <v>13917</v>
      </c>
    </row>
    <row r="198" spans="1:7" customFormat="1">
      <c r="A198" s="1" t="s">
        <v>196</v>
      </c>
      <c r="B198" s="2">
        <f>VLOOKUP(A198,교통문화지수!A:AL,12,0)</f>
        <v>51.99</v>
      </c>
      <c r="C198" s="2">
        <f>VLOOKUP(A198,교통문화지수!A:AL,13,0)</f>
        <v>17.46</v>
      </c>
      <c r="D198" s="2">
        <f>VLOOKUP(A198,교통문화지수!A:AL,14,0)</f>
        <v>14.5</v>
      </c>
      <c r="E198" s="2">
        <f>VLOOKUP(A198,'1인당 자동차등록대수'!A:AB,8,0)</f>
        <v>0.5</v>
      </c>
      <c r="F198" s="2">
        <f>VLOOKUP(A198,도시면적!A:I,4,0)</f>
        <v>27951539</v>
      </c>
      <c r="G198" s="2">
        <f>VLOOKUP(A198,'주택 수'!A:I,4,0)</f>
        <v>14522</v>
      </c>
    </row>
    <row r="199" spans="1:7" customFormat="1">
      <c r="A199" s="1" t="s">
        <v>197</v>
      </c>
      <c r="B199" s="2">
        <f>VLOOKUP(A199,교통문화지수!A:AL,12,0)</f>
        <v>52.78</v>
      </c>
      <c r="C199" s="2">
        <f>VLOOKUP(A199,교통문화지수!A:AL,13,0)</f>
        <v>22.65</v>
      </c>
      <c r="D199" s="2">
        <f>VLOOKUP(A199,교통문화지수!A:AL,14,0)</f>
        <v>13.48</v>
      </c>
      <c r="E199" s="2">
        <f>VLOOKUP(A199,'1인당 자동차등록대수'!A:AB,8,0)</f>
        <v>0.5</v>
      </c>
      <c r="F199" s="2">
        <f>VLOOKUP(A199,도시면적!A:I,4,0)</f>
        <v>37986279</v>
      </c>
      <c r="G199" s="2">
        <f>VLOOKUP(A199,'주택 수'!A:I,4,0)</f>
        <v>30305</v>
      </c>
    </row>
    <row r="200" spans="1:7" customFormat="1">
      <c r="A200" s="1" t="s">
        <v>198</v>
      </c>
      <c r="B200" s="2">
        <f>VLOOKUP(A200,교통문화지수!A:AL,12,0)</f>
        <v>50.44</v>
      </c>
      <c r="C200" s="2">
        <f>VLOOKUP(A200,교통문화지수!A:AL,13,0)</f>
        <v>16.38</v>
      </c>
      <c r="D200" s="2">
        <f>VLOOKUP(A200,교통문화지수!A:AL,14,0)</f>
        <v>13.37</v>
      </c>
      <c r="E200" s="2">
        <f>VLOOKUP(A200,'1인당 자동차등록대수'!A:AB,8,0)</f>
        <v>0.5</v>
      </c>
      <c r="F200" s="2">
        <f>VLOOKUP(A200,도시면적!A:I,4,0)</f>
        <v>74012000</v>
      </c>
      <c r="G200" s="2">
        <f>VLOOKUP(A200,'주택 수'!A:I,4,0)</f>
        <v>27924</v>
      </c>
    </row>
    <row r="201" spans="1:7" customFormat="1">
      <c r="A201" s="1" t="s">
        <v>199</v>
      </c>
      <c r="B201" s="2">
        <f>VLOOKUP(A201,교통문화지수!A:AL,12,0)</f>
        <v>47.67</v>
      </c>
      <c r="C201" s="2">
        <f>VLOOKUP(A201,교통문화지수!A:AL,13,0)</f>
        <v>19.170000000000002</v>
      </c>
      <c r="D201" s="2">
        <f>VLOOKUP(A201,교통문화지수!A:AL,14,0)</f>
        <v>13.84</v>
      </c>
      <c r="E201" s="2">
        <f>VLOOKUP(A201,'1인당 자동차등록대수'!A:AB,8,0)</f>
        <v>0.5</v>
      </c>
      <c r="F201" s="2">
        <f>VLOOKUP(A201,도시면적!A:I,4,0)</f>
        <v>886474119</v>
      </c>
      <c r="G201" s="2">
        <f>VLOOKUP(A201,'주택 수'!A:I,4,0)</f>
        <v>698264</v>
      </c>
    </row>
    <row r="202" spans="1:7" customFormat="1">
      <c r="A202" s="1" t="s">
        <v>200</v>
      </c>
      <c r="B202" s="2">
        <f>VLOOKUP(A202,교통문화지수!A:AL,12,0)</f>
        <v>48.37</v>
      </c>
      <c r="C202" s="2">
        <f>VLOOKUP(A202,교통문화지수!A:AL,13,0)</f>
        <v>21.37</v>
      </c>
      <c r="D202" s="2">
        <f>VLOOKUP(A202,교통문화지수!A:AL,14,0)</f>
        <v>13.79</v>
      </c>
      <c r="E202" s="2">
        <f>VLOOKUP(A202,'1인당 자동차등록대수'!A:AB,8,0)</f>
        <v>0.5</v>
      </c>
      <c r="F202" s="2">
        <f>VLOOKUP(A202,도시면적!A:I,4,0)</f>
        <v>32453860</v>
      </c>
      <c r="G202" s="2">
        <f>VLOOKUP(A202,'주택 수'!A:I,4,0)</f>
        <v>24649</v>
      </c>
    </row>
    <row r="203" spans="1:7" customFormat="1">
      <c r="A203" s="1" t="s">
        <v>201</v>
      </c>
      <c r="B203" s="2">
        <f>VLOOKUP(A203,교통문화지수!A:AL,12,0)</f>
        <v>45.47</v>
      </c>
      <c r="C203" s="2">
        <f>VLOOKUP(A203,교통문화지수!A:AL,13,0)</f>
        <v>19.989999999999998</v>
      </c>
      <c r="D203" s="2">
        <f>VLOOKUP(A203,교통문화지수!A:AL,14,0)</f>
        <v>13.61</v>
      </c>
      <c r="E203" s="2">
        <f>VLOOKUP(A203,'1인당 자동차등록대수'!A:AB,8,0)</f>
        <v>0.5</v>
      </c>
      <c r="F203" s="2">
        <f>VLOOKUP(A203,도시면적!A:I,4,0)</f>
        <v>207398894</v>
      </c>
      <c r="G203" s="2">
        <f>VLOOKUP(A203,'주택 수'!A:I,4,0)</f>
        <v>109423</v>
      </c>
    </row>
    <row r="204" spans="1:7" customFormat="1">
      <c r="A204" s="1" t="s">
        <v>202</v>
      </c>
      <c r="B204" s="2">
        <f>VLOOKUP(A204,교통문화지수!A:AL,12,0)</f>
        <v>49.56</v>
      </c>
      <c r="C204" s="2">
        <f>VLOOKUP(A204,교통문화지수!A:AL,13,0)</f>
        <v>20.69</v>
      </c>
      <c r="D204" s="2">
        <f>VLOOKUP(A204,교통문화지수!A:AL,14,0)</f>
        <v>14.11</v>
      </c>
      <c r="E204" s="2">
        <f>VLOOKUP(A204,'1인당 자동차등록대수'!A:AB,8,0)</f>
        <v>0.5</v>
      </c>
      <c r="F204" s="2">
        <f>VLOOKUP(A204,도시면적!A:I,4,0)</f>
        <v>43831974</v>
      </c>
      <c r="G204" s="2">
        <f>VLOOKUP(A204,'주택 수'!A:I,4,0)</f>
        <v>37723</v>
      </c>
    </row>
    <row r="205" spans="1:7" customFormat="1">
      <c r="A205" s="1" t="s">
        <v>203</v>
      </c>
      <c r="B205" s="2">
        <f>VLOOKUP(A205,교통문화지수!A:AL,12,0)</f>
        <v>49.73</v>
      </c>
      <c r="C205" s="2">
        <f>VLOOKUP(A205,교통문화지수!A:AL,13,0)</f>
        <v>14.16</v>
      </c>
      <c r="D205" s="2">
        <f>VLOOKUP(A205,교통문화지수!A:AL,14,0)</f>
        <v>12.79</v>
      </c>
      <c r="E205" s="2">
        <f>VLOOKUP(A205,'1인당 자동차등록대수'!A:AB,8,0)</f>
        <v>0.5</v>
      </c>
      <c r="F205" s="2">
        <f>VLOOKUP(A205,도시면적!A:I,4,0)</f>
        <v>30647473</v>
      </c>
      <c r="G205" s="2">
        <f>VLOOKUP(A205,'주택 수'!A:I,4,0)</f>
        <v>33573</v>
      </c>
    </row>
    <row r="206" spans="1:7" customFormat="1">
      <c r="A206" s="1" t="s">
        <v>204</v>
      </c>
      <c r="B206" s="2">
        <f>VLOOKUP(A206,교통문화지수!A:AL,12,0)</f>
        <v>51.7</v>
      </c>
      <c r="C206" s="2">
        <f>VLOOKUP(A206,교통문화지수!A:AL,13,0)</f>
        <v>19.62</v>
      </c>
      <c r="D206" s="2">
        <f>VLOOKUP(A206,교통문화지수!A:AL,14,0)</f>
        <v>13.75</v>
      </c>
      <c r="E206" s="2">
        <f>VLOOKUP(A206,'1인당 자동차등록대수'!A:AB,8,0)</f>
        <v>0.5</v>
      </c>
      <c r="F206" s="2">
        <f>VLOOKUP(A206,도시면적!A:I,4,0)</f>
        <v>12353295</v>
      </c>
      <c r="G206" s="2">
        <f>VLOOKUP(A206,'주택 수'!A:I,4,0)</f>
        <v>10875</v>
      </c>
    </row>
    <row r="207" spans="1:7" customFormat="1">
      <c r="A207" s="1" t="s">
        <v>205</v>
      </c>
      <c r="B207" s="2">
        <f>VLOOKUP(A207,교통문화지수!A:AL,12,0)</f>
        <v>48.2</v>
      </c>
      <c r="C207" s="2">
        <f>VLOOKUP(A207,교통문화지수!A:AL,13,0)</f>
        <v>15.56</v>
      </c>
      <c r="D207" s="2">
        <f>VLOOKUP(A207,교통문화지수!A:AL,14,0)</f>
        <v>13.66</v>
      </c>
      <c r="E207" s="2">
        <f>VLOOKUP(A207,'1인당 자동차등록대수'!A:AB,8,0)</f>
        <v>0.5</v>
      </c>
      <c r="F207" s="2">
        <f>VLOOKUP(A207,도시면적!A:I,4,0)</f>
        <v>47775171</v>
      </c>
      <c r="G207" s="2">
        <f>VLOOKUP(A207,'주택 수'!A:I,4,0)</f>
        <v>23673</v>
      </c>
    </row>
    <row r="208" spans="1:7" customFormat="1">
      <c r="A208" s="1" t="s">
        <v>206</v>
      </c>
      <c r="B208" s="2">
        <f>VLOOKUP(A208,교통문화지수!A:AL,12,0)</f>
        <v>49.77</v>
      </c>
      <c r="C208" s="2">
        <f>VLOOKUP(A208,교통문화지수!A:AL,13,0)</f>
        <v>15.1</v>
      </c>
      <c r="D208" s="2">
        <f>VLOOKUP(A208,교통문화지수!A:AL,14,0)</f>
        <v>13.68</v>
      </c>
      <c r="E208" s="2">
        <f>VLOOKUP(A208,'1인당 자동차등록대수'!A:AB,8,0)</f>
        <v>0.5</v>
      </c>
      <c r="F208" s="2">
        <f>VLOOKUP(A208,도시면적!A:I,4,0)</f>
        <v>10110000</v>
      </c>
      <c r="G208" s="2">
        <f>VLOOKUP(A208,'주택 수'!A:I,4,0)</f>
        <v>12596</v>
      </c>
    </row>
    <row r="209" spans="1:7" customFormat="1">
      <c r="A209" s="1" t="s">
        <v>207</v>
      </c>
      <c r="B209" s="2">
        <f>VLOOKUP(A209,교통문화지수!A:AL,12,0)</f>
        <v>44.67</v>
      </c>
      <c r="C209" s="2">
        <f>VLOOKUP(A209,교통문화지수!A:AL,13,0)</f>
        <v>21.1</v>
      </c>
      <c r="D209" s="2">
        <f>VLOOKUP(A209,교통문화지수!A:AL,14,0)</f>
        <v>11.67</v>
      </c>
      <c r="E209" s="2">
        <f>VLOOKUP(A209,'1인당 자동차등록대수'!A:AB,8,0)</f>
        <v>0.6</v>
      </c>
      <c r="F209" s="2">
        <f>VLOOKUP(A209,도시면적!A:I,4,0)</f>
        <v>150497709</v>
      </c>
      <c r="G209" s="2">
        <f>VLOOKUP(A209,'주택 수'!A:I,4,0)</f>
        <v>37053</v>
      </c>
    </row>
    <row r="210" spans="1:7" customFormat="1">
      <c r="A210" s="1" t="s">
        <v>208</v>
      </c>
      <c r="B210" s="2">
        <f>VLOOKUP(A210,교통문화지수!A:AL,12,0)</f>
        <v>47.26</v>
      </c>
      <c r="C210" s="2">
        <f>VLOOKUP(A210,교통문화지수!A:AL,13,0)</f>
        <v>25.3</v>
      </c>
      <c r="D210" s="2">
        <f>VLOOKUP(A210,교통문화지수!A:AL,14,0)</f>
        <v>14.13</v>
      </c>
      <c r="E210" s="2">
        <f>VLOOKUP(A210,'1인당 자동차등록대수'!A:AB,8,0)</f>
        <v>0.5</v>
      </c>
      <c r="F210" s="2">
        <f>VLOOKUP(A210,도시면적!A:I,4,0)</f>
        <v>76091104</v>
      </c>
      <c r="G210" s="2">
        <f>VLOOKUP(A210,'주택 수'!A:I,4,0)</f>
        <v>114302</v>
      </c>
    </row>
    <row r="211" spans="1:7" customFormat="1">
      <c r="A211" s="1" t="s">
        <v>209</v>
      </c>
      <c r="B211" s="2">
        <f>VLOOKUP(A211,교통문화지수!A:AL,12,0)</f>
        <v>44.71</v>
      </c>
      <c r="C211" s="2">
        <f>VLOOKUP(A211,교통문화지수!A:AL,13,0)</f>
        <v>19.05</v>
      </c>
      <c r="D211" s="2">
        <f>VLOOKUP(A211,교통문화지수!A:AL,14,0)</f>
        <v>14.03</v>
      </c>
      <c r="E211" s="2">
        <f>VLOOKUP(A211,'1인당 자동차등록대수'!A:AB,8,0)</f>
        <v>0.5</v>
      </c>
      <c r="F211" s="2">
        <f>VLOOKUP(A211,도시면적!A:I,4,0)</f>
        <v>17980530</v>
      </c>
      <c r="G211" s="2">
        <f>VLOOKUP(A211,'주택 수'!A:I,4,0)</f>
        <v>12571</v>
      </c>
    </row>
    <row r="212" spans="1:7" customFormat="1">
      <c r="A212" s="1" t="s">
        <v>210</v>
      </c>
      <c r="B212" s="2">
        <f>VLOOKUP(A212,교통문화지수!A:AL,12,0)</f>
        <v>36.659999999999997</v>
      </c>
      <c r="C212" s="2">
        <f>VLOOKUP(A212,교통문화지수!A:AL,13,0)</f>
        <v>14.02</v>
      </c>
      <c r="D212" s="2">
        <f>VLOOKUP(A212,교통문화지수!A:AL,14,0)</f>
        <v>10.86</v>
      </c>
      <c r="E212" s="2">
        <f>VLOOKUP(A212,'1인당 자동차등록대수'!A:AB,8,0)</f>
        <v>0.5</v>
      </c>
      <c r="F212" s="2">
        <f>VLOOKUP(A212,도시면적!A:I,4,0)</f>
        <v>5474447</v>
      </c>
      <c r="G212" s="2">
        <f>VLOOKUP(A212,'주택 수'!A:I,4,0)</f>
        <v>9370</v>
      </c>
    </row>
    <row r="213" spans="1:7" customFormat="1">
      <c r="A213" s="1" t="s">
        <v>211</v>
      </c>
      <c r="B213" s="2">
        <f>VLOOKUP(A213,교통문화지수!A:AL,12,0)</f>
        <v>48.8</v>
      </c>
      <c r="C213" s="2">
        <f>VLOOKUP(A213,교통문화지수!A:AL,13,0)</f>
        <v>23.94</v>
      </c>
      <c r="D213" s="2">
        <f>VLOOKUP(A213,교통문화지수!A:AL,14,0)</f>
        <v>14.37</v>
      </c>
      <c r="E213" s="2">
        <f>VLOOKUP(A213,'1인당 자동차등록대수'!A:AB,8,0)</f>
        <v>0.5</v>
      </c>
      <c r="F213" s="2">
        <f>VLOOKUP(A213,도시면적!A:I,4,0)</f>
        <v>197627900</v>
      </c>
      <c r="G213" s="2">
        <f>VLOOKUP(A213,'주택 수'!A:I,4,0)</f>
        <v>215040</v>
      </c>
    </row>
    <row r="214" spans="1:7" customFormat="1">
      <c r="A214" s="1" t="s">
        <v>212</v>
      </c>
      <c r="B214" s="2">
        <f>VLOOKUP(A214,교통문화지수!A:AL,12,0)</f>
        <v>46.89</v>
      </c>
      <c r="C214" s="2">
        <f>VLOOKUP(A214,교통문화지수!A:AL,13,0)</f>
        <v>20.45</v>
      </c>
      <c r="D214" s="2">
        <f>VLOOKUP(A214,교통문화지수!A:AL,14,0)</f>
        <v>13.55</v>
      </c>
      <c r="E214" s="2">
        <f>VLOOKUP(A214,'1인당 자동차등록대수'!A:AB,8,0)</f>
        <v>0.5</v>
      </c>
      <c r="F214" s="2">
        <f>VLOOKUP(A214,도시면적!A:I,4,0)</f>
        <v>47833455</v>
      </c>
      <c r="G214" s="2">
        <f>VLOOKUP(A214,'주택 수'!A:I,4,0)</f>
        <v>47016</v>
      </c>
    </row>
    <row r="215" spans="1:7" customFormat="1">
      <c r="A215" s="1" t="s">
        <v>213</v>
      </c>
      <c r="B215" s="2">
        <f>VLOOKUP(A215,교통문화지수!A:AL,12,0)</f>
        <v>46.57</v>
      </c>
      <c r="C215" s="2">
        <f>VLOOKUP(A215,교통문화지수!A:AL,13,0)</f>
        <v>18.010000000000002</v>
      </c>
      <c r="D215" s="2">
        <f>VLOOKUP(A215,교통문화지수!A:AL,14,0)</f>
        <v>13.15</v>
      </c>
      <c r="E215" s="2">
        <f>VLOOKUP(A215,'1인당 자동차등록대수'!A:AB,8,0)</f>
        <v>0.5</v>
      </c>
      <c r="F215" s="2">
        <f>VLOOKUP(A215,도시면적!A:I,4,0)</f>
        <v>6398307</v>
      </c>
      <c r="G215" s="2">
        <f>VLOOKUP(A215,'주택 수'!A:I,4,0)</f>
        <v>10400</v>
      </c>
    </row>
    <row r="216" spans="1:7" customFormat="1">
      <c r="A216" s="1" t="s">
        <v>214</v>
      </c>
      <c r="B216" s="2">
        <f>VLOOKUP(A216,교통문화지수!A:AL,12,0)</f>
        <v>47.62</v>
      </c>
      <c r="C216" s="2">
        <f>VLOOKUP(A216,교통문화지수!A:AL,13,0)</f>
        <v>22.2</v>
      </c>
      <c r="D216" s="2">
        <f>VLOOKUP(A216,교통문화지수!A:AL,14,0)</f>
        <v>13.99</v>
      </c>
      <c r="E216" s="2">
        <f>VLOOKUP(A216,'1인당 자동차등록대수'!A:AB,8,0)</f>
        <v>0.8</v>
      </c>
      <c r="F216" s="2">
        <f>VLOOKUP(A216,도시면적!A:I,4,0)</f>
        <v>470411358</v>
      </c>
      <c r="G216" s="2">
        <f>VLOOKUP(A216,'주택 수'!A:I,4,0)</f>
        <v>221140</v>
      </c>
    </row>
    <row r="217" spans="1:7" customFormat="1">
      <c r="A217" s="1" t="s">
        <v>215</v>
      </c>
      <c r="B217" s="2">
        <f>VLOOKUP(A217,교통문화지수!A:AL,12,0)</f>
        <v>46.66</v>
      </c>
      <c r="C217" s="2">
        <f>VLOOKUP(A217,교통문화지수!A:AL,13,0)</f>
        <v>21.86</v>
      </c>
      <c r="D217" s="2">
        <f>VLOOKUP(A217,교통문화지수!A:AL,14,0)</f>
        <v>13.48</v>
      </c>
      <c r="E217" s="2">
        <f>VLOOKUP(A217,'1인당 자동차등록대수'!A:AB,8,0)</f>
        <v>0.6</v>
      </c>
      <c r="F217" s="2">
        <f>VLOOKUP(A217,도시면적!A:I,4,0)</f>
        <v>239755875</v>
      </c>
      <c r="G217" s="2">
        <f>VLOOKUP(A217,'주택 수'!A:I,4,0)</f>
        <v>64421</v>
      </c>
    </row>
    <row r="218" spans="1:7" customFormat="1">
      <c r="A218" s="1" t="s">
        <v>216</v>
      </c>
      <c r="B218" s="2">
        <f>VLOOKUP(A218,교통문화지수!A:AL,12,0)</f>
        <v>48.69</v>
      </c>
      <c r="C218" s="2">
        <f>VLOOKUP(A218,교통문화지수!A:AL,13,0)</f>
        <v>22.54</v>
      </c>
      <c r="D218" s="2">
        <f>VLOOKUP(A218,교통문화지수!A:AL,14,0)</f>
        <v>14.17</v>
      </c>
      <c r="E218" s="2">
        <f>VLOOKUP(A218,'1인당 자동차등록대수'!A:AB,8,0)</f>
        <v>0.8</v>
      </c>
      <c r="F218" s="2">
        <f>VLOOKUP(A218,도시면적!A:I,4,0)</f>
        <v>230655483</v>
      </c>
      <c r="G218" s="2">
        <f>VLOOKUP(A218,'주택 수'!A:I,4,0)</f>
        <v>156719</v>
      </c>
    </row>
    <row r="219" spans="1:7" customFormat="1">
      <c r="A219" s="1" t="s">
        <v>217</v>
      </c>
      <c r="B219" s="2">
        <f>VLOOKUP(A219,교통문화지수!A:AL,12,0)</f>
        <v>47.32</v>
      </c>
      <c r="C219" s="2">
        <f>VLOOKUP(A219,교통문화지수!A:AL,13,0)</f>
        <v>20.04</v>
      </c>
      <c r="D219" s="2">
        <f>VLOOKUP(A219,교통문화지수!A:AL,14,0)</f>
        <v>13.45</v>
      </c>
      <c r="E219" s="2">
        <f>VLOOKUP(A219,'1인당 자동차등록대수'!A:AB,8,0)</f>
        <v>0.5</v>
      </c>
      <c r="F219" s="2">
        <f>VLOOKUP(A219,도시면적!A:I,4,0)</f>
        <v>903897573</v>
      </c>
      <c r="G219" s="2">
        <f>VLOOKUP(A219,'주택 수'!A:I,4,0)</f>
        <v>805555</v>
      </c>
    </row>
    <row r="220" spans="1:7" customFormat="1">
      <c r="A220" s="1" t="s">
        <v>218</v>
      </c>
      <c r="B220" s="2">
        <f>VLOOKUP(A220,교통문화지수!A:AL,12,0)</f>
        <v>51.23</v>
      </c>
      <c r="C220" s="2">
        <f>VLOOKUP(A220,교통문화지수!A:AL,13,0)</f>
        <v>23.07</v>
      </c>
      <c r="D220" s="2">
        <f>VLOOKUP(A220,교통문화지수!A:AL,14,0)</f>
        <v>10.98</v>
      </c>
      <c r="E220" s="2">
        <f>VLOOKUP(A220,'1인당 자동차등록대수'!A:AB,8,0)</f>
        <v>0.5</v>
      </c>
      <c r="F220" s="2">
        <f>VLOOKUP(A220,도시면적!A:I,4,0)</f>
        <v>49221873</v>
      </c>
      <c r="G220" s="2">
        <f>VLOOKUP(A220,'주택 수'!A:I,4,0)</f>
        <v>16277</v>
      </c>
    </row>
    <row r="221" spans="1:7" customFormat="1">
      <c r="A221" s="1" t="s">
        <v>219</v>
      </c>
      <c r="B221" s="2">
        <f>VLOOKUP(A221,교통문화지수!A:AL,12,0)</f>
        <v>46.64</v>
      </c>
      <c r="C221" s="2">
        <f>VLOOKUP(A221,교통문화지수!A:AL,13,0)</f>
        <v>21.58</v>
      </c>
      <c r="D221" s="2">
        <f>VLOOKUP(A221,교통문화지수!A:AL,14,0)</f>
        <v>14.03</v>
      </c>
      <c r="E221" s="2">
        <f>VLOOKUP(A221,'1인당 자동차등록대수'!A:AB,8,0)</f>
        <v>0.5</v>
      </c>
      <c r="F221" s="2">
        <f>VLOOKUP(A221,도시면적!A:I,4,0)</f>
        <v>60114957</v>
      </c>
      <c r="G221" s="2">
        <f>VLOOKUP(A221,'주택 수'!A:I,4,0)</f>
        <v>42343</v>
      </c>
    </row>
    <row r="222" spans="1:7" customFormat="1">
      <c r="A222" s="1" t="s">
        <v>220</v>
      </c>
      <c r="B222" s="2">
        <f>VLOOKUP(A222,교통문화지수!A:AL,12,0)</f>
        <v>44.46</v>
      </c>
      <c r="C222" s="2">
        <f>VLOOKUP(A222,교통문화지수!A:AL,13,0)</f>
        <v>21.79</v>
      </c>
      <c r="D222" s="2">
        <f>VLOOKUP(A222,교통문화지수!A:AL,14,0)</f>
        <v>13.51</v>
      </c>
      <c r="E222" s="2">
        <f>VLOOKUP(A222,'1인당 자동차등록대수'!A:AB,8,0)</f>
        <v>0.5</v>
      </c>
      <c r="F222" s="2">
        <f>VLOOKUP(A222,도시면적!A:I,4,0)</f>
        <v>29453071</v>
      </c>
      <c r="G222" s="2">
        <f>VLOOKUP(A222,'주택 수'!A:I,4,0)</f>
        <v>22946</v>
      </c>
    </row>
    <row r="223" spans="1:7" customFormat="1">
      <c r="A223" s="1" t="s">
        <v>221</v>
      </c>
      <c r="B223" s="2">
        <f>VLOOKUP(A223,교통문화지수!A:AL,12,0)</f>
        <v>46.24</v>
      </c>
      <c r="C223" s="2">
        <f>VLOOKUP(A223,교통문화지수!A:AL,13,0)</f>
        <v>22.34</v>
      </c>
      <c r="D223" s="2">
        <f>VLOOKUP(A223,교통문화지수!A:AL,14,0)</f>
        <v>13.65</v>
      </c>
      <c r="E223" s="2">
        <f>VLOOKUP(A223,'1인당 자동차등록대수'!A:AB,8,0)</f>
        <v>0.5</v>
      </c>
      <c r="F223" s="2">
        <f>VLOOKUP(A223,도시면적!A:I,4,0)</f>
        <v>49850582</v>
      </c>
      <c r="G223" s="2">
        <f>VLOOKUP(A223,'주택 수'!A:I,4,0)</f>
        <v>47771</v>
      </c>
    </row>
    <row r="224" spans="1:7" customFormat="1">
      <c r="A224" s="1" t="s">
        <v>222</v>
      </c>
      <c r="B224" s="2">
        <f>VLOOKUP(A224,교통문화지수!A:AL,12,0)</f>
        <v>44.7</v>
      </c>
      <c r="C224" s="2">
        <f>VLOOKUP(A224,교통문화지수!A:AL,13,0)</f>
        <v>22.59</v>
      </c>
      <c r="D224" s="2">
        <f>VLOOKUP(A224,교통문화지수!A:AL,14,0)</f>
        <v>10.029999999999999</v>
      </c>
      <c r="E224" s="2">
        <f>VLOOKUP(A224,'1인당 자동차등록대수'!A:AB,8,0)</f>
        <v>0.5</v>
      </c>
      <c r="F224" s="2">
        <f>VLOOKUP(A224,도시면적!A:I,4,0)</f>
        <v>74584470</v>
      </c>
      <c r="G224" s="2">
        <f>VLOOKUP(A224,'주택 수'!A:I,4,0)</f>
        <v>60720</v>
      </c>
    </row>
    <row r="225" spans="1:7" customFormat="1">
      <c r="A225" s="1" t="s">
        <v>223</v>
      </c>
      <c r="B225" s="2">
        <f>VLOOKUP(A225,교통문화지수!A:AL,12,0)</f>
        <v>49.91</v>
      </c>
      <c r="C225" s="2">
        <f>VLOOKUP(A225,교통문화지수!A:AL,13,0)</f>
        <v>18.61</v>
      </c>
      <c r="D225" s="2">
        <f>VLOOKUP(A225,교통문화지수!A:AL,14,0)</f>
        <v>13.88</v>
      </c>
      <c r="E225" s="2">
        <f>VLOOKUP(A225,'1인당 자동차등록대수'!A:AB,8,0)</f>
        <v>0.5</v>
      </c>
      <c r="F225" s="2">
        <f>VLOOKUP(A225,도시면적!A:I,4,0)</f>
        <v>35324504</v>
      </c>
      <c r="G225" s="2">
        <f>VLOOKUP(A225,'주택 수'!A:I,4,0)</f>
        <v>42559</v>
      </c>
    </row>
    <row r="226" spans="1:7" customFormat="1">
      <c r="A226" s="1" t="s">
        <v>224</v>
      </c>
      <c r="B226" s="2">
        <f>VLOOKUP(A226,교통문화지수!A:AL,12,0)</f>
        <v>49.94</v>
      </c>
      <c r="C226" s="2">
        <f>VLOOKUP(A226,교통문화지수!A:AL,13,0)</f>
        <v>19.559999999999999</v>
      </c>
      <c r="D226" s="2">
        <f>VLOOKUP(A226,교통문화지수!A:AL,14,0)</f>
        <v>11.35</v>
      </c>
      <c r="E226" s="2">
        <f>VLOOKUP(A226,'1인당 자동차등록대수'!A:AB,8,0)</f>
        <v>0.5</v>
      </c>
      <c r="F226" s="2">
        <f>VLOOKUP(A226,도시면적!A:I,4,0)</f>
        <v>43391336</v>
      </c>
      <c r="G226" s="2">
        <f>VLOOKUP(A226,'주택 수'!A:I,4,0)</f>
        <v>28922</v>
      </c>
    </row>
    <row r="227" spans="1:7" customFormat="1">
      <c r="A227" s="1" t="s">
        <v>225</v>
      </c>
      <c r="B227" s="2">
        <f>VLOOKUP(A227,교통문화지수!A:AL,12,0)</f>
        <v>42.49</v>
      </c>
      <c r="C227" s="2">
        <f>VLOOKUP(A227,교통문화지수!A:AL,13,0)</f>
        <v>24.41</v>
      </c>
      <c r="D227" s="2">
        <f>VLOOKUP(A227,교통문화지수!A:AL,14,0)</f>
        <v>13.73</v>
      </c>
      <c r="E227" s="2">
        <f>VLOOKUP(A227,'1인당 자동차등록대수'!A:AB,8,0)</f>
        <v>0.5</v>
      </c>
      <c r="F227" s="2">
        <f>VLOOKUP(A227,도시면적!A:I,4,0)</f>
        <v>200225499</v>
      </c>
      <c r="G227" s="2">
        <f>VLOOKUP(A227,'주택 수'!A:I,4,0)</f>
        <v>65936</v>
      </c>
    </row>
    <row r="228" spans="1:7" customFormat="1">
      <c r="A228" s="1" t="s">
        <v>226</v>
      </c>
      <c r="B228" s="2">
        <f>VLOOKUP(A228,교통문화지수!A:AL,12,0)</f>
        <v>45.56</v>
      </c>
      <c r="C228" s="2">
        <f>VLOOKUP(A228,교통문화지수!A:AL,13,0)</f>
        <v>17.34</v>
      </c>
      <c r="D228" s="2">
        <f>VLOOKUP(A228,교통문화지수!A:AL,14,0)</f>
        <v>13.91</v>
      </c>
      <c r="E228" s="2">
        <f>VLOOKUP(A228,'1인당 자동차등록대수'!A:AB,8,0)</f>
        <v>0.5</v>
      </c>
      <c r="F228" s="2">
        <f>VLOOKUP(A228,도시면적!A:I,4,0)</f>
        <v>22699229</v>
      </c>
      <c r="G228" s="2">
        <f>VLOOKUP(A228,'주택 수'!A:I,4,0)</f>
        <v>24767</v>
      </c>
    </row>
    <row r="229" spans="1:7" customFormat="1">
      <c r="A229" s="1" t="s">
        <v>227</v>
      </c>
      <c r="B229" s="2">
        <f>VLOOKUP(A229,교통문화지수!A:AL,12,0)</f>
        <v>51.1</v>
      </c>
      <c r="C229" s="2">
        <f>VLOOKUP(A229,교통문화지수!A:AL,13,0)</f>
        <v>21.48</v>
      </c>
      <c r="D229" s="2">
        <f>VLOOKUP(A229,교통문화지수!A:AL,14,0)</f>
        <v>14.17</v>
      </c>
      <c r="E229" s="2">
        <f>VLOOKUP(A229,'1인당 자동차등록대수'!A:AB,8,0)</f>
        <v>0.5</v>
      </c>
      <c r="F229" s="2">
        <f>VLOOKUP(A229,도시면적!A:I,4,0)</f>
        <v>83932933</v>
      </c>
      <c r="G229" s="2">
        <f>VLOOKUP(A229,'주택 수'!A:I,4,0)</f>
        <v>116558</v>
      </c>
    </row>
    <row r="230" spans="1:7" customFormat="1">
      <c r="A230" s="1" t="s">
        <v>228</v>
      </c>
      <c r="B230" s="2">
        <f>VLOOKUP(A230,교통문화지수!A:AL,12,0)</f>
        <v>51.26</v>
      </c>
      <c r="C230" s="2">
        <f>VLOOKUP(A230,교통문화지수!A:AL,13,0)</f>
        <v>18.079999999999998</v>
      </c>
      <c r="D230" s="2">
        <f>VLOOKUP(A230,교통문화지수!A:AL,14,0)</f>
        <v>14.7</v>
      </c>
      <c r="E230" s="2">
        <f>VLOOKUP(A230,'1인당 자동차등록대수'!A:AB,8,0)</f>
        <v>0.5</v>
      </c>
      <c r="F230" s="2">
        <f>VLOOKUP(A230,도시면적!A:I,4,0)</f>
        <v>36860453</v>
      </c>
      <c r="G230" s="2">
        <f>VLOOKUP(A230,'주택 수'!A:I,4,0)</f>
        <v>34356</v>
      </c>
    </row>
    <row r="231" spans="1:7" customFormat="1">
      <c r="A231" s="1" t="s">
        <v>229</v>
      </c>
      <c r="B231" s="2">
        <f>VLOOKUP(A231,교통문화지수!A:AL,12,0)</f>
        <v>45.15</v>
      </c>
      <c r="C231" s="2">
        <f>VLOOKUP(A231,교통문화지수!A:AL,13,0)</f>
        <v>21.62</v>
      </c>
      <c r="D231" s="2">
        <f>VLOOKUP(A231,교통문화지수!A:AL,14,0)</f>
        <v>13.66</v>
      </c>
      <c r="E231" s="2">
        <f>VLOOKUP(A231,'1인당 자동차등록대수'!A:AB,8,0)</f>
        <v>0.5</v>
      </c>
      <c r="F231" s="2">
        <f>VLOOKUP(A231,도시면적!A:I,4,0)</f>
        <v>140692385</v>
      </c>
      <c r="G231" s="2">
        <f>VLOOKUP(A231,'주택 수'!A:I,4,0)</f>
        <v>218368</v>
      </c>
    </row>
    <row r="232" spans="1:7" customFormat="1">
      <c r="A232" s="1" t="s">
        <v>230</v>
      </c>
      <c r="B232" s="2">
        <f>VLOOKUP(A232,교통문화지수!A:AL,12,0)</f>
        <v>45.8</v>
      </c>
      <c r="C232" s="2">
        <f>VLOOKUP(A232,교통문화지수!A:AL,13,0)</f>
        <v>12.35</v>
      </c>
      <c r="D232" s="2">
        <f>VLOOKUP(A232,교통문화지수!A:AL,14,0)</f>
        <v>14.6</v>
      </c>
      <c r="E232" s="2">
        <f>VLOOKUP(A232,'1인당 자동차등록대수'!A:AB,8,0)</f>
        <v>0.5</v>
      </c>
      <c r="F232" s="2">
        <f>VLOOKUP(A232,도시면적!A:I,4,0)</f>
        <v>5959271</v>
      </c>
      <c r="G232" s="2">
        <f>VLOOKUP(A232,'주택 수'!A:I,4,0)</f>
        <v>13959</v>
      </c>
    </row>
    <row r="233" spans="1:7" customFormat="1">
      <c r="A233" s="1" t="s">
        <v>231</v>
      </c>
      <c r="B233" s="2">
        <f>VLOOKUP(A233,교통문화지수!A:AL,12,0)</f>
        <v>50.68</v>
      </c>
      <c r="C233" s="2">
        <f>VLOOKUP(A233,교통문화지수!A:AL,13,0)</f>
        <v>14.14</v>
      </c>
      <c r="D233" s="2">
        <f>VLOOKUP(A233,교통문화지수!A:AL,14,0)</f>
        <v>14.12</v>
      </c>
      <c r="E233" s="2">
        <f>VLOOKUP(A233,'1인당 자동차등록대수'!A:AB,8,0)</f>
        <v>0.5</v>
      </c>
      <c r="F233" s="2">
        <f>VLOOKUP(A233,도시면적!A:I,4,0)</f>
        <v>35471551</v>
      </c>
      <c r="G233" s="2">
        <f>VLOOKUP(A233,'주택 수'!A:I,4,0)</f>
        <v>26569</v>
      </c>
    </row>
    <row r="234" spans="1:7" customFormat="1">
      <c r="A234" s="13" t="s">
        <v>232</v>
      </c>
      <c r="B234" s="2">
        <f>VLOOKUP(A234,교통문화지수!A:AL,12,0)</f>
        <v>47.12</v>
      </c>
      <c r="C234" s="2">
        <f>VLOOKUP(A234,교통문화지수!A:AL,13,0)</f>
        <v>21.63</v>
      </c>
      <c r="D234" s="2">
        <f>VLOOKUP(A234,교통문화지수!A:AL,14,0)</f>
        <v>14.42</v>
      </c>
      <c r="E234" s="2">
        <f>VLOOKUP(A234,'1인당 자동차등록대수'!A:AB,8,0)</f>
        <v>0.5</v>
      </c>
      <c r="F234" s="2">
        <f>VLOOKUP(A234,도시면적!A:I,4,0)</f>
        <v>36115459</v>
      </c>
      <c r="G234" s="2">
        <f>VLOOKUP(A234,'주택 수'!A:I,4,0)</f>
        <v>43504</v>
      </c>
    </row>
    <row r="235" spans="1:7" customFormat="1">
      <c r="A235" s="1" t="s">
        <v>233</v>
      </c>
      <c r="B235" s="2">
        <f>VLOOKUP(A235,교통문화지수!A:AL,12,0)</f>
        <v>47.29</v>
      </c>
      <c r="C235" s="2">
        <f>VLOOKUP(A235,교통문화지수!A:AL,13,0)</f>
        <v>19.53</v>
      </c>
      <c r="D235" s="2">
        <f>VLOOKUP(A235,교통문화지수!A:AL,14,0)</f>
        <v>13.21</v>
      </c>
      <c r="E235" s="2">
        <f>VLOOKUP(A235,'1인당 자동차등록대수'!A:AB,8,0)</f>
        <v>0.5</v>
      </c>
      <c r="F235" s="2">
        <f>VLOOKUP(A235,도시면적!A:I,4,0)</f>
        <v>731347938</v>
      </c>
      <c r="G235" s="2">
        <f>VLOOKUP(A235,'주택 수'!A:I,4,0)</f>
        <v>581855</v>
      </c>
    </row>
    <row r="236" spans="1:7" customFormat="1">
      <c r="A236" s="1" t="s">
        <v>234</v>
      </c>
      <c r="B236" s="2">
        <f>VLOOKUP(A236,교통문화지수!A:AL,12,0)</f>
        <v>48.99</v>
      </c>
      <c r="C236" s="2">
        <f>VLOOKUP(A236,교통문화지수!A:AL,13,0)</f>
        <v>19.79</v>
      </c>
      <c r="D236" s="2">
        <f>VLOOKUP(A236,교통문화지수!A:AL,14,0)</f>
        <v>14.24</v>
      </c>
      <c r="E236" s="2">
        <f>VLOOKUP(A236,'1인당 자동차등록대수'!A:AB,8,0)</f>
        <v>0.6</v>
      </c>
      <c r="F236" s="2">
        <f>VLOOKUP(A236,도시면적!A:I,4,0)</f>
        <v>12411518</v>
      </c>
      <c r="G236" s="2">
        <f>VLOOKUP(A236,'주택 수'!A:I,4,0)</f>
        <v>16157</v>
      </c>
    </row>
    <row r="237" spans="1:7" customFormat="1">
      <c r="A237" s="1" t="s">
        <v>235</v>
      </c>
      <c r="B237" s="2">
        <f>VLOOKUP(A237,교통문화지수!A:AL,12,0)</f>
        <v>43.79</v>
      </c>
      <c r="C237" s="2">
        <f>VLOOKUP(A237,교통문화지수!A:AL,13,0)</f>
        <v>18.760000000000002</v>
      </c>
      <c r="D237" s="2">
        <f>VLOOKUP(A237,교통문화지수!A:AL,14,0)</f>
        <v>12.47</v>
      </c>
      <c r="E237" s="2">
        <f>VLOOKUP(A237,'1인당 자동차등록대수'!A:AB,8,0)</f>
        <v>0.5</v>
      </c>
      <c r="F237" s="2">
        <f>VLOOKUP(A237,도시면적!A:I,4,0)</f>
        <v>35644901</v>
      </c>
      <c r="G237" s="2">
        <f>VLOOKUP(A237,'주택 수'!A:I,4,0)</f>
        <v>13247</v>
      </c>
    </row>
    <row r="238" spans="1:7" customFormat="1">
      <c r="A238" s="1" t="s">
        <v>236</v>
      </c>
      <c r="B238" s="2">
        <f>VLOOKUP(A238,교통문화지수!A:AL,12,0)</f>
        <v>52.42</v>
      </c>
      <c r="C238" s="2">
        <f>VLOOKUP(A238,교통문화지수!A:AL,13,0)</f>
        <v>14.68</v>
      </c>
      <c r="D238" s="2">
        <f>VLOOKUP(A238,교통문화지수!A:AL,14,0)</f>
        <v>13.59</v>
      </c>
      <c r="E238" s="2">
        <f>VLOOKUP(A238,'1인당 자동차등록대수'!A:AB,8,0)</f>
        <v>0.5</v>
      </c>
      <c r="F238" s="2">
        <f>VLOOKUP(A238,도시면적!A:I,4,0)</f>
        <v>17737591</v>
      </c>
      <c r="G238" s="2">
        <f>VLOOKUP(A238,'주택 수'!A:I,4,0)</f>
        <v>14900</v>
      </c>
    </row>
    <row r="239" spans="1:7" customFormat="1">
      <c r="A239" s="1" t="s">
        <v>237</v>
      </c>
      <c r="B239" s="2">
        <f>VLOOKUP(A239,교통문화지수!A:AL,12,0)</f>
        <v>49.67</v>
      </c>
      <c r="C239" s="2">
        <f>VLOOKUP(A239,교통문화지수!A:AL,13,0)</f>
        <v>19.559999999999999</v>
      </c>
      <c r="D239" s="2">
        <f>VLOOKUP(A239,교통문화지수!A:AL,14,0)</f>
        <v>8.9499999999999993</v>
      </c>
      <c r="E239" s="2">
        <f>VLOOKUP(A239,'1인당 자동차등록대수'!A:AB,8,0)</f>
        <v>0.5</v>
      </c>
      <c r="F239" s="2">
        <f>VLOOKUP(A239,도시면적!A:I,4,0)</f>
        <v>31106651</v>
      </c>
      <c r="G239" s="2">
        <f>VLOOKUP(A239,'주택 수'!A:I,4,0)</f>
        <v>20925</v>
      </c>
    </row>
    <row r="240" spans="1:7" customFormat="1">
      <c r="A240" s="1" t="s">
        <v>238</v>
      </c>
      <c r="B240" s="2">
        <f>VLOOKUP(A240,교통문화지수!A:AL,12,0)</f>
        <v>41.59</v>
      </c>
      <c r="C240" s="2">
        <f>VLOOKUP(A240,교통문화지수!A:AL,13,0)</f>
        <v>19.38</v>
      </c>
      <c r="D240" s="2">
        <f>VLOOKUP(A240,교통문화지수!A:AL,14,0)</f>
        <v>13.62</v>
      </c>
      <c r="E240" s="2">
        <f>VLOOKUP(A240,'1인당 자동차등록대수'!A:AB,8,0)</f>
        <v>0.5</v>
      </c>
      <c r="F240" s="2">
        <f>VLOOKUP(A240,도시면적!A:I,4,0)</f>
        <v>55061021</v>
      </c>
      <c r="G240" s="2">
        <f>VLOOKUP(A240,'주택 수'!A:I,4,0)</f>
        <v>21248</v>
      </c>
    </row>
    <row r="241" spans="1:7" customFormat="1">
      <c r="A241" s="1" t="s">
        <v>239</v>
      </c>
      <c r="B241" s="2">
        <f>VLOOKUP(A241,교통문화지수!A:AL,12,0)</f>
        <v>44.8</v>
      </c>
      <c r="C241" s="2">
        <f>VLOOKUP(A241,교통문화지수!A:AL,13,0)</f>
        <v>18.95</v>
      </c>
      <c r="D241" s="2">
        <f>VLOOKUP(A241,교통문화지수!A:AL,14,0)</f>
        <v>14.32</v>
      </c>
      <c r="E241" s="2">
        <f>VLOOKUP(A241,'1인당 자동차등록대수'!A:AB,8,0)</f>
        <v>0.6</v>
      </c>
      <c r="F241" s="2">
        <f>VLOOKUP(A241,도시면적!A:I,4,0)</f>
        <v>36240352</v>
      </c>
      <c r="G241" s="2">
        <f>VLOOKUP(A241,'주택 수'!A:I,4,0)</f>
        <v>41087</v>
      </c>
    </row>
    <row r="242" spans="1:7" customFormat="1">
      <c r="A242" s="1" t="s">
        <v>240</v>
      </c>
      <c r="B242" s="2">
        <f>VLOOKUP(A242,교통문화지수!A:AL,12,0)</f>
        <v>48.69</v>
      </c>
      <c r="C242" s="2">
        <f>VLOOKUP(A242,교통문화지수!A:AL,13,0)</f>
        <v>20.94</v>
      </c>
      <c r="D242" s="2">
        <f>VLOOKUP(A242,교통문화지수!A:AL,14,0)</f>
        <v>14.23</v>
      </c>
      <c r="E242" s="2">
        <f>VLOOKUP(A242,'1인당 자동차등록대수'!A:AB,8,0)</f>
        <v>0.5</v>
      </c>
      <c r="F242" s="2">
        <f>VLOOKUP(A242,도시면적!A:I,4,0)</f>
        <v>56691849</v>
      </c>
      <c r="G242" s="2">
        <f>VLOOKUP(A242,'주택 수'!A:I,4,0)</f>
        <v>54173</v>
      </c>
    </row>
    <row r="243" spans="1:7" customFormat="1">
      <c r="A243" s="1" t="s">
        <v>241</v>
      </c>
      <c r="B243" s="2">
        <f>VLOOKUP(A243,교통문화지수!A:AL,12,0)</f>
        <v>45.04</v>
      </c>
      <c r="C243" s="2">
        <f>VLOOKUP(A243,교통문화지수!A:AL,13,0)</f>
        <v>20.67</v>
      </c>
      <c r="D243" s="2">
        <f>VLOOKUP(A243,교통문화지수!A:AL,14,0)</f>
        <v>13.7</v>
      </c>
      <c r="E243" s="2">
        <f>VLOOKUP(A243,'1인당 자동차등록대수'!A:AB,8,0)</f>
        <v>0.5</v>
      </c>
      <c r="F243" s="2">
        <f>VLOOKUP(A243,도시면적!A:I,4,0)</f>
        <v>13543694</v>
      </c>
      <c r="G243" s="2">
        <f>VLOOKUP(A243,'주택 수'!A:I,4,0)</f>
        <v>14363</v>
      </c>
    </row>
    <row r="244" spans="1:7" customFormat="1">
      <c r="A244" s="1" t="s">
        <v>242</v>
      </c>
      <c r="B244" s="2">
        <f>VLOOKUP(A244,교통문화지수!A:AL,12,0)</f>
        <v>44.87</v>
      </c>
      <c r="C244" s="2">
        <f>VLOOKUP(A244,교통문화지수!A:AL,13,0)</f>
        <v>20.91</v>
      </c>
      <c r="D244" s="2">
        <f>VLOOKUP(A244,교통문화지수!A:AL,14,0)</f>
        <v>12.07</v>
      </c>
      <c r="E244" s="2">
        <f>VLOOKUP(A244,'1인당 자동차등록대수'!A:AB,8,0)</f>
        <v>0.6</v>
      </c>
      <c r="F244" s="2">
        <f>VLOOKUP(A244,도시면적!A:I,4,0)</f>
        <v>26278219</v>
      </c>
      <c r="G244" s="2">
        <f>VLOOKUP(A244,'주택 수'!A:I,4,0)</f>
        <v>32239</v>
      </c>
    </row>
    <row r="245" spans="1:7" customFormat="1">
      <c r="A245" s="1" t="s">
        <v>243</v>
      </c>
      <c r="B245" s="2">
        <f>VLOOKUP(A245,교통문화지수!A:AL,12,0)</f>
        <v>46.16</v>
      </c>
      <c r="C245" s="2">
        <f>VLOOKUP(A245,교통문화지수!A:AL,13,0)</f>
        <v>22.11</v>
      </c>
      <c r="D245" s="2">
        <f>VLOOKUP(A245,교통문화지수!A:AL,14,0)</f>
        <v>12.99</v>
      </c>
      <c r="E245" s="2">
        <f>VLOOKUP(A245,'1인당 자동차등록대수'!A:AB,8,0)</f>
        <v>0.5</v>
      </c>
      <c r="F245" s="2">
        <f>VLOOKUP(A245,도시면적!A:I,4,0)</f>
        <v>337909981</v>
      </c>
      <c r="G245" s="2">
        <f>VLOOKUP(A245,'주택 수'!A:I,4,0)</f>
        <v>271778</v>
      </c>
    </row>
    <row r="246" spans="1:7" customFormat="1">
      <c r="A246" s="1" t="s">
        <v>244</v>
      </c>
      <c r="B246" s="2">
        <f>VLOOKUP(A246,교통문화지수!A:AL,12,0)</f>
        <v>52.11</v>
      </c>
      <c r="C246" s="2">
        <f>VLOOKUP(A246,교통문화지수!A:AL,13,0)</f>
        <v>19.04</v>
      </c>
      <c r="D246" s="2">
        <f>VLOOKUP(A246,교통문화지수!A:AL,14,0)</f>
        <v>13.54</v>
      </c>
      <c r="E246" s="2">
        <f>VLOOKUP(A246,'1인당 자동차등록대수'!A:AB,8,0)</f>
        <v>0.5</v>
      </c>
      <c r="F246" s="2">
        <f>VLOOKUP(A246,도시면적!A:I,4,0)</f>
        <v>108722161</v>
      </c>
      <c r="G246" s="2">
        <f>VLOOKUP(A246,'주택 수'!A:I,4,0)</f>
        <v>81738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/>
  </sheetViews>
  <sheetFormatPr defaultRowHeight="16.5"/>
  <cols>
    <col min="1" max="1" width="24.125" style="15" bestFit="1" customWidth="1"/>
    <col min="2" max="4" width="13" style="15" bestFit="1" customWidth="1"/>
    <col min="5" max="5" width="21.125" style="15" bestFit="1" customWidth="1"/>
    <col min="6" max="6" width="13" style="15" bestFit="1" customWidth="1"/>
    <col min="7" max="7" width="7.75" style="15" bestFit="1" customWidth="1"/>
    <col min="8" max="16384" width="9" style="15"/>
  </cols>
  <sheetData>
    <row r="1" spans="1:7" customFormat="1">
      <c r="A1" s="17" t="s">
        <v>0</v>
      </c>
      <c r="B1" s="2" t="s">
        <v>246</v>
      </c>
      <c r="C1" s="2" t="s">
        <v>248</v>
      </c>
      <c r="D1" s="2" t="s">
        <v>250</v>
      </c>
      <c r="E1" s="2" t="s">
        <v>251</v>
      </c>
      <c r="F1" s="2" t="s">
        <v>252</v>
      </c>
      <c r="G1" s="2" t="s">
        <v>253</v>
      </c>
    </row>
    <row r="2" spans="1:7" customFormat="1">
      <c r="A2" s="1" t="s">
        <v>1</v>
      </c>
      <c r="B2" s="2">
        <f>VLOOKUP(A2,교통문화지수!A:AL,16,0)</f>
        <v>46.23</v>
      </c>
      <c r="C2" s="2">
        <f>VLOOKUP(A2,교통문화지수!A:AL,17,0)</f>
        <v>11.22</v>
      </c>
      <c r="D2" s="2">
        <f>VLOOKUP(A2,교통문화지수!A:AL,18,0)</f>
        <v>16.760000000000002</v>
      </c>
      <c r="E2" s="2">
        <f>VLOOKUP(A2,'1인당 자동차등록대수'!A:AB,11,0)</f>
        <v>0.5</v>
      </c>
      <c r="F2" s="2">
        <f>VLOOKUP(A2,도시면적!A:I,5,0)</f>
        <v>1028778399</v>
      </c>
      <c r="G2" s="2">
        <f>VLOOKUP(A2,'주택 수'!A:I,5,0)</f>
        <v>603644</v>
      </c>
    </row>
    <row r="3" spans="1:7" customFormat="1">
      <c r="A3" s="1" t="s">
        <v>2</v>
      </c>
      <c r="B3" s="2">
        <f>VLOOKUP(A3,교통문화지수!A:AL,16,0)</f>
        <v>48.26</v>
      </c>
      <c r="C3" s="2">
        <f>VLOOKUP(A3,교통문화지수!A:AL,17,0)</f>
        <v>9.61</v>
      </c>
      <c r="D3" s="2">
        <f>VLOOKUP(A3,교통문화지수!A:AL,18,0)</f>
        <v>17.21</v>
      </c>
      <c r="E3" s="2">
        <f>VLOOKUP(A3,'1인당 자동차등록대수'!A:AB,11,0)</f>
        <v>0.5</v>
      </c>
      <c r="F3" s="2">
        <f>VLOOKUP(A3,도시면적!A:I,5,0)</f>
        <v>84783347</v>
      </c>
      <c r="G3" s="2">
        <f>VLOOKUP(A3,'주택 수'!A:I,5,0)</f>
        <v>81928</v>
      </c>
    </row>
    <row r="4" spans="1:7" customFormat="1">
      <c r="A4" s="1" t="s">
        <v>3</v>
      </c>
      <c r="B4" s="2">
        <f>VLOOKUP(A4,교통문화지수!A:AL,16,0)</f>
        <v>46.44</v>
      </c>
      <c r="C4" s="2">
        <f>VLOOKUP(A4,교통문화지수!A:AL,17,0)</f>
        <v>11.26</v>
      </c>
      <c r="D4" s="2">
        <f>VLOOKUP(A4,교통문화지수!A:AL,18,0)</f>
        <v>15.33</v>
      </c>
      <c r="E4" s="2">
        <f>VLOOKUP(A4,'1인당 자동차등록대수'!A:AB,11,0)</f>
        <v>0.5</v>
      </c>
      <c r="F4" s="2">
        <f>VLOOKUP(A4,도시면적!A:I,5,0)</f>
        <v>12421767</v>
      </c>
      <c r="G4" s="2">
        <f>VLOOKUP(A4,'주택 수'!A:I,5,0)</f>
        <v>11653</v>
      </c>
    </row>
    <row r="5" spans="1:7" customFormat="1">
      <c r="A5" s="1" t="s">
        <v>4</v>
      </c>
      <c r="B5" s="2">
        <f>VLOOKUP(A5,교통문화지수!A:AL,16,0)</f>
        <v>48.83</v>
      </c>
      <c r="C5" s="2">
        <f>VLOOKUP(A5,교통문화지수!A:AL,17,0)</f>
        <v>10.61</v>
      </c>
      <c r="D5" s="2">
        <f>VLOOKUP(A5,교통문화지수!A:AL,18,0)</f>
        <v>17.25</v>
      </c>
      <c r="E5" s="2">
        <f>VLOOKUP(A5,'1인당 자동차등록대수'!A:AB,11,0)</f>
        <v>0.5</v>
      </c>
      <c r="F5" s="2">
        <f>VLOOKUP(A5,도시면적!A:I,5,0)</f>
        <v>123901726</v>
      </c>
      <c r="G5" s="2">
        <f>VLOOKUP(A5,'주택 수'!A:I,5,0)</f>
        <v>38116</v>
      </c>
    </row>
    <row r="6" spans="1:7" customFormat="1">
      <c r="A6" s="1" t="s">
        <v>5</v>
      </c>
      <c r="B6" s="2">
        <f>VLOOKUP(A6,교통문화지수!A:AL,16,0)</f>
        <v>47.42</v>
      </c>
      <c r="C6" s="2">
        <f>VLOOKUP(A6,교통문화지수!A:AL,17,0)</f>
        <v>11.01</v>
      </c>
      <c r="D6" s="2">
        <f>VLOOKUP(A6,교통문화지수!A:AL,18,0)</f>
        <v>17.12</v>
      </c>
      <c r="E6" s="2">
        <f>VLOOKUP(A6,'1인당 자동차등록대수'!A:AB,11,0)</f>
        <v>0.5</v>
      </c>
      <c r="F6" s="2">
        <f>VLOOKUP(A6,도시면적!A:I,5,0)</f>
        <v>80405183</v>
      </c>
      <c r="G6" s="2">
        <f>VLOOKUP(A6,'주택 수'!A:I,5,0)</f>
        <v>30944</v>
      </c>
    </row>
    <row r="7" spans="1:7" customFormat="1">
      <c r="A7" s="1" t="s">
        <v>6</v>
      </c>
      <c r="B7" s="2">
        <f>VLOOKUP(A7,교통문화지수!A:AL,16,0)</f>
        <v>45.88</v>
      </c>
      <c r="C7" s="2">
        <f>VLOOKUP(A7,교통문화지수!A:AL,17,0)</f>
        <v>16.3</v>
      </c>
      <c r="D7" s="2">
        <f>VLOOKUP(A7,교통문화지수!A:AL,18,0)</f>
        <v>17.55</v>
      </c>
      <c r="E7" s="2">
        <f>VLOOKUP(A7,'1인당 자동차등록대수'!A:AB,11,0)</f>
        <v>0.5</v>
      </c>
      <c r="F7" s="2">
        <f>VLOOKUP(A7,도시면적!A:I,5,0)</f>
        <v>42065437</v>
      </c>
      <c r="G7" s="2">
        <f>VLOOKUP(A7,'주택 수'!A:I,5,0)</f>
        <v>34269</v>
      </c>
    </row>
    <row r="8" spans="1:7" customFormat="1">
      <c r="A8" s="1" t="s">
        <v>7</v>
      </c>
      <c r="B8" s="2">
        <f>VLOOKUP(A8,교통문화지수!A:AL,16,0)</f>
        <v>41.72</v>
      </c>
      <c r="C8" s="2">
        <f>VLOOKUP(A8,교통문화지수!A:AL,17,0)</f>
        <v>9.85</v>
      </c>
      <c r="D8" s="2">
        <f>VLOOKUP(A8,교통문화지수!A:AL,18,0)</f>
        <v>16.420000000000002</v>
      </c>
      <c r="E8" s="2">
        <f>VLOOKUP(A8,'1인당 자동차등록대수'!A:AB,11,0)</f>
        <v>0.5</v>
      </c>
      <c r="F8" s="2">
        <f>VLOOKUP(A8,도시면적!A:I,5,0)</f>
        <v>3710000</v>
      </c>
      <c r="G8" s="2">
        <f>VLOOKUP(A8,'주택 수'!A:I,5,0)</f>
        <v>8277</v>
      </c>
    </row>
    <row r="9" spans="1:7" customFormat="1">
      <c r="A9" s="1" t="s">
        <v>8</v>
      </c>
      <c r="B9" s="2">
        <f>VLOOKUP(A9,교통문화지수!A:AL,16,0)</f>
        <v>44.97</v>
      </c>
      <c r="C9" s="2">
        <f>VLOOKUP(A9,교통문화지수!A:AL,17,0)</f>
        <v>11.77</v>
      </c>
      <c r="D9" s="2">
        <f>VLOOKUP(A9,교통문화지수!A:AL,18,0)</f>
        <v>17.100000000000001</v>
      </c>
      <c r="E9" s="2">
        <f>VLOOKUP(A9,'1인당 자동차등록대수'!A:AB,11,0)</f>
        <v>0.5</v>
      </c>
      <c r="F9" s="2">
        <f>VLOOKUP(A9,도시면적!A:I,5,0)</f>
        <v>10739801</v>
      </c>
      <c r="G9" s="2">
        <f>VLOOKUP(A9,'주택 수'!A:I,5,0)</f>
        <v>12807</v>
      </c>
    </row>
    <row r="10" spans="1:7" customFormat="1">
      <c r="A10" s="1" t="s">
        <v>9</v>
      </c>
      <c r="B10" s="2">
        <f>VLOOKUP(A10,교통문화지수!A:AL,16,0)</f>
        <v>49.29</v>
      </c>
      <c r="C10" s="2">
        <f>VLOOKUP(A10,교통문화지수!A:AL,17,0)</f>
        <v>6.04</v>
      </c>
      <c r="D10" s="2">
        <f>VLOOKUP(A10,교통문화지수!A:AL,18,0)</f>
        <v>17.97</v>
      </c>
      <c r="E10" s="2">
        <f>VLOOKUP(A10,'1인당 자동차등록대수'!A:AB,11,0)</f>
        <v>0.5</v>
      </c>
      <c r="F10" s="2">
        <f>VLOOKUP(A10,도시면적!A:I,5,0)</f>
        <v>26383940</v>
      </c>
      <c r="G10" s="2">
        <f>VLOOKUP(A10,'주택 수'!A:I,5,0)</f>
        <v>17404</v>
      </c>
    </row>
    <row r="11" spans="1:7" customFormat="1">
      <c r="A11" s="1" t="s">
        <v>10</v>
      </c>
      <c r="B11" s="2">
        <f>VLOOKUP(A11,교통문화지수!A:AL,16,0)</f>
        <v>44.27</v>
      </c>
      <c r="C11" s="2">
        <f>VLOOKUP(A11,교통문화지수!A:AL,17,0)</f>
        <v>20.02</v>
      </c>
      <c r="D11" s="2">
        <f>VLOOKUP(A11,교통문화지수!A:AL,18,0)</f>
        <v>16.27</v>
      </c>
      <c r="E11" s="2">
        <f>VLOOKUP(A11,'1인당 자동차등록대수'!A:AB,11,0)</f>
        <v>0.5</v>
      </c>
      <c r="F11" s="2">
        <f>VLOOKUP(A11,도시면적!A:I,5,0)</f>
        <v>88038796</v>
      </c>
      <c r="G11" s="2">
        <f>VLOOKUP(A11,'주택 수'!A:I,5,0)</f>
        <v>128037</v>
      </c>
    </row>
    <row r="12" spans="1:7" customFormat="1">
      <c r="A12" s="1" t="s">
        <v>11</v>
      </c>
      <c r="B12" s="2">
        <f>VLOOKUP(A12,교통문화지수!A:AL,16,0)</f>
        <v>45.63</v>
      </c>
      <c r="C12" s="2">
        <f>VLOOKUP(A12,교통문화지수!A:AL,17,0)</f>
        <v>10.87</v>
      </c>
      <c r="D12" s="2">
        <f>VLOOKUP(A12,교통문화지수!A:AL,18,0)</f>
        <v>16.27</v>
      </c>
      <c r="E12" s="2">
        <f>VLOOKUP(A12,'1인당 자동차등록대수'!A:AB,11,0)</f>
        <v>0.6</v>
      </c>
      <c r="F12" s="2">
        <f>VLOOKUP(A12,도시면적!A:I,5,0)</f>
        <v>14839016</v>
      </c>
      <c r="G12" s="2">
        <f>VLOOKUP(A12,'주택 수'!A:I,5,0)</f>
        <v>12017</v>
      </c>
    </row>
    <row r="13" spans="1:7" customFormat="1">
      <c r="A13" s="1" t="s">
        <v>12</v>
      </c>
      <c r="B13" s="2">
        <f>VLOOKUP(A13,교통문화지수!A:AL,16,0)</f>
        <v>44.14</v>
      </c>
      <c r="C13" s="2">
        <f>VLOOKUP(A13,교통문화지수!A:AL,17,0)</f>
        <v>8.3000000000000007</v>
      </c>
      <c r="D13" s="2">
        <f>VLOOKUP(A13,교통문화지수!A:AL,18,0)</f>
        <v>13.87</v>
      </c>
      <c r="E13" s="2">
        <f>VLOOKUP(A13,'1인당 자동차등록대수'!A:AB,11,0)</f>
        <v>0.5</v>
      </c>
      <c r="F13" s="2">
        <f>VLOOKUP(A13,도시면적!A:I,5,0)</f>
        <v>42548998</v>
      </c>
      <c r="G13" s="2">
        <f>VLOOKUP(A13,'주택 수'!A:I,5,0)</f>
        <v>16507</v>
      </c>
    </row>
    <row r="14" spans="1:7" customFormat="1">
      <c r="A14" s="1" t="s">
        <v>13</v>
      </c>
      <c r="B14" s="2">
        <f>VLOOKUP(A14,교통문화지수!A:AL,16,0)</f>
        <v>47.05</v>
      </c>
      <c r="C14" s="2">
        <f>VLOOKUP(A14,교통문화지수!A:AL,17,0)</f>
        <v>8.23</v>
      </c>
      <c r="D14" s="2">
        <f>VLOOKUP(A14,교통문화지수!A:AL,18,0)</f>
        <v>14.75</v>
      </c>
      <c r="E14" s="2">
        <f>VLOOKUP(A14,'1인당 자동차등록대수'!A:AB,11,0)</f>
        <v>0.5</v>
      </c>
      <c r="F14" s="2">
        <f>VLOOKUP(A14,도시면적!A:I,5,0)</f>
        <v>26456700</v>
      </c>
      <c r="G14" s="2">
        <f>VLOOKUP(A14,'주택 수'!A:I,5,0)</f>
        <v>16364</v>
      </c>
    </row>
    <row r="15" spans="1:7" customFormat="1">
      <c r="A15" s="1" t="s">
        <v>14</v>
      </c>
      <c r="B15" s="2">
        <f>VLOOKUP(A15,교통문화지수!A:AL,16,0)</f>
        <v>44.67</v>
      </c>
      <c r="C15" s="2">
        <f>VLOOKUP(A15,교통문화지수!A:AL,17,0)</f>
        <v>10.52</v>
      </c>
      <c r="D15" s="2">
        <f>VLOOKUP(A15,교통문화지수!A:AL,18,0)</f>
        <v>16.39</v>
      </c>
      <c r="E15" s="2">
        <f>VLOOKUP(A15,'1인당 자동차등록대수'!A:AB,11,0)</f>
        <v>0.5</v>
      </c>
      <c r="F15" s="2">
        <f>VLOOKUP(A15,도시면적!A:I,5,0)</f>
        <v>335305853</v>
      </c>
      <c r="G15" s="2">
        <f>VLOOKUP(A15,'주택 수'!A:I,5,0)</f>
        <v>94907</v>
      </c>
    </row>
    <row r="16" spans="1:7" customFormat="1">
      <c r="A16" s="1" t="s">
        <v>15</v>
      </c>
      <c r="B16" s="2">
        <f>VLOOKUP(A16,교통문화지수!A:AL,16,0)</f>
        <v>47.13</v>
      </c>
      <c r="C16" s="2">
        <f>VLOOKUP(A16,교통문화지수!A:AL,17,0)</f>
        <v>9.99</v>
      </c>
      <c r="D16" s="2">
        <f>VLOOKUP(A16,교통문화지수!A:AL,18,0)</f>
        <v>17.2</v>
      </c>
      <c r="E16" s="2">
        <f>VLOOKUP(A16,'1인당 자동차등록대수'!A:AB,11,0)</f>
        <v>0.5</v>
      </c>
      <c r="F16" s="2">
        <f>VLOOKUP(A16,도시면적!A:I,5,0)</f>
        <v>66633000</v>
      </c>
      <c r="G16" s="2">
        <f>VLOOKUP(A16,'주택 수'!A:I,5,0)</f>
        <v>20981</v>
      </c>
    </row>
    <row r="17" spans="1:7" customFormat="1">
      <c r="A17" s="1" t="s">
        <v>16</v>
      </c>
      <c r="B17" s="2">
        <f>VLOOKUP(A17,교통문화지수!A:AL,16,0)</f>
        <v>45.63</v>
      </c>
      <c r="C17" s="2">
        <f>VLOOKUP(A17,교통문화지수!A:AL,17,0)</f>
        <v>10.17</v>
      </c>
      <c r="D17" s="2">
        <f>VLOOKUP(A17,교통문화지수!A:AL,18,0)</f>
        <v>16.46</v>
      </c>
      <c r="E17" s="2">
        <f>VLOOKUP(A17,'1인당 자동차등록대수'!A:AB,11,0)</f>
        <v>0.6</v>
      </c>
      <c r="F17" s="2">
        <f>VLOOKUP(A17,도시면적!A:I,5,0)</f>
        <v>16680775</v>
      </c>
      <c r="G17" s="2">
        <f>VLOOKUP(A17,'주택 수'!A:I,5,0)</f>
        <v>21175</v>
      </c>
    </row>
    <row r="18" spans="1:7" customFormat="1">
      <c r="A18" s="1" t="s">
        <v>17</v>
      </c>
      <c r="B18" s="2">
        <f>VLOOKUP(A18,교통문화지수!A:AL,16,0)</f>
        <v>45.26</v>
      </c>
      <c r="C18" s="2">
        <f>VLOOKUP(A18,교통문화지수!A:AL,17,0)</f>
        <v>9.7799999999999994</v>
      </c>
      <c r="D18" s="2">
        <f>VLOOKUP(A18,교통문화지수!A:AL,18,0)</f>
        <v>15.55</v>
      </c>
      <c r="E18" s="2">
        <f>VLOOKUP(A18,'1인당 자동차등록대수'!A:AB,11,0)</f>
        <v>0.5</v>
      </c>
      <c r="F18" s="2">
        <f>VLOOKUP(A18,도시면적!A:I,5,0)</f>
        <v>30715247</v>
      </c>
      <c r="G18" s="2">
        <f>VLOOKUP(A18,'주택 수'!A:I,5,0)</f>
        <v>29106</v>
      </c>
    </row>
    <row r="19" spans="1:7" customFormat="1">
      <c r="A19" s="1" t="s">
        <v>18</v>
      </c>
      <c r="B19" s="2">
        <f>VLOOKUP(A19,교통문화지수!A:AL,16,0)</f>
        <v>44.22</v>
      </c>
      <c r="C19" s="2">
        <f>VLOOKUP(A19,교통문화지수!A:AL,17,0)</f>
        <v>11.52</v>
      </c>
      <c r="D19" s="2">
        <f>VLOOKUP(A19,교통문화지수!A:AL,18,0)</f>
        <v>15.41</v>
      </c>
      <c r="E19" s="2">
        <f>VLOOKUP(A19,'1인당 자동차등록대수'!A:AB,11,0)</f>
        <v>0.5</v>
      </c>
      <c r="F19" s="2">
        <f>VLOOKUP(A19,도시면적!A:I,5,0)</f>
        <v>13229891</v>
      </c>
      <c r="G19" s="2">
        <f>VLOOKUP(A19,'주택 수'!A:I,5,0)</f>
        <v>9623</v>
      </c>
    </row>
    <row r="20" spans="1:7" customFormat="1">
      <c r="A20" s="1" t="s">
        <v>19</v>
      </c>
      <c r="B20" s="2">
        <f>VLOOKUP(A20,교통문화지수!A:AL,16,0)</f>
        <v>44</v>
      </c>
      <c r="C20" s="2">
        <f>VLOOKUP(A20,교통문화지수!A:AL,17,0)</f>
        <v>16.190000000000001</v>
      </c>
      <c r="D20" s="2">
        <f>VLOOKUP(A20,교통문화지수!A:AL,18,0)</f>
        <v>16.29</v>
      </c>
      <c r="E20" s="2">
        <f>VLOOKUP(A20,'1인당 자동차등록대수'!A:AB,11,0)</f>
        <v>0.6</v>
      </c>
      <c r="F20" s="2">
        <f>VLOOKUP(A20,도시면적!A:I,5,0)</f>
        <v>9918922</v>
      </c>
      <c r="G20" s="2">
        <f>VLOOKUP(A20,'주택 수'!A:I,5,0)</f>
        <v>19529</v>
      </c>
    </row>
    <row r="21" spans="1:7" customFormat="1">
      <c r="A21" s="1" t="s">
        <v>20</v>
      </c>
      <c r="B21" s="2">
        <f>VLOOKUP(A21,교통문화지수!A:AL,16,0)</f>
        <v>46.18</v>
      </c>
      <c r="C21" s="2">
        <f>VLOOKUP(A21,교통문화지수!A:AL,17,0)</f>
        <v>13.56</v>
      </c>
      <c r="D21" s="2">
        <f>VLOOKUP(A21,교통문화지수!A:AL,18,0)</f>
        <v>16.690000000000001</v>
      </c>
      <c r="E21" s="2">
        <f>VLOOKUP(A21,'1인당 자동차등록대수'!A:AB,11,0)</f>
        <v>0.4</v>
      </c>
      <c r="F21" s="2">
        <f>VLOOKUP(A21,도시면적!A:I,5,0)</f>
        <v>3376013136</v>
      </c>
      <c r="G21" s="2">
        <f>VLOOKUP(A21,'주택 수'!A:I,5,0)</f>
        <v>4169100</v>
      </c>
    </row>
    <row r="22" spans="1:7" customFormat="1">
      <c r="A22" s="1" t="s">
        <v>21</v>
      </c>
      <c r="B22" s="2">
        <f>VLOOKUP(A22,교통문화지수!A:AL,16,0)</f>
        <v>48.5</v>
      </c>
      <c r="C22" s="2">
        <f>VLOOKUP(A22,교통문화지수!A:AL,17,0)</f>
        <v>7.27</v>
      </c>
      <c r="D22" s="2">
        <f>VLOOKUP(A22,교통문화지수!A:AL,18,0)</f>
        <v>17.55</v>
      </c>
      <c r="E22" s="2">
        <f>VLOOKUP(A22,'1인당 자동차등록대수'!A:AB,11,0)</f>
        <v>0.5</v>
      </c>
      <c r="F22" s="2">
        <f>VLOOKUP(A22,도시면적!A:I,5,0)</f>
        <v>81889445</v>
      </c>
      <c r="G22" s="2">
        <f>VLOOKUP(A22,'주택 수'!A:I,5,0)</f>
        <v>25083</v>
      </c>
    </row>
    <row r="23" spans="1:7" customFormat="1">
      <c r="A23" s="1" t="s">
        <v>22</v>
      </c>
      <c r="B23" s="2">
        <f>VLOOKUP(A23,교통문화지수!A:AL,16,0)</f>
        <v>44.36</v>
      </c>
      <c r="C23" s="2">
        <f>VLOOKUP(A23,교통문화지수!A:AL,17,0)</f>
        <v>10.95</v>
      </c>
      <c r="D23" s="2">
        <f>VLOOKUP(A23,교통문화지수!A:AL,18,0)</f>
        <v>17.21</v>
      </c>
      <c r="E23" s="2">
        <f>VLOOKUP(A23,'1인당 자동차등록대수'!A:AB,11,0)</f>
        <v>0.4</v>
      </c>
      <c r="F23" s="2">
        <f>VLOOKUP(A23,도시면적!A:I,5,0)</f>
        <v>193400919</v>
      </c>
      <c r="G23" s="2">
        <f>VLOOKUP(A23,'주택 수'!A:I,5,0)</f>
        <v>314605</v>
      </c>
    </row>
    <row r="24" spans="1:7" customFormat="1">
      <c r="A24" s="1" t="s">
        <v>23</v>
      </c>
      <c r="B24" s="2">
        <f>VLOOKUP(A24,교통문화지수!A:AL,16,0)</f>
        <v>48.9</v>
      </c>
      <c r="C24" s="2">
        <f>VLOOKUP(A24,교통문화지수!A:AL,17,0)</f>
        <v>6.68</v>
      </c>
      <c r="D24" s="2">
        <f>VLOOKUP(A24,교통문화지수!A:AL,18,0)</f>
        <v>16.75</v>
      </c>
      <c r="E24" s="2">
        <f>VLOOKUP(A24,'1인당 자동차등록대수'!A:AB,11,0)</f>
        <v>0.4</v>
      </c>
      <c r="F24" s="2">
        <f>VLOOKUP(A24,도시면적!A:I,5,0)</f>
        <v>35853000</v>
      </c>
      <c r="G24" s="2">
        <f>VLOOKUP(A24,'주택 수'!A:I,5,0)</f>
        <v>12772</v>
      </c>
    </row>
    <row r="25" spans="1:7" customFormat="1">
      <c r="A25" s="1" t="s">
        <v>24</v>
      </c>
      <c r="B25" s="2">
        <f>VLOOKUP(A25,교통문화지수!A:AL,16,0)</f>
        <v>47.24</v>
      </c>
      <c r="C25" s="2">
        <f>VLOOKUP(A25,교통문화지수!A:AL,17,0)</f>
        <v>10.11</v>
      </c>
      <c r="D25" s="2">
        <f>VLOOKUP(A25,교통문화지수!A:AL,18,0)</f>
        <v>16.600000000000001</v>
      </c>
      <c r="E25" s="2">
        <f>VLOOKUP(A25,'1인당 자동차등록대수'!A:AB,11,0)</f>
        <v>0.3</v>
      </c>
      <c r="F25" s="2">
        <f>VLOOKUP(A25,도시면적!A:I,5,0)</f>
        <v>38506472</v>
      </c>
      <c r="G25" s="2">
        <f>VLOOKUP(A25,'주택 수'!A:I,5,0)</f>
        <v>104641</v>
      </c>
    </row>
    <row r="26" spans="1:7" customFormat="1">
      <c r="A26" s="1" t="s">
        <v>25</v>
      </c>
      <c r="B26" s="2">
        <f>VLOOKUP(A26,교통문화지수!A:AL,16,0)</f>
        <v>44.01</v>
      </c>
      <c r="C26" s="2">
        <f>VLOOKUP(A26,교통문화지수!A:AL,17,0)</f>
        <v>10.45</v>
      </c>
      <c r="D26" s="2">
        <f>VLOOKUP(A26,교통문화지수!A:AL,18,0)</f>
        <v>16.68</v>
      </c>
      <c r="E26" s="2">
        <f>VLOOKUP(A26,'1인당 자동차등록대수'!A:AB,11,0)</f>
        <v>0.5</v>
      </c>
      <c r="F26" s="2">
        <f>VLOOKUP(A26,도시면적!A:I,5,0)</f>
        <v>172260533</v>
      </c>
      <c r="G26" s="2">
        <f>VLOOKUP(A26,'주택 수'!A:I,5,0)</f>
        <v>120155</v>
      </c>
    </row>
    <row r="27" spans="1:7" customFormat="1">
      <c r="A27" s="1" t="s">
        <v>26</v>
      </c>
      <c r="B27" s="2">
        <f>VLOOKUP(A27,교통문화지수!A:AL,16,0)</f>
        <v>46.65</v>
      </c>
      <c r="C27" s="2">
        <f>VLOOKUP(A27,교통문화지수!A:AL,17,0)</f>
        <v>9.57</v>
      </c>
      <c r="D27" s="2">
        <f>VLOOKUP(A27,교통문화지수!A:AL,18,0)</f>
        <v>16.59</v>
      </c>
      <c r="E27" s="2">
        <f>VLOOKUP(A27,'1인당 자동차등록대수'!A:AB,11,0)</f>
        <v>0.4</v>
      </c>
      <c r="F27" s="2">
        <f>VLOOKUP(A27,도시면적!A:I,5,0)</f>
        <v>33292067</v>
      </c>
      <c r="G27" s="2">
        <f>VLOOKUP(A27,'주택 수'!A:I,5,0)</f>
        <v>58785</v>
      </c>
    </row>
    <row r="28" spans="1:7" customFormat="1">
      <c r="A28" s="1" t="s">
        <v>27</v>
      </c>
      <c r="B28" s="2">
        <f>VLOOKUP(A28,교통문화지수!A:AL,16,0)</f>
        <v>44.09</v>
      </c>
      <c r="C28" s="2">
        <f>VLOOKUP(A28,교통문화지수!A:AL,17,0)</f>
        <v>18.75</v>
      </c>
      <c r="D28" s="2">
        <f>VLOOKUP(A28,교통문화지수!A:AL,18,0)</f>
        <v>16.86</v>
      </c>
      <c r="E28" s="2">
        <f>VLOOKUP(A28,'1인당 자동차등록대수'!A:AB,11,0)</f>
        <v>0.4</v>
      </c>
      <c r="F28" s="2">
        <f>VLOOKUP(A28,도시면적!A:I,5,0)</f>
        <v>36460228</v>
      </c>
      <c r="G28" s="2">
        <f>VLOOKUP(A28,'주택 수'!A:I,5,0)</f>
        <v>87516</v>
      </c>
    </row>
    <row r="29" spans="1:7" customFormat="1">
      <c r="A29" s="1" t="s">
        <v>28</v>
      </c>
      <c r="B29" s="2">
        <f>VLOOKUP(A29,교통문화지수!A:AL,16,0)</f>
        <v>46.46</v>
      </c>
      <c r="C29" s="2">
        <f>VLOOKUP(A29,교통문화지수!A:AL,17,0)</f>
        <v>8.73</v>
      </c>
      <c r="D29" s="2">
        <f>VLOOKUP(A29,교통문화지수!A:AL,18,0)</f>
        <v>15.7</v>
      </c>
      <c r="E29" s="2">
        <f>VLOOKUP(A29,'1인당 자동차등록대수'!A:AB,11,0)</f>
        <v>0.5</v>
      </c>
      <c r="F29" s="2">
        <f>VLOOKUP(A29,도시면적!A:I,5,0)</f>
        <v>101933117</v>
      </c>
      <c r="G29" s="2">
        <f>VLOOKUP(A29,'주택 수'!A:I,5,0)</f>
        <v>141596</v>
      </c>
    </row>
    <row r="30" spans="1:7" customFormat="1">
      <c r="A30" s="1" t="s">
        <v>29</v>
      </c>
      <c r="B30" s="2">
        <f>VLOOKUP(A30,교통문화지수!A:AL,16,0)</f>
        <v>45.67</v>
      </c>
      <c r="C30" s="2">
        <f>VLOOKUP(A30,교통문화지수!A:AL,17,0)</f>
        <v>15.32</v>
      </c>
      <c r="D30" s="2">
        <f>VLOOKUP(A30,교통문화지수!A:AL,18,0)</f>
        <v>16.420000000000002</v>
      </c>
      <c r="E30" s="2">
        <f>VLOOKUP(A30,'1인당 자동차등록대수'!A:AB,11,0)</f>
        <v>0.4</v>
      </c>
      <c r="F30" s="2">
        <f>VLOOKUP(A30,도시면적!A:I,5,0)</f>
        <v>241792390</v>
      </c>
      <c r="G30" s="2">
        <f>VLOOKUP(A30,'주택 수'!A:I,5,0)</f>
        <v>220328</v>
      </c>
    </row>
    <row r="31" spans="1:7" customFormat="1">
      <c r="A31" s="1" t="s">
        <v>30</v>
      </c>
      <c r="B31" s="2">
        <f>VLOOKUP(A31,교통문화지수!A:AL,16,0)</f>
        <v>44.92</v>
      </c>
      <c r="C31" s="2">
        <f>VLOOKUP(A31,교통문화지수!A:AL,17,0)</f>
        <v>12.03</v>
      </c>
      <c r="D31" s="2">
        <f>VLOOKUP(A31,교통문화지수!A:AL,18,0)</f>
        <v>14.9</v>
      </c>
      <c r="E31" s="2">
        <f>VLOOKUP(A31,'1인당 자동차등록대수'!A:AB,11,0)</f>
        <v>0.4</v>
      </c>
      <c r="F31" s="2">
        <f>VLOOKUP(A31,도시면적!A:I,5,0)</f>
        <v>33297990</v>
      </c>
      <c r="G31" s="2">
        <f>VLOOKUP(A31,'주택 수'!A:I,5,0)</f>
        <v>36825</v>
      </c>
    </row>
    <row r="32" spans="1:7" customFormat="1">
      <c r="A32" s="1" t="s">
        <v>31</v>
      </c>
      <c r="B32" s="2">
        <f>VLOOKUP(A32,교통문화지수!A:AL,16,0)</f>
        <v>48.14</v>
      </c>
      <c r="C32" s="2">
        <f>VLOOKUP(A32,교통문화지수!A:AL,17,0)</f>
        <v>22.73</v>
      </c>
      <c r="D32" s="2">
        <f>VLOOKUP(A32,교통문화지수!A:AL,18,0)</f>
        <v>16.59</v>
      </c>
      <c r="E32" s="2">
        <f>VLOOKUP(A32,'1인당 자동차등록대수'!A:AB,11,0)</f>
        <v>0.4</v>
      </c>
      <c r="F32" s="2">
        <f>VLOOKUP(A32,도시면적!A:I,5,0)</f>
        <v>53450000</v>
      </c>
      <c r="G32" s="2">
        <f>VLOOKUP(A32,'주택 수'!A:I,5,0)</f>
        <v>265529</v>
      </c>
    </row>
    <row r="33" spans="1:7" customFormat="1">
      <c r="A33" s="1" t="s">
        <v>32</v>
      </c>
      <c r="B33" s="2">
        <f>VLOOKUP(A33,교통문화지수!A:AL,16,0)</f>
        <v>46.32</v>
      </c>
      <c r="C33" s="2">
        <f>VLOOKUP(A33,교통문화지수!A:AL,17,0)</f>
        <v>18.579999999999998</v>
      </c>
      <c r="D33" s="2">
        <f>VLOOKUP(A33,교통문화지수!A:AL,18,0)</f>
        <v>16.16</v>
      </c>
      <c r="E33" s="2">
        <f>VLOOKUP(A33,'1인당 자동차등록대수'!A:AB,11,0)</f>
        <v>0.4</v>
      </c>
      <c r="F33" s="2">
        <f>VLOOKUP(A33,도시면적!A:I,5,0)</f>
        <v>141820897</v>
      </c>
      <c r="G33" s="2">
        <f>VLOOKUP(A33,'주택 수'!A:I,5,0)</f>
        <v>255925</v>
      </c>
    </row>
    <row r="34" spans="1:7" customFormat="1">
      <c r="A34" s="1" t="s">
        <v>33</v>
      </c>
      <c r="B34" s="2">
        <f>VLOOKUP(A34,교통문화지수!A:AL,16,0)</f>
        <v>44.97</v>
      </c>
      <c r="C34" s="2">
        <f>VLOOKUP(A34,교통문화지수!A:AL,17,0)</f>
        <v>14.94</v>
      </c>
      <c r="D34" s="2">
        <f>VLOOKUP(A34,교통문화지수!A:AL,18,0)</f>
        <v>17.09</v>
      </c>
      <c r="E34" s="2">
        <f>VLOOKUP(A34,'1인당 자동차등록대수'!A:AB,11,0)</f>
        <v>0.4</v>
      </c>
      <c r="F34" s="2">
        <f>VLOOKUP(A34,도시면적!A:I,5,0)</f>
        <v>121138690</v>
      </c>
      <c r="G34" s="2">
        <f>VLOOKUP(A34,'주택 수'!A:I,5,0)</f>
        <v>365222</v>
      </c>
    </row>
    <row r="35" spans="1:7" customFormat="1">
      <c r="A35" s="1" t="s">
        <v>34</v>
      </c>
      <c r="B35" s="2">
        <f>VLOOKUP(A35,교통문화지수!A:AL,16,0)</f>
        <v>47.54</v>
      </c>
      <c r="C35" s="2">
        <f>VLOOKUP(A35,교통문화지수!A:AL,17,0)</f>
        <v>17.64</v>
      </c>
      <c r="D35" s="2">
        <f>VLOOKUP(A35,교통문화지수!A:AL,18,0)</f>
        <v>16.100000000000001</v>
      </c>
      <c r="E35" s="2">
        <f>VLOOKUP(A35,'1인당 자동차등록대수'!A:AB,11,0)</f>
        <v>0.5</v>
      </c>
      <c r="F35" s="2">
        <f>VLOOKUP(A35,도시면적!A:I,5,0)</f>
        <v>135059861</v>
      </c>
      <c r="G35" s="2">
        <f>VLOOKUP(A35,'주택 수'!A:I,5,0)</f>
        <v>147295</v>
      </c>
    </row>
    <row r="36" spans="1:7" customFormat="1">
      <c r="A36" s="1" t="s">
        <v>35</v>
      </c>
      <c r="B36" s="2">
        <f>VLOOKUP(A36,교통문화지수!A:AL,16,0)</f>
        <v>44.98</v>
      </c>
      <c r="C36" s="2">
        <f>VLOOKUP(A36,교통문화지수!A:AL,17,0)</f>
        <v>18.239999999999998</v>
      </c>
      <c r="D36" s="2">
        <f>VLOOKUP(A36,교통문화지수!A:AL,18,0)</f>
        <v>16.22</v>
      </c>
      <c r="E36" s="2">
        <f>VLOOKUP(A36,'1인당 자동차등록대수'!A:AB,11,0)</f>
        <v>0.5</v>
      </c>
      <c r="F36" s="2">
        <f>VLOOKUP(A36,도시면적!A:I,5,0)</f>
        <v>151472341</v>
      </c>
      <c r="G36" s="2">
        <f>VLOOKUP(A36,'주택 수'!A:I,5,0)</f>
        <v>200334</v>
      </c>
    </row>
    <row r="37" spans="1:7" customFormat="1">
      <c r="A37" s="1" t="s">
        <v>36</v>
      </c>
      <c r="B37" s="2">
        <f>VLOOKUP(A37,교통문화지수!A:AL,16,0)</f>
        <v>47.11</v>
      </c>
      <c r="C37" s="2">
        <f>VLOOKUP(A37,교통문화지수!A:AL,17,0)</f>
        <v>8.75</v>
      </c>
      <c r="D37" s="2">
        <f>VLOOKUP(A37,교통문화지수!A:AL,18,0)</f>
        <v>15.45</v>
      </c>
      <c r="E37" s="2">
        <f>VLOOKUP(A37,'1인당 자동차등록대수'!A:AB,11,0)</f>
        <v>0.5</v>
      </c>
      <c r="F37" s="2">
        <f>VLOOKUP(A37,도시면적!A:I,5,0)</f>
        <v>155948886</v>
      </c>
      <c r="G37" s="2">
        <f>VLOOKUP(A37,'주택 수'!A:I,5,0)</f>
        <v>70478</v>
      </c>
    </row>
    <row r="38" spans="1:7" customFormat="1">
      <c r="A38" s="1" t="s">
        <v>37</v>
      </c>
      <c r="B38" s="2">
        <f>VLOOKUP(A38,교통문화지수!A:AL,16,0)</f>
        <v>45.61</v>
      </c>
      <c r="C38" s="2">
        <f>VLOOKUP(A38,교통문화지수!A:AL,17,0)</f>
        <v>15.23</v>
      </c>
      <c r="D38" s="2">
        <f>VLOOKUP(A38,교통문화지수!A:AL,18,0)</f>
        <v>16.559999999999999</v>
      </c>
      <c r="E38" s="2">
        <f>VLOOKUP(A38,'1인당 자동차등록대수'!A:AB,11,0)</f>
        <v>0.4</v>
      </c>
      <c r="F38" s="2">
        <f>VLOOKUP(A38,도시면적!A:I,5,0)</f>
        <v>58480054</v>
      </c>
      <c r="G38" s="2">
        <f>VLOOKUP(A38,'주택 수'!A:I,5,0)</f>
        <v>177651</v>
      </c>
    </row>
    <row r="39" spans="1:7" customFormat="1">
      <c r="A39" s="1" t="s">
        <v>38</v>
      </c>
      <c r="B39" s="2">
        <f>VLOOKUP(A39,교통문화지수!A:AL,16,0)</f>
        <v>45.35</v>
      </c>
      <c r="C39" s="2">
        <f>VLOOKUP(A39,교통문화지수!A:AL,17,0)</f>
        <v>9.68</v>
      </c>
      <c r="D39" s="2">
        <f>VLOOKUP(A39,교통문화지수!A:AL,18,0)</f>
        <v>16.78</v>
      </c>
      <c r="E39" s="2">
        <f>VLOOKUP(A39,'1인당 자동차등록대수'!A:AB,11,0)</f>
        <v>0.5</v>
      </c>
      <c r="F39" s="2">
        <f>VLOOKUP(A39,도시면적!A:I,5,0)</f>
        <v>150455384</v>
      </c>
      <c r="G39" s="2">
        <f>VLOOKUP(A39,'주택 수'!A:I,5,0)</f>
        <v>76037</v>
      </c>
    </row>
    <row r="40" spans="1:7" customFormat="1">
      <c r="A40" s="1" t="s">
        <v>39</v>
      </c>
      <c r="B40" s="2">
        <f>VLOOKUP(A40,교통문화지수!A:AL,16,0)</f>
        <v>47.46</v>
      </c>
      <c r="C40" s="2">
        <f>VLOOKUP(A40,교통문화지수!A:AL,17,0)</f>
        <v>16.46</v>
      </c>
      <c r="D40" s="2">
        <f>VLOOKUP(A40,교통문화지수!A:AL,18,0)</f>
        <v>16.899999999999999</v>
      </c>
      <c r="E40" s="2">
        <f>VLOOKUP(A40,'1인당 자동차등록대수'!A:AB,11,0)</f>
        <v>0.5</v>
      </c>
      <c r="F40" s="2">
        <f>VLOOKUP(A40,도시면적!A:I,5,0)</f>
        <v>51198870</v>
      </c>
      <c r="G40" s="2">
        <f>VLOOKUP(A40,'주택 수'!A:I,5,0)</f>
        <v>43550</v>
      </c>
    </row>
    <row r="41" spans="1:7" customFormat="1">
      <c r="A41" s="1" t="s">
        <v>40</v>
      </c>
      <c r="B41" s="2">
        <f>VLOOKUP(A41,교통문화지수!A:AL,16,0)</f>
        <v>46.18</v>
      </c>
      <c r="C41" s="2">
        <f>VLOOKUP(A41,교통문화지수!A:AL,17,0)</f>
        <v>16.239999999999998</v>
      </c>
      <c r="D41" s="2">
        <f>VLOOKUP(A41,교통문화지수!A:AL,18,0)</f>
        <v>16.93</v>
      </c>
      <c r="E41" s="2">
        <f>VLOOKUP(A41,'1인당 자동차등록대수'!A:AB,11,0)</f>
        <v>0.6</v>
      </c>
      <c r="F41" s="2">
        <f>VLOOKUP(A41,도시면적!A:I,5,0)</f>
        <v>26093192</v>
      </c>
      <c r="G41" s="2">
        <f>VLOOKUP(A41,'주택 수'!A:I,5,0)</f>
        <v>40237</v>
      </c>
    </row>
    <row r="42" spans="1:7" customFormat="1">
      <c r="A42" s="1" t="s">
        <v>41</v>
      </c>
      <c r="B42" s="2">
        <f>VLOOKUP(A42,교통문화지수!A:AL,16,0)</f>
        <v>45.4</v>
      </c>
      <c r="C42" s="2">
        <f>VLOOKUP(A42,교통문화지수!A:AL,17,0)</f>
        <v>10.68</v>
      </c>
      <c r="D42" s="2">
        <f>VLOOKUP(A42,교통문화지수!A:AL,18,0)</f>
        <v>16.32</v>
      </c>
      <c r="E42" s="2">
        <f>VLOOKUP(A42,'1인당 자동차등록대수'!A:AB,11,0)</f>
        <v>0.6</v>
      </c>
      <c r="F42" s="2">
        <f>VLOOKUP(A42,도시면적!A:I,5,0)</f>
        <v>30445145</v>
      </c>
      <c r="G42" s="2">
        <f>VLOOKUP(A42,'주택 수'!A:I,5,0)</f>
        <v>15967</v>
      </c>
    </row>
    <row r="43" spans="1:7" customFormat="1">
      <c r="A43" s="1" t="s">
        <v>42</v>
      </c>
      <c r="B43" s="2">
        <f>VLOOKUP(A43,교통문화지수!A:AL,16,0)</f>
        <v>47.28</v>
      </c>
      <c r="C43" s="2">
        <f>VLOOKUP(A43,교통문화지수!A:AL,17,0)</f>
        <v>15.6</v>
      </c>
      <c r="D43" s="2">
        <f>VLOOKUP(A43,교통문화지수!A:AL,18,0)</f>
        <v>17.29</v>
      </c>
      <c r="E43" s="2">
        <f>VLOOKUP(A43,'1인당 자동차등록대수'!A:AB,11,0)</f>
        <v>0.5</v>
      </c>
      <c r="F43" s="2">
        <f>VLOOKUP(A43,도시면적!A:I,5,0)</f>
        <v>42757000</v>
      </c>
      <c r="G43" s="2">
        <f>VLOOKUP(A43,'주택 수'!A:I,5,0)</f>
        <v>74898</v>
      </c>
    </row>
    <row r="44" spans="1:7" customFormat="1">
      <c r="A44" s="1" t="s">
        <v>43</v>
      </c>
      <c r="B44" s="2">
        <f>VLOOKUP(A44,교통문화지수!A:AL,16,0)</f>
        <v>45.2</v>
      </c>
      <c r="C44" s="2">
        <f>VLOOKUP(A44,교통문화지수!A:AL,17,0)</f>
        <v>9.92</v>
      </c>
      <c r="D44" s="2">
        <f>VLOOKUP(A44,교통문화지수!A:AL,18,0)</f>
        <v>16.510000000000002</v>
      </c>
      <c r="E44" s="2">
        <f>VLOOKUP(A44,'1인당 자동차등록대수'!A:AB,11,0)</f>
        <v>0.4</v>
      </c>
      <c r="F44" s="2">
        <f>VLOOKUP(A44,도시면적!A:I,5,0)</f>
        <v>388296171</v>
      </c>
      <c r="G44" s="2">
        <f>VLOOKUP(A44,'주택 수'!A:I,5,0)</f>
        <v>327895</v>
      </c>
    </row>
    <row r="45" spans="1:7" customFormat="1">
      <c r="A45" s="1" t="s">
        <v>44</v>
      </c>
      <c r="B45" s="2">
        <f>VLOOKUP(A45,교통문화지수!A:AL,16,0)</f>
        <v>47.62</v>
      </c>
      <c r="C45" s="2">
        <f>VLOOKUP(A45,교통문화지수!A:AL,17,0)</f>
        <v>11.92</v>
      </c>
      <c r="D45" s="2">
        <f>VLOOKUP(A45,교통문화지수!A:AL,18,0)</f>
        <v>16.89</v>
      </c>
      <c r="E45" s="2">
        <f>VLOOKUP(A45,'1인당 자동차등록대수'!A:AB,11,0)</f>
        <v>0.4</v>
      </c>
      <c r="F45" s="2">
        <f>VLOOKUP(A45,도시면적!A:I,5,0)</f>
        <v>53991234</v>
      </c>
      <c r="G45" s="2">
        <f>VLOOKUP(A45,'주택 수'!A:I,5,0)</f>
        <v>47471</v>
      </c>
    </row>
    <row r="46" spans="1:7" customFormat="1">
      <c r="A46" s="1" t="s">
        <v>45</v>
      </c>
      <c r="B46" s="2">
        <f>VLOOKUP(A46,교통문화지수!A:AL,16,0)</f>
        <v>44.66</v>
      </c>
      <c r="C46" s="2">
        <f>VLOOKUP(A46,교통문화지수!A:AL,17,0)</f>
        <v>19.79</v>
      </c>
      <c r="D46" s="2">
        <f>VLOOKUP(A46,교통문화지수!A:AL,18,0)</f>
        <v>15.89</v>
      </c>
      <c r="E46" s="2">
        <f>VLOOKUP(A46,'1인당 자동차등록대수'!A:AB,11,0)</f>
        <v>0.3</v>
      </c>
      <c r="F46" s="2">
        <f>VLOOKUP(A46,도시면적!A:I,5,0)</f>
        <v>81616520</v>
      </c>
      <c r="G46" s="2">
        <f>VLOOKUP(A46,'주택 수'!A:I,5,0)</f>
        <v>143102</v>
      </c>
    </row>
    <row r="47" spans="1:7" customFormat="1">
      <c r="A47" s="1" t="s">
        <v>46</v>
      </c>
      <c r="B47" s="2">
        <f>VLOOKUP(A47,교통문화지수!A:AL,16,0)</f>
        <v>45.5</v>
      </c>
      <c r="C47" s="2">
        <f>VLOOKUP(A47,교통문화지수!A:AL,17,0)</f>
        <v>9.7100000000000009</v>
      </c>
      <c r="D47" s="2">
        <f>VLOOKUP(A47,교통문화지수!A:AL,18,0)</f>
        <v>15.78</v>
      </c>
      <c r="E47" s="2">
        <f>VLOOKUP(A47,'1인당 자동차등록대수'!A:AB,11,0)</f>
        <v>0.5</v>
      </c>
      <c r="F47" s="2">
        <f>VLOOKUP(A47,도시면적!A:I,5,0)</f>
        <v>82297681</v>
      </c>
      <c r="G47" s="2">
        <f>VLOOKUP(A47,'주택 수'!A:I,5,0)</f>
        <v>72721</v>
      </c>
    </row>
    <row r="48" spans="1:7" customFormat="1">
      <c r="A48" s="1" t="s">
        <v>47</v>
      </c>
      <c r="B48" s="2">
        <f>VLOOKUP(A48,교통문화지수!A:AL,16,0)</f>
        <v>47.37</v>
      </c>
      <c r="C48" s="2">
        <f>VLOOKUP(A48,교통문화지수!A:AL,17,0)</f>
        <v>17.399999999999999</v>
      </c>
      <c r="D48" s="2">
        <f>VLOOKUP(A48,교통문화지수!A:AL,18,0)</f>
        <v>17.329999999999998</v>
      </c>
      <c r="E48" s="2">
        <f>VLOOKUP(A48,'1인당 자동차등록대수'!A:AB,11,0)</f>
        <v>0.5</v>
      </c>
      <c r="F48" s="2">
        <f>VLOOKUP(A48,도시면적!A:I,5,0)</f>
        <v>80918908</v>
      </c>
      <c r="G48" s="2">
        <f>VLOOKUP(A48,'주택 수'!A:I,5,0)</f>
        <v>150361</v>
      </c>
    </row>
    <row r="49" spans="1:7" customFormat="1">
      <c r="A49" s="1" t="s">
        <v>48</v>
      </c>
      <c r="B49" s="2">
        <f>VLOOKUP(A49,교통문화지수!A:AL,16,0)</f>
        <v>45.18</v>
      </c>
      <c r="C49" s="2">
        <f>VLOOKUP(A49,교통문화지수!A:AL,17,0)</f>
        <v>18.52</v>
      </c>
      <c r="D49" s="2">
        <f>VLOOKUP(A49,교통문화지수!A:AL,18,0)</f>
        <v>17.52</v>
      </c>
      <c r="E49" s="2">
        <f>VLOOKUP(A49,'1인당 자동차등록대수'!A:AB,11,0)</f>
        <v>0.5</v>
      </c>
      <c r="F49" s="2">
        <f>VLOOKUP(A49,도시면적!A:I,5,0)</f>
        <v>152224409</v>
      </c>
      <c r="G49" s="2">
        <f>VLOOKUP(A49,'주택 수'!A:I,5,0)</f>
        <v>191831</v>
      </c>
    </row>
    <row r="50" spans="1:7" customFormat="1">
      <c r="A50" s="1" t="s">
        <v>49</v>
      </c>
      <c r="B50" s="2">
        <f>VLOOKUP(A50,교통문화지수!A:AL,16,0)</f>
        <v>47.51</v>
      </c>
      <c r="C50" s="2">
        <f>VLOOKUP(A50,교통문화지수!A:AL,17,0)</f>
        <v>17.059999999999999</v>
      </c>
      <c r="D50" s="2">
        <f>VLOOKUP(A50,교통문화지수!A:AL,18,0)</f>
        <v>17.34</v>
      </c>
      <c r="E50" s="2">
        <f>VLOOKUP(A50,'1인당 자동차등록대수'!A:AB,11,0)</f>
        <v>0.6</v>
      </c>
      <c r="F50" s="2">
        <f>VLOOKUP(A50,도시면적!A:I,5,0)</f>
        <v>39013035</v>
      </c>
      <c r="G50" s="2">
        <f>VLOOKUP(A50,'주택 수'!A:I,5,0)</f>
        <v>53552</v>
      </c>
    </row>
    <row r="51" spans="1:7" customFormat="1">
      <c r="A51" s="1" t="s">
        <v>50</v>
      </c>
      <c r="B51" s="2">
        <f>VLOOKUP(A51,교통문화지수!A:AL,16,0)</f>
        <v>42.97</v>
      </c>
      <c r="C51" s="2">
        <f>VLOOKUP(A51,교통문화지수!A:AL,17,0)</f>
        <v>12.02</v>
      </c>
      <c r="D51" s="2">
        <f>VLOOKUP(A51,교통문화지수!A:AL,18,0)</f>
        <v>16.399999999999999</v>
      </c>
      <c r="E51" s="2">
        <f>VLOOKUP(A51,'1인당 자동차등록대수'!A:AB,11,0)</f>
        <v>0.4</v>
      </c>
      <c r="F51" s="2">
        <f>VLOOKUP(A51,도시면적!A:I,5,0)</f>
        <v>93044652</v>
      </c>
      <c r="G51" s="2">
        <f>VLOOKUP(A51,'주택 수'!A:I,5,0)</f>
        <v>73525</v>
      </c>
    </row>
    <row r="52" spans="1:7" customFormat="1">
      <c r="A52" s="1" t="s">
        <v>51</v>
      </c>
      <c r="B52" s="2">
        <f>VLOOKUP(A52,교통문화지수!A:AL,16,0)</f>
        <v>48.3</v>
      </c>
      <c r="C52" s="2">
        <f>VLOOKUP(A52,교통문화지수!A:AL,17,0)</f>
        <v>9.51</v>
      </c>
      <c r="D52" s="2">
        <f>VLOOKUP(A52,교통문화지수!A:AL,18,0)</f>
        <v>16.579999999999998</v>
      </c>
      <c r="E52" s="2">
        <f>VLOOKUP(A52,'1인당 자동차등록대수'!A:AB,11,0)</f>
        <v>0.5</v>
      </c>
      <c r="F52" s="2">
        <f>VLOOKUP(A52,도시면적!A:I,5,0)</f>
        <v>317604045</v>
      </c>
      <c r="G52" s="2">
        <f>VLOOKUP(A52,'주택 수'!A:I,5,0)</f>
        <v>253213</v>
      </c>
    </row>
    <row r="53" spans="1:7" customFormat="1">
      <c r="A53" s="1" t="s">
        <v>52</v>
      </c>
      <c r="B53" s="2">
        <f>VLOOKUP(A53,교통문화지수!A:AL,16,0)</f>
        <v>45.32</v>
      </c>
      <c r="C53" s="2">
        <f>VLOOKUP(A53,교통문화지수!A:AL,17,0)</f>
        <v>12.37</v>
      </c>
      <c r="D53" s="2">
        <f>VLOOKUP(A53,교통문화지수!A:AL,18,0)</f>
        <v>16.32</v>
      </c>
      <c r="E53" s="2">
        <f>VLOOKUP(A53,'1인당 자동차등록대수'!A:AB,11,0)</f>
        <v>0.5</v>
      </c>
      <c r="F53" s="2">
        <f>VLOOKUP(A53,도시면적!A:I,5,0)</f>
        <v>2007719820</v>
      </c>
      <c r="G53" s="2">
        <f>VLOOKUP(A53,'주택 수'!A:I,5,0)</f>
        <v>1226708</v>
      </c>
    </row>
    <row r="54" spans="1:7" customFormat="1">
      <c r="A54" s="1" t="s">
        <v>53</v>
      </c>
      <c r="B54" s="2">
        <f>VLOOKUP(A54,교통문화지수!A:AL,16,0)</f>
        <v>45.32</v>
      </c>
      <c r="C54" s="2">
        <f>VLOOKUP(A54,교통문화지수!A:AL,17,0)</f>
        <v>11.66</v>
      </c>
      <c r="D54" s="2">
        <f>VLOOKUP(A54,교통문화지수!A:AL,18,0)</f>
        <v>17.25</v>
      </c>
      <c r="E54" s="2">
        <f>VLOOKUP(A54,'1인당 자동차등록대수'!A:AB,11,0)</f>
        <v>0.4</v>
      </c>
      <c r="F54" s="2">
        <f>VLOOKUP(A54,도시면적!A:I,5,0)</f>
        <v>98609973</v>
      </c>
      <c r="G54" s="2">
        <f>VLOOKUP(A54,'주택 수'!A:I,5,0)</f>
        <v>97425</v>
      </c>
    </row>
    <row r="55" spans="1:7" customFormat="1">
      <c r="A55" s="1" t="s">
        <v>54</v>
      </c>
      <c r="B55" s="2">
        <f>VLOOKUP(A55,교통문화지수!A:AL,16,0)</f>
        <v>41.26</v>
      </c>
      <c r="C55" s="2">
        <f>VLOOKUP(A55,교통문화지수!A:AL,17,0)</f>
        <v>9.5399999999999991</v>
      </c>
      <c r="D55" s="2">
        <f>VLOOKUP(A55,교통문화지수!A:AL,18,0)</f>
        <v>16.190000000000001</v>
      </c>
      <c r="E55" s="2">
        <f>VLOOKUP(A55,'1인당 자동차등록대수'!A:AB,11,0)</f>
        <v>0.5</v>
      </c>
      <c r="F55" s="2">
        <f>VLOOKUP(A55,도시면적!A:I,5,0)</f>
        <v>31906464</v>
      </c>
      <c r="G55" s="2">
        <f>VLOOKUP(A55,'주택 수'!A:I,5,0)</f>
        <v>27188</v>
      </c>
    </row>
    <row r="56" spans="1:7" customFormat="1">
      <c r="A56" s="1" t="s">
        <v>55</v>
      </c>
      <c r="B56" s="2">
        <f>VLOOKUP(A56,교통문화지수!A:AL,16,0)</f>
        <v>46.82</v>
      </c>
      <c r="C56" s="2">
        <f>VLOOKUP(A56,교통문화지수!A:AL,17,0)</f>
        <v>19.96</v>
      </c>
      <c r="D56" s="2">
        <f>VLOOKUP(A56,교통문화지수!A:AL,18,0)</f>
        <v>17.86</v>
      </c>
      <c r="E56" s="2">
        <f>VLOOKUP(A56,'1인당 자동차등록대수'!A:AB,11,0)</f>
        <v>0.5</v>
      </c>
      <c r="F56" s="2">
        <f>VLOOKUP(A56,도시면적!A:I,5,0)</f>
        <v>23219220</v>
      </c>
      <c r="G56" s="2">
        <f>VLOOKUP(A56,'주택 수'!A:I,5,0)</f>
        <v>23918</v>
      </c>
    </row>
    <row r="57" spans="1:7" customFormat="1">
      <c r="A57" s="1" t="s">
        <v>56</v>
      </c>
      <c r="B57" s="2">
        <f>VLOOKUP(A57,교통문화지수!A:AL,16,0)</f>
        <v>46.16</v>
      </c>
      <c r="C57" s="2">
        <f>VLOOKUP(A57,교통문화지수!A:AL,17,0)</f>
        <v>15.37</v>
      </c>
      <c r="D57" s="2">
        <f>VLOOKUP(A57,교통문화지수!A:AL,18,0)</f>
        <v>15.72</v>
      </c>
      <c r="E57" s="2">
        <f>VLOOKUP(A57,'1인당 자동차등록대수'!A:AB,11,0)</f>
        <v>0.5</v>
      </c>
      <c r="F57" s="2">
        <f>VLOOKUP(A57,도시면적!A:I,5,0)</f>
        <v>267087930</v>
      </c>
      <c r="G57" s="2">
        <f>VLOOKUP(A57,'주택 수'!A:I,5,0)</f>
        <v>173974</v>
      </c>
    </row>
    <row r="58" spans="1:7" customFormat="1">
      <c r="A58" s="1" t="s">
        <v>57</v>
      </c>
      <c r="B58" s="2">
        <f>VLOOKUP(A58,교통문화지수!A:AL,16,0)</f>
        <v>42.08</v>
      </c>
      <c r="C58" s="2">
        <f>VLOOKUP(A58,교통문화지수!A:AL,17,0)</f>
        <v>11.95</v>
      </c>
      <c r="D58" s="2">
        <f>VLOOKUP(A58,교통문화지수!A:AL,18,0)</f>
        <v>12.56</v>
      </c>
      <c r="E58" s="2">
        <f>VLOOKUP(A58,'1인당 자동차등록대수'!A:AB,11,0)</f>
        <v>0.4</v>
      </c>
      <c r="F58" s="2">
        <f>VLOOKUP(A58,도시면적!A:I,5,0)</f>
        <v>11801283</v>
      </c>
      <c r="G58" s="2">
        <f>VLOOKUP(A58,'주택 수'!A:I,5,0)</f>
        <v>22473</v>
      </c>
    </row>
    <row r="59" spans="1:7" customFormat="1">
      <c r="A59" s="1" t="s">
        <v>58</v>
      </c>
      <c r="B59" s="2">
        <f>VLOOKUP(A59,교통문화지수!A:AL,16,0)</f>
        <v>45.16</v>
      </c>
      <c r="C59" s="2">
        <f>VLOOKUP(A59,교통문화지수!A:AL,17,0)</f>
        <v>14.2</v>
      </c>
      <c r="D59" s="2">
        <f>VLOOKUP(A59,교통문화지수!A:AL,18,0)</f>
        <v>17.09</v>
      </c>
      <c r="E59" s="2">
        <f>VLOOKUP(A59,'1인당 자동차등록대수'!A:AB,11,0)</f>
        <v>0.5</v>
      </c>
      <c r="F59" s="2">
        <f>VLOOKUP(A59,도시면적!A:I,5,0)</f>
        <v>61769242</v>
      </c>
      <c r="G59" s="2">
        <f>VLOOKUP(A59,'주택 수'!A:I,5,0)</f>
        <v>46779</v>
      </c>
    </row>
    <row r="60" spans="1:7" customFormat="1">
      <c r="A60" s="1" t="s">
        <v>59</v>
      </c>
      <c r="B60" s="2">
        <f>VLOOKUP(A60,교통문화지수!A:AL,16,0)</f>
        <v>43.96</v>
      </c>
      <c r="C60" s="2">
        <f>VLOOKUP(A60,교통문화지수!A:AL,17,0)</f>
        <v>10.050000000000001</v>
      </c>
      <c r="D60" s="2">
        <f>VLOOKUP(A60,교통문화지수!A:AL,18,0)</f>
        <v>16.82</v>
      </c>
      <c r="E60" s="2">
        <f>VLOOKUP(A60,'1인당 자동차등록대수'!A:AB,11,0)</f>
        <v>0.5</v>
      </c>
      <c r="F60" s="2">
        <f>VLOOKUP(A60,도시면적!A:I,5,0)</f>
        <v>92095429</v>
      </c>
      <c r="G60" s="2">
        <f>VLOOKUP(A60,'주택 수'!A:I,5,0)</f>
        <v>46294</v>
      </c>
    </row>
    <row r="61" spans="1:7" customFormat="1">
      <c r="A61" s="1" t="s">
        <v>60</v>
      </c>
      <c r="B61" s="2">
        <f>VLOOKUP(A61,교통문화지수!A:AL,16,0)</f>
        <v>48.28</v>
      </c>
      <c r="C61" s="2">
        <f>VLOOKUP(A61,교통문화지수!A:AL,17,0)</f>
        <v>9.06</v>
      </c>
      <c r="D61" s="2">
        <f>VLOOKUP(A61,교통문화지수!A:AL,18,0)</f>
        <v>16.399999999999999</v>
      </c>
      <c r="E61" s="2">
        <f>VLOOKUP(A61,'1인당 자동차등록대수'!A:AB,11,0)</f>
        <v>0.6</v>
      </c>
      <c r="F61" s="2">
        <f>VLOOKUP(A61,도시면적!A:I,5,0)</f>
        <v>10302447</v>
      </c>
      <c r="G61" s="2">
        <f>VLOOKUP(A61,'주택 수'!A:I,5,0)</f>
        <v>16688</v>
      </c>
    </row>
    <row r="62" spans="1:7" customFormat="1">
      <c r="A62" s="1" t="s">
        <v>61</v>
      </c>
      <c r="B62" s="2">
        <f>VLOOKUP(A62,교통문화지수!A:AL,16,0)</f>
        <v>42.41</v>
      </c>
      <c r="C62" s="2">
        <f>VLOOKUP(A62,교통문화지수!A:AL,17,0)</f>
        <v>10.31</v>
      </c>
      <c r="D62" s="2">
        <f>VLOOKUP(A62,교통문화지수!A:AL,18,0)</f>
        <v>15.78</v>
      </c>
      <c r="E62" s="2">
        <f>VLOOKUP(A62,'1인당 자동차등록대수'!A:AB,11,0)</f>
        <v>0.5</v>
      </c>
      <c r="F62" s="2">
        <f>VLOOKUP(A62,도시면적!A:I,5,0)</f>
        <v>312975446</v>
      </c>
      <c r="G62" s="2">
        <f>VLOOKUP(A62,'주택 수'!A:I,5,0)</f>
        <v>126874</v>
      </c>
    </row>
    <row r="63" spans="1:7" customFormat="1">
      <c r="A63" s="1" t="s">
        <v>62</v>
      </c>
      <c r="B63" s="2">
        <f>VLOOKUP(A63,교통문화지수!A:AL,16,0)</f>
        <v>46.04</v>
      </c>
      <c r="C63" s="2">
        <f>VLOOKUP(A63,교통문화지수!A:AL,17,0)</f>
        <v>10.76</v>
      </c>
      <c r="D63" s="2">
        <f>VLOOKUP(A63,교통문화지수!A:AL,18,0)</f>
        <v>13.89</v>
      </c>
      <c r="E63" s="2">
        <f>VLOOKUP(A63,'1인당 자동차등록대수'!A:AB,11,0)</f>
        <v>0.5</v>
      </c>
      <c r="F63" s="2">
        <f>VLOOKUP(A63,도시면적!A:I,5,0)</f>
        <v>15830845</v>
      </c>
      <c r="G63" s="2">
        <f>VLOOKUP(A63,'주택 수'!A:I,5,0)</f>
        <v>13435</v>
      </c>
    </row>
    <row r="64" spans="1:7" customFormat="1">
      <c r="A64" s="1" t="s">
        <v>63</v>
      </c>
      <c r="B64" s="2">
        <f>VLOOKUP(A64,교통문화지수!A:AL,16,0)</f>
        <v>48.18</v>
      </c>
      <c r="C64" s="2">
        <f>VLOOKUP(A64,교통문화지수!A:AL,17,0)</f>
        <v>14.89</v>
      </c>
      <c r="D64" s="2">
        <f>VLOOKUP(A64,교통문화지수!A:AL,18,0)</f>
        <v>17.18</v>
      </c>
      <c r="E64" s="2">
        <f>VLOOKUP(A64,'1인당 자동차등록대수'!A:AB,11,0)</f>
        <v>0.5</v>
      </c>
      <c r="F64" s="2">
        <f>VLOOKUP(A64,도시면적!A:I,5,0)</f>
        <v>275744020</v>
      </c>
      <c r="G64" s="2">
        <f>VLOOKUP(A64,'주택 수'!A:I,5,0)</f>
        <v>118859</v>
      </c>
    </row>
    <row r="65" spans="1:7" customFormat="1">
      <c r="A65" s="1" t="s">
        <v>64</v>
      </c>
      <c r="B65" s="2">
        <f>VLOOKUP(A65,교통문화지수!A:AL,16,0)</f>
        <v>41.56</v>
      </c>
      <c r="C65" s="2">
        <f>VLOOKUP(A65,교통문화지수!A:AL,17,0)</f>
        <v>11.15</v>
      </c>
      <c r="D65" s="2">
        <f>VLOOKUP(A65,교통문화지수!A:AL,18,0)</f>
        <v>13.4</v>
      </c>
      <c r="E65" s="2">
        <f>VLOOKUP(A65,'1인당 자동차등록대수'!A:AB,11,0)</f>
        <v>0.6</v>
      </c>
      <c r="F65" s="2">
        <f>VLOOKUP(A65,도시면적!A:I,5,0)</f>
        <v>49409506</v>
      </c>
      <c r="G65" s="2">
        <f>VLOOKUP(A65,'주택 수'!A:I,5,0)</f>
        <v>27574</v>
      </c>
    </row>
    <row r="66" spans="1:7" customFormat="1">
      <c r="A66" s="1" t="s">
        <v>65</v>
      </c>
      <c r="B66" s="2">
        <f>VLOOKUP(A66,교통문화지수!A:AL,16,0)</f>
        <v>46.09</v>
      </c>
      <c r="C66" s="2">
        <f>VLOOKUP(A66,교통문화지수!A:AL,17,0)</f>
        <v>15.92</v>
      </c>
      <c r="D66" s="2">
        <f>VLOOKUP(A66,교통문화지수!A:AL,18,0)</f>
        <v>16.34</v>
      </c>
      <c r="E66" s="2">
        <f>VLOOKUP(A66,'1인당 자동차등록대수'!A:AB,11,0)</f>
        <v>0.5</v>
      </c>
      <c r="F66" s="2">
        <f>VLOOKUP(A66,도시면적!A:I,5,0)</f>
        <v>595333663</v>
      </c>
      <c r="G66" s="2">
        <f>VLOOKUP(A66,'주택 수'!A:I,5,0)</f>
        <v>343978</v>
      </c>
    </row>
    <row r="67" spans="1:7" customFormat="1">
      <c r="A67" s="1" t="s">
        <v>66</v>
      </c>
      <c r="B67" s="2">
        <f>VLOOKUP(A67,교통문화지수!A:AL,16,0)</f>
        <v>46.92</v>
      </c>
      <c r="C67" s="2">
        <f>VLOOKUP(A67,교통문화지수!A:AL,17,0)</f>
        <v>9.9600000000000009</v>
      </c>
      <c r="D67" s="2">
        <f>VLOOKUP(A67,교통문화지수!A:AL,18,0)</f>
        <v>16.37</v>
      </c>
      <c r="E67" s="2">
        <f>VLOOKUP(A67,'1인당 자동차등록대수'!A:AB,11,0)</f>
        <v>0.4</v>
      </c>
      <c r="F67" s="2">
        <f>VLOOKUP(A67,도시면적!A:I,5,0)</f>
        <v>61682008</v>
      </c>
      <c r="G67" s="2">
        <f>VLOOKUP(A67,'주택 수'!A:I,5,0)</f>
        <v>51096</v>
      </c>
    </row>
    <row r="68" spans="1:7" customFormat="1">
      <c r="A68" s="1" t="s">
        <v>67</v>
      </c>
      <c r="B68" s="2">
        <f>VLOOKUP(A68,교통문화지수!A:AL,16,0)</f>
        <v>43.14</v>
      </c>
      <c r="C68" s="2">
        <f>VLOOKUP(A68,교통문화지수!A:AL,17,0)</f>
        <v>9.02</v>
      </c>
      <c r="D68" s="2">
        <f>VLOOKUP(A68,교통문화지수!A:AL,18,0)</f>
        <v>15.99</v>
      </c>
      <c r="E68" s="2">
        <f>VLOOKUP(A68,'1인당 자동차등록대수'!A:AB,11,0)</f>
        <v>0.5</v>
      </c>
      <c r="F68" s="2">
        <f>VLOOKUP(A68,도시면적!A:I,5,0)</f>
        <v>17536071</v>
      </c>
      <c r="G68" s="2">
        <f>VLOOKUP(A68,'주택 수'!A:I,5,0)</f>
        <v>20487</v>
      </c>
    </row>
    <row r="69" spans="1:7" customFormat="1">
      <c r="A69" s="1" t="s">
        <v>68</v>
      </c>
      <c r="B69" s="2">
        <f>VLOOKUP(A69,교통문화지수!A:AL,16,0)</f>
        <v>46.44</v>
      </c>
      <c r="C69" s="2">
        <f>VLOOKUP(A69,교통문화지수!A:AL,17,0)</f>
        <v>16.399999999999999</v>
      </c>
      <c r="D69" s="2">
        <f>VLOOKUP(A69,교통문화지수!A:AL,18,0)</f>
        <v>16.32</v>
      </c>
      <c r="E69" s="2">
        <f>VLOOKUP(A69,'1인당 자동차등록대수'!A:AB,11,0)</f>
        <v>0.8</v>
      </c>
      <c r="F69" s="2">
        <f>VLOOKUP(A69,도시면적!A:I,5,0)</f>
        <v>39479042</v>
      </c>
      <c r="G69" s="2">
        <f>VLOOKUP(A69,'주택 수'!A:I,5,0)</f>
        <v>28145</v>
      </c>
    </row>
    <row r="70" spans="1:7" customFormat="1">
      <c r="A70" s="1" t="s">
        <v>69</v>
      </c>
      <c r="B70" s="2">
        <f>VLOOKUP(A70,교통문화지수!A:AL,16,0)</f>
        <v>46.36</v>
      </c>
      <c r="C70" s="2">
        <f>VLOOKUP(A70,교통문화지수!A:AL,17,0)</f>
        <v>9.3000000000000007</v>
      </c>
      <c r="D70" s="2">
        <f>VLOOKUP(A70,교통문화지수!A:AL,18,0)</f>
        <v>17.38</v>
      </c>
      <c r="E70" s="2">
        <f>VLOOKUP(A70,'1인당 자동차등록대수'!A:AB,11,0)</f>
        <v>0.5</v>
      </c>
      <c r="F70" s="2">
        <f>VLOOKUP(A70,도시면적!A:I,5,0)</f>
        <v>19391344</v>
      </c>
      <c r="G70" s="2">
        <f>VLOOKUP(A70,'주택 수'!A:I,5,0)</f>
        <v>18272</v>
      </c>
    </row>
    <row r="71" spans="1:7" customFormat="1">
      <c r="A71" s="1" t="s">
        <v>70</v>
      </c>
      <c r="B71" s="2">
        <f>VLOOKUP(A71,교통문화지수!A:AL,16,0)</f>
        <v>42.24</v>
      </c>
      <c r="C71" s="2">
        <f>VLOOKUP(A71,교통문화지수!A:AL,17,0)</f>
        <v>13.24</v>
      </c>
      <c r="D71" s="2">
        <f>VLOOKUP(A71,교통문화지수!A:AL,18,0)</f>
        <v>15.28</v>
      </c>
      <c r="E71" s="2">
        <f>VLOOKUP(A71,'1인당 자동차등록대수'!A:AB,11,0)</f>
        <v>0.5</v>
      </c>
      <c r="F71" s="2">
        <f>VLOOKUP(A71,도시면적!A:I,5,0)</f>
        <v>23545887</v>
      </c>
      <c r="G71" s="2">
        <f>VLOOKUP(A71,'주택 수'!A:I,5,0)</f>
        <v>23249</v>
      </c>
    </row>
    <row r="72" spans="1:7" customFormat="1">
      <c r="A72" s="1" t="s">
        <v>71</v>
      </c>
      <c r="B72" s="2">
        <f>VLOOKUP(A72,교통문화지수!A:AL,16,0)</f>
        <v>44.81</v>
      </c>
      <c r="C72" s="2">
        <f>VLOOKUP(A72,교통문화지수!A:AL,17,0)</f>
        <v>12.26</v>
      </c>
      <c r="D72" s="2">
        <f>VLOOKUP(A72,교통문화지수!A:AL,18,0)</f>
        <v>16.309999999999999</v>
      </c>
      <c r="E72" s="2">
        <f>VLOOKUP(A72,'1인당 자동차등록대수'!A:AB,11,0)</f>
        <v>0.5</v>
      </c>
      <c r="F72" s="2">
        <f>VLOOKUP(A72,도시면적!A:I,5,0)</f>
        <v>1866786485</v>
      </c>
      <c r="G72" s="2">
        <f>VLOOKUP(A72,'주택 수'!A:I,5,0)</f>
        <v>1060505</v>
      </c>
    </row>
    <row r="73" spans="1:7" customFormat="1">
      <c r="A73" s="1" t="s">
        <v>72</v>
      </c>
      <c r="B73" s="2">
        <f>VLOOKUP(A73,교통문화지수!A:AL,16,0)</f>
        <v>47.47</v>
      </c>
      <c r="C73" s="2">
        <f>VLOOKUP(A73,교통문화지수!A:AL,17,0)</f>
        <v>11.14</v>
      </c>
      <c r="D73" s="2">
        <f>VLOOKUP(A73,교통문화지수!A:AL,18,0)</f>
        <v>16.57</v>
      </c>
      <c r="E73" s="2">
        <f>VLOOKUP(A73,'1인당 자동차등록대수'!A:AB,11,0)</f>
        <v>0.5</v>
      </c>
      <c r="F73" s="2">
        <f>VLOOKUP(A73,도시면적!A:I,5,0)</f>
        <v>114831835</v>
      </c>
      <c r="G73" s="2">
        <f>VLOOKUP(A73,'주택 수'!A:I,5,0)</f>
        <v>92790</v>
      </c>
    </row>
    <row r="74" spans="1:7" customFormat="1">
      <c r="A74" s="1" t="s">
        <v>73</v>
      </c>
      <c r="B74" s="2">
        <f>VLOOKUP(A74,교통문화지수!A:AL,16,0)</f>
        <v>45.34</v>
      </c>
      <c r="C74" s="2">
        <f>VLOOKUP(A74,교통문화지수!A:AL,17,0)</f>
        <v>8.6199999999999992</v>
      </c>
      <c r="D74" s="2">
        <f>VLOOKUP(A74,교통문화지수!A:AL,18,0)</f>
        <v>17.559999999999999</v>
      </c>
      <c r="E74" s="2">
        <f>VLOOKUP(A74,'1인당 자동차등록대수'!A:AB,11,0)</f>
        <v>0.5</v>
      </c>
      <c r="F74" s="2">
        <f>VLOOKUP(A74,도시면적!A:I,5,0)</f>
        <v>464832544</v>
      </c>
      <c r="G74" s="2">
        <f>VLOOKUP(A74,'주택 수'!A:I,5,0)</f>
        <v>106584</v>
      </c>
    </row>
    <row r="75" spans="1:7" customFormat="1">
      <c r="A75" s="1" t="s">
        <v>74</v>
      </c>
      <c r="B75" s="2">
        <f>VLOOKUP(A75,교통문화지수!A:AL,16,0)</f>
        <v>41.85</v>
      </c>
      <c r="C75" s="2">
        <f>VLOOKUP(A75,교통문화지수!A:AL,17,0)</f>
        <v>8.9700000000000006</v>
      </c>
      <c r="D75" s="2">
        <f>VLOOKUP(A75,교통문화지수!A:AL,18,0)</f>
        <v>15.84</v>
      </c>
      <c r="E75" s="2">
        <f>VLOOKUP(A75,'1인당 자동차등록대수'!A:AB,11,0)</f>
        <v>0.6</v>
      </c>
      <c r="F75" s="2">
        <f>VLOOKUP(A75,도시면적!A:I,5,0)</f>
        <v>32492599</v>
      </c>
      <c r="G75" s="2">
        <f>VLOOKUP(A75,'주택 수'!A:I,5,0)</f>
        <v>13739</v>
      </c>
    </row>
    <row r="76" spans="1:7" customFormat="1">
      <c r="A76" s="1" t="s">
        <v>75</v>
      </c>
      <c r="B76" s="2">
        <f>VLOOKUP(A76,교통문화지수!A:AL,16,0)</f>
        <v>42.54</v>
      </c>
      <c r="C76" s="2">
        <f>VLOOKUP(A76,교통문화지수!A:AL,17,0)</f>
        <v>15.76</v>
      </c>
      <c r="D76" s="2">
        <f>VLOOKUP(A76,교통문화지수!A:AL,18,0)</f>
        <v>16.82</v>
      </c>
      <c r="E76" s="2">
        <f>VLOOKUP(A76,'1인당 자동차등록대수'!A:AB,11,0)</f>
        <v>0.5</v>
      </c>
      <c r="F76" s="2">
        <f>VLOOKUP(A76,도시면적!A:I,5,0)</f>
        <v>185781767</v>
      </c>
      <c r="G76" s="2">
        <f>VLOOKUP(A76,'주택 수'!A:I,5,0)</f>
        <v>143992</v>
      </c>
    </row>
    <row r="77" spans="1:7" customFormat="1">
      <c r="A77" s="1" t="s">
        <v>76</v>
      </c>
      <c r="B77" s="2">
        <f>VLOOKUP(A77,교통문화지수!A:AL,16,0)</f>
        <v>44.88</v>
      </c>
      <c r="C77" s="2">
        <f>VLOOKUP(A77,교통문화지수!A:AL,17,0)</f>
        <v>13.67</v>
      </c>
      <c r="D77" s="2">
        <f>VLOOKUP(A77,교통문화지수!A:AL,18,0)</f>
        <v>15.33</v>
      </c>
      <c r="E77" s="2">
        <f>VLOOKUP(A77,'1인당 자동차등록대수'!A:AB,11,0)</f>
        <v>0.5</v>
      </c>
      <c r="F77" s="2">
        <f>VLOOKUP(A77,도시면적!A:I,5,0)</f>
        <v>64622360</v>
      </c>
      <c r="G77" s="2">
        <f>VLOOKUP(A77,'주택 수'!A:I,5,0)</f>
        <v>57455</v>
      </c>
    </row>
    <row r="78" spans="1:7" customFormat="1">
      <c r="A78" s="1" t="s">
        <v>77</v>
      </c>
      <c r="B78" s="2">
        <f>VLOOKUP(A78,교통문화지수!A:AL,16,0)</f>
        <v>43.69</v>
      </c>
      <c r="C78" s="2">
        <f>VLOOKUP(A78,교통문화지수!A:AL,17,0)</f>
        <v>13.66</v>
      </c>
      <c r="D78" s="2">
        <f>VLOOKUP(A78,교통문화지수!A:AL,18,0)</f>
        <v>16.71</v>
      </c>
      <c r="E78" s="2">
        <f>VLOOKUP(A78,'1인당 자동차등록대수'!A:AB,11,0)</f>
        <v>0.5</v>
      </c>
      <c r="F78" s="2">
        <f>VLOOKUP(A78,도시면적!A:I,5,0)</f>
        <v>37900782</v>
      </c>
      <c r="G78" s="2">
        <f>VLOOKUP(A78,'주택 수'!A:I,5,0)</f>
        <v>30090</v>
      </c>
    </row>
    <row r="79" spans="1:7" customFormat="1">
      <c r="A79" s="1" t="s">
        <v>78</v>
      </c>
      <c r="B79" s="2">
        <f>VLOOKUP(A79,교통문화지수!A:AL,16,0)</f>
        <v>49.82</v>
      </c>
      <c r="C79" s="2">
        <f>VLOOKUP(A79,교통문화지수!A:AL,17,0)</f>
        <v>14.01</v>
      </c>
      <c r="D79" s="2">
        <f>VLOOKUP(A79,교통문화지수!A:AL,18,0)</f>
        <v>16.88</v>
      </c>
      <c r="E79" s="2">
        <f>VLOOKUP(A79,'1인당 자동차등록대수'!A:AB,11,0)</f>
        <v>0.5</v>
      </c>
      <c r="F79" s="2">
        <f>VLOOKUP(A79,도시면적!A:I,5,0)</f>
        <v>9484653</v>
      </c>
      <c r="G79" s="2">
        <f>VLOOKUP(A79,'주택 수'!A:I,5,0)</f>
        <v>15276</v>
      </c>
    </row>
    <row r="80" spans="1:7" customFormat="1">
      <c r="A80" s="1" t="s">
        <v>79</v>
      </c>
      <c r="B80" s="2">
        <f>VLOOKUP(A80,교통문화지수!A:AL,16,0)</f>
        <v>42.27</v>
      </c>
      <c r="C80" s="2">
        <f>VLOOKUP(A80,교통문화지수!A:AL,17,0)</f>
        <v>7.97</v>
      </c>
      <c r="D80" s="2">
        <f>VLOOKUP(A80,교통문화지수!A:AL,18,0)</f>
        <v>17.239999999999998</v>
      </c>
      <c r="E80" s="2">
        <f>VLOOKUP(A80,'1인당 자동차등록대수'!A:AB,11,0)</f>
        <v>0.5</v>
      </c>
      <c r="F80" s="2">
        <f>VLOOKUP(A80,도시면적!A:I,5,0)</f>
        <v>50246829</v>
      </c>
      <c r="G80" s="2">
        <f>VLOOKUP(A80,'주택 수'!A:I,5,0)</f>
        <v>43082</v>
      </c>
    </row>
    <row r="81" spans="1:7" customFormat="1">
      <c r="A81" s="1" t="s">
        <v>80</v>
      </c>
      <c r="B81" s="2">
        <f>VLOOKUP(A81,교통문화지수!A:AL,16,0)</f>
        <v>42.4</v>
      </c>
      <c r="C81" s="2">
        <f>VLOOKUP(A81,교통문화지수!A:AL,17,0)</f>
        <v>8.7200000000000006</v>
      </c>
      <c r="D81" s="2">
        <f>VLOOKUP(A81,교통문화지수!A:AL,18,0)</f>
        <v>15.95</v>
      </c>
      <c r="E81" s="2">
        <f>VLOOKUP(A81,'1인당 자동차등록대수'!A:AB,11,0)</f>
        <v>0.7</v>
      </c>
      <c r="F81" s="2">
        <f>VLOOKUP(A81,도시면적!A:I,5,0)</f>
        <v>10584723</v>
      </c>
      <c r="G81" s="2">
        <f>VLOOKUP(A81,'주택 수'!A:I,5,0)</f>
        <v>16919</v>
      </c>
    </row>
    <row r="82" spans="1:7" customFormat="1">
      <c r="A82" s="1" t="s">
        <v>81</v>
      </c>
      <c r="B82" s="2">
        <f>VLOOKUP(A82,교통문화지수!A:AL,16,0)</f>
        <v>46.16</v>
      </c>
      <c r="C82" s="2">
        <f>VLOOKUP(A82,교통문화지수!A:AL,17,0)</f>
        <v>9.64</v>
      </c>
      <c r="D82" s="2">
        <f>VLOOKUP(A82,교통문화지수!A:AL,18,0)</f>
        <v>17.260000000000002</v>
      </c>
      <c r="E82" s="2">
        <f>VLOOKUP(A82,'1인당 자동차등록대수'!A:AB,11,0)</f>
        <v>0.5</v>
      </c>
      <c r="F82" s="2">
        <f>VLOOKUP(A82,도시면적!A:I,5,0)</f>
        <v>79029099</v>
      </c>
      <c r="G82" s="2">
        <f>VLOOKUP(A82,'주택 수'!A:I,5,0)</f>
        <v>67743</v>
      </c>
    </row>
    <row r="83" spans="1:7" customFormat="1">
      <c r="A83" s="1" t="s">
        <v>82</v>
      </c>
      <c r="B83" s="2">
        <f>VLOOKUP(A83,교통문화지수!A:AL,16,0)</f>
        <v>48.05</v>
      </c>
      <c r="C83" s="2">
        <f>VLOOKUP(A83,교통문화지수!A:AL,17,0)</f>
        <v>12.61</v>
      </c>
      <c r="D83" s="2">
        <f>VLOOKUP(A83,교통문화지수!A:AL,18,0)</f>
        <v>18.28</v>
      </c>
      <c r="E83" s="2">
        <f>VLOOKUP(A83,'1인당 자동차등록대수'!A:AB,11,0)</f>
        <v>0.5</v>
      </c>
      <c r="F83" s="2">
        <f>VLOOKUP(A83,도시면적!A:I,5,0)</f>
        <v>18911332</v>
      </c>
      <c r="G83" s="2">
        <f>VLOOKUP(A83,'주택 수'!A:I,5,0)</f>
        <v>18244</v>
      </c>
    </row>
    <row r="84" spans="1:7" customFormat="1">
      <c r="A84" s="1" t="s">
        <v>83</v>
      </c>
      <c r="B84" s="2">
        <f>VLOOKUP(A84,교통문화지수!A:AL,16,0)</f>
        <v>46.72</v>
      </c>
      <c r="C84" s="2">
        <f>VLOOKUP(A84,교통문화지수!A:AL,17,0)</f>
        <v>16.07</v>
      </c>
      <c r="D84" s="2">
        <f>VLOOKUP(A84,교통문화지수!A:AL,18,0)</f>
        <v>16.21</v>
      </c>
      <c r="E84" s="2">
        <f>VLOOKUP(A84,'1인당 자동차등록대수'!A:AB,11,0)</f>
        <v>0.5</v>
      </c>
      <c r="F84" s="2">
        <f>VLOOKUP(A84,도시면적!A:I,5,0)</f>
        <v>11453000</v>
      </c>
      <c r="G84" s="2">
        <f>VLOOKUP(A84,'주택 수'!A:I,5,0)</f>
        <v>8209</v>
      </c>
    </row>
    <row r="85" spans="1:7" customFormat="1">
      <c r="A85" s="1" t="s">
        <v>84</v>
      </c>
      <c r="B85" s="2">
        <f>VLOOKUP(A85,교통문화지수!A:AL,16,0)</f>
        <v>44.55</v>
      </c>
      <c r="C85" s="2">
        <f>VLOOKUP(A85,교통문화지수!A:AL,17,0)</f>
        <v>11.39</v>
      </c>
      <c r="D85" s="2">
        <f>VLOOKUP(A85,교통문화지수!A:AL,18,0)</f>
        <v>16.28</v>
      </c>
      <c r="E85" s="2">
        <f>VLOOKUP(A85,'1인당 자동차등록대수'!A:AB,11,0)</f>
        <v>0.5</v>
      </c>
      <c r="F85" s="2">
        <f>VLOOKUP(A85,도시면적!A:I,5,0)</f>
        <v>50085198</v>
      </c>
      <c r="G85" s="2">
        <f>VLOOKUP(A85,'주택 수'!A:I,5,0)</f>
        <v>42343</v>
      </c>
    </row>
    <row r="86" spans="1:7" customFormat="1">
      <c r="A86" s="1" t="s">
        <v>85</v>
      </c>
      <c r="B86" s="2">
        <f>VLOOKUP(A86,교통문화지수!A:AL,16,0)</f>
        <v>43.82</v>
      </c>
      <c r="C86" s="2">
        <f>VLOOKUP(A86,교통문화지수!A:AL,17,0)</f>
        <v>18.25</v>
      </c>
      <c r="D86" s="2">
        <f>VLOOKUP(A86,교통문화지수!A:AL,18,0)</f>
        <v>16.100000000000001</v>
      </c>
      <c r="E86" s="2">
        <f>VLOOKUP(A86,'1인당 자동차등록대수'!A:AB,11,0)</f>
        <v>0.6</v>
      </c>
      <c r="F86" s="2">
        <f>VLOOKUP(A86,도시면적!A:I,5,0)</f>
        <v>56996498</v>
      </c>
      <c r="G86" s="2">
        <f>VLOOKUP(A86,'주택 수'!A:I,5,0)</f>
        <v>43795</v>
      </c>
    </row>
    <row r="87" spans="1:7" customFormat="1">
      <c r="A87" s="1" t="s">
        <v>86</v>
      </c>
      <c r="B87" s="2">
        <f>VLOOKUP(A87,교통문화지수!A:AL,16,0)</f>
        <v>45.81</v>
      </c>
      <c r="C87" s="2">
        <f>VLOOKUP(A87,교통문화지수!A:AL,17,0)</f>
        <v>8.2200000000000006</v>
      </c>
      <c r="D87" s="2">
        <f>VLOOKUP(A87,교통문화지수!A:AL,18,0)</f>
        <v>16.510000000000002</v>
      </c>
      <c r="E87" s="2">
        <f>VLOOKUP(A87,'1인당 자동차등록대수'!A:AB,11,0)</f>
        <v>0.5</v>
      </c>
      <c r="F87" s="2">
        <f>VLOOKUP(A87,도시면적!A:I,5,0)</f>
        <v>16347826</v>
      </c>
      <c r="G87" s="2">
        <f>VLOOKUP(A87,'주택 수'!A:I,5,0)</f>
        <v>26146</v>
      </c>
    </row>
    <row r="88" spans="1:7" customFormat="1">
      <c r="A88" s="1" t="s">
        <v>87</v>
      </c>
      <c r="B88" s="2">
        <f>VLOOKUP(A88,교통문화지수!A:AL,16,0)</f>
        <v>25.67</v>
      </c>
      <c r="C88" s="2">
        <f>VLOOKUP(A88,교통문화지수!A:AL,17,0)</f>
        <v>9.36</v>
      </c>
      <c r="D88" s="2">
        <f>VLOOKUP(A88,교통문화지수!A:AL,18,0)</f>
        <v>7.75</v>
      </c>
      <c r="E88" s="2">
        <f>VLOOKUP(A88,'1인당 자동차등록대수'!A:AB,11,0)</f>
        <v>0.6</v>
      </c>
      <c r="F88" s="2">
        <f>VLOOKUP(A88,도시면적!A:I,5,0)</f>
        <v>10483319</v>
      </c>
      <c r="G88" s="2">
        <f>VLOOKUP(A88,'주택 수'!A:I,5,0)</f>
        <v>2996</v>
      </c>
    </row>
    <row r="89" spans="1:7" customFormat="1">
      <c r="A89" s="1" t="s">
        <v>88</v>
      </c>
      <c r="B89" s="2">
        <f>VLOOKUP(A89,교통문화지수!A:AL,16,0)</f>
        <v>43.84</v>
      </c>
      <c r="C89" s="2">
        <f>VLOOKUP(A89,교통문화지수!A:AL,17,0)</f>
        <v>12.17</v>
      </c>
      <c r="D89" s="2">
        <f>VLOOKUP(A89,교통문화지수!A:AL,18,0)</f>
        <v>15.02</v>
      </c>
      <c r="E89" s="2">
        <f>VLOOKUP(A89,'1인당 자동차등록대수'!A:AB,11,0)</f>
        <v>0.5</v>
      </c>
      <c r="F89" s="2">
        <f>VLOOKUP(A89,도시면적!A:I,5,0)</f>
        <v>47920405</v>
      </c>
      <c r="G89" s="2">
        <f>VLOOKUP(A89,'주택 수'!A:I,5,0)</f>
        <v>23736</v>
      </c>
    </row>
    <row r="90" spans="1:7" customFormat="1">
      <c r="A90" s="1" t="s">
        <v>89</v>
      </c>
      <c r="B90" s="2">
        <f>VLOOKUP(A90,교통문화지수!A:AL,16,0)</f>
        <v>44.59</v>
      </c>
      <c r="C90" s="2">
        <f>VLOOKUP(A90,교통문화지수!A:AL,17,0)</f>
        <v>15.66</v>
      </c>
      <c r="D90" s="2">
        <f>VLOOKUP(A90,교통문화지수!A:AL,18,0)</f>
        <v>14.16</v>
      </c>
      <c r="E90" s="2">
        <f>VLOOKUP(A90,'1인당 자동차등록대수'!A:AB,11,0)</f>
        <v>0.6</v>
      </c>
      <c r="F90" s="2">
        <f>VLOOKUP(A90,도시면적!A:I,5,0)</f>
        <v>32583000</v>
      </c>
      <c r="G90" s="2">
        <f>VLOOKUP(A90,'주택 수'!A:I,5,0)</f>
        <v>26230</v>
      </c>
    </row>
    <row r="91" spans="1:7" customFormat="1">
      <c r="A91" s="1" t="s">
        <v>90</v>
      </c>
      <c r="B91" s="2">
        <f>VLOOKUP(A91,교통문화지수!A:AL,16,0)</f>
        <v>40.24</v>
      </c>
      <c r="C91" s="2">
        <f>VLOOKUP(A91,교통문화지수!A:AL,17,0)</f>
        <v>8.49</v>
      </c>
      <c r="D91" s="2">
        <f>VLOOKUP(A91,교통문화지수!A:AL,18,0)</f>
        <v>13.92</v>
      </c>
      <c r="E91" s="2">
        <f>VLOOKUP(A91,'1인당 자동차등록대수'!A:AB,11,0)</f>
        <v>0.6</v>
      </c>
      <c r="F91" s="2">
        <f>VLOOKUP(A91,도시면적!A:I,5,0)</f>
        <v>21150000</v>
      </c>
      <c r="G91" s="2">
        <f>VLOOKUP(A91,'주택 수'!A:I,5,0)</f>
        <v>21536</v>
      </c>
    </row>
    <row r="92" spans="1:7" customFormat="1">
      <c r="A92" s="1" t="s">
        <v>91</v>
      </c>
      <c r="B92" s="2">
        <f>VLOOKUP(A92,교통문화지수!A:AL,16,0)</f>
        <v>46.33</v>
      </c>
      <c r="C92" s="2">
        <f>VLOOKUP(A92,교통문화지수!A:AL,17,0)</f>
        <v>13.21</v>
      </c>
      <c r="D92" s="2">
        <f>VLOOKUP(A92,교통문화지수!A:AL,18,0)</f>
        <v>15.47</v>
      </c>
      <c r="E92" s="2">
        <f>VLOOKUP(A92,'1인당 자동차등록대수'!A:AB,11,0)</f>
        <v>0.6</v>
      </c>
      <c r="F92" s="2">
        <f>VLOOKUP(A92,도시면적!A:I,5,0)</f>
        <v>6196276</v>
      </c>
      <c r="G92" s="2">
        <f>VLOOKUP(A92,'주택 수'!A:I,5,0)</f>
        <v>12428</v>
      </c>
    </row>
    <row r="93" spans="1:7" customFormat="1">
      <c r="A93" s="1" t="s">
        <v>92</v>
      </c>
      <c r="B93" s="2">
        <f>VLOOKUP(A93,교통문화지수!A:AL,16,0)</f>
        <v>42.6</v>
      </c>
      <c r="C93" s="2">
        <f>VLOOKUP(A93,교통문화지수!A:AL,17,0)</f>
        <v>15.36</v>
      </c>
      <c r="D93" s="2">
        <f>VLOOKUP(A93,교통문화지수!A:AL,18,0)</f>
        <v>12.63</v>
      </c>
      <c r="E93" s="2">
        <f>VLOOKUP(A93,'1인당 자동차등록대수'!A:AB,11,0)</f>
        <v>0.6</v>
      </c>
      <c r="F93" s="2">
        <f>VLOOKUP(A93,도시면적!A:I,5,0)</f>
        <v>148869428</v>
      </c>
      <c r="G93" s="2">
        <f>VLOOKUP(A93,'주택 수'!A:I,5,0)</f>
        <v>42113</v>
      </c>
    </row>
    <row r="94" spans="1:7" customFormat="1">
      <c r="A94" s="1" t="s">
        <v>93</v>
      </c>
      <c r="B94" s="2">
        <f>VLOOKUP(A94,교통문화지수!A:AL,16,0)</f>
        <v>46.8</v>
      </c>
      <c r="C94" s="2">
        <f>VLOOKUP(A94,교통문화지수!A:AL,17,0)</f>
        <v>17.71</v>
      </c>
      <c r="D94" s="2">
        <f>VLOOKUP(A94,교통문화지수!A:AL,18,0)</f>
        <v>15.76</v>
      </c>
      <c r="E94" s="2">
        <f>VLOOKUP(A94,'1인당 자동차등록대수'!A:AB,11,0)</f>
        <v>0.5</v>
      </c>
      <c r="F94" s="2">
        <f>VLOOKUP(A94,도시면적!A:I,5,0)</f>
        <v>388539512</v>
      </c>
      <c r="G94" s="2">
        <f>VLOOKUP(A94,'주택 수'!A:I,5,0)</f>
        <v>194123</v>
      </c>
    </row>
    <row r="95" spans="1:7" customFormat="1">
      <c r="A95" s="1" t="s">
        <v>274</v>
      </c>
      <c r="B95" s="2">
        <f>VLOOKUP(A95,교통문화지수!A:AL,16,0)</f>
        <v>45.56</v>
      </c>
      <c r="C95" s="2">
        <f>VLOOKUP(A95,교통문화지수!A:AL,17,0)</f>
        <v>19.010000000000002</v>
      </c>
      <c r="D95" s="2">
        <f>VLOOKUP(A95,교통문화지수!A:AL,18,0)</f>
        <v>16.600000000000001</v>
      </c>
      <c r="E95" s="2">
        <f>VLOOKUP(A95,'1인당 자동차등록대수'!A:AB,11,0)</f>
        <v>0.5</v>
      </c>
      <c r="F95" s="2">
        <f>VLOOKUP(A95,도시면적!A:I,5,0)</f>
        <v>480053767</v>
      </c>
      <c r="G95" s="2">
        <f>VLOOKUP(A95,'주택 수'!A:I,5,0)</f>
        <v>514767</v>
      </c>
    </row>
    <row r="96" spans="1:7" customFormat="1">
      <c r="A96" s="1" t="s">
        <v>95</v>
      </c>
      <c r="B96" s="2">
        <f>VLOOKUP(A96,교통문화지수!A:AL,16,0)</f>
        <v>46.31</v>
      </c>
      <c r="C96" s="2">
        <f>VLOOKUP(A96,교통문화지수!A:AL,17,0)</f>
        <v>18.28</v>
      </c>
      <c r="D96" s="2">
        <f>VLOOKUP(A96,교통문화지수!A:AL,18,0)</f>
        <v>16.75</v>
      </c>
      <c r="E96" s="2">
        <f>VLOOKUP(A96,'1인당 자동차등록대수'!A:AB,11,0)</f>
        <v>0.5</v>
      </c>
      <c r="F96" s="2">
        <f>VLOOKUP(A96,도시면적!A:I,5,0)</f>
        <v>201906112</v>
      </c>
      <c r="G96" s="2">
        <f>VLOOKUP(A96,'주택 수'!A:I,5,0)</f>
        <v>140371</v>
      </c>
    </row>
    <row r="97" spans="1:7" customFormat="1">
      <c r="A97" s="1" t="s">
        <v>96</v>
      </c>
      <c r="B97" s="2">
        <f>VLOOKUP(A97,교통문화지수!A:AL,16,0)</f>
        <v>44.95</v>
      </c>
      <c r="C97" s="2">
        <f>VLOOKUP(A97,교통문화지수!A:AL,17,0)</f>
        <v>20.010000000000002</v>
      </c>
      <c r="D97" s="2">
        <f>VLOOKUP(A97,교통문화지수!A:AL,18,0)</f>
        <v>16.59</v>
      </c>
      <c r="E97" s="2">
        <f>VLOOKUP(A97,'1인당 자동차등록대수'!A:AB,11,0)</f>
        <v>0.4</v>
      </c>
      <c r="F97" s="2">
        <f>VLOOKUP(A97,도시면적!A:I,5,0)</f>
        <v>60872269</v>
      </c>
      <c r="G97" s="2">
        <f>VLOOKUP(A97,'주택 수'!A:I,5,0)</f>
        <v>76688</v>
      </c>
    </row>
    <row r="98" spans="1:7" customFormat="1">
      <c r="A98" s="1" t="s">
        <v>97</v>
      </c>
      <c r="B98" s="2">
        <f>VLOOKUP(A98,교통문화지수!A:AL,16,0)</f>
        <v>47.17</v>
      </c>
      <c r="C98" s="2">
        <f>VLOOKUP(A98,교통문화지수!A:AL,17,0)</f>
        <v>17.32</v>
      </c>
      <c r="D98" s="2">
        <f>VLOOKUP(A98,교통문화지수!A:AL,18,0)</f>
        <v>16.78</v>
      </c>
      <c r="E98" s="2">
        <f>VLOOKUP(A98,'1인당 자동차등록대수'!A:AB,11,0)</f>
        <v>0.4</v>
      </c>
      <c r="F98" s="2">
        <f>VLOOKUP(A98,도시면적!A:I,5,0)</f>
        <v>49196644</v>
      </c>
      <c r="G98" s="2">
        <f>VLOOKUP(A98,'주택 수'!A:I,5,0)</f>
        <v>34905</v>
      </c>
    </row>
    <row r="99" spans="1:7" customFormat="1">
      <c r="A99" s="1" t="s">
        <v>98</v>
      </c>
      <c r="B99" s="2">
        <f>VLOOKUP(A99,교통문화지수!A:AL,16,0)</f>
        <v>44.82</v>
      </c>
      <c r="C99" s="2">
        <f>VLOOKUP(A99,교통문화지수!A:AL,17,0)</f>
        <v>19.7</v>
      </c>
      <c r="D99" s="2">
        <f>VLOOKUP(A99,교통문화지수!A:AL,18,0)</f>
        <v>16.34</v>
      </c>
      <c r="E99" s="2">
        <f>VLOOKUP(A99,'1인당 자동차등록대수'!A:AB,11,0)</f>
        <v>0.4</v>
      </c>
      <c r="F99" s="2">
        <f>VLOOKUP(A99,도시면적!A:I,5,0)</f>
        <v>120297717</v>
      </c>
      <c r="G99" s="2">
        <f>VLOOKUP(A99,'주택 수'!A:I,5,0)</f>
        <v>158154</v>
      </c>
    </row>
    <row r="100" spans="1:7" customFormat="1">
      <c r="A100" s="1" t="s">
        <v>99</v>
      </c>
      <c r="B100" s="2">
        <f>VLOOKUP(A100,교통문화지수!A:AL,16,0)</f>
        <v>45.07</v>
      </c>
      <c r="C100" s="2">
        <f>VLOOKUP(A100,교통문화지수!A:AL,17,0)</f>
        <v>19.73</v>
      </c>
      <c r="D100" s="2">
        <f>VLOOKUP(A100,교통문화지수!A:AL,18,0)</f>
        <v>16.399999999999999</v>
      </c>
      <c r="E100" s="2">
        <f>VLOOKUP(A100,'1인당 자동차등록대수'!A:AB,11,0)</f>
        <v>0.5</v>
      </c>
      <c r="F100" s="2">
        <f>VLOOKUP(A100,도시면적!A:I,5,0)</f>
        <v>47781025</v>
      </c>
      <c r="G100" s="2">
        <f>VLOOKUP(A100,'주택 수'!A:I,5,0)</f>
        <v>104649</v>
      </c>
    </row>
    <row r="101" spans="1:7" customFormat="1">
      <c r="A101" s="1" t="s">
        <v>100</v>
      </c>
      <c r="B101" s="2">
        <f>VLOOKUP(A101,교통문화지수!A:AL,16,0)</f>
        <v>45.9</v>
      </c>
      <c r="C101" s="2">
        <f>VLOOKUP(A101,교통문화지수!A:AL,17,0)</f>
        <v>16.75</v>
      </c>
      <c r="D101" s="2">
        <f>VLOOKUP(A101,교통문화지수!A:AL,18,0)</f>
        <v>16.27</v>
      </c>
      <c r="E101" s="2">
        <f>VLOOKUP(A101,'1인당 자동차등록대수'!A:AB,11,0)</f>
        <v>0.5</v>
      </c>
      <c r="F101" s="2">
        <f>VLOOKUP(A101,도시면적!A:I,5,0)</f>
        <v>797919337</v>
      </c>
      <c r="G101" s="2">
        <f>VLOOKUP(A101,'주택 수'!A:I,5,0)</f>
        <v>792998</v>
      </c>
    </row>
    <row r="102" spans="1:7" customFormat="1">
      <c r="A102" s="1" t="s">
        <v>101</v>
      </c>
      <c r="B102" s="2" t="str">
        <f>VLOOKUP(A102,교통문화지수!A:AL,16,0)</f>
        <v>-</v>
      </c>
      <c r="C102" s="2" t="str">
        <f>VLOOKUP(A102,교통문화지수!A:AL,17,0)</f>
        <v>-</v>
      </c>
      <c r="D102" s="2" t="str">
        <f>VLOOKUP(A102,교통문화지수!A:AL,18,0)</f>
        <v>-</v>
      </c>
      <c r="E102" s="2" t="str">
        <f>VLOOKUP(A102,'1인당 자동차등록대수'!A:AB,11,0)</f>
        <v>-</v>
      </c>
      <c r="F102" s="2" t="e">
        <f>VLOOKUP(A102,도시면적!A:I,5,0)</f>
        <v>#N/A</v>
      </c>
      <c r="G102" s="2" t="e">
        <f>VLOOKUP(A102,'주택 수'!A:I,5,0)</f>
        <v>#N/A</v>
      </c>
    </row>
    <row r="103" spans="1:7" customFormat="1">
      <c r="A103" s="1" t="s">
        <v>102</v>
      </c>
      <c r="B103" s="2">
        <f>VLOOKUP(A103,교통문화지수!A:AL,16,0)</f>
        <v>46.68</v>
      </c>
      <c r="C103" s="2">
        <f>VLOOKUP(A103,교통문화지수!A:AL,17,0)</f>
        <v>16.149999999999999</v>
      </c>
      <c r="D103" s="2">
        <f>VLOOKUP(A103,교통문화지수!A:AL,18,0)</f>
        <v>17.079999999999998</v>
      </c>
      <c r="E103" s="2">
        <f>VLOOKUP(A103,'1인당 자동차등록대수'!A:AB,11,0)</f>
        <v>0.4</v>
      </c>
      <c r="F103" s="2">
        <f>VLOOKUP(A103,도시면적!A:I,5,0)</f>
        <v>17430110</v>
      </c>
      <c r="G103" s="2">
        <f>VLOOKUP(A103,'주택 수'!A:I,5,0)</f>
        <v>42387</v>
      </c>
    </row>
    <row r="104" spans="1:7" customFormat="1">
      <c r="A104" s="1" t="s">
        <v>103</v>
      </c>
      <c r="B104" s="2">
        <f>VLOOKUP(A104,교통문화지수!A:AL,16,0)</f>
        <v>46.4</v>
      </c>
      <c r="C104" s="2">
        <f>VLOOKUP(A104,교통문화지수!A:AL,17,0)</f>
        <v>19.899999999999999</v>
      </c>
      <c r="D104" s="2">
        <f>VLOOKUP(A104,교통문화지수!A:AL,18,0)</f>
        <v>16.62</v>
      </c>
      <c r="E104" s="2">
        <f>VLOOKUP(A104,'1인당 자동차등록대수'!A:AB,11,0)</f>
        <v>0.5</v>
      </c>
      <c r="F104" s="2">
        <f>VLOOKUP(A104,도시면적!A:I,5,0)</f>
        <v>62341432</v>
      </c>
      <c r="G104" s="2">
        <f>VLOOKUP(A104,'주택 수'!A:I,5,0)</f>
        <v>181128</v>
      </c>
    </row>
    <row r="105" spans="1:7" customFormat="1">
      <c r="A105" s="1" t="s">
        <v>104</v>
      </c>
      <c r="B105" s="2">
        <f>VLOOKUP(A105,교통문화지수!A:AL,16,0)</f>
        <v>45.77</v>
      </c>
      <c r="C105" s="2">
        <f>VLOOKUP(A105,교통문화지수!A:AL,17,0)</f>
        <v>16.75</v>
      </c>
      <c r="D105" s="2">
        <f>VLOOKUP(A105,교통문화지수!A:AL,18,0)</f>
        <v>16</v>
      </c>
      <c r="E105" s="2">
        <f>VLOOKUP(A105,'1인당 자동차등록대수'!A:AB,11,0)</f>
        <v>0.5</v>
      </c>
      <c r="F105" s="2">
        <f>VLOOKUP(A105,도시면적!A:I,5,0)</f>
        <v>376384952</v>
      </c>
      <c r="G105" s="2">
        <f>VLOOKUP(A105,'주택 수'!A:I,5,0)</f>
        <v>91215</v>
      </c>
    </row>
    <row r="106" spans="1:7" customFormat="1">
      <c r="A106" s="1" t="s">
        <v>105</v>
      </c>
      <c r="B106" s="2">
        <f>VLOOKUP(A106,교통문화지수!A:AL,16,0)</f>
        <v>48.97</v>
      </c>
      <c r="C106" s="2">
        <f>VLOOKUP(A106,교통문화지수!A:AL,17,0)</f>
        <v>18.510000000000002</v>
      </c>
      <c r="D106" s="2">
        <f>VLOOKUP(A106,교통문화지수!A:AL,18,0)</f>
        <v>15.89</v>
      </c>
      <c r="E106" s="2">
        <f>VLOOKUP(A106,'1인당 자동차등록대수'!A:AB,11,0)</f>
        <v>0.5</v>
      </c>
      <c r="F106" s="2">
        <f>VLOOKUP(A106,도시면적!A:I,5,0)</f>
        <v>146864970</v>
      </c>
      <c r="G106" s="2">
        <f>VLOOKUP(A106,'주택 수'!A:I,5,0)</f>
        <v>121847</v>
      </c>
    </row>
    <row r="107" spans="1:7" customFormat="1">
      <c r="A107" s="1" t="s">
        <v>106</v>
      </c>
      <c r="B107" s="2">
        <f>VLOOKUP(A107,교통문화지수!A:AL,16,0)</f>
        <v>43.61</v>
      </c>
      <c r="C107" s="2">
        <f>VLOOKUP(A107,교통문화지수!A:AL,17,0)</f>
        <v>17.399999999999999</v>
      </c>
      <c r="D107" s="2">
        <f>VLOOKUP(A107,교통문화지수!A:AL,18,0)</f>
        <v>15.43</v>
      </c>
      <c r="E107" s="2">
        <f>VLOOKUP(A107,'1인당 자동차등록대수'!A:AB,11,0)</f>
        <v>0.5</v>
      </c>
      <c r="F107" s="2">
        <f>VLOOKUP(A107,도시면적!A:I,5,0)</f>
        <v>93979569</v>
      </c>
      <c r="G107" s="2">
        <f>VLOOKUP(A107,'주택 수'!A:I,5,0)</f>
        <v>141295</v>
      </c>
    </row>
    <row r="108" spans="1:7" customFormat="1">
      <c r="A108" s="1" t="s">
        <v>107</v>
      </c>
      <c r="B108" s="2">
        <f>VLOOKUP(A108,교통문화지수!A:AL,16,0)</f>
        <v>45.76</v>
      </c>
      <c r="C108" s="2">
        <f>VLOOKUP(A108,교통문화지수!A:AL,17,0)</f>
        <v>16.989999999999998</v>
      </c>
      <c r="D108" s="2">
        <f>VLOOKUP(A108,교통문화지수!A:AL,18,0)</f>
        <v>15.46</v>
      </c>
      <c r="E108" s="2">
        <f>VLOOKUP(A108,'1인당 자동차등록대수'!A:AB,11,0)</f>
        <v>0.4</v>
      </c>
      <c r="F108" s="2">
        <f>VLOOKUP(A108,도시면적!A:I,5,0)</f>
        <v>17328460</v>
      </c>
      <c r="G108" s="2">
        <f>VLOOKUP(A108,'주택 수'!A:I,5,0)</f>
        <v>54338</v>
      </c>
    </row>
    <row r="109" spans="1:7" customFormat="1">
      <c r="A109" s="1" t="s">
        <v>108</v>
      </c>
      <c r="B109" s="2">
        <f>VLOOKUP(A109,교통문화지수!A:AL,16,0)</f>
        <v>44.7</v>
      </c>
      <c r="C109" s="2">
        <f>VLOOKUP(A109,교통문화지수!A:AL,17,0)</f>
        <v>17.77</v>
      </c>
      <c r="D109" s="2">
        <f>VLOOKUP(A109,교통문화지수!A:AL,18,0)</f>
        <v>17.05</v>
      </c>
      <c r="E109" s="2">
        <f>VLOOKUP(A109,'1인당 자동차등록대수'!A:AB,11,0)</f>
        <v>0.5</v>
      </c>
      <c r="F109" s="2">
        <f>VLOOKUP(A109,도시면적!A:I,5,0)</f>
        <v>76534405</v>
      </c>
      <c r="G109" s="2">
        <f>VLOOKUP(A109,'주택 수'!A:I,5,0)</f>
        <v>134191</v>
      </c>
    </row>
    <row r="110" spans="1:7" customFormat="1">
      <c r="A110" s="1" t="s">
        <v>109</v>
      </c>
      <c r="B110" s="2">
        <f>VLOOKUP(A110,교통문화지수!A:AL,16,0)</f>
        <v>45.94</v>
      </c>
      <c r="C110" s="2">
        <f>VLOOKUP(A110,교통문화지수!A:AL,17,0)</f>
        <v>10.57</v>
      </c>
      <c r="D110" s="2">
        <f>VLOOKUP(A110,교통문화지수!A:AL,18,0)</f>
        <v>16.62</v>
      </c>
      <c r="E110" s="2">
        <f>VLOOKUP(A110,'1인당 자동차등록대수'!A:AB,11,0)</f>
        <v>0.7</v>
      </c>
      <c r="F110" s="2">
        <f>VLOOKUP(A110,도시면적!A:I,5,0)</f>
        <v>7055439</v>
      </c>
      <c r="G110" s="2">
        <f>VLOOKUP(A110,'주택 수'!A:I,5,0)</f>
        <v>26597</v>
      </c>
    </row>
    <row r="111" spans="1:7" customFormat="1">
      <c r="A111" s="1" t="s">
        <v>110</v>
      </c>
      <c r="B111" s="2">
        <f>VLOOKUP(A111,교통문화지수!A:AL,16,0)</f>
        <v>44.65</v>
      </c>
      <c r="C111" s="2">
        <f>VLOOKUP(A111,교통문화지수!A:AL,17,0)</f>
        <v>15.86</v>
      </c>
      <c r="D111" s="2">
        <f>VLOOKUP(A111,교통문화지수!A:AL,18,0)</f>
        <v>16.66</v>
      </c>
      <c r="E111" s="2">
        <f>VLOOKUP(A111,'1인당 자동차등록대수'!A:AB,11,0)</f>
        <v>0.4</v>
      </c>
      <c r="F111" s="2">
        <f>VLOOKUP(A111,도시면적!A:I,5,0)</f>
        <v>495818299</v>
      </c>
      <c r="G111" s="2">
        <f>VLOOKUP(A111,'주택 수'!A:I,5,0)</f>
        <v>486764</v>
      </c>
    </row>
    <row r="112" spans="1:7" customFormat="1">
      <c r="A112" s="1" t="s">
        <v>111</v>
      </c>
      <c r="B112" s="2">
        <f>VLOOKUP(A112,교통문화지수!A:AL,16,0)</f>
        <v>44.33</v>
      </c>
      <c r="C112" s="2">
        <f>VLOOKUP(A112,교통문화지수!A:AL,17,0)</f>
        <v>16.579999999999998</v>
      </c>
      <c r="D112" s="2">
        <f>VLOOKUP(A112,교통문화지수!A:AL,18,0)</f>
        <v>16.899999999999999</v>
      </c>
      <c r="E112" s="2">
        <f>VLOOKUP(A112,'1인당 자동차등록대수'!A:AB,11,0)</f>
        <v>0.5</v>
      </c>
      <c r="F112" s="2">
        <f>VLOOKUP(A112,도시면적!A:I,5,0)</f>
        <v>68692125</v>
      </c>
      <c r="G112" s="2">
        <f>VLOOKUP(A112,'주택 수'!A:I,5,0)</f>
        <v>61367</v>
      </c>
    </row>
    <row r="113" spans="1:7" customFormat="1">
      <c r="A113" s="1" t="s">
        <v>112</v>
      </c>
      <c r="B113" s="2">
        <f>VLOOKUP(A113,교통문화지수!A:AL,16,0)</f>
        <v>45.02</v>
      </c>
      <c r="C113" s="2">
        <f>VLOOKUP(A113,교통문화지수!A:AL,17,0)</f>
        <v>8.7799999999999994</v>
      </c>
      <c r="D113" s="2">
        <f>VLOOKUP(A113,교통문화지수!A:AL,18,0)</f>
        <v>17.649999999999999</v>
      </c>
      <c r="E113" s="2">
        <f>VLOOKUP(A113,'1인당 자동차등록대수'!A:AB,11,0)</f>
        <v>0.4</v>
      </c>
      <c r="F113" s="2">
        <f>VLOOKUP(A113,도시면적!A:I,5,0)</f>
        <v>120563321</v>
      </c>
      <c r="G113" s="2">
        <f>VLOOKUP(A113,'주택 수'!A:I,5,0)</f>
        <v>78580</v>
      </c>
    </row>
    <row r="114" spans="1:7" customFormat="1">
      <c r="A114" s="1" t="s">
        <v>113</v>
      </c>
      <c r="B114" s="2">
        <f>VLOOKUP(A114,교통문화지수!A:AL,16,0)</f>
        <v>45.84</v>
      </c>
      <c r="C114" s="2">
        <f>VLOOKUP(A114,교통문화지수!A:AL,17,0)</f>
        <v>18.54</v>
      </c>
      <c r="D114" s="2">
        <f>VLOOKUP(A114,교통문화지수!A:AL,18,0)</f>
        <v>16.98</v>
      </c>
      <c r="E114" s="2">
        <f>VLOOKUP(A114,'1인당 자동차등록대수'!A:AB,11,0)</f>
        <v>0.4</v>
      </c>
      <c r="F114" s="2">
        <f>VLOOKUP(A114,도시면적!A:I,5,0)</f>
        <v>73093288</v>
      </c>
      <c r="G114" s="2">
        <f>VLOOKUP(A114,'주택 수'!A:I,5,0)</f>
        <v>149952</v>
      </c>
    </row>
    <row r="115" spans="1:7" customFormat="1">
      <c r="A115" s="1" t="s">
        <v>114</v>
      </c>
      <c r="B115" s="2">
        <f>VLOOKUP(A115,교통문화지수!A:AL,16,0)</f>
        <v>44.22</v>
      </c>
      <c r="C115" s="2">
        <f>VLOOKUP(A115,교통문화지수!A:AL,17,0)</f>
        <v>17.63</v>
      </c>
      <c r="D115" s="2">
        <f>VLOOKUP(A115,교통문화지수!A:AL,18,0)</f>
        <v>16.010000000000002</v>
      </c>
      <c r="E115" s="2">
        <f>VLOOKUP(A115,'1인당 자동차등록대수'!A:AB,11,0)</f>
        <v>0.5</v>
      </c>
      <c r="F115" s="2">
        <f>VLOOKUP(A115,도시면적!A:I,5,0)</f>
        <v>177251011</v>
      </c>
      <c r="G115" s="2">
        <f>VLOOKUP(A115,'주택 수'!A:I,5,0)</f>
        <v>114934</v>
      </c>
    </row>
    <row r="116" spans="1:7" customFormat="1">
      <c r="A116" s="1" t="s">
        <v>115</v>
      </c>
      <c r="B116" s="2">
        <f>VLOOKUP(A116,교통문화지수!A:AL,16,0)</f>
        <v>44.35</v>
      </c>
      <c r="C116" s="2">
        <f>VLOOKUP(A116,교통문화지수!A:AL,17,0)</f>
        <v>17.77</v>
      </c>
      <c r="D116" s="2">
        <f>VLOOKUP(A116,교통문화지수!A:AL,18,0)</f>
        <v>16.18</v>
      </c>
      <c r="E116" s="2">
        <f>VLOOKUP(A116,'1인당 자동차등록대수'!A:AB,11,0)</f>
        <v>0.4</v>
      </c>
      <c r="F116" s="2">
        <f>VLOOKUP(A116,도시면적!A:I,5,0)</f>
        <v>56218554</v>
      </c>
      <c r="G116" s="2">
        <f>VLOOKUP(A116,'주택 수'!A:I,5,0)</f>
        <v>81931</v>
      </c>
    </row>
    <row r="117" spans="1:7" customFormat="1">
      <c r="A117" s="1" t="s">
        <v>116</v>
      </c>
      <c r="B117" s="2">
        <f>VLOOKUP(A117,교통문화지수!A:AL,16,0)</f>
        <v>43.82</v>
      </c>
      <c r="C117" s="2">
        <f>VLOOKUP(A117,교통문화지수!A:AL,17,0)</f>
        <v>16.55</v>
      </c>
      <c r="D117" s="2">
        <f>VLOOKUP(A117,교통문화지수!A:AL,18,0)</f>
        <v>16.46</v>
      </c>
      <c r="E117" s="2">
        <f>VLOOKUP(A117,'1인당 자동차등록대수'!A:AB,11,0)</f>
        <v>0.4</v>
      </c>
      <c r="F117" s="2">
        <f>VLOOKUP(A117,도시면적!A:I,5,0)</f>
        <v>940825058</v>
      </c>
      <c r="G117" s="2">
        <f>VLOOKUP(A117,'주택 수'!A:I,5,0)</f>
        <v>1220782</v>
      </c>
    </row>
    <row r="118" spans="1:7" customFormat="1">
      <c r="A118" s="1" t="s">
        <v>117</v>
      </c>
      <c r="B118" s="2">
        <f>VLOOKUP(A118,교통문화지수!A:AL,16,0)</f>
        <v>40.35</v>
      </c>
      <c r="C118" s="2">
        <f>VLOOKUP(A118,교통문화지수!A:AL,17,0)</f>
        <v>15.88</v>
      </c>
      <c r="D118" s="2">
        <f>VLOOKUP(A118,교통문화지수!A:AL,18,0)</f>
        <v>15.74</v>
      </c>
      <c r="E118" s="2">
        <f>VLOOKUP(A118,'1인당 자동차등록대수'!A:AB,11,0)</f>
        <v>0.6</v>
      </c>
      <c r="F118" s="2">
        <f>VLOOKUP(A118,도시면적!A:I,5,0)</f>
        <v>238454383</v>
      </c>
      <c r="G118" s="2">
        <f>VLOOKUP(A118,'주택 수'!A:I,5,0)</f>
        <v>39541</v>
      </c>
    </row>
    <row r="119" spans="1:7" customFormat="1">
      <c r="A119" s="1" t="s">
        <v>118</v>
      </c>
      <c r="B119" s="2">
        <f>VLOOKUP(A119,교통문화지수!A:AL,16,0)</f>
        <v>42.51</v>
      </c>
      <c r="C119" s="2">
        <f>VLOOKUP(A119,교통문화지수!A:AL,17,0)</f>
        <v>15.87</v>
      </c>
      <c r="D119" s="2">
        <f>VLOOKUP(A119,교통문화지수!A:AL,18,0)</f>
        <v>16.36</v>
      </c>
      <c r="E119" s="2">
        <f>VLOOKUP(A119,'1인당 자동차등록대수'!A:AB,11,0)</f>
        <v>0.4</v>
      </c>
      <c r="F119" s="2">
        <f>VLOOKUP(A119,도시면적!A:I,5,0)</f>
        <v>65179775</v>
      </c>
      <c r="G119" s="2">
        <f>VLOOKUP(A119,'주택 수'!A:I,5,0)</f>
        <v>83959</v>
      </c>
    </row>
    <row r="120" spans="1:7" customFormat="1">
      <c r="A120" s="1" t="s">
        <v>119</v>
      </c>
      <c r="B120" s="2">
        <f>VLOOKUP(A120,교통문화지수!A:AL,16,0)</f>
        <v>44.46</v>
      </c>
      <c r="C120" s="2">
        <f>VLOOKUP(A120,교통문화지수!A:AL,17,0)</f>
        <v>18.89</v>
      </c>
      <c r="D120" s="2">
        <f>VLOOKUP(A120,교통문화지수!A:AL,18,0)</f>
        <v>17.170000000000002</v>
      </c>
      <c r="E120" s="2">
        <f>VLOOKUP(A120,'1인당 자동차등록대수'!A:AB,11,0)</f>
        <v>0.4</v>
      </c>
      <c r="F120" s="2">
        <f>VLOOKUP(A120,도시면적!A:I,5,0)</f>
        <v>221563954</v>
      </c>
      <c r="G120" s="2">
        <f>VLOOKUP(A120,'주택 수'!A:I,5,0)</f>
        <v>58705</v>
      </c>
    </row>
    <row r="121" spans="1:7" customFormat="1">
      <c r="A121" s="1" t="s">
        <v>120</v>
      </c>
      <c r="B121" s="2">
        <f>VLOOKUP(A121,교통문화지수!A:AL,16,0)</f>
        <v>44.36</v>
      </c>
      <c r="C121" s="2">
        <f>VLOOKUP(A121,교통문화지수!A:AL,17,0)</f>
        <v>21.09</v>
      </c>
      <c r="D121" s="2">
        <f>VLOOKUP(A121,교통문화지수!A:AL,18,0)</f>
        <v>16.52</v>
      </c>
      <c r="E121" s="2">
        <f>VLOOKUP(A121,'1인당 자동차등록대수'!A:AB,11,0)</f>
        <v>0.4</v>
      </c>
      <c r="F121" s="2">
        <f>VLOOKUP(A121,도시면적!A:I,5,0)</f>
        <v>42507261</v>
      </c>
      <c r="G121" s="2">
        <f>VLOOKUP(A121,'주택 수'!A:I,5,0)</f>
        <v>106627</v>
      </c>
    </row>
    <row r="122" spans="1:7" customFormat="1">
      <c r="A122" s="1" t="s">
        <v>121</v>
      </c>
      <c r="B122" s="2">
        <f>VLOOKUP(A122,교통문화지수!A:AL,16,0)</f>
        <v>45.62</v>
      </c>
      <c r="C122" s="2">
        <f>VLOOKUP(A122,교통문화지수!A:AL,17,0)</f>
        <v>9.5</v>
      </c>
      <c r="D122" s="2">
        <f>VLOOKUP(A122,교통문화지수!A:AL,18,0)</f>
        <v>17.14</v>
      </c>
      <c r="E122" s="2">
        <f>VLOOKUP(A122,'1인당 자동차등록대수'!A:AB,11,0)</f>
        <v>0.6</v>
      </c>
      <c r="F122" s="2">
        <f>VLOOKUP(A122,도시면적!A:I,5,0)</f>
        <v>11593305</v>
      </c>
      <c r="G122" s="2">
        <f>VLOOKUP(A122,'주택 수'!A:I,5,0)</f>
        <v>31508</v>
      </c>
    </row>
    <row r="123" spans="1:7" customFormat="1">
      <c r="A123" s="1" t="s">
        <v>122</v>
      </c>
      <c r="B123" s="2">
        <f>VLOOKUP(A123,교통문화지수!A:AL,16,0)</f>
        <v>43.11</v>
      </c>
      <c r="C123" s="2">
        <f>VLOOKUP(A123,교통문화지수!A:AL,17,0)</f>
        <v>18.37</v>
      </c>
      <c r="D123" s="2">
        <f>VLOOKUP(A123,교통문화지수!A:AL,18,0)</f>
        <v>16.399999999999999</v>
      </c>
      <c r="E123" s="2">
        <f>VLOOKUP(A123,'1인당 자동차등록대수'!A:AB,11,0)</f>
        <v>0.3</v>
      </c>
      <c r="F123" s="2">
        <f>VLOOKUP(A123,도시면적!A:I,5,0)</f>
        <v>16697577</v>
      </c>
      <c r="G123" s="2">
        <f>VLOOKUP(A123,'주택 수'!A:I,5,0)</f>
        <v>89354</v>
      </c>
    </row>
    <row r="124" spans="1:7" customFormat="1">
      <c r="A124" s="1" t="s">
        <v>280</v>
      </c>
      <c r="B124" s="2">
        <f>VLOOKUP(A124,교통문화지수!A:AL,16,0)</f>
        <v>45.56</v>
      </c>
      <c r="C124" s="2">
        <f>VLOOKUP(A124,교통문화지수!A:AL,17,0)</f>
        <v>18.7</v>
      </c>
      <c r="D124" s="2">
        <f>VLOOKUP(A124,교통문화지수!A:AL,18,0)</f>
        <v>14.85</v>
      </c>
      <c r="E124" s="2">
        <f>VLOOKUP(A124,'1인당 자동차등록대수'!A:AB,11,0)</f>
        <v>0.4</v>
      </c>
      <c r="F124" s="2">
        <f>VLOOKUP(A124,도시면적!A:I,5,0)</f>
        <v>29666536</v>
      </c>
      <c r="G124" s="2">
        <f>VLOOKUP(A124,'주택 수'!A:I,5,0)</f>
        <v>135427</v>
      </c>
    </row>
    <row r="125" spans="1:7" customFormat="1">
      <c r="A125" s="1" t="s">
        <v>123</v>
      </c>
      <c r="B125" s="2">
        <f>VLOOKUP(A125,교통문화지수!A:AL,16,0)</f>
        <v>42.75</v>
      </c>
      <c r="C125" s="2">
        <f>VLOOKUP(A125,교통문화지수!A:AL,17,0)</f>
        <v>16.149999999999999</v>
      </c>
      <c r="D125" s="2">
        <f>VLOOKUP(A125,교통문화지수!A:AL,18,0)</f>
        <v>17.149999999999999</v>
      </c>
      <c r="E125" s="2">
        <f>VLOOKUP(A125,'1인당 자동차등록대수'!A:AB,11,0)</f>
        <v>0.4</v>
      </c>
      <c r="F125" s="2">
        <f>VLOOKUP(A125,도시면적!A:I,5,0)</f>
        <v>39434038</v>
      </c>
      <c r="G125" s="2">
        <f>VLOOKUP(A125,'주택 수'!A:I,5,0)</f>
        <v>104275</v>
      </c>
    </row>
    <row r="126" spans="1:7" customFormat="1">
      <c r="A126" s="1" t="s">
        <v>124</v>
      </c>
      <c r="B126" s="2">
        <f>VLOOKUP(A126,교통문화지수!A:AL,16,0)</f>
        <v>46.24</v>
      </c>
      <c r="C126" s="2">
        <f>VLOOKUP(A126,교통문화지수!A:AL,17,0)</f>
        <v>7.65</v>
      </c>
      <c r="D126" s="2">
        <f>VLOOKUP(A126,교통문화지수!A:AL,18,0)</f>
        <v>16.03</v>
      </c>
      <c r="E126" s="2">
        <f>VLOOKUP(A126,'1인당 자동차등록대수'!A:AB,11,0)</f>
        <v>0.4</v>
      </c>
      <c r="F126" s="2">
        <f>VLOOKUP(A126,도시면적!A:I,5,0)</f>
        <v>36106275</v>
      </c>
      <c r="G126" s="2">
        <f>VLOOKUP(A126,'주택 수'!A:I,5,0)</f>
        <v>75574</v>
      </c>
    </row>
    <row r="127" spans="1:7" customFormat="1">
      <c r="A127" s="1" t="s">
        <v>125</v>
      </c>
      <c r="B127" s="2">
        <f>VLOOKUP(A127,교통문화지수!A:AL,16,0)</f>
        <v>41.31</v>
      </c>
      <c r="C127" s="2">
        <f>VLOOKUP(A127,교통문화지수!A:AL,17,0)</f>
        <v>21.93</v>
      </c>
      <c r="D127" s="2">
        <f>VLOOKUP(A127,교통문화지수!A:AL,18,0)</f>
        <v>16.37</v>
      </c>
      <c r="E127" s="2">
        <f>VLOOKUP(A127,'1인당 자동차등록대수'!A:AB,11,0)</f>
        <v>0.4</v>
      </c>
      <c r="F127" s="2">
        <f>VLOOKUP(A127,도시면적!A:I,5,0)</f>
        <v>68381835</v>
      </c>
      <c r="G127" s="2">
        <f>VLOOKUP(A127,'주택 수'!A:I,5,0)</f>
        <v>116840</v>
      </c>
    </row>
    <row r="128" spans="1:7" customFormat="1">
      <c r="A128" s="1" t="s">
        <v>126</v>
      </c>
      <c r="B128" s="2">
        <f>VLOOKUP(A128,교통문화지수!A:AL,16,0)</f>
        <v>42.98</v>
      </c>
      <c r="C128" s="2">
        <f>VLOOKUP(A128,교통문화지수!A:AL,17,0)</f>
        <v>16.79</v>
      </c>
      <c r="D128" s="2">
        <f>VLOOKUP(A128,교통문화지수!A:AL,18,0)</f>
        <v>17.39</v>
      </c>
      <c r="E128" s="2">
        <f>VLOOKUP(A128,'1인당 자동차등록대수'!A:AB,11,0)</f>
        <v>0.3</v>
      </c>
      <c r="F128" s="2">
        <f>VLOOKUP(A128,도시면적!A:I,5,0)</f>
        <v>29362772</v>
      </c>
      <c r="G128" s="2">
        <f>VLOOKUP(A128,'주택 수'!A:I,5,0)</f>
        <v>39584</v>
      </c>
    </row>
    <row r="129" spans="1:7" customFormat="1">
      <c r="A129" s="1" t="s">
        <v>127</v>
      </c>
      <c r="B129" s="2">
        <f>VLOOKUP(A129,교통문화지수!A:AL,16,0)</f>
        <v>45.55</v>
      </c>
      <c r="C129" s="2">
        <f>VLOOKUP(A129,교통문화지수!A:AL,17,0)</f>
        <v>16.68</v>
      </c>
      <c r="D129" s="2">
        <f>VLOOKUP(A129,교통문화지수!A:AL,18,0)</f>
        <v>16.809999999999999</v>
      </c>
      <c r="E129" s="2">
        <f>VLOOKUP(A129,'1인당 자동차등록대수'!A:AB,11,0)</f>
        <v>0.5</v>
      </c>
      <c r="F129" s="2">
        <f>VLOOKUP(A129,도시면적!A:I,5,0)</f>
        <v>14084752</v>
      </c>
      <c r="G129" s="2">
        <f>VLOOKUP(A129,'주택 수'!A:I,5,0)</f>
        <v>66107</v>
      </c>
    </row>
    <row r="130" spans="1:7" customFormat="1">
      <c r="A130" s="1" t="s">
        <v>128</v>
      </c>
      <c r="B130" s="2">
        <f>VLOOKUP(A130,교통문화지수!A:AL,16,0)</f>
        <v>43.87</v>
      </c>
      <c r="C130" s="2">
        <f>VLOOKUP(A130,교통문화지수!A:AL,17,0)</f>
        <v>13.88</v>
      </c>
      <c r="D130" s="2">
        <f>VLOOKUP(A130,교통문화지수!A:AL,18,0)</f>
        <v>16.88</v>
      </c>
      <c r="E130" s="2">
        <f>VLOOKUP(A130,'1인당 자동차등록대수'!A:AB,11,0)</f>
        <v>0.4</v>
      </c>
      <c r="F130" s="2">
        <f>VLOOKUP(A130,도시면적!A:I,5,0)</f>
        <v>12094555</v>
      </c>
      <c r="G130" s="2">
        <f>VLOOKUP(A130,'주택 수'!A:I,5,0)</f>
        <v>68929</v>
      </c>
    </row>
    <row r="131" spans="1:7" customFormat="1">
      <c r="A131" s="1" t="s">
        <v>129</v>
      </c>
      <c r="B131" s="2">
        <f>VLOOKUP(A131,교통문화지수!A:AL,16,0)</f>
        <v>44.44</v>
      </c>
      <c r="C131" s="2">
        <f>VLOOKUP(A131,교통문화지수!A:AL,17,0)</f>
        <v>17.309999999999999</v>
      </c>
      <c r="D131" s="2">
        <f>VLOOKUP(A131,교통문화지수!A:AL,18,0)</f>
        <v>16.98</v>
      </c>
      <c r="E131" s="2">
        <f>VLOOKUP(A131,'1인당 자동차등록대수'!A:AB,11,0)</f>
        <v>0.3</v>
      </c>
      <c r="F131" s="2">
        <f>VLOOKUP(A131,도시면적!A:I,5,0)</f>
        <v>56165682</v>
      </c>
      <c r="G131" s="2">
        <f>VLOOKUP(A131,'주택 수'!A:I,5,0)</f>
        <v>46334</v>
      </c>
    </row>
    <row r="132" spans="1:7" customFormat="1">
      <c r="A132" s="1" t="s">
        <v>130</v>
      </c>
      <c r="B132" s="2">
        <f>VLOOKUP(A132,교통문화지수!A:AL,16,0)</f>
        <v>40.67</v>
      </c>
      <c r="C132" s="2">
        <f>VLOOKUP(A132,교통문화지수!A:AL,17,0)</f>
        <v>16.52</v>
      </c>
      <c r="D132" s="2">
        <f>VLOOKUP(A132,교통문화지수!A:AL,18,0)</f>
        <v>13.71</v>
      </c>
      <c r="E132" s="2">
        <f>VLOOKUP(A132,'1인당 자동차등록대수'!A:AB,11,0)</f>
        <v>0.7</v>
      </c>
      <c r="F132" s="2">
        <f>VLOOKUP(A132,도시면적!A:I,5,0)</f>
        <v>4466946</v>
      </c>
      <c r="G132" s="2">
        <f>VLOOKUP(A132,'주택 수'!A:I,5,0)</f>
        <v>17016</v>
      </c>
    </row>
    <row r="133" spans="1:7" customFormat="1">
      <c r="A133" s="1" t="s">
        <v>131</v>
      </c>
      <c r="B133" s="2">
        <f>VLOOKUP(A133,교통문화지수!A:AL,16,0)</f>
        <v>45.63</v>
      </c>
      <c r="C133" s="2">
        <f>VLOOKUP(A133,교통문화지수!A:AL,17,0)</f>
        <v>19.559999999999999</v>
      </c>
      <c r="D133" s="2">
        <f>VLOOKUP(A133,교통문화지수!A:AL,18,0)</f>
        <v>16.89</v>
      </c>
      <c r="E133" s="2">
        <f>VLOOKUP(A133,'1인당 자동차등록대수'!A:AB,11,0)</f>
        <v>0.4</v>
      </c>
      <c r="F133" s="2">
        <f>VLOOKUP(A133,도시면적!A:I,5,0)</f>
        <v>55065412</v>
      </c>
      <c r="G133" s="2">
        <f>VLOOKUP(A133,'주택 수'!A:I,5,0)</f>
        <v>141002</v>
      </c>
    </row>
    <row r="134" spans="1:7" customFormat="1">
      <c r="A134" s="1" t="s">
        <v>132</v>
      </c>
      <c r="B134" s="2">
        <f>VLOOKUP(A134,교통문화지수!A:AL,16,0)</f>
        <v>45.94</v>
      </c>
      <c r="C134" s="2">
        <f>VLOOKUP(A134,교통문화지수!A:AL,17,0)</f>
        <v>12.7</v>
      </c>
      <c r="D134" s="2">
        <f>VLOOKUP(A134,교통문화지수!A:AL,18,0)</f>
        <v>16.46</v>
      </c>
      <c r="E134" s="2">
        <f>VLOOKUP(A134,'1인당 자동차등록대수'!A:AB,11,0)</f>
        <v>0.3</v>
      </c>
      <c r="F134" s="2">
        <f>VLOOKUP(A134,도시면적!A:I,5,0)</f>
        <v>605569314</v>
      </c>
      <c r="G134" s="2">
        <f>VLOOKUP(A134,'주택 수'!A:I,5,0)</f>
        <v>2894078</v>
      </c>
    </row>
    <row r="135" spans="1:7" customFormat="1">
      <c r="A135" s="1" t="s">
        <v>133</v>
      </c>
      <c r="B135" s="2">
        <f>VLOOKUP(A135,교통문화지수!A:AL,16,0)</f>
        <v>46.81</v>
      </c>
      <c r="C135" s="2">
        <f>VLOOKUP(A135,교통문화지수!A:AL,17,0)</f>
        <v>10.42</v>
      </c>
      <c r="D135" s="2">
        <f>VLOOKUP(A135,교통문화지수!A:AL,18,0)</f>
        <v>16.64</v>
      </c>
      <c r="E135" s="2">
        <f>VLOOKUP(A135,'1인당 자동차등록대수'!A:AB,11,0)</f>
        <v>0.4</v>
      </c>
      <c r="F135" s="2">
        <f>VLOOKUP(A135,도시면적!A:I,5,0)</f>
        <v>39497268</v>
      </c>
      <c r="G135" s="2">
        <f>VLOOKUP(A135,'주택 수'!A:I,5,0)</f>
        <v>171431</v>
      </c>
    </row>
    <row r="136" spans="1:7" customFormat="1">
      <c r="A136" s="1" t="s">
        <v>134</v>
      </c>
      <c r="B136" s="2">
        <f>VLOOKUP(A136,교통문화지수!A:AL,16,0)</f>
        <v>44.38</v>
      </c>
      <c r="C136" s="2">
        <f>VLOOKUP(A136,교통문화지수!A:AL,17,0)</f>
        <v>15.5</v>
      </c>
      <c r="D136" s="2">
        <f>VLOOKUP(A136,교통문화지수!A:AL,18,0)</f>
        <v>16.809999999999999</v>
      </c>
      <c r="E136" s="2">
        <f>VLOOKUP(A136,'1인당 자동차등록대수'!A:AB,11,0)</f>
        <v>0.3</v>
      </c>
      <c r="F136" s="2">
        <f>VLOOKUP(A136,도시면적!A:I,5,0)</f>
        <v>24556203</v>
      </c>
      <c r="G136" s="2">
        <f>VLOOKUP(A136,'주택 수'!A:I,5,0)</f>
        <v>122718</v>
      </c>
    </row>
    <row r="137" spans="1:7" customFormat="1">
      <c r="A137" s="1" t="s">
        <v>135</v>
      </c>
      <c r="B137" s="2">
        <f>VLOOKUP(A137,교통문화지수!A:AL,16,0)</f>
        <v>46.75</v>
      </c>
      <c r="C137" s="2">
        <f>VLOOKUP(A137,교통문화지수!A:AL,17,0)</f>
        <v>10.24</v>
      </c>
      <c r="D137" s="2">
        <f>VLOOKUP(A137,교통문화지수!A:AL,18,0)</f>
        <v>17.11</v>
      </c>
      <c r="E137" s="2">
        <f>VLOOKUP(A137,'1인당 자동차등록대수'!A:AB,11,0)</f>
        <v>0.2</v>
      </c>
      <c r="F137" s="2">
        <f>VLOOKUP(A137,도시면적!A:I,5,0)</f>
        <v>23636019</v>
      </c>
      <c r="G137" s="2">
        <f>VLOOKUP(A137,'주택 수'!A:I,5,0)</f>
        <v>95097</v>
      </c>
    </row>
    <row r="138" spans="1:7" customFormat="1">
      <c r="A138" s="1" t="s">
        <v>136</v>
      </c>
      <c r="B138" s="2">
        <f>VLOOKUP(A138,교통문화지수!A:AL,16,0)</f>
        <v>47.04</v>
      </c>
      <c r="C138" s="2">
        <f>VLOOKUP(A138,교통문화지수!A:AL,17,0)</f>
        <v>20.74</v>
      </c>
      <c r="D138" s="2">
        <f>VLOOKUP(A138,교통문화지수!A:AL,18,0)</f>
        <v>17.16</v>
      </c>
      <c r="E138" s="2">
        <f>VLOOKUP(A138,'1인당 자동차등록대수'!A:AB,11,0)</f>
        <v>0.3</v>
      </c>
      <c r="F138" s="2">
        <f>VLOOKUP(A138,도시면적!A:I,5,0)</f>
        <v>41462415</v>
      </c>
      <c r="G138" s="2">
        <f>VLOOKUP(A138,'주택 수'!A:I,5,0)</f>
        <v>190525</v>
      </c>
    </row>
    <row r="139" spans="1:7" customFormat="1">
      <c r="A139" s="1" t="s">
        <v>137</v>
      </c>
      <c r="B139" s="2">
        <f>VLOOKUP(A139,교통문화지수!A:AL,16,0)</f>
        <v>43.88</v>
      </c>
      <c r="C139" s="2">
        <f>VLOOKUP(A139,교통문화지수!A:AL,17,0)</f>
        <v>10.53</v>
      </c>
      <c r="D139" s="2">
        <f>VLOOKUP(A139,교통문화지수!A:AL,18,0)</f>
        <v>15.27</v>
      </c>
      <c r="E139" s="2">
        <f>VLOOKUP(A139,'1인당 자동차등록대수'!A:AB,11,0)</f>
        <v>0.2</v>
      </c>
      <c r="F139" s="2">
        <f>VLOOKUP(A139,도시면적!A:I,5,0)</f>
        <v>29563482</v>
      </c>
      <c r="G139" s="2">
        <f>VLOOKUP(A139,'주택 수'!A:I,5,0)</f>
        <v>125148</v>
      </c>
    </row>
    <row r="140" spans="1:7" customFormat="1">
      <c r="A140" s="1" t="s">
        <v>138</v>
      </c>
      <c r="B140" s="2">
        <f>VLOOKUP(A140,교통문화지수!A:AL,16,0)</f>
        <v>44.51</v>
      </c>
      <c r="C140" s="2">
        <f>VLOOKUP(A140,교통문화지수!A:AL,17,0)</f>
        <v>20.399999999999999</v>
      </c>
      <c r="D140" s="2">
        <f>VLOOKUP(A140,교통문화지수!A:AL,18,0)</f>
        <v>16.170000000000002</v>
      </c>
      <c r="E140" s="2">
        <f>VLOOKUP(A140,'1인당 자동차등록대수'!A:AB,11,0)</f>
        <v>0.3</v>
      </c>
      <c r="F140" s="2">
        <f>VLOOKUP(A140,도시면적!A:I,5,0)</f>
        <v>17075115</v>
      </c>
      <c r="G140" s="2">
        <f>VLOOKUP(A140,'주택 수'!A:I,5,0)</f>
        <v>85638</v>
      </c>
    </row>
    <row r="141" spans="1:7" customFormat="1">
      <c r="A141" s="1" t="s">
        <v>139</v>
      </c>
      <c r="B141" s="2">
        <f>VLOOKUP(A141,교통문화지수!A:AL,16,0)</f>
        <v>45.6</v>
      </c>
      <c r="C141" s="2">
        <f>VLOOKUP(A141,교통문화지수!A:AL,17,0)</f>
        <v>19.579999999999998</v>
      </c>
      <c r="D141" s="2">
        <f>VLOOKUP(A141,교통문화지수!A:AL,18,0)</f>
        <v>16.64</v>
      </c>
      <c r="E141" s="2">
        <f>VLOOKUP(A141,'1인당 자동차등록대수'!A:AB,11,0)</f>
        <v>0.4</v>
      </c>
      <c r="F141" s="2">
        <f>VLOOKUP(A141,도시면적!A:I,5,0)</f>
        <v>20136328</v>
      </c>
      <c r="G141" s="2">
        <f>VLOOKUP(A141,'주택 수'!A:I,5,0)</f>
        <v>124569</v>
      </c>
    </row>
    <row r="142" spans="1:7" customFormat="1">
      <c r="A142" s="1" t="s">
        <v>140</v>
      </c>
      <c r="B142" s="2">
        <f>VLOOKUP(A142,교통문화지수!A:AL,16,0)</f>
        <v>46.37</v>
      </c>
      <c r="C142" s="2">
        <f>VLOOKUP(A142,교통문화지수!A:AL,17,0)</f>
        <v>11.33</v>
      </c>
      <c r="D142" s="2">
        <f>VLOOKUP(A142,교통문화지수!A:AL,18,0)</f>
        <v>16.86</v>
      </c>
      <c r="E142" s="2">
        <f>VLOOKUP(A142,'1인당 자동차등록대수'!A:AB,11,0)</f>
        <v>0.4</v>
      </c>
      <c r="F142" s="2">
        <f>VLOOKUP(A142,도시면적!A:I,5,0)</f>
        <v>13012685</v>
      </c>
      <c r="G142" s="2">
        <f>VLOOKUP(A142,'주택 수'!A:I,5,0)</f>
        <v>65244</v>
      </c>
    </row>
    <row r="143" spans="1:7" customFormat="1">
      <c r="A143" s="1" t="s">
        <v>141</v>
      </c>
      <c r="B143" s="2">
        <f>VLOOKUP(A143,교통문화지수!A:AL,16,0)</f>
        <v>47.04</v>
      </c>
      <c r="C143" s="2">
        <f>VLOOKUP(A143,교통문화지수!A:AL,17,0)</f>
        <v>11.45</v>
      </c>
      <c r="D143" s="2">
        <f>VLOOKUP(A143,교통문화지수!A:AL,18,0)</f>
        <v>15.83</v>
      </c>
      <c r="E143" s="2">
        <f>VLOOKUP(A143,'1인당 자동차등록대수'!A:AB,11,0)</f>
        <v>0.3</v>
      </c>
      <c r="F143" s="2">
        <f>VLOOKUP(A143,도시면적!A:I,5,0)</f>
        <v>35595942</v>
      </c>
      <c r="G143" s="2">
        <f>VLOOKUP(A143,'주택 수'!A:I,5,0)</f>
        <v>186533</v>
      </c>
    </row>
    <row r="144" spans="1:7" customFormat="1">
      <c r="A144" s="1" t="s">
        <v>142</v>
      </c>
      <c r="B144" s="2">
        <f>VLOOKUP(A144,교통문화지수!A:AL,16,0)</f>
        <v>46.54</v>
      </c>
      <c r="C144" s="2">
        <f>VLOOKUP(A144,교통문화지수!A:AL,17,0)</f>
        <v>11.01</v>
      </c>
      <c r="D144" s="2">
        <f>VLOOKUP(A144,교통문화지수!A:AL,18,0)</f>
        <v>16.649999999999999</v>
      </c>
      <c r="E144" s="2">
        <f>VLOOKUP(A144,'1인당 자동차등록대수'!A:AB,11,0)</f>
        <v>0.3</v>
      </c>
      <c r="F144" s="2">
        <f>VLOOKUP(A144,도시면적!A:I,5,0)</f>
        <v>20679052</v>
      </c>
      <c r="G144" s="2">
        <f>VLOOKUP(A144,'주택 수'!A:I,5,0)</f>
        <v>105526</v>
      </c>
    </row>
    <row r="145" spans="1:7" customFormat="1">
      <c r="A145" s="1" t="s">
        <v>143</v>
      </c>
      <c r="B145" s="2">
        <f>VLOOKUP(A145,교통문화지수!A:AL,16,0)</f>
        <v>46.35</v>
      </c>
      <c r="C145" s="2">
        <f>VLOOKUP(A145,교통문화지수!A:AL,17,0)</f>
        <v>14.6</v>
      </c>
      <c r="D145" s="2">
        <f>VLOOKUP(A145,교통문화지수!A:AL,18,0)</f>
        <v>16.91</v>
      </c>
      <c r="E145" s="2">
        <f>VLOOKUP(A145,'1인당 자동차등록대수'!A:AB,11,0)</f>
        <v>0.3</v>
      </c>
      <c r="F145" s="2">
        <f>VLOOKUP(A145,도시면적!A:I,5,0)</f>
        <v>14245433</v>
      </c>
      <c r="G145" s="2">
        <f>VLOOKUP(A145,'주택 수'!A:I,5,0)</f>
        <v>100802</v>
      </c>
    </row>
    <row r="146" spans="1:7" customFormat="1">
      <c r="A146" s="1" t="s">
        <v>144</v>
      </c>
      <c r="B146" s="2">
        <f>VLOOKUP(A146,교통문화지수!A:AL,16,0)</f>
        <v>44.99</v>
      </c>
      <c r="C146" s="2">
        <f>VLOOKUP(A146,교통문화지수!A:AL,17,0)</f>
        <v>10.19</v>
      </c>
      <c r="D146" s="2">
        <f>VLOOKUP(A146,교통문화지수!A:AL,18,0)</f>
        <v>16.36</v>
      </c>
      <c r="E146" s="2">
        <f>VLOOKUP(A146,'1인당 자동차등록대수'!A:AB,11,0)</f>
        <v>0.3</v>
      </c>
      <c r="F146" s="2">
        <f>VLOOKUP(A146,도시면적!A:I,5,0)</f>
        <v>16387882</v>
      </c>
      <c r="G146" s="2">
        <f>VLOOKUP(A146,'주택 수'!A:I,5,0)</f>
        <v>112032</v>
      </c>
    </row>
    <row r="147" spans="1:7" customFormat="1">
      <c r="A147" s="1" t="s">
        <v>145</v>
      </c>
      <c r="B147" s="2">
        <f>VLOOKUP(A147,교통문화지수!A:AL,16,0)</f>
        <v>44.47</v>
      </c>
      <c r="C147" s="2">
        <f>VLOOKUP(A147,교통문화지수!A:AL,17,0)</f>
        <v>10.85</v>
      </c>
      <c r="D147" s="2">
        <f>VLOOKUP(A147,교통문화지수!A:AL,18,0)</f>
        <v>16.34</v>
      </c>
      <c r="E147" s="2">
        <f>VLOOKUP(A147,'1인당 자동차등록대수'!A:AB,11,0)</f>
        <v>0.3</v>
      </c>
      <c r="F147" s="2">
        <f>VLOOKUP(A147,도시면적!A:I,5,0)</f>
        <v>23890251</v>
      </c>
      <c r="G147" s="2">
        <f>VLOOKUP(A147,'주택 수'!A:I,5,0)</f>
        <v>118619</v>
      </c>
    </row>
    <row r="148" spans="1:7" customFormat="1">
      <c r="A148" s="1" t="s">
        <v>146</v>
      </c>
      <c r="B148" s="2">
        <f>VLOOKUP(A148,교통문화지수!A:AL,16,0)</f>
        <v>43.7</v>
      </c>
      <c r="C148" s="2">
        <f>VLOOKUP(A148,교통문화지수!A:AL,17,0)</f>
        <v>10.27</v>
      </c>
      <c r="D148" s="2">
        <f>VLOOKUP(A148,교통문화지수!A:AL,18,0)</f>
        <v>15.79</v>
      </c>
      <c r="E148" s="2">
        <f>VLOOKUP(A148,'1인당 자동차등록대수'!A:AB,11,0)</f>
        <v>0.3</v>
      </c>
      <c r="F148" s="2">
        <f>VLOOKUP(A148,도시면적!A:I,5,0)</f>
        <v>17685845</v>
      </c>
      <c r="G148" s="2">
        <f>VLOOKUP(A148,'주택 수'!A:I,5,0)</f>
        <v>94884</v>
      </c>
    </row>
    <row r="149" spans="1:7" customFormat="1">
      <c r="A149" s="1" t="s">
        <v>147</v>
      </c>
      <c r="B149" s="2">
        <f>VLOOKUP(A149,교통문화지수!A:AL,16,0)</f>
        <v>44.36</v>
      </c>
      <c r="C149" s="2">
        <f>VLOOKUP(A149,교통문화지수!A:AL,17,0)</f>
        <v>10.039999999999999</v>
      </c>
      <c r="D149" s="2">
        <f>VLOOKUP(A149,교통문화지수!A:AL,18,0)</f>
        <v>15.85</v>
      </c>
      <c r="E149" s="2">
        <f>VLOOKUP(A149,'1인당 자동차등록대수'!A:AB,11,0)</f>
        <v>0.4</v>
      </c>
      <c r="F149" s="2">
        <f>VLOOKUP(A149,도시면적!A:I,5,0)</f>
        <v>46899887</v>
      </c>
      <c r="G149" s="2">
        <f>VLOOKUP(A149,'주택 수'!A:I,5,0)</f>
        <v>132040</v>
      </c>
    </row>
    <row r="150" spans="1:7" customFormat="1">
      <c r="A150" s="1" t="s">
        <v>148</v>
      </c>
      <c r="B150" s="2">
        <f>VLOOKUP(A150,교통문화지수!A:AL,16,0)</f>
        <v>42.57</v>
      </c>
      <c r="C150" s="2">
        <f>VLOOKUP(A150,교통문화지수!A:AL,17,0)</f>
        <v>10.42</v>
      </c>
      <c r="D150" s="2">
        <f>VLOOKUP(A150,교통문화지수!A:AL,18,0)</f>
        <v>16.670000000000002</v>
      </c>
      <c r="E150" s="2">
        <f>VLOOKUP(A150,'1인당 자동차등록대수'!A:AB,11,0)</f>
        <v>0.3</v>
      </c>
      <c r="F150" s="2">
        <f>VLOOKUP(A150,도시면적!A:I,5,0)</f>
        <v>16804426</v>
      </c>
      <c r="G150" s="2">
        <f>VLOOKUP(A150,'주택 수'!A:I,5,0)</f>
        <v>87830</v>
      </c>
    </row>
    <row r="151" spans="1:7" customFormat="1">
      <c r="A151" s="1" t="s">
        <v>149</v>
      </c>
      <c r="B151" s="2">
        <f>VLOOKUP(A151,교통문화지수!A:AL,16,0)</f>
        <v>48.38</v>
      </c>
      <c r="C151" s="2">
        <f>VLOOKUP(A151,교통문화지수!A:AL,17,0)</f>
        <v>10.33</v>
      </c>
      <c r="D151" s="2">
        <f>VLOOKUP(A151,교통문화지수!A:AL,18,0)</f>
        <v>17.03</v>
      </c>
      <c r="E151" s="2">
        <f>VLOOKUP(A151,'1인당 자동차등록대수'!A:AB,11,0)</f>
        <v>0.3</v>
      </c>
      <c r="F151" s="2">
        <f>VLOOKUP(A151,도시면적!A:I,5,0)</f>
        <v>24621422</v>
      </c>
      <c r="G151" s="2">
        <f>VLOOKUP(A151,'주택 수'!A:I,5,0)</f>
        <v>129994</v>
      </c>
    </row>
    <row r="152" spans="1:7" customFormat="1">
      <c r="A152" s="1" t="s">
        <v>150</v>
      </c>
      <c r="B152" s="2">
        <f>VLOOKUP(A152,교통문화지수!A:AL,16,0)</f>
        <v>48.13</v>
      </c>
      <c r="C152" s="2">
        <f>VLOOKUP(A152,교통문화지수!A:AL,17,0)</f>
        <v>16.690000000000001</v>
      </c>
      <c r="D152" s="2">
        <f>VLOOKUP(A152,교통문화지수!A:AL,18,0)</f>
        <v>16.04</v>
      </c>
      <c r="E152" s="2">
        <f>VLOOKUP(A152,'1인당 자동차등록대수'!A:AB,11,0)</f>
        <v>0.4</v>
      </c>
      <c r="F152" s="2">
        <f>VLOOKUP(A152,도시면적!A:I,5,0)</f>
        <v>33858375</v>
      </c>
      <c r="G152" s="2">
        <f>VLOOKUP(A152,'주택 수'!A:I,5,0)</f>
        <v>199739</v>
      </c>
    </row>
    <row r="153" spans="1:7" customFormat="1">
      <c r="A153" s="1" t="s">
        <v>151</v>
      </c>
      <c r="B153" s="2">
        <f>VLOOKUP(A153,교통문화지수!A:AL,16,0)</f>
        <v>48.1</v>
      </c>
      <c r="C153" s="2">
        <f>VLOOKUP(A153,교통문화지수!A:AL,17,0)</f>
        <v>11.13</v>
      </c>
      <c r="D153" s="2">
        <f>VLOOKUP(A153,교통문화지수!A:AL,18,0)</f>
        <v>17.82</v>
      </c>
      <c r="E153" s="2">
        <f>VLOOKUP(A153,'1인당 자동차등록대수'!A:AB,11,0)</f>
        <v>0.3</v>
      </c>
      <c r="F153" s="2">
        <f>VLOOKUP(A153,도시면적!A:I,5,0)</f>
        <v>17469613</v>
      </c>
      <c r="G153" s="2">
        <f>VLOOKUP(A153,'주택 수'!A:I,5,0)</f>
        <v>137850</v>
      </c>
    </row>
    <row r="154" spans="1:7" customFormat="1">
      <c r="A154" s="1" t="s">
        <v>152</v>
      </c>
      <c r="B154" s="2">
        <f>VLOOKUP(A154,교통문화지수!A:AL,16,0)</f>
        <v>47.19</v>
      </c>
      <c r="C154" s="2">
        <f>VLOOKUP(A154,교통문화지수!A:AL,17,0)</f>
        <v>16.04</v>
      </c>
      <c r="D154" s="2">
        <f>VLOOKUP(A154,교통문화지수!A:AL,18,0)</f>
        <v>16.48</v>
      </c>
      <c r="E154" s="2">
        <f>VLOOKUP(A154,'1인당 자동차등록대수'!A:AB,11,0)</f>
        <v>0.4</v>
      </c>
      <c r="F154" s="2">
        <f>VLOOKUP(A154,도시면적!A:I,5,0)</f>
        <v>24354830</v>
      </c>
      <c r="G154" s="2">
        <f>VLOOKUP(A154,'주택 수'!A:I,5,0)</f>
        <v>99971</v>
      </c>
    </row>
    <row r="155" spans="1:7" customFormat="1">
      <c r="A155" s="1" t="s">
        <v>153</v>
      </c>
      <c r="B155" s="2">
        <f>VLOOKUP(A155,교통문화지수!A:AL,16,0)</f>
        <v>44.77</v>
      </c>
      <c r="C155" s="2">
        <f>VLOOKUP(A155,교통문화지수!A:AL,17,0)</f>
        <v>8.8800000000000008</v>
      </c>
      <c r="D155" s="2">
        <f>VLOOKUP(A155,교통문화지수!A:AL,18,0)</f>
        <v>16.2</v>
      </c>
      <c r="E155" s="2">
        <f>VLOOKUP(A155,'1인당 자동차등록대수'!A:AB,11,0)</f>
        <v>0.3</v>
      </c>
      <c r="F155" s="2">
        <f>VLOOKUP(A155,도시면적!A:I,5,0)</f>
        <v>21870000</v>
      </c>
      <c r="G155" s="2">
        <f>VLOOKUP(A155,'주택 수'!A:I,5,0)</f>
        <v>71680</v>
      </c>
    </row>
    <row r="156" spans="1:7" customFormat="1">
      <c r="A156" s="1" t="s">
        <v>154</v>
      </c>
      <c r="B156" s="2">
        <f>VLOOKUP(A156,교통문화지수!A:AL,16,0)</f>
        <v>45.12</v>
      </c>
      <c r="C156" s="2">
        <f>VLOOKUP(A156,교통문화지수!A:AL,17,0)</f>
        <v>10.16</v>
      </c>
      <c r="D156" s="2">
        <f>VLOOKUP(A156,교통문화지수!A:AL,18,0)</f>
        <v>16.48</v>
      </c>
      <c r="E156" s="2">
        <f>VLOOKUP(A156,'1인당 자동차등록대수'!A:AB,11,0)</f>
        <v>0.3</v>
      </c>
      <c r="F156" s="2">
        <f>VLOOKUP(A156,도시면적!A:I,5,0)</f>
        <v>29788522</v>
      </c>
      <c r="G156" s="2">
        <f>VLOOKUP(A156,'주택 수'!A:I,5,0)</f>
        <v>144611</v>
      </c>
    </row>
    <row r="157" spans="1:7" customFormat="1">
      <c r="A157" s="1" t="s">
        <v>155</v>
      </c>
      <c r="B157" s="2">
        <f>VLOOKUP(A157,교통문화지수!A:AL,16,0)</f>
        <v>47.94</v>
      </c>
      <c r="C157" s="2">
        <f>VLOOKUP(A157,교통문화지수!A:AL,17,0)</f>
        <v>17.28</v>
      </c>
      <c r="D157" s="2">
        <f>VLOOKUP(A157,교통문화지수!A:AL,18,0)</f>
        <v>16.579999999999998</v>
      </c>
      <c r="E157" s="2">
        <f>VLOOKUP(A157,'1인당 자동차등록대수'!A:AB,11,0)</f>
        <v>0.3</v>
      </c>
      <c r="F157" s="2">
        <f>VLOOKUP(A157,도시면적!A:I,5,0)</f>
        <v>23972507</v>
      </c>
      <c r="G157" s="2">
        <f>VLOOKUP(A157,'주택 수'!A:I,5,0)</f>
        <v>45729</v>
      </c>
    </row>
    <row r="158" spans="1:7" customFormat="1">
      <c r="A158" s="1" t="s">
        <v>156</v>
      </c>
      <c r="B158" s="2">
        <f>VLOOKUP(A158,교통문화지수!A:AL,16,0)</f>
        <v>45.08</v>
      </c>
      <c r="C158" s="2">
        <f>VLOOKUP(A158,교통문화지수!A:AL,17,0)</f>
        <v>9</v>
      </c>
      <c r="D158" s="2">
        <f>VLOOKUP(A158,교통문화지수!A:AL,18,0)</f>
        <v>16.09</v>
      </c>
      <c r="E158" s="2">
        <f>VLOOKUP(A158,'1인당 자동차등록대수'!A:AB,11,0)</f>
        <v>0.4</v>
      </c>
      <c r="F158" s="2">
        <f>VLOOKUP(A158,도시면적!A:I,5,0)</f>
        <v>9974292</v>
      </c>
      <c r="G158" s="2">
        <f>VLOOKUP(A158,'주택 수'!A:I,5,0)</f>
        <v>40177</v>
      </c>
    </row>
    <row r="159" spans="1:7" customFormat="1">
      <c r="A159" s="1" t="s">
        <v>157</v>
      </c>
      <c r="B159" s="2">
        <f>VLOOKUP(A159,교통문화지수!A:AL,16,0)</f>
        <v>45.66</v>
      </c>
      <c r="C159" s="2">
        <f>VLOOKUP(A159,교통문화지수!A:AL,17,0)</f>
        <v>10.33</v>
      </c>
      <c r="D159" s="2">
        <f>VLOOKUP(A159,교통문화지수!A:AL,18,0)</f>
        <v>16.02</v>
      </c>
      <c r="E159" s="2">
        <f>VLOOKUP(A159,'1인당 자동차등록대수'!A:AB,11,0)</f>
        <v>0.3</v>
      </c>
      <c r="F159" s="2">
        <f>VLOOKUP(A159,도시면적!A:I,5,0)</f>
        <v>18531520</v>
      </c>
      <c r="G159" s="2">
        <f>VLOOKUP(A159,'주택 수'!A:I,5,0)</f>
        <v>105691</v>
      </c>
    </row>
    <row r="160" spans="1:7" customFormat="1">
      <c r="A160" s="1" t="s">
        <v>158</v>
      </c>
      <c r="B160" s="2">
        <f>VLOOKUP(A160,교통문화지수!A:AL,16,0)</f>
        <v>44.96</v>
      </c>
      <c r="C160" s="2">
        <f>VLOOKUP(A160,교통문화지수!A:AL,17,0)</f>
        <v>16.32</v>
      </c>
      <c r="D160" s="2">
        <f>VLOOKUP(A160,교통문화지수!A:AL,18,0)</f>
        <v>17.29</v>
      </c>
      <c r="E160" s="2">
        <f>VLOOKUP(A160,'1인당 자동차등록대수'!A:AB,11,0)</f>
        <v>0.5</v>
      </c>
      <c r="F160" s="2">
        <f>VLOOKUP(A160,도시면적!A:I,5,0)</f>
        <v>142715907</v>
      </c>
      <c r="G160" s="2">
        <f>VLOOKUP(A160,'주택 수'!A:I,5,0)</f>
        <v>118959</v>
      </c>
    </row>
    <row r="161" spans="1:7" customFormat="1">
      <c r="A161" s="1" t="s">
        <v>159</v>
      </c>
      <c r="B161" s="2">
        <f>VLOOKUP(A161,교통문화지수!A:AL,16,0)</f>
        <v>43.79</v>
      </c>
      <c r="C161" s="2">
        <f>VLOOKUP(A161,교통문화지수!A:AL,17,0)</f>
        <v>12.69</v>
      </c>
      <c r="D161" s="2">
        <f>VLOOKUP(A161,교통문화지수!A:AL,18,0)</f>
        <v>16.13</v>
      </c>
      <c r="E161" s="2">
        <f>VLOOKUP(A161,'1인당 자동차등록대수'!A:AB,11,0)</f>
        <v>0.5</v>
      </c>
      <c r="F161" s="2">
        <f>VLOOKUP(A161,도시면적!A:I,5,0)</f>
        <v>755545356</v>
      </c>
      <c r="G161" s="2">
        <f>VLOOKUP(A161,'주택 수'!A:I,5,0)</f>
        <v>379741</v>
      </c>
    </row>
    <row r="162" spans="1:7" customFormat="1">
      <c r="A162" s="1" t="s">
        <v>160</v>
      </c>
      <c r="B162" s="2">
        <f>VLOOKUP(A162,교통문화지수!A:AL,16,0)</f>
        <v>43.77</v>
      </c>
      <c r="C162" s="2">
        <f>VLOOKUP(A162,교통문화지수!A:AL,17,0)</f>
        <v>11.29</v>
      </c>
      <c r="D162" s="2">
        <f>VLOOKUP(A162,교통문화지수!A:AL,18,0)</f>
        <v>16.13</v>
      </c>
      <c r="E162" s="2">
        <f>VLOOKUP(A162,'1인당 자동차등록대수'!A:AB,11,0)</f>
        <v>0.5</v>
      </c>
      <c r="F162" s="2">
        <f>VLOOKUP(A162,도시면적!A:I,5,0)</f>
        <v>73691355</v>
      </c>
      <c r="G162" s="2">
        <f>VLOOKUP(A162,'주택 수'!A:I,5,0)</f>
        <v>107471</v>
      </c>
    </row>
    <row r="163" spans="1:7" customFormat="1">
      <c r="A163" s="1" t="s">
        <v>161</v>
      </c>
      <c r="B163" s="2">
        <f>VLOOKUP(A163,교통문화지수!A:AL,16,0)</f>
        <v>43.06</v>
      </c>
      <c r="C163" s="2">
        <f>VLOOKUP(A163,교통문화지수!A:AL,17,0)</f>
        <v>10.029999999999999</v>
      </c>
      <c r="D163" s="2">
        <f>VLOOKUP(A163,교통문화지수!A:AL,18,0)</f>
        <v>14.95</v>
      </c>
      <c r="E163" s="2">
        <f>VLOOKUP(A163,'1인당 자동차등록대수'!A:AB,11,0)</f>
        <v>0.4</v>
      </c>
      <c r="F163" s="2">
        <f>VLOOKUP(A163,도시면적!A:I,5,0)</f>
        <v>36351722</v>
      </c>
      <c r="G163" s="2">
        <f>VLOOKUP(A163,'주택 수'!A:I,5,0)</f>
        <v>53500</v>
      </c>
    </row>
    <row r="164" spans="1:7" customFormat="1">
      <c r="A164" s="1" t="s">
        <v>162</v>
      </c>
      <c r="B164" s="2">
        <f>VLOOKUP(A164,교통문화지수!A:AL,16,0)</f>
        <v>44.46</v>
      </c>
      <c r="C164" s="2">
        <f>VLOOKUP(A164,교통문화지수!A:AL,17,0)</f>
        <v>17.440000000000001</v>
      </c>
      <c r="D164" s="2">
        <f>VLOOKUP(A164,교통문화지수!A:AL,18,0)</f>
        <v>16.5</v>
      </c>
      <c r="E164" s="2">
        <f>VLOOKUP(A164,'1인당 자동차등록대수'!A:AB,11,0)</f>
        <v>0.5</v>
      </c>
      <c r="F164" s="2">
        <f>VLOOKUP(A164,도시면적!A:I,5,0)</f>
        <v>120602620</v>
      </c>
      <c r="G164" s="2">
        <f>VLOOKUP(A164,'주택 수'!A:I,5,0)</f>
        <v>67954</v>
      </c>
    </row>
    <row r="165" spans="1:7" customFormat="1">
      <c r="A165" s="1" t="s">
        <v>163</v>
      </c>
      <c r="B165" s="2">
        <f>VLOOKUP(A165,교통문화지수!A:AL,16,0)</f>
        <v>44.24</v>
      </c>
      <c r="C165" s="2">
        <f>VLOOKUP(A165,교통문화지수!A:AL,17,0)</f>
        <v>13.42</v>
      </c>
      <c r="D165" s="2">
        <f>VLOOKUP(A165,교통문화지수!A:AL,18,0)</f>
        <v>15.6</v>
      </c>
      <c r="E165" s="2">
        <f>VLOOKUP(A165,'1인당 자동차등록대수'!A:AB,11,0)</f>
        <v>0.6</v>
      </c>
      <c r="F165" s="2">
        <f>VLOOKUP(A165,도시면적!A:I,5,0)</f>
        <v>487835918</v>
      </c>
      <c r="G165" s="2">
        <f>VLOOKUP(A165,'주택 수'!A:I,5,0)</f>
        <v>79306</v>
      </c>
    </row>
    <row r="166" spans="1:7" customFormat="1">
      <c r="A166" s="1" t="s">
        <v>164</v>
      </c>
      <c r="B166" s="2">
        <f>VLOOKUP(A166,교통문화지수!A:AL,16,0)</f>
        <v>46.34</v>
      </c>
      <c r="C166" s="2">
        <f>VLOOKUP(A166,교통문화지수!A:AL,17,0)</f>
        <v>11.27</v>
      </c>
      <c r="D166" s="2">
        <f>VLOOKUP(A166,교통문화지수!A:AL,18,0)</f>
        <v>16.809999999999999</v>
      </c>
      <c r="E166" s="2">
        <f>VLOOKUP(A166,'1인당 자동차등록대수'!A:AB,11,0)</f>
        <v>0.5</v>
      </c>
      <c r="F166" s="2">
        <f>VLOOKUP(A166,도시면적!A:I,5,0)</f>
        <v>37063741</v>
      </c>
      <c r="G166" s="2">
        <f>VLOOKUP(A166,'주택 수'!A:I,5,0)</f>
        <v>71510</v>
      </c>
    </row>
    <row r="167" spans="1:7" customFormat="1">
      <c r="A167" s="1" t="s">
        <v>165</v>
      </c>
      <c r="B167" s="2">
        <f>VLOOKUP(A167,교통문화지수!A:AL,16,0)</f>
        <v>45.44</v>
      </c>
      <c r="C167" s="2">
        <f>VLOOKUP(A167,교통문화지수!A:AL,17,0)</f>
        <v>12.2</v>
      </c>
      <c r="D167" s="2">
        <f>VLOOKUP(A167,교통문화지수!A:AL,18,0)</f>
        <v>16.489999999999998</v>
      </c>
      <c r="E167" s="2">
        <f>VLOOKUP(A167,'1인당 자동차등록대수'!A:AB,11,0)</f>
        <v>0.5</v>
      </c>
      <c r="F167" s="2">
        <f>VLOOKUP(A167,도시면적!A:I,5,0)</f>
        <v>579740346</v>
      </c>
      <c r="G167" s="2">
        <f>VLOOKUP(A167,'주택 수'!A:I,5,0)</f>
        <v>997959</v>
      </c>
    </row>
    <row r="168" spans="1:7" customFormat="1">
      <c r="A168" s="1" t="s">
        <v>166</v>
      </c>
      <c r="B168" s="2">
        <f>VLOOKUP(A168,교통문화지수!A:AL,16,0)</f>
        <v>47.38</v>
      </c>
      <c r="C168" s="2">
        <f>VLOOKUP(A168,교통문화지수!A:AL,17,0)</f>
        <v>9.5399999999999991</v>
      </c>
      <c r="D168" s="2">
        <f>VLOOKUP(A168,교통문화지수!A:AL,18,0)</f>
        <v>17.329999999999998</v>
      </c>
      <c r="E168" s="2">
        <f>VLOOKUP(A168,'1인당 자동차등록대수'!A:AB,11,0)</f>
        <v>0.5</v>
      </c>
      <c r="F168" s="2">
        <f>VLOOKUP(A168,도시면적!A:I,5,0)</f>
        <v>17306615</v>
      </c>
      <c r="G168" s="2">
        <f>VLOOKUP(A168,'주택 수'!A:I,5,0)</f>
        <v>27991</v>
      </c>
    </row>
    <row r="169" spans="1:7" customFormat="1">
      <c r="A169" s="1" t="s">
        <v>167</v>
      </c>
      <c r="B169" s="2">
        <f>VLOOKUP(A169,교통문화지수!A:AL,16,0)</f>
        <v>46.9</v>
      </c>
      <c r="C169" s="2">
        <f>VLOOKUP(A169,교통문화지수!A:AL,17,0)</f>
        <v>19.09</v>
      </c>
      <c r="D169" s="2">
        <f>VLOOKUP(A169,교통문화지수!A:AL,18,0)</f>
        <v>16.510000000000002</v>
      </c>
      <c r="E169" s="2">
        <f>VLOOKUP(A169,'1인당 자동차등록대수'!A:AB,11,0)</f>
        <v>0.9</v>
      </c>
      <c r="F169" s="2">
        <f>VLOOKUP(A169,도시면적!A:I,5,0)</f>
        <v>45549827</v>
      </c>
      <c r="G169" s="2">
        <f>VLOOKUP(A169,'주택 수'!A:I,5,0)</f>
        <v>107446</v>
      </c>
    </row>
    <row r="170" spans="1:7" customFormat="1">
      <c r="A170" s="1" t="s">
        <v>168</v>
      </c>
      <c r="B170" s="2">
        <f>VLOOKUP(A170,교통문화지수!A:AL,16,0)</f>
        <v>46.61</v>
      </c>
      <c r="C170" s="2">
        <f>VLOOKUP(A170,교통문화지수!A:AL,17,0)</f>
        <v>10.92</v>
      </c>
      <c r="D170" s="2">
        <f>VLOOKUP(A170,교통문화지수!A:AL,18,0)</f>
        <v>16.600000000000001</v>
      </c>
      <c r="E170" s="2">
        <f>VLOOKUP(A170,'1인당 자동차등록대수'!A:AB,11,0)</f>
        <v>0.5</v>
      </c>
      <c r="F170" s="2">
        <f>VLOOKUP(A170,도시면적!A:I,5,0)</f>
        <v>68648644</v>
      </c>
      <c r="G170" s="2">
        <f>VLOOKUP(A170,'주택 수'!A:I,5,0)</f>
        <v>181834</v>
      </c>
    </row>
    <row r="171" spans="1:7" customFormat="1">
      <c r="A171" s="1" t="s">
        <v>169</v>
      </c>
      <c r="B171" s="2">
        <f>VLOOKUP(A171,교통문화지수!A:AL,16,0)</f>
        <v>46.56</v>
      </c>
      <c r="C171" s="2">
        <f>VLOOKUP(A171,교통문화지수!A:AL,17,0)</f>
        <v>15.52</v>
      </c>
      <c r="D171" s="2">
        <f>VLOOKUP(A171,교통문화지수!A:AL,18,0)</f>
        <v>15.98</v>
      </c>
      <c r="E171" s="2">
        <f>VLOOKUP(A171,'1인당 자동차등록대수'!A:AB,11,0)</f>
        <v>0.4</v>
      </c>
      <c r="F171" s="2">
        <f>VLOOKUP(A171,도시면적!A:I,5,0)</f>
        <v>7596941</v>
      </c>
      <c r="G171" s="2">
        <f>VLOOKUP(A171,'주택 수'!A:I,5,0)</f>
        <v>25011</v>
      </c>
    </row>
    <row r="172" spans="1:7" customFormat="1">
      <c r="A172" s="1" t="s">
        <v>170</v>
      </c>
      <c r="B172" s="2">
        <f>VLOOKUP(A172,교통문화지수!A:AL,16,0)</f>
        <v>46.83</v>
      </c>
      <c r="C172" s="2">
        <f>VLOOKUP(A172,교통문화지수!A:AL,17,0)</f>
        <v>10.52</v>
      </c>
      <c r="D172" s="2">
        <f>VLOOKUP(A172,교통문화지수!A:AL,18,0)</f>
        <v>17.16</v>
      </c>
      <c r="E172" s="2">
        <f>VLOOKUP(A172,'1인당 자동차등록대수'!A:AB,11,0)</f>
        <v>0.5</v>
      </c>
      <c r="F172" s="2">
        <f>VLOOKUP(A172,도시면적!A:I,5,0)</f>
        <v>24897342</v>
      </c>
      <c r="G172" s="2">
        <f>VLOOKUP(A172,'주택 수'!A:I,5,0)</f>
        <v>144504</v>
      </c>
    </row>
    <row r="173" spans="1:7" customFormat="1">
      <c r="A173" s="1" t="s">
        <v>171</v>
      </c>
      <c r="B173" s="2">
        <f>VLOOKUP(A173,교통문화지수!A:AL,16,0)</f>
        <v>43.36</v>
      </c>
      <c r="C173" s="2">
        <f>VLOOKUP(A173,교통문화지수!A:AL,17,0)</f>
        <v>9.65</v>
      </c>
      <c r="D173" s="2">
        <f>VLOOKUP(A173,교통문화지수!A:AL,18,0)</f>
        <v>15.51</v>
      </c>
      <c r="E173" s="2">
        <f>VLOOKUP(A173,'1인당 자동차등록대수'!A:AB,11,0)</f>
        <v>0.4</v>
      </c>
      <c r="F173" s="2">
        <f>VLOOKUP(A173,도시면적!A:I,5,0)</f>
        <v>31994589</v>
      </c>
      <c r="G173" s="2">
        <f>VLOOKUP(A173,'주택 수'!A:I,5,0)</f>
        <v>171740</v>
      </c>
    </row>
    <row r="174" spans="1:7" customFormat="1">
      <c r="A174" s="1" t="s">
        <v>172</v>
      </c>
      <c r="B174" s="2">
        <f>VLOOKUP(A174,교통문화지수!A:AL,16,0)</f>
        <v>46.17</v>
      </c>
      <c r="C174" s="2">
        <f>VLOOKUP(A174,교통문화지수!A:AL,17,0)</f>
        <v>10.77</v>
      </c>
      <c r="D174" s="2">
        <f>VLOOKUP(A174,교통문화지수!A:AL,18,0)</f>
        <v>16.09</v>
      </c>
      <c r="E174" s="2">
        <f>VLOOKUP(A174,'1인당 자동차등록대수'!A:AB,11,0)</f>
        <v>0.4</v>
      </c>
      <c r="F174" s="2">
        <f>VLOOKUP(A174,도시면적!A:I,5,0)</f>
        <v>111605882</v>
      </c>
      <c r="G174" s="2">
        <f>VLOOKUP(A174,'주택 수'!A:I,5,0)</f>
        <v>178078</v>
      </c>
    </row>
    <row r="175" spans="1:7" customFormat="1">
      <c r="A175" s="1" t="s">
        <v>173</v>
      </c>
      <c r="B175" s="2">
        <f>VLOOKUP(A175,교통문화지수!A:AL,16,0)</f>
        <v>44.63</v>
      </c>
      <c r="C175" s="2">
        <f>VLOOKUP(A175,교통문화지수!A:AL,17,0)</f>
        <v>15.57</v>
      </c>
      <c r="D175" s="2">
        <f>VLOOKUP(A175,교통문화지수!A:AL,18,0)</f>
        <v>16.29</v>
      </c>
      <c r="E175" s="2">
        <f>VLOOKUP(A175,'1인당 자동차등록대수'!A:AB,11,0)</f>
        <v>0.5</v>
      </c>
      <c r="F175" s="2">
        <f>VLOOKUP(A175,도시면적!A:I,5,0)</f>
        <v>123327193</v>
      </c>
      <c r="G175" s="2">
        <f>VLOOKUP(A175,'주택 수'!A:I,5,0)</f>
        <v>109637</v>
      </c>
    </row>
    <row r="176" spans="1:7" customFormat="1">
      <c r="A176" s="1" t="s">
        <v>174</v>
      </c>
      <c r="B176" s="2">
        <f>VLOOKUP(A176,교통문화지수!A:AL,16,0)</f>
        <v>33.700000000000003</v>
      </c>
      <c r="C176" s="2">
        <f>VLOOKUP(A176,교통문화지수!A:AL,17,0)</f>
        <v>9.24</v>
      </c>
      <c r="D176" s="2">
        <f>VLOOKUP(A176,교통문화지수!A:AL,18,0)</f>
        <v>15.82</v>
      </c>
      <c r="E176" s="2">
        <f>VLOOKUP(A176,'1인당 자동차등록대수'!A:AB,11,0)</f>
        <v>0.6</v>
      </c>
      <c r="F176" s="2">
        <f>VLOOKUP(A176,도시면적!A:I,5,0)</f>
        <v>7585970</v>
      </c>
      <c r="G176" s="2">
        <f>VLOOKUP(A176,'주택 수'!A:I,5,0)</f>
        <v>7953</v>
      </c>
    </row>
    <row r="177" spans="1:7" customFormat="1">
      <c r="A177" s="1" t="s">
        <v>175</v>
      </c>
      <c r="B177" s="2">
        <f>VLOOKUP(A177,교통문화지수!A:AL,16,0)</f>
        <v>44.84</v>
      </c>
      <c r="C177" s="2">
        <f>VLOOKUP(A177,교통문화지수!A:AL,17,0)</f>
        <v>11.12</v>
      </c>
      <c r="D177" s="2">
        <f>VLOOKUP(A177,교통문화지수!A:AL,18,0)</f>
        <v>16.54</v>
      </c>
      <c r="E177" s="2">
        <f>VLOOKUP(A177,'1인당 자동차등록대수'!A:AB,11,0)</f>
        <v>0.6</v>
      </c>
      <c r="F177" s="2">
        <f>VLOOKUP(A177,도시면적!A:I,5,0)</f>
        <v>141227343</v>
      </c>
      <c r="G177" s="2">
        <f>VLOOKUP(A177,'주택 수'!A:I,5,0)</f>
        <v>43765</v>
      </c>
    </row>
    <row r="178" spans="1:7" customFormat="1">
      <c r="A178" s="1" t="s">
        <v>176</v>
      </c>
      <c r="B178" s="2">
        <f>VLOOKUP(A178,교통문화지수!A:AL,16,0)</f>
        <v>46.22</v>
      </c>
      <c r="C178" s="2">
        <f>VLOOKUP(A178,교통문화지수!A:AL,17,0)</f>
        <v>10.98</v>
      </c>
      <c r="D178" s="2">
        <f>VLOOKUP(A178,교통문화지수!A:AL,18,0)</f>
        <v>16.760000000000002</v>
      </c>
      <c r="E178" s="2">
        <f>VLOOKUP(A178,'1인당 자동차등록대수'!A:AB,11,0)</f>
        <v>0.5</v>
      </c>
      <c r="F178" s="2">
        <f>VLOOKUP(A178,도시면적!A:I,5,0)</f>
        <v>1718429832</v>
      </c>
      <c r="G178" s="2">
        <f>VLOOKUP(A178,'주택 수'!A:I,5,0)</f>
        <v>777966</v>
      </c>
    </row>
    <row r="179" spans="1:7" customFormat="1">
      <c r="A179" s="1" t="s">
        <v>177</v>
      </c>
      <c r="B179" s="2">
        <f>VLOOKUP(A179,교통문화지수!A:AL,16,0)</f>
        <v>50.08</v>
      </c>
      <c r="C179" s="2">
        <f>VLOOKUP(A179,교통문화지수!A:AL,17,0)</f>
        <v>6.68</v>
      </c>
      <c r="D179" s="2">
        <f>VLOOKUP(A179,교통문화지수!A:AL,18,0)</f>
        <v>15.59</v>
      </c>
      <c r="E179" s="2">
        <f>VLOOKUP(A179,'1인당 자동차등록대수'!A:AB,11,0)</f>
        <v>0.5</v>
      </c>
      <c r="F179" s="2">
        <f>VLOOKUP(A179,도시면적!A:I,5,0)</f>
        <v>27041759</v>
      </c>
      <c r="G179" s="2">
        <f>VLOOKUP(A179,'주택 수'!A:I,5,0)</f>
        <v>16627</v>
      </c>
    </row>
    <row r="180" spans="1:7" customFormat="1">
      <c r="A180" s="1" t="s">
        <v>178</v>
      </c>
      <c r="B180" s="2">
        <f>VLOOKUP(A180,교통문화지수!A:AL,16,0)</f>
        <v>46.18</v>
      </c>
      <c r="C180" s="2">
        <f>VLOOKUP(A180,교통문화지수!A:AL,17,0)</f>
        <v>11.29</v>
      </c>
      <c r="D180" s="2">
        <f>VLOOKUP(A180,교통문화지수!A:AL,18,0)</f>
        <v>17.53</v>
      </c>
      <c r="E180" s="2">
        <f>VLOOKUP(A180,'1인당 자동차등록대수'!A:AB,11,0)</f>
        <v>0.5</v>
      </c>
      <c r="F180" s="2">
        <f>VLOOKUP(A180,도시면적!A:I,5,0)</f>
        <v>32660659</v>
      </c>
      <c r="G180" s="2">
        <f>VLOOKUP(A180,'주택 수'!A:I,5,0)</f>
        <v>33618</v>
      </c>
    </row>
    <row r="181" spans="1:7" customFormat="1">
      <c r="A181" s="1" t="s">
        <v>179</v>
      </c>
      <c r="B181" s="2">
        <f>VLOOKUP(A181,교통문화지수!A:AL,16,0)</f>
        <v>50.42</v>
      </c>
      <c r="C181" s="2">
        <f>VLOOKUP(A181,교통문화지수!A:AL,17,0)</f>
        <v>10.97</v>
      </c>
      <c r="D181" s="2">
        <f>VLOOKUP(A181,교통문화지수!A:AL,18,0)</f>
        <v>16.7</v>
      </c>
      <c r="E181" s="2">
        <f>VLOOKUP(A181,'1인당 자동차등록대수'!A:AB,11,0)</f>
        <v>0.5</v>
      </c>
      <c r="F181" s="2">
        <f>VLOOKUP(A181,도시면적!A:I,5,0)</f>
        <v>15477288</v>
      </c>
      <c r="G181" s="2">
        <f>VLOOKUP(A181,'주택 수'!A:I,5,0)</f>
        <v>13361</v>
      </c>
    </row>
    <row r="182" spans="1:7" customFormat="1">
      <c r="A182" s="1" t="s">
        <v>180</v>
      </c>
      <c r="B182" s="2">
        <f>VLOOKUP(A182,교통문화지수!A:AL,16,0)</f>
        <v>43.29</v>
      </c>
      <c r="C182" s="2">
        <f>VLOOKUP(A182,교통문화지수!A:AL,17,0)</f>
        <v>13.33</v>
      </c>
      <c r="D182" s="2">
        <f>VLOOKUP(A182,교통문화지수!A:AL,18,0)</f>
        <v>15.36</v>
      </c>
      <c r="E182" s="2">
        <f>VLOOKUP(A182,'1인당 자동차등록대수'!A:AB,11,0)</f>
        <v>0.5</v>
      </c>
      <c r="F182" s="2">
        <f>VLOOKUP(A182,도시면적!A:I,5,0)</f>
        <v>176886009</v>
      </c>
      <c r="G182" s="2">
        <f>VLOOKUP(A182,'주택 수'!A:I,5,0)</f>
        <v>60122</v>
      </c>
    </row>
    <row r="183" spans="1:7" customFormat="1">
      <c r="A183" s="1" t="s">
        <v>181</v>
      </c>
      <c r="B183" s="2">
        <f>VLOOKUP(A183,교통문화지수!A:AL,16,0)</f>
        <v>47.91</v>
      </c>
      <c r="C183" s="2">
        <f>VLOOKUP(A183,교통문화지수!A:AL,17,0)</f>
        <v>12.39</v>
      </c>
      <c r="D183" s="2">
        <f>VLOOKUP(A183,교통문화지수!A:AL,18,0)</f>
        <v>16</v>
      </c>
      <c r="E183" s="2">
        <f>VLOOKUP(A183,'1인당 자동차등록대수'!A:AB,11,0)</f>
        <v>0.5</v>
      </c>
      <c r="F183" s="2">
        <f>VLOOKUP(A183,도시면적!A:I,5,0)</f>
        <v>10906000</v>
      </c>
      <c r="G183" s="2">
        <f>VLOOKUP(A183,'주택 수'!A:I,5,0)</f>
        <v>11526</v>
      </c>
    </row>
    <row r="184" spans="1:7" customFormat="1">
      <c r="A184" s="1" t="s">
        <v>182</v>
      </c>
      <c r="B184" s="2">
        <f>VLOOKUP(A184,교통문화지수!A:AL,16,0)</f>
        <v>45.57</v>
      </c>
      <c r="C184" s="2">
        <f>VLOOKUP(A184,교통문화지수!A:AL,17,0)</f>
        <v>10.01</v>
      </c>
      <c r="D184" s="2">
        <f>VLOOKUP(A184,교통문화지수!A:AL,18,0)</f>
        <v>15.08</v>
      </c>
      <c r="E184" s="2">
        <f>VLOOKUP(A184,'1인당 자동차등록대수'!A:AB,11,0)</f>
        <v>0.6</v>
      </c>
      <c r="F184" s="2">
        <f>VLOOKUP(A184,도시면적!A:I,5,0)</f>
        <v>104170378</v>
      </c>
      <c r="G184" s="2">
        <f>VLOOKUP(A184,'주택 수'!A:I,5,0)</f>
        <v>52942</v>
      </c>
    </row>
    <row r="185" spans="1:7" customFormat="1">
      <c r="A185" s="1" t="s">
        <v>183</v>
      </c>
      <c r="B185" s="2">
        <f>VLOOKUP(A185,교통문화지수!A:AL,16,0)</f>
        <v>46.03</v>
      </c>
      <c r="C185" s="2">
        <f>VLOOKUP(A185,교통문화지수!A:AL,17,0)</f>
        <v>10.82</v>
      </c>
      <c r="D185" s="2">
        <f>VLOOKUP(A185,교통문화지수!A:AL,18,0)</f>
        <v>16.77</v>
      </c>
      <c r="E185" s="2">
        <f>VLOOKUP(A185,'1인당 자동차등록대수'!A:AB,11,0)</f>
        <v>0.6</v>
      </c>
      <c r="F185" s="2">
        <f>VLOOKUP(A185,도시면적!A:I,5,0)</f>
        <v>133448080</v>
      </c>
      <c r="G185" s="2">
        <f>VLOOKUP(A185,'주택 수'!A:I,5,0)</f>
        <v>18144</v>
      </c>
    </row>
    <row r="186" spans="1:7" customFormat="1">
      <c r="A186" s="1" t="s">
        <v>184</v>
      </c>
      <c r="B186" s="2">
        <f>VLOOKUP(A186,교통문화지수!A:AL,16,0)</f>
        <v>45.39</v>
      </c>
      <c r="C186" s="2">
        <f>VLOOKUP(A186,교통문화지수!A:AL,17,0)</f>
        <v>16.7</v>
      </c>
      <c r="D186" s="2">
        <f>VLOOKUP(A186,교통문화지수!A:AL,18,0)</f>
        <v>17.739999999999998</v>
      </c>
      <c r="E186" s="2">
        <f>VLOOKUP(A186,'1인당 자동차등록대수'!A:AB,11,0)</f>
        <v>0.4</v>
      </c>
      <c r="F186" s="2">
        <f>VLOOKUP(A186,도시면적!A:I,5,0)</f>
        <v>112490000</v>
      </c>
      <c r="G186" s="2">
        <f>VLOOKUP(A186,'주택 수'!A:I,5,0)</f>
        <v>90101</v>
      </c>
    </row>
    <row r="187" spans="1:7" customFormat="1">
      <c r="A187" s="1" t="s">
        <v>185</v>
      </c>
      <c r="B187" s="2">
        <f>VLOOKUP(A187,교통문화지수!A:AL,16,0)</f>
        <v>43.18</v>
      </c>
      <c r="C187" s="2">
        <f>VLOOKUP(A187,교통문화지수!A:AL,17,0)</f>
        <v>7.1</v>
      </c>
      <c r="D187" s="2">
        <f>VLOOKUP(A187,교통문화지수!A:AL,18,0)</f>
        <v>17.45</v>
      </c>
      <c r="E187" s="2">
        <f>VLOOKUP(A187,'1인당 자동차등록대수'!A:AB,11,0)</f>
        <v>0.5</v>
      </c>
      <c r="F187" s="2">
        <f>VLOOKUP(A187,도시면적!A:I,5,0)</f>
        <v>30744451</v>
      </c>
      <c r="G187" s="2">
        <f>VLOOKUP(A187,'주택 수'!A:I,5,0)</f>
        <v>32343</v>
      </c>
    </row>
    <row r="188" spans="1:7" customFormat="1">
      <c r="A188" s="1" t="s">
        <v>186</v>
      </c>
      <c r="B188" s="2">
        <f>VLOOKUP(A188,교통문화지수!A:AL,16,0)</f>
        <v>47.17</v>
      </c>
      <c r="C188" s="2">
        <f>VLOOKUP(A188,교통문화지수!A:AL,17,0)</f>
        <v>7.25</v>
      </c>
      <c r="D188" s="2">
        <f>VLOOKUP(A188,교통문화지수!A:AL,18,0)</f>
        <v>16.41</v>
      </c>
      <c r="E188" s="2">
        <f>VLOOKUP(A188,'1인당 자동차등록대수'!A:AB,11,0)</f>
        <v>2</v>
      </c>
      <c r="F188" s="2">
        <f>VLOOKUP(A188,도시면적!A:I,5,0)</f>
        <v>24034080</v>
      </c>
      <c r="G188" s="2">
        <f>VLOOKUP(A188,'주택 수'!A:I,5,0)</f>
        <v>19800</v>
      </c>
    </row>
    <row r="189" spans="1:7" customFormat="1">
      <c r="A189" s="1" t="s">
        <v>187</v>
      </c>
      <c r="B189" s="2">
        <f>VLOOKUP(A189,교통문화지수!A:AL,16,0)</f>
        <v>47.91</v>
      </c>
      <c r="C189" s="2">
        <f>VLOOKUP(A189,교통문화지수!A:AL,17,0)</f>
        <v>15.27</v>
      </c>
      <c r="D189" s="2">
        <f>VLOOKUP(A189,교통문화지수!A:AL,18,0)</f>
        <v>17.190000000000001</v>
      </c>
      <c r="E189" s="2">
        <f>VLOOKUP(A189,'1인당 자동차등록대수'!A:AB,11,0)</f>
        <v>0.5</v>
      </c>
      <c r="F189" s="2">
        <f>VLOOKUP(A189,도시면적!A:I,5,0)</f>
        <v>198748000</v>
      </c>
      <c r="G189" s="2">
        <f>VLOOKUP(A189,'주택 수'!A:I,5,0)</f>
        <v>108721</v>
      </c>
    </row>
    <row r="190" spans="1:7" customFormat="1">
      <c r="A190" s="1" t="s">
        <v>188</v>
      </c>
      <c r="B190" s="2">
        <f>VLOOKUP(A190,교통문화지수!A:AL,16,0)</f>
        <v>24.92</v>
      </c>
      <c r="C190" s="2">
        <f>VLOOKUP(A190,교통문화지수!A:AL,17,0)</f>
        <v>9.99</v>
      </c>
      <c r="D190" s="2">
        <f>VLOOKUP(A190,교통문화지수!A:AL,18,0)</f>
        <v>7.97</v>
      </c>
      <c r="E190" s="2">
        <f>VLOOKUP(A190,'1인당 자동차등록대수'!A:AB,11,0)</f>
        <v>0.5</v>
      </c>
      <c r="F190" s="2">
        <f>VLOOKUP(A190,도시면적!A:I,5,0)</f>
        <v>3720000</v>
      </c>
      <c r="G190" s="2">
        <f>VLOOKUP(A190,'주택 수'!A:I,5,0)</f>
        <v>16961</v>
      </c>
    </row>
    <row r="191" spans="1:7" customFormat="1">
      <c r="A191" s="1" t="s">
        <v>189</v>
      </c>
      <c r="B191" s="2">
        <f>VLOOKUP(A191,교통문화지수!A:AL,16,0)</f>
        <v>43.08</v>
      </c>
      <c r="C191" s="2">
        <f>VLOOKUP(A191,교통문화지수!A:AL,17,0)</f>
        <v>17.510000000000002</v>
      </c>
      <c r="D191" s="2">
        <f>VLOOKUP(A191,교통문화지수!A:AL,18,0)</f>
        <v>16.559999999999999</v>
      </c>
      <c r="E191" s="2">
        <f>VLOOKUP(A191,'1인당 자동차등록대수'!A:AB,11,0)</f>
        <v>0.5</v>
      </c>
      <c r="F191" s="2">
        <f>VLOOKUP(A191,도시면적!A:I,5,0)</f>
        <v>345097039</v>
      </c>
      <c r="G191" s="2">
        <f>VLOOKUP(A191,'주택 수'!A:I,5,0)</f>
        <v>110826</v>
      </c>
    </row>
    <row r="192" spans="1:7" customFormat="1">
      <c r="A192" s="1" t="s">
        <v>190</v>
      </c>
      <c r="B192" s="2">
        <f>VLOOKUP(A192,교통문화지수!A:AL,16,0)</f>
        <v>49.14</v>
      </c>
      <c r="C192" s="2">
        <f>VLOOKUP(A192,교통문화지수!A:AL,17,0)</f>
        <v>7.76</v>
      </c>
      <c r="D192" s="2">
        <f>VLOOKUP(A192,교통문화지수!A:AL,18,0)</f>
        <v>17.350000000000001</v>
      </c>
      <c r="E192" s="2">
        <f>VLOOKUP(A192,'1인당 자동차등록대수'!A:AB,11,0)</f>
        <v>0.5</v>
      </c>
      <c r="F192" s="2">
        <f>VLOOKUP(A192,도시면적!A:I,5,0)</f>
        <v>47016366</v>
      </c>
      <c r="G192" s="2">
        <f>VLOOKUP(A192,'주택 수'!A:I,5,0)</f>
        <v>22959</v>
      </c>
    </row>
    <row r="193" spans="1:7" customFormat="1">
      <c r="A193" s="1" t="s">
        <v>191</v>
      </c>
      <c r="B193" s="2">
        <f>VLOOKUP(A193,교통문화지수!A:AL,16,0)</f>
        <v>41.22</v>
      </c>
      <c r="C193" s="2">
        <f>VLOOKUP(A193,교통문화지수!A:AL,17,0)</f>
        <v>7.9</v>
      </c>
      <c r="D193" s="2">
        <f>VLOOKUP(A193,교통문화지수!A:AL,18,0)</f>
        <v>16.149999999999999</v>
      </c>
      <c r="E193" s="2">
        <f>VLOOKUP(A193,'1인당 자동차등록대수'!A:AB,11,0)</f>
        <v>0.8</v>
      </c>
      <c r="F193" s="2">
        <f>VLOOKUP(A193,도시면적!A:I,5,0)</f>
        <v>101048377</v>
      </c>
      <c r="G193" s="2">
        <f>VLOOKUP(A193,'주택 수'!A:I,5,0)</f>
        <v>25695</v>
      </c>
    </row>
    <row r="194" spans="1:7" customFormat="1">
      <c r="A194" s="1" t="s">
        <v>192</v>
      </c>
      <c r="B194" s="2">
        <f>VLOOKUP(A194,교통문화지수!A:AL,16,0)</f>
        <v>41.51</v>
      </c>
      <c r="C194" s="2">
        <f>VLOOKUP(A194,교통문화지수!A:AL,17,0)</f>
        <v>12.8</v>
      </c>
      <c r="D194" s="2">
        <f>VLOOKUP(A194,교통문화지수!A:AL,18,0)</f>
        <v>15.98</v>
      </c>
      <c r="E194" s="2">
        <f>VLOOKUP(A194,'1인당 자동차등록대수'!A:AB,11,0)</f>
        <v>0.5</v>
      </c>
      <c r="F194" s="2">
        <f>VLOOKUP(A194,도시면적!A:I,5,0)</f>
        <v>26633097</v>
      </c>
      <c r="G194" s="2">
        <f>VLOOKUP(A194,'주택 수'!A:I,5,0)</f>
        <v>21381</v>
      </c>
    </row>
    <row r="195" spans="1:7" customFormat="1">
      <c r="A195" s="1" t="s">
        <v>193</v>
      </c>
      <c r="B195" s="2">
        <f>VLOOKUP(A195,교통문화지수!A:AL,16,0)</f>
        <v>47.96</v>
      </c>
      <c r="C195" s="2">
        <f>VLOOKUP(A195,교통문화지수!A:AL,17,0)</f>
        <v>9.23</v>
      </c>
      <c r="D195" s="2">
        <f>VLOOKUP(A195,교통문화지수!A:AL,18,0)</f>
        <v>17.559999999999999</v>
      </c>
      <c r="E195" s="2">
        <f>VLOOKUP(A195,'1인당 자동차등록대수'!A:AB,11,0)</f>
        <v>0.6</v>
      </c>
      <c r="F195" s="2">
        <f>VLOOKUP(A195,도시면적!A:I,5,0)</f>
        <v>108637200</v>
      </c>
      <c r="G195" s="2">
        <f>VLOOKUP(A195,'주택 수'!A:I,5,0)</f>
        <v>18267</v>
      </c>
    </row>
    <row r="196" spans="1:7" customFormat="1">
      <c r="A196" s="1" t="s">
        <v>194</v>
      </c>
      <c r="B196" s="2">
        <f>VLOOKUP(A196,교통문화지수!A:AL,16,0)</f>
        <v>49.57</v>
      </c>
      <c r="C196" s="2">
        <f>VLOOKUP(A196,교통문화지수!A:AL,17,0)</f>
        <v>13.68</v>
      </c>
      <c r="D196" s="2">
        <f>VLOOKUP(A196,교통문화지수!A:AL,18,0)</f>
        <v>16.43</v>
      </c>
      <c r="E196" s="2">
        <f>VLOOKUP(A196,'1인당 자동차등록대수'!A:AB,11,0)</f>
        <v>0.5</v>
      </c>
      <c r="F196" s="2">
        <f>VLOOKUP(A196,도시면적!A:I,5,0)</f>
        <v>37266140</v>
      </c>
      <c r="G196" s="2">
        <f>VLOOKUP(A196,'주택 수'!A:I,5,0)</f>
        <v>17525</v>
      </c>
    </row>
    <row r="197" spans="1:7" customFormat="1">
      <c r="A197" s="1" t="s">
        <v>195</v>
      </c>
      <c r="B197" s="2">
        <f>VLOOKUP(A197,교통문화지수!A:AL,16,0)</f>
        <v>45.25</v>
      </c>
      <c r="C197" s="2">
        <f>VLOOKUP(A197,교통문화지수!A:AL,17,0)</f>
        <v>7.23</v>
      </c>
      <c r="D197" s="2">
        <f>VLOOKUP(A197,교통문화지수!A:AL,18,0)</f>
        <v>17.57</v>
      </c>
      <c r="E197" s="2">
        <f>VLOOKUP(A197,'1인당 자동차등록대수'!A:AB,11,0)</f>
        <v>0.5</v>
      </c>
      <c r="F197" s="2">
        <f>VLOOKUP(A197,도시면적!A:I,5,0)</f>
        <v>22963322</v>
      </c>
      <c r="G197" s="2">
        <f>VLOOKUP(A197,'주택 수'!A:I,5,0)</f>
        <v>14033</v>
      </c>
    </row>
    <row r="198" spans="1:7" customFormat="1">
      <c r="A198" s="1" t="s">
        <v>196</v>
      </c>
      <c r="B198" s="2">
        <f>VLOOKUP(A198,교통문화지수!A:AL,16,0)</f>
        <v>45.64</v>
      </c>
      <c r="C198" s="2">
        <f>VLOOKUP(A198,교통문화지수!A:AL,17,0)</f>
        <v>7.94</v>
      </c>
      <c r="D198" s="2">
        <f>VLOOKUP(A198,교통문화지수!A:AL,18,0)</f>
        <v>16.54</v>
      </c>
      <c r="E198" s="2">
        <f>VLOOKUP(A198,'1인당 자동차등록대수'!A:AB,11,0)</f>
        <v>0.8</v>
      </c>
      <c r="F198" s="2">
        <f>VLOOKUP(A198,도시면적!A:I,5,0)</f>
        <v>28039211</v>
      </c>
      <c r="G198" s="2">
        <f>VLOOKUP(A198,'주택 수'!A:I,5,0)</f>
        <v>14661</v>
      </c>
    </row>
    <row r="199" spans="1:7" customFormat="1">
      <c r="A199" s="1" t="s">
        <v>197</v>
      </c>
      <c r="B199" s="2">
        <f>VLOOKUP(A199,교통문화지수!A:AL,16,0)</f>
        <v>48.21</v>
      </c>
      <c r="C199" s="2">
        <f>VLOOKUP(A199,교통문화지수!A:AL,17,0)</f>
        <v>15.26</v>
      </c>
      <c r="D199" s="2">
        <f>VLOOKUP(A199,교통문화지수!A:AL,18,0)</f>
        <v>15.24</v>
      </c>
      <c r="E199" s="2">
        <f>VLOOKUP(A199,'1인당 자동차등록대수'!A:AB,11,0)</f>
        <v>0.5</v>
      </c>
      <c r="F199" s="2">
        <f>VLOOKUP(A199,도시면적!A:I,5,0)</f>
        <v>57390376</v>
      </c>
      <c r="G199" s="2">
        <f>VLOOKUP(A199,'주택 수'!A:I,5,0)</f>
        <v>30404</v>
      </c>
    </row>
    <row r="200" spans="1:7" customFormat="1">
      <c r="A200" s="1" t="s">
        <v>198</v>
      </c>
      <c r="B200" s="2">
        <f>VLOOKUP(A200,교통문화지수!A:AL,16,0)</f>
        <v>47.32</v>
      </c>
      <c r="C200" s="2">
        <f>VLOOKUP(A200,교통문화지수!A:AL,17,0)</f>
        <v>10.39</v>
      </c>
      <c r="D200" s="2">
        <f>VLOOKUP(A200,교통문화지수!A:AL,18,0)</f>
        <v>16.09</v>
      </c>
      <c r="E200" s="2">
        <f>VLOOKUP(A200,'1인당 자동차등록대수'!A:AB,11,0)</f>
        <v>0.5</v>
      </c>
      <c r="F200" s="2">
        <f>VLOOKUP(A200,도시면적!A:I,5,0)</f>
        <v>74012000</v>
      </c>
      <c r="G200" s="2">
        <f>VLOOKUP(A200,'주택 수'!A:I,5,0)</f>
        <v>27949</v>
      </c>
    </row>
    <row r="201" spans="1:7" customFormat="1">
      <c r="A201" s="1" t="s">
        <v>199</v>
      </c>
      <c r="B201" s="2">
        <f>VLOOKUP(A201,교통문화지수!A:AL,16,0)</f>
        <v>45.58</v>
      </c>
      <c r="C201" s="2">
        <f>VLOOKUP(A201,교통문화지수!A:AL,17,0)</f>
        <v>13.09</v>
      </c>
      <c r="D201" s="2">
        <f>VLOOKUP(A201,교통문화지수!A:AL,18,0)</f>
        <v>16.670000000000002</v>
      </c>
      <c r="E201" s="2">
        <f>VLOOKUP(A201,'1인당 자동차등록대수'!A:AB,11,0)</f>
        <v>0.5</v>
      </c>
      <c r="F201" s="2">
        <f>VLOOKUP(A201,도시면적!A:I,5,0)</f>
        <v>886474119</v>
      </c>
      <c r="G201" s="2">
        <f>VLOOKUP(A201,'주택 수'!A:I,5,0)</f>
        <v>712850</v>
      </c>
    </row>
    <row r="202" spans="1:7" customFormat="1">
      <c r="A202" s="1" t="s">
        <v>200</v>
      </c>
      <c r="B202" s="2">
        <f>VLOOKUP(A202,교통문화지수!A:AL,16,0)</f>
        <v>44.7</v>
      </c>
      <c r="C202" s="2">
        <f>VLOOKUP(A202,교통문화지수!A:AL,17,0)</f>
        <v>15.89</v>
      </c>
      <c r="D202" s="2">
        <f>VLOOKUP(A202,교통문화지수!A:AL,18,0)</f>
        <v>15.59</v>
      </c>
      <c r="E202" s="2">
        <f>VLOOKUP(A202,'1인당 자동차등록대수'!A:AB,11,0)</f>
        <v>0.5</v>
      </c>
      <c r="F202" s="2">
        <f>VLOOKUP(A202,도시면적!A:I,5,0)</f>
        <v>32453860</v>
      </c>
      <c r="G202" s="2">
        <f>VLOOKUP(A202,'주택 수'!A:I,5,0)</f>
        <v>24875</v>
      </c>
    </row>
    <row r="203" spans="1:7" customFormat="1">
      <c r="A203" s="1" t="s">
        <v>201</v>
      </c>
      <c r="B203" s="2">
        <f>VLOOKUP(A203,교통문화지수!A:AL,16,0)</f>
        <v>46.3</v>
      </c>
      <c r="C203" s="2">
        <f>VLOOKUP(A203,교통문화지수!A:AL,17,0)</f>
        <v>9.06</v>
      </c>
      <c r="D203" s="2">
        <f>VLOOKUP(A203,교통문화지수!A:AL,18,0)</f>
        <v>16.84</v>
      </c>
      <c r="E203" s="2">
        <f>VLOOKUP(A203,'1인당 자동차등록대수'!A:AB,11,0)</f>
        <v>0.5</v>
      </c>
      <c r="F203" s="2">
        <f>VLOOKUP(A203,도시면적!A:I,5,0)</f>
        <v>207398894</v>
      </c>
      <c r="G203" s="2">
        <f>VLOOKUP(A203,'주택 수'!A:I,5,0)</f>
        <v>112370</v>
      </c>
    </row>
    <row r="204" spans="1:7" customFormat="1">
      <c r="A204" s="1" t="s">
        <v>202</v>
      </c>
      <c r="B204" s="2">
        <f>VLOOKUP(A204,교통문화지수!A:AL,16,0)</f>
        <v>46.5</v>
      </c>
      <c r="C204" s="2">
        <f>VLOOKUP(A204,교통문화지수!A:AL,17,0)</f>
        <v>8.33</v>
      </c>
      <c r="D204" s="2">
        <f>VLOOKUP(A204,교통문화지수!A:AL,18,0)</f>
        <v>16.95</v>
      </c>
      <c r="E204" s="2">
        <f>VLOOKUP(A204,'1인당 자동차등록대수'!A:AB,11,0)</f>
        <v>0.5</v>
      </c>
      <c r="F204" s="2">
        <f>VLOOKUP(A204,도시면적!A:I,5,0)</f>
        <v>43831974</v>
      </c>
      <c r="G204" s="2">
        <f>VLOOKUP(A204,'주택 수'!A:I,5,0)</f>
        <v>37623</v>
      </c>
    </row>
    <row r="205" spans="1:7" customFormat="1">
      <c r="A205" s="1" t="s">
        <v>203</v>
      </c>
      <c r="B205" s="2">
        <f>VLOOKUP(A205,교통문화지수!A:AL,16,0)</f>
        <v>42.94</v>
      </c>
      <c r="C205" s="2">
        <f>VLOOKUP(A205,교통문화지수!A:AL,17,0)</f>
        <v>19.57</v>
      </c>
      <c r="D205" s="2">
        <f>VLOOKUP(A205,교통문화지수!A:AL,18,0)</f>
        <v>15.03</v>
      </c>
      <c r="E205" s="2">
        <f>VLOOKUP(A205,'1인당 자동차등록대수'!A:AB,11,0)</f>
        <v>0.5</v>
      </c>
      <c r="F205" s="2">
        <f>VLOOKUP(A205,도시면적!A:I,5,0)</f>
        <v>30647473</v>
      </c>
      <c r="G205" s="2">
        <f>VLOOKUP(A205,'주택 수'!A:I,5,0)</f>
        <v>33703</v>
      </c>
    </row>
    <row r="206" spans="1:7" customFormat="1">
      <c r="A206" s="1" t="s">
        <v>204</v>
      </c>
      <c r="B206" s="2">
        <f>VLOOKUP(A206,교통문화지수!A:AL,16,0)</f>
        <v>44.07</v>
      </c>
      <c r="C206" s="2">
        <f>VLOOKUP(A206,교통문화지수!A:AL,17,0)</f>
        <v>13.3</v>
      </c>
      <c r="D206" s="2">
        <f>VLOOKUP(A206,교통문화지수!A:AL,18,0)</f>
        <v>15.97</v>
      </c>
      <c r="E206" s="2">
        <f>VLOOKUP(A206,'1인당 자동차등록대수'!A:AB,11,0)</f>
        <v>0.5</v>
      </c>
      <c r="F206" s="2">
        <f>VLOOKUP(A206,도시면적!A:I,5,0)</f>
        <v>12353295</v>
      </c>
      <c r="G206" s="2">
        <f>VLOOKUP(A206,'주택 수'!A:I,5,0)</f>
        <v>10895</v>
      </c>
    </row>
    <row r="207" spans="1:7" customFormat="1">
      <c r="A207" s="1" t="s">
        <v>205</v>
      </c>
      <c r="B207" s="2">
        <f>VLOOKUP(A207,교통문화지수!A:AL,16,0)</f>
        <v>46.78</v>
      </c>
      <c r="C207" s="2">
        <f>VLOOKUP(A207,교통문화지수!A:AL,17,0)</f>
        <v>8.82</v>
      </c>
      <c r="D207" s="2">
        <f>VLOOKUP(A207,교통문화지수!A:AL,18,0)</f>
        <v>17.23</v>
      </c>
      <c r="E207" s="2">
        <f>VLOOKUP(A207,'1인당 자동차등록대수'!A:AB,11,0)</f>
        <v>0.5</v>
      </c>
      <c r="F207" s="2">
        <f>VLOOKUP(A207,도시면적!A:I,5,0)</f>
        <v>47775171</v>
      </c>
      <c r="G207" s="2">
        <f>VLOOKUP(A207,'주택 수'!A:I,5,0)</f>
        <v>23598</v>
      </c>
    </row>
    <row r="208" spans="1:7" customFormat="1">
      <c r="A208" s="1" t="s">
        <v>206</v>
      </c>
      <c r="B208" s="2">
        <f>VLOOKUP(A208,교통문화지수!A:AL,16,0)</f>
        <v>44.33</v>
      </c>
      <c r="C208" s="2">
        <f>VLOOKUP(A208,교통문화지수!A:AL,17,0)</f>
        <v>16.09</v>
      </c>
      <c r="D208" s="2">
        <f>VLOOKUP(A208,교통문화지수!A:AL,18,0)</f>
        <v>17.18</v>
      </c>
      <c r="E208" s="2">
        <f>VLOOKUP(A208,'1인당 자동차등록대수'!A:AB,11,0)</f>
        <v>0.5</v>
      </c>
      <c r="F208" s="2">
        <f>VLOOKUP(A208,도시면적!A:I,5,0)</f>
        <v>10110000</v>
      </c>
      <c r="G208" s="2">
        <f>VLOOKUP(A208,'주택 수'!A:I,5,0)</f>
        <v>12817</v>
      </c>
    </row>
    <row r="209" spans="1:7" customFormat="1">
      <c r="A209" s="1" t="s">
        <v>207</v>
      </c>
      <c r="B209" s="2">
        <f>VLOOKUP(A209,교통문화지수!A:AL,16,0)</f>
        <v>46.65</v>
      </c>
      <c r="C209" s="2">
        <f>VLOOKUP(A209,교통문화지수!A:AL,17,0)</f>
        <v>12.32</v>
      </c>
      <c r="D209" s="2">
        <f>VLOOKUP(A209,교통문화지수!A:AL,18,0)</f>
        <v>16.149999999999999</v>
      </c>
      <c r="E209" s="2">
        <f>VLOOKUP(A209,'1인당 자동차등록대수'!A:AB,11,0)</f>
        <v>0.6</v>
      </c>
      <c r="F209" s="2">
        <f>VLOOKUP(A209,도시면적!A:I,5,0)</f>
        <v>150497709</v>
      </c>
      <c r="G209" s="2">
        <f>VLOOKUP(A209,'주택 수'!A:I,5,0)</f>
        <v>37427</v>
      </c>
    </row>
    <row r="210" spans="1:7" customFormat="1">
      <c r="A210" s="1" t="s">
        <v>208</v>
      </c>
      <c r="B210" s="2">
        <f>VLOOKUP(A210,교통문화지수!A:AL,16,0)</f>
        <v>45.92</v>
      </c>
      <c r="C210" s="2">
        <f>VLOOKUP(A210,교통문화지수!A:AL,17,0)</f>
        <v>16.420000000000002</v>
      </c>
      <c r="D210" s="2">
        <f>VLOOKUP(A210,교통문화지수!A:AL,18,0)</f>
        <v>17.920000000000002</v>
      </c>
      <c r="E210" s="2">
        <f>VLOOKUP(A210,'1인당 자동차등록대수'!A:AB,11,0)</f>
        <v>0.5</v>
      </c>
      <c r="F210" s="2">
        <f>VLOOKUP(A210,도시면적!A:I,5,0)</f>
        <v>76091104</v>
      </c>
      <c r="G210" s="2">
        <f>VLOOKUP(A210,'주택 수'!A:I,5,0)</f>
        <v>115281</v>
      </c>
    </row>
    <row r="211" spans="1:7" customFormat="1">
      <c r="A211" s="1" t="s">
        <v>209</v>
      </c>
      <c r="B211" s="2">
        <f>VLOOKUP(A211,교통문화지수!A:AL,16,0)</f>
        <v>45.3</v>
      </c>
      <c r="C211" s="2">
        <f>VLOOKUP(A211,교통문화지수!A:AL,17,0)</f>
        <v>16.420000000000002</v>
      </c>
      <c r="D211" s="2">
        <f>VLOOKUP(A211,교통문화지수!A:AL,18,0)</f>
        <v>15.67</v>
      </c>
      <c r="E211" s="2">
        <f>VLOOKUP(A211,'1인당 자동차등록대수'!A:AB,11,0)</f>
        <v>0.5</v>
      </c>
      <c r="F211" s="2">
        <f>VLOOKUP(A211,도시면적!A:I,5,0)</f>
        <v>17980530</v>
      </c>
      <c r="G211" s="2">
        <f>VLOOKUP(A211,'주택 수'!A:I,5,0)</f>
        <v>12679</v>
      </c>
    </row>
    <row r="212" spans="1:7" customFormat="1">
      <c r="A212" s="1" t="s">
        <v>210</v>
      </c>
      <c r="B212" s="2">
        <f>VLOOKUP(A212,교통문화지수!A:AL,16,0)</f>
        <v>43.65</v>
      </c>
      <c r="C212" s="2">
        <f>VLOOKUP(A212,교통문화지수!A:AL,17,0)</f>
        <v>15.59</v>
      </c>
      <c r="D212" s="2">
        <f>VLOOKUP(A212,교통문화지수!A:AL,18,0)</f>
        <v>16.309999999999999</v>
      </c>
      <c r="E212" s="2">
        <f>VLOOKUP(A212,'1인당 자동차등록대수'!A:AB,11,0)</f>
        <v>0.5</v>
      </c>
      <c r="F212" s="2">
        <f>VLOOKUP(A212,도시면적!A:I,5,0)</f>
        <v>5474447</v>
      </c>
      <c r="G212" s="2">
        <f>VLOOKUP(A212,'주택 수'!A:I,5,0)</f>
        <v>9468</v>
      </c>
    </row>
    <row r="213" spans="1:7" customFormat="1">
      <c r="A213" s="1" t="s">
        <v>211</v>
      </c>
      <c r="B213" s="2">
        <f>VLOOKUP(A213,교통문화지수!A:AL,16,0)</f>
        <v>46.3</v>
      </c>
      <c r="C213" s="2">
        <f>VLOOKUP(A213,교통문화지수!A:AL,17,0)</f>
        <v>9.5399999999999991</v>
      </c>
      <c r="D213" s="2">
        <f>VLOOKUP(A213,교통문화지수!A:AL,18,0)</f>
        <v>17.2</v>
      </c>
      <c r="E213" s="2">
        <f>VLOOKUP(A213,'1인당 자동차등록대수'!A:AB,11,0)</f>
        <v>0.5</v>
      </c>
      <c r="F213" s="2">
        <f>VLOOKUP(A213,도시면적!A:I,5,0)</f>
        <v>197627900</v>
      </c>
      <c r="G213" s="2">
        <f>VLOOKUP(A213,'주택 수'!A:I,5,0)</f>
        <v>224576</v>
      </c>
    </row>
    <row r="214" spans="1:7" customFormat="1">
      <c r="A214" s="1" t="s">
        <v>212</v>
      </c>
      <c r="B214" s="2">
        <f>VLOOKUP(A214,교통문화지수!A:AL,16,0)</f>
        <v>44.73</v>
      </c>
      <c r="C214" s="2">
        <f>VLOOKUP(A214,교통문화지수!A:AL,17,0)</f>
        <v>9.16</v>
      </c>
      <c r="D214" s="2">
        <f>VLOOKUP(A214,교통문화지수!A:AL,18,0)</f>
        <v>15.99</v>
      </c>
      <c r="E214" s="2">
        <f>VLOOKUP(A214,'1인당 자동차등록대수'!A:AB,11,0)</f>
        <v>0.5</v>
      </c>
      <c r="F214" s="2">
        <f>VLOOKUP(A214,도시면적!A:I,5,0)</f>
        <v>47833455</v>
      </c>
      <c r="G214" s="2">
        <f>VLOOKUP(A214,'주택 수'!A:I,5,0)</f>
        <v>46980</v>
      </c>
    </row>
    <row r="215" spans="1:7" customFormat="1">
      <c r="A215" s="1" t="s">
        <v>213</v>
      </c>
      <c r="B215" s="2">
        <f>VLOOKUP(A215,교통문화지수!A:AL,16,0)</f>
        <v>41.41</v>
      </c>
      <c r="C215" s="2">
        <f>VLOOKUP(A215,교통문화지수!A:AL,17,0)</f>
        <v>12.72</v>
      </c>
      <c r="D215" s="2">
        <f>VLOOKUP(A215,교통문화지수!A:AL,18,0)</f>
        <v>14.75</v>
      </c>
      <c r="E215" s="2">
        <f>VLOOKUP(A215,'1인당 자동차등록대수'!A:AB,11,0)</f>
        <v>0.5</v>
      </c>
      <c r="F215" s="2">
        <f>VLOOKUP(A215,도시면적!A:I,5,0)</f>
        <v>6398307</v>
      </c>
      <c r="G215" s="2">
        <f>VLOOKUP(A215,'주택 수'!A:I,5,0)</f>
        <v>10558</v>
      </c>
    </row>
    <row r="216" spans="1:7" customFormat="1">
      <c r="A216" s="1" t="s">
        <v>214</v>
      </c>
      <c r="B216" s="2">
        <f>VLOOKUP(A216,교통문화지수!A:AL,16,0)</f>
        <v>46.23</v>
      </c>
      <c r="C216" s="2">
        <f>VLOOKUP(A216,교통문화지수!A:AL,17,0)</f>
        <v>19.45</v>
      </c>
      <c r="D216" s="2">
        <f>VLOOKUP(A216,교통문화지수!A:AL,18,0)</f>
        <v>17.7</v>
      </c>
      <c r="E216" s="2">
        <f>VLOOKUP(A216,'1인당 자동차등록대수'!A:AB,11,0)</f>
        <v>0.8</v>
      </c>
      <c r="F216" s="2">
        <f>VLOOKUP(A216,도시면적!A:I,5,0)</f>
        <v>470628248</v>
      </c>
      <c r="G216" s="2">
        <f>VLOOKUP(A216,'주택 수'!A:I,5,0)</f>
        <v>233068</v>
      </c>
    </row>
    <row r="217" spans="1:7" customFormat="1">
      <c r="A217" s="1" t="s">
        <v>215</v>
      </c>
      <c r="B217" s="2">
        <f>VLOOKUP(A217,교통문화지수!A:AL,16,0)</f>
        <v>44.74</v>
      </c>
      <c r="C217" s="2">
        <f>VLOOKUP(A217,교통문화지수!A:AL,17,0)</f>
        <v>18.62</v>
      </c>
      <c r="D217" s="2">
        <f>VLOOKUP(A217,교통문화지수!A:AL,18,0)</f>
        <v>17.68</v>
      </c>
      <c r="E217" s="2">
        <f>VLOOKUP(A217,'1인당 자동차등록대수'!A:AB,11,0)</f>
        <v>0.6</v>
      </c>
      <c r="F217" s="2">
        <f>VLOOKUP(A217,도시면적!A:I,5,0)</f>
        <v>239755875</v>
      </c>
      <c r="G217" s="2">
        <f>VLOOKUP(A217,'주택 수'!A:I,5,0)</f>
        <v>67848</v>
      </c>
    </row>
    <row r="218" spans="1:7" customFormat="1">
      <c r="A218" s="1" t="s">
        <v>216</v>
      </c>
      <c r="B218" s="2">
        <f>VLOOKUP(A218,교통문화지수!A:AL,16,0)</f>
        <v>47.29</v>
      </c>
      <c r="C218" s="2">
        <f>VLOOKUP(A218,교통문화지수!A:AL,17,0)</f>
        <v>20.28</v>
      </c>
      <c r="D218" s="2">
        <f>VLOOKUP(A218,교통문화지수!A:AL,18,0)</f>
        <v>17.43</v>
      </c>
      <c r="E218" s="2">
        <f>VLOOKUP(A218,'1인당 자동차등록대수'!A:AB,11,0)</f>
        <v>0.9</v>
      </c>
      <c r="F218" s="2">
        <f>VLOOKUP(A218,도시면적!A:I,5,0)</f>
        <v>230872373</v>
      </c>
      <c r="G218" s="2">
        <f>VLOOKUP(A218,'주택 수'!A:I,5,0)</f>
        <v>165220</v>
      </c>
    </row>
    <row r="219" spans="1:7" customFormat="1">
      <c r="A219" s="1" t="s">
        <v>217</v>
      </c>
      <c r="B219" s="2">
        <f>VLOOKUP(A219,교통문화지수!A:AL,16,0)</f>
        <v>45.88</v>
      </c>
      <c r="C219" s="2">
        <f>VLOOKUP(A219,교통문화지수!A:AL,17,0)</f>
        <v>12.22</v>
      </c>
      <c r="D219" s="2">
        <f>VLOOKUP(A219,교통문화지수!A:AL,18,0)</f>
        <v>16.25</v>
      </c>
      <c r="E219" s="2">
        <f>VLOOKUP(A219,'1인당 자동차등록대수'!A:AB,11,0)</f>
        <v>0.5</v>
      </c>
      <c r="F219" s="2">
        <f>VLOOKUP(A219,도시면적!A:I,5,0)</f>
        <v>904905818</v>
      </c>
      <c r="G219" s="2">
        <f>VLOOKUP(A219,'주택 수'!A:I,5,0)</f>
        <v>835752</v>
      </c>
    </row>
    <row r="220" spans="1:7" customFormat="1">
      <c r="A220" s="1" t="s">
        <v>218</v>
      </c>
      <c r="B220" s="2">
        <f>VLOOKUP(A220,교통문화지수!A:AL,16,0)</f>
        <v>49.27</v>
      </c>
      <c r="C220" s="2">
        <f>VLOOKUP(A220,교통문화지수!A:AL,17,0)</f>
        <v>12.07</v>
      </c>
      <c r="D220" s="2">
        <f>VLOOKUP(A220,교통문화지수!A:AL,18,0)</f>
        <v>17.420000000000002</v>
      </c>
      <c r="E220" s="2">
        <f>VLOOKUP(A220,'1인당 자동차등록대수'!A:AB,11,0)</f>
        <v>0.5</v>
      </c>
      <c r="F220" s="2">
        <f>VLOOKUP(A220,도시면적!A:I,5,0)</f>
        <v>49221048</v>
      </c>
      <c r="G220" s="2">
        <f>VLOOKUP(A220,'주택 수'!A:I,5,0)</f>
        <v>16174</v>
      </c>
    </row>
    <row r="221" spans="1:7" customFormat="1">
      <c r="A221" s="1" t="s">
        <v>219</v>
      </c>
      <c r="B221" s="2">
        <f>VLOOKUP(A221,교통문화지수!A:AL,16,0)</f>
        <v>48.37</v>
      </c>
      <c r="C221" s="2">
        <f>VLOOKUP(A221,교통문화지수!A:AL,17,0)</f>
        <v>10.76</v>
      </c>
      <c r="D221" s="2">
        <f>VLOOKUP(A221,교통문화지수!A:AL,18,0)</f>
        <v>17.12</v>
      </c>
      <c r="E221" s="2">
        <f>VLOOKUP(A221,'1인당 자동차등록대수'!A:AB,11,0)</f>
        <v>0.5</v>
      </c>
      <c r="F221" s="2">
        <f>VLOOKUP(A221,도시면적!A:I,5,0)</f>
        <v>60114957</v>
      </c>
      <c r="G221" s="2">
        <f>VLOOKUP(A221,'주택 수'!A:I,5,0)</f>
        <v>43883</v>
      </c>
    </row>
    <row r="222" spans="1:7" customFormat="1">
      <c r="A222" s="1" t="s">
        <v>220</v>
      </c>
      <c r="B222" s="2">
        <f>VLOOKUP(A222,교통문화지수!A:AL,16,0)</f>
        <v>47.87</v>
      </c>
      <c r="C222" s="2">
        <f>VLOOKUP(A222,교통문화지수!A:AL,17,0)</f>
        <v>8.74</v>
      </c>
      <c r="D222" s="2">
        <f>VLOOKUP(A222,교통문화지수!A:AL,18,0)</f>
        <v>17.32</v>
      </c>
      <c r="E222" s="2">
        <f>VLOOKUP(A222,'1인당 자동차등록대수'!A:AB,11,0)</f>
        <v>0.6</v>
      </c>
      <c r="F222" s="2">
        <f>VLOOKUP(A222,도시면적!A:I,5,0)</f>
        <v>29453071</v>
      </c>
      <c r="G222" s="2">
        <f>VLOOKUP(A222,'주택 수'!A:I,5,0)</f>
        <v>22957</v>
      </c>
    </row>
    <row r="223" spans="1:7" customFormat="1">
      <c r="A223" s="1" t="s">
        <v>221</v>
      </c>
      <c r="B223" s="2">
        <f>VLOOKUP(A223,교통문화지수!A:AL,16,0)</f>
        <v>48.54</v>
      </c>
      <c r="C223" s="2">
        <f>VLOOKUP(A223,교통문화지수!A:AL,17,0)</f>
        <v>17.22</v>
      </c>
      <c r="D223" s="2">
        <f>VLOOKUP(A223,교통문화지수!A:AL,18,0)</f>
        <v>15.41</v>
      </c>
      <c r="E223" s="2">
        <f>VLOOKUP(A223,'1인당 자동차등록대수'!A:AB,11,0)</f>
        <v>0.5</v>
      </c>
      <c r="F223" s="2">
        <f>VLOOKUP(A223,도시면적!A:I,5,0)</f>
        <v>49850582</v>
      </c>
      <c r="G223" s="2">
        <f>VLOOKUP(A223,'주택 수'!A:I,5,0)</f>
        <v>48060</v>
      </c>
    </row>
    <row r="224" spans="1:7" customFormat="1">
      <c r="A224" s="1" t="s">
        <v>222</v>
      </c>
      <c r="B224" s="2">
        <f>VLOOKUP(A224,교통문화지수!A:AL,16,0)</f>
        <v>43.62</v>
      </c>
      <c r="C224" s="2">
        <f>VLOOKUP(A224,교통문화지수!A:AL,17,0)</f>
        <v>7.08</v>
      </c>
      <c r="D224" s="2">
        <f>VLOOKUP(A224,교통문화지수!A:AL,18,0)</f>
        <v>15.73</v>
      </c>
      <c r="E224" s="2">
        <f>VLOOKUP(A224,'1인당 자동차등록대수'!A:AB,11,0)</f>
        <v>0.6</v>
      </c>
      <c r="F224" s="2">
        <f>VLOOKUP(A224,도시면적!A:I,5,0)</f>
        <v>74954163</v>
      </c>
      <c r="G224" s="2">
        <f>VLOOKUP(A224,'주택 수'!A:I,5,0)</f>
        <v>63534</v>
      </c>
    </row>
    <row r="225" spans="1:7" customFormat="1">
      <c r="A225" s="1" t="s">
        <v>223</v>
      </c>
      <c r="B225" s="2">
        <f>VLOOKUP(A225,교통문화지수!A:AL,16,0)</f>
        <v>47.27</v>
      </c>
      <c r="C225" s="2">
        <f>VLOOKUP(A225,교통문화지수!A:AL,17,0)</f>
        <v>13.78</v>
      </c>
      <c r="D225" s="2">
        <f>VLOOKUP(A225,교통문화지수!A:AL,18,0)</f>
        <v>16.600000000000001</v>
      </c>
      <c r="E225" s="2">
        <f>VLOOKUP(A225,'1인당 자동차등록대수'!A:AB,11,0)</f>
        <v>0.5</v>
      </c>
      <c r="F225" s="2">
        <f>VLOOKUP(A225,도시면적!A:I,5,0)</f>
        <v>35324504</v>
      </c>
      <c r="G225" s="2">
        <f>VLOOKUP(A225,'주택 수'!A:I,5,0)</f>
        <v>42545</v>
      </c>
    </row>
    <row r="226" spans="1:7" customFormat="1">
      <c r="A226" s="1" t="s">
        <v>224</v>
      </c>
      <c r="B226" s="2">
        <f>VLOOKUP(A226,교통문화지수!A:AL,16,0)</f>
        <v>43.67</v>
      </c>
      <c r="C226" s="2">
        <f>VLOOKUP(A226,교통문화지수!A:AL,17,0)</f>
        <v>8.15</v>
      </c>
      <c r="D226" s="2">
        <f>VLOOKUP(A226,교통문화지수!A:AL,18,0)</f>
        <v>15.8</v>
      </c>
      <c r="E226" s="2">
        <f>VLOOKUP(A226,'1인당 자동차등록대수'!A:AB,11,0)</f>
        <v>0.5</v>
      </c>
      <c r="F226" s="2">
        <f>VLOOKUP(A226,도시면적!A:I,5,0)</f>
        <v>43066254</v>
      </c>
      <c r="G226" s="2">
        <f>VLOOKUP(A226,'주택 수'!A:I,5,0)</f>
        <v>29848</v>
      </c>
    </row>
    <row r="227" spans="1:7" customFormat="1">
      <c r="A227" s="1" t="s">
        <v>225</v>
      </c>
      <c r="B227" s="2">
        <f>VLOOKUP(A227,교통문화지수!A:AL,16,0)</f>
        <v>43.25</v>
      </c>
      <c r="C227" s="2">
        <f>VLOOKUP(A227,교통문화지수!A:AL,17,0)</f>
        <v>8.4700000000000006</v>
      </c>
      <c r="D227" s="2">
        <f>VLOOKUP(A227,교통문화지수!A:AL,18,0)</f>
        <v>15.95</v>
      </c>
      <c r="E227" s="2">
        <f>VLOOKUP(A227,'1인당 자동차등록대수'!A:AB,11,0)</f>
        <v>0.5</v>
      </c>
      <c r="F227" s="2">
        <f>VLOOKUP(A227,도시면적!A:I,5,0)</f>
        <v>200235993</v>
      </c>
      <c r="G227" s="2">
        <f>VLOOKUP(A227,'주택 수'!A:I,5,0)</f>
        <v>71380</v>
      </c>
    </row>
    <row r="228" spans="1:7" customFormat="1">
      <c r="A228" s="1" t="s">
        <v>226</v>
      </c>
      <c r="B228" s="2">
        <f>VLOOKUP(A228,교통문화지수!A:AL,16,0)</f>
        <v>42.56</v>
      </c>
      <c r="C228" s="2">
        <f>VLOOKUP(A228,교통문화지수!A:AL,17,0)</f>
        <v>13.1</v>
      </c>
      <c r="D228" s="2">
        <f>VLOOKUP(A228,교통문화지수!A:AL,18,0)</f>
        <v>12.35</v>
      </c>
      <c r="E228" s="2">
        <f>VLOOKUP(A228,'1인당 자동차등록대수'!A:AB,11,0)</f>
        <v>0.5</v>
      </c>
      <c r="F228" s="2">
        <f>VLOOKUP(A228,도시면적!A:I,5,0)</f>
        <v>22699229</v>
      </c>
      <c r="G228" s="2">
        <f>VLOOKUP(A228,'주택 수'!A:I,5,0)</f>
        <v>24799</v>
      </c>
    </row>
    <row r="229" spans="1:7" customFormat="1">
      <c r="A229" s="1" t="s">
        <v>227</v>
      </c>
      <c r="B229" s="2">
        <f>VLOOKUP(A229,교통문화지수!A:AL,16,0)</f>
        <v>44.33</v>
      </c>
      <c r="C229" s="2">
        <f>VLOOKUP(A229,교통문화지수!A:AL,17,0)</f>
        <v>17.34</v>
      </c>
      <c r="D229" s="2">
        <f>VLOOKUP(A229,교통문화지수!A:AL,18,0)</f>
        <v>16.260000000000002</v>
      </c>
      <c r="E229" s="2">
        <f>VLOOKUP(A229,'1인당 자동차등록대수'!A:AB,11,0)</f>
        <v>0.5</v>
      </c>
      <c r="F229" s="2">
        <f>VLOOKUP(A229,도시면적!A:I,5,0)</f>
        <v>84935069</v>
      </c>
      <c r="G229" s="2">
        <f>VLOOKUP(A229,'주택 수'!A:I,5,0)</f>
        <v>120706</v>
      </c>
    </row>
    <row r="230" spans="1:7" customFormat="1">
      <c r="A230" s="1" t="s">
        <v>228</v>
      </c>
      <c r="B230" s="2">
        <f>VLOOKUP(A230,교통문화지수!A:AL,16,0)</f>
        <v>49.37</v>
      </c>
      <c r="C230" s="2">
        <f>VLOOKUP(A230,교통문화지수!A:AL,17,0)</f>
        <v>11.33</v>
      </c>
      <c r="D230" s="2">
        <f>VLOOKUP(A230,교통문화지수!A:AL,18,0)</f>
        <v>16.87</v>
      </c>
      <c r="E230" s="2">
        <f>VLOOKUP(A230,'1인당 자동차등록대수'!A:AB,11,0)</f>
        <v>0.5</v>
      </c>
      <c r="F230" s="2">
        <f>VLOOKUP(A230,도시면적!A:I,5,0)</f>
        <v>36812406</v>
      </c>
      <c r="G230" s="2">
        <f>VLOOKUP(A230,'주택 수'!A:I,5,0)</f>
        <v>35389</v>
      </c>
    </row>
    <row r="231" spans="1:7" customFormat="1">
      <c r="A231" s="1" t="s">
        <v>229</v>
      </c>
      <c r="B231" s="2">
        <f>VLOOKUP(A231,교통문화지수!A:AL,16,0)</f>
        <v>44.04</v>
      </c>
      <c r="C231" s="2">
        <f>VLOOKUP(A231,교통문화지수!A:AL,17,0)</f>
        <v>20.079999999999998</v>
      </c>
      <c r="D231" s="2">
        <f>VLOOKUP(A231,교통문화지수!A:AL,18,0)</f>
        <v>16.37</v>
      </c>
      <c r="E231" s="2">
        <f>VLOOKUP(A231,'1인당 자동차등록대수'!A:AB,11,0)</f>
        <v>0.5</v>
      </c>
      <c r="F231" s="2">
        <f>VLOOKUP(A231,도시면적!A:I,5,0)</f>
        <v>140692261</v>
      </c>
      <c r="G231" s="2">
        <f>VLOOKUP(A231,'주택 수'!A:I,5,0)</f>
        <v>231474</v>
      </c>
    </row>
    <row r="232" spans="1:7" customFormat="1">
      <c r="A232" s="1" t="s">
        <v>230</v>
      </c>
      <c r="B232" s="2">
        <f>VLOOKUP(A232,교통문화지수!A:AL,16,0)</f>
        <v>49.44</v>
      </c>
      <c r="C232" s="2">
        <f>VLOOKUP(A232,교통문화지수!A:AL,17,0)</f>
        <v>9.7100000000000009</v>
      </c>
      <c r="D232" s="2">
        <f>VLOOKUP(A232,교통문화지수!A:AL,18,0)</f>
        <v>17.190000000000001</v>
      </c>
      <c r="E232" s="2">
        <f>VLOOKUP(A232,'1인당 자동차등록대수'!A:AB,11,0)</f>
        <v>0.5</v>
      </c>
      <c r="F232" s="2">
        <f>VLOOKUP(A232,도시면적!A:I,5,0)</f>
        <v>5959271</v>
      </c>
      <c r="G232" s="2">
        <f>VLOOKUP(A232,'주택 수'!A:I,5,0)</f>
        <v>14016</v>
      </c>
    </row>
    <row r="233" spans="1:7" customFormat="1">
      <c r="A233" s="1" t="s">
        <v>231</v>
      </c>
      <c r="B233" s="2">
        <f>VLOOKUP(A233,교통문화지수!A:AL,16,0)</f>
        <v>43.91</v>
      </c>
      <c r="C233" s="2">
        <f>VLOOKUP(A233,교통문화지수!A:AL,17,0)</f>
        <v>8.58</v>
      </c>
      <c r="D233" s="2">
        <f>VLOOKUP(A233,교통문화지수!A:AL,18,0)</f>
        <v>16.440000000000001</v>
      </c>
      <c r="E233" s="2">
        <f>VLOOKUP(A233,'1인당 자동차등록대수'!A:AB,11,0)</f>
        <v>0.5</v>
      </c>
      <c r="F233" s="2">
        <f>VLOOKUP(A233,도시면적!A:I,5,0)</f>
        <v>35471551</v>
      </c>
      <c r="G233" s="2">
        <f>VLOOKUP(A233,'주택 수'!A:I,5,0)</f>
        <v>27478</v>
      </c>
    </row>
    <row r="234" spans="1:7" customFormat="1">
      <c r="A234" s="13" t="s">
        <v>232</v>
      </c>
      <c r="B234" s="2">
        <f>VLOOKUP(A234,교통문화지수!A:AL,16,0)</f>
        <v>41.64</v>
      </c>
      <c r="C234" s="2">
        <f>VLOOKUP(A234,교통문화지수!A:AL,17,0)</f>
        <v>16.850000000000001</v>
      </c>
      <c r="D234" s="2">
        <f>VLOOKUP(A234,교통문화지수!A:AL,18,0)</f>
        <v>15.85</v>
      </c>
      <c r="E234" s="2">
        <f>VLOOKUP(A234,'1인당 자동차등록대수'!A:AB,11,0)</f>
        <v>0.5</v>
      </c>
      <c r="F234" s="2">
        <f>VLOOKUP(A234,도시면적!A:I,5,0)</f>
        <v>36115459</v>
      </c>
      <c r="G234" s="2">
        <f>VLOOKUP(A234,'주택 수'!A:I,5,0)</f>
        <v>43509</v>
      </c>
    </row>
    <row r="235" spans="1:7" customFormat="1">
      <c r="A235" s="1" t="s">
        <v>233</v>
      </c>
      <c r="B235" s="2">
        <f>VLOOKUP(A235,교통문화지수!A:AL,16,0)</f>
        <v>46.27</v>
      </c>
      <c r="C235" s="2">
        <f>VLOOKUP(A235,교통문화지수!A:AL,17,0)</f>
        <v>12.22</v>
      </c>
      <c r="D235" s="2">
        <f>VLOOKUP(A235,교통문화지수!A:AL,18,0)</f>
        <v>16.72</v>
      </c>
      <c r="E235" s="2">
        <f>VLOOKUP(A235,'1인당 자동차등록대수'!A:AB,11,0)</f>
        <v>0.5</v>
      </c>
      <c r="F235" s="2">
        <f>VLOOKUP(A235,도시면적!A:I,5,0)</f>
        <v>731003419</v>
      </c>
      <c r="G235" s="2">
        <f>VLOOKUP(A235,'주택 수'!A:I,5,0)</f>
        <v>607686</v>
      </c>
    </row>
    <row r="236" spans="1:7" customFormat="1">
      <c r="A236" s="1" t="s">
        <v>234</v>
      </c>
      <c r="B236" s="2">
        <f>VLOOKUP(A236,교통문화지수!A:AL,16,0)</f>
        <v>45.72</v>
      </c>
      <c r="C236" s="2">
        <f>VLOOKUP(A236,교통문화지수!A:AL,17,0)</f>
        <v>7.45</v>
      </c>
      <c r="D236" s="2">
        <f>VLOOKUP(A236,교통문화지수!A:AL,18,0)</f>
        <v>17.13</v>
      </c>
      <c r="E236" s="2">
        <f>VLOOKUP(A236,'1인당 자동차등록대수'!A:AB,11,0)</f>
        <v>0.6</v>
      </c>
      <c r="F236" s="2">
        <f>VLOOKUP(A236,도시면적!A:I,5,0)</f>
        <v>12417874</v>
      </c>
      <c r="G236" s="2">
        <f>VLOOKUP(A236,'주택 수'!A:I,5,0)</f>
        <v>16380</v>
      </c>
    </row>
    <row r="237" spans="1:7" customFormat="1">
      <c r="A237" s="1" t="s">
        <v>235</v>
      </c>
      <c r="B237" s="2">
        <f>VLOOKUP(A237,교통문화지수!A:AL,16,0)</f>
        <v>49.8</v>
      </c>
      <c r="C237" s="2">
        <f>VLOOKUP(A237,교통문화지수!A:AL,17,0)</f>
        <v>8.09</v>
      </c>
      <c r="D237" s="2">
        <f>VLOOKUP(A237,교통문화지수!A:AL,18,0)</f>
        <v>17.03</v>
      </c>
      <c r="E237" s="2">
        <f>VLOOKUP(A237,'1인당 자동차등록대수'!A:AB,11,0)</f>
        <v>0.5</v>
      </c>
      <c r="F237" s="2">
        <f>VLOOKUP(A237,도시면적!A:I,5,0)</f>
        <v>35644901</v>
      </c>
      <c r="G237" s="2">
        <f>VLOOKUP(A237,'주택 수'!A:I,5,0)</f>
        <v>13840</v>
      </c>
    </row>
    <row r="238" spans="1:7" customFormat="1">
      <c r="A238" s="1" t="s">
        <v>236</v>
      </c>
      <c r="B238" s="2">
        <f>VLOOKUP(A238,교통문화지수!A:AL,16,0)</f>
        <v>49.29</v>
      </c>
      <c r="C238" s="2">
        <f>VLOOKUP(A238,교통문화지수!A:AL,17,0)</f>
        <v>9.51</v>
      </c>
      <c r="D238" s="2">
        <f>VLOOKUP(A238,교통문화지수!A:AL,18,0)</f>
        <v>17.95</v>
      </c>
      <c r="E238" s="2">
        <f>VLOOKUP(A238,'1인당 자동차등록대수'!A:AB,11,0)</f>
        <v>0.5</v>
      </c>
      <c r="F238" s="2">
        <f>VLOOKUP(A238,도시면적!A:I,5,0)</f>
        <v>17737591</v>
      </c>
      <c r="G238" s="2">
        <f>VLOOKUP(A238,'주택 수'!A:I,5,0)</f>
        <v>15088</v>
      </c>
    </row>
    <row r="239" spans="1:7" customFormat="1">
      <c r="A239" s="1" t="s">
        <v>237</v>
      </c>
      <c r="B239" s="2">
        <f>VLOOKUP(A239,교통문화지수!A:AL,16,0)</f>
        <v>42.21</v>
      </c>
      <c r="C239" s="2">
        <f>VLOOKUP(A239,교통문화지수!A:AL,17,0)</f>
        <v>10.73</v>
      </c>
      <c r="D239" s="2">
        <f>VLOOKUP(A239,교통문화지수!A:AL,18,0)</f>
        <v>15.79</v>
      </c>
      <c r="E239" s="2">
        <f>VLOOKUP(A239,'1인당 자동차등록대수'!A:AB,11,0)</f>
        <v>0.5</v>
      </c>
      <c r="F239" s="2">
        <f>VLOOKUP(A239,도시면적!A:I,5,0)</f>
        <v>31106651</v>
      </c>
      <c r="G239" s="2">
        <f>VLOOKUP(A239,'주택 수'!A:I,5,0)</f>
        <v>20972</v>
      </c>
    </row>
    <row r="240" spans="1:7" customFormat="1">
      <c r="A240" s="1" t="s">
        <v>238</v>
      </c>
      <c r="B240" s="2">
        <f>VLOOKUP(A240,교통문화지수!A:AL,16,0)</f>
        <v>49.5</v>
      </c>
      <c r="C240" s="2">
        <f>VLOOKUP(A240,교통문화지수!A:AL,17,0)</f>
        <v>15.27</v>
      </c>
      <c r="D240" s="2">
        <f>VLOOKUP(A240,교통문화지수!A:AL,18,0)</f>
        <v>16.95</v>
      </c>
      <c r="E240" s="2">
        <f>VLOOKUP(A240,'1인당 자동차등록대수'!A:AB,11,0)</f>
        <v>0.5</v>
      </c>
      <c r="F240" s="2">
        <f>VLOOKUP(A240,도시면적!A:I,5,0)</f>
        <v>55061021</v>
      </c>
      <c r="G240" s="2">
        <f>VLOOKUP(A240,'주택 수'!A:I,5,0)</f>
        <v>21611</v>
      </c>
    </row>
    <row r="241" spans="1:7" customFormat="1">
      <c r="A241" s="1" t="s">
        <v>239</v>
      </c>
      <c r="B241" s="2">
        <f>VLOOKUP(A241,교통문화지수!A:AL,16,0)</f>
        <v>43.97</v>
      </c>
      <c r="C241" s="2">
        <f>VLOOKUP(A241,교통문화지수!A:AL,17,0)</f>
        <v>9.11</v>
      </c>
      <c r="D241" s="2">
        <f>VLOOKUP(A241,교통문화지수!A:AL,18,0)</f>
        <v>17.61</v>
      </c>
      <c r="E241" s="2">
        <f>VLOOKUP(A241,'1인당 자동차등록대수'!A:AB,11,0)</f>
        <v>0.6</v>
      </c>
      <c r="F241" s="2">
        <f>VLOOKUP(A241,도시면적!A:I,5,0)</f>
        <v>35483134</v>
      </c>
      <c r="G241" s="2">
        <f>VLOOKUP(A241,'주택 수'!A:I,5,0)</f>
        <v>41973</v>
      </c>
    </row>
    <row r="242" spans="1:7" customFormat="1">
      <c r="A242" s="1" t="s">
        <v>240</v>
      </c>
      <c r="B242" s="2">
        <f>VLOOKUP(A242,교통문화지수!A:AL,16,0)</f>
        <v>47.93</v>
      </c>
      <c r="C242" s="2">
        <f>VLOOKUP(A242,교통문화지수!A:AL,17,0)</f>
        <v>17.79</v>
      </c>
      <c r="D242" s="2">
        <f>VLOOKUP(A242,교통문화지수!A:AL,18,0)</f>
        <v>16.88</v>
      </c>
      <c r="E242" s="2">
        <f>VLOOKUP(A242,'1인당 자동차등록대수'!A:AB,11,0)</f>
        <v>0.5</v>
      </c>
      <c r="F242" s="2">
        <f>VLOOKUP(A242,도시면적!A:I,5,0)</f>
        <v>57646100</v>
      </c>
      <c r="G242" s="2">
        <f>VLOOKUP(A242,'주택 수'!A:I,5,0)</f>
        <v>56261</v>
      </c>
    </row>
    <row r="243" spans="1:7" customFormat="1">
      <c r="A243" s="1" t="s">
        <v>241</v>
      </c>
      <c r="B243" s="2">
        <f>VLOOKUP(A243,교통문화지수!A:AL,16,0)</f>
        <v>42.84</v>
      </c>
      <c r="C243" s="2">
        <f>VLOOKUP(A243,교통문화지수!A:AL,17,0)</f>
        <v>16.329999999999998</v>
      </c>
      <c r="D243" s="2">
        <f>VLOOKUP(A243,교통문화지수!A:AL,18,0)</f>
        <v>16.260000000000002</v>
      </c>
      <c r="E243" s="2">
        <f>VLOOKUP(A243,'1인당 자동차등록대수'!A:AB,11,0)</f>
        <v>0.5</v>
      </c>
      <c r="F243" s="2">
        <f>VLOOKUP(A243,도시면적!A:I,5,0)</f>
        <v>13543694</v>
      </c>
      <c r="G243" s="2">
        <f>VLOOKUP(A243,'주택 수'!A:I,5,0)</f>
        <v>14501</v>
      </c>
    </row>
    <row r="244" spans="1:7" customFormat="1">
      <c r="A244" s="1" t="s">
        <v>242</v>
      </c>
      <c r="B244" s="2">
        <f>VLOOKUP(A244,교통문화지수!A:AL,16,0)</f>
        <v>44.77</v>
      </c>
      <c r="C244" s="2">
        <f>VLOOKUP(A244,교통문화지수!A:AL,17,0)</f>
        <v>13.83</v>
      </c>
      <c r="D244" s="2">
        <f>VLOOKUP(A244,교통문화지수!A:AL,18,0)</f>
        <v>15.48</v>
      </c>
      <c r="E244" s="2">
        <f>VLOOKUP(A244,'1인당 자동차등록대수'!A:AB,11,0)</f>
        <v>0.6</v>
      </c>
      <c r="F244" s="2">
        <f>VLOOKUP(A244,도시면적!A:I,5,0)</f>
        <v>26261955</v>
      </c>
      <c r="G244" s="2">
        <f>VLOOKUP(A244,'주택 수'!A:I,5,0)</f>
        <v>35314</v>
      </c>
    </row>
    <row r="245" spans="1:7" customFormat="1">
      <c r="A245" s="1" t="s">
        <v>243</v>
      </c>
      <c r="B245" s="2">
        <f>VLOOKUP(A245,교통문화지수!A:AL,16,0)</f>
        <v>46.22</v>
      </c>
      <c r="C245" s="2">
        <f>VLOOKUP(A245,교통문화지수!A:AL,17,0)</f>
        <v>15.92</v>
      </c>
      <c r="D245" s="2">
        <f>VLOOKUP(A245,교통문화지수!A:AL,18,0)</f>
        <v>16.86</v>
      </c>
      <c r="E245" s="2">
        <f>VLOOKUP(A245,'1인당 자동차등록대수'!A:AB,11,0)</f>
        <v>0.5</v>
      </c>
      <c r="F245" s="2">
        <f>VLOOKUP(A245,도시면적!A:I,5,0)</f>
        <v>337378337</v>
      </c>
      <c r="G245" s="2">
        <f>VLOOKUP(A245,'주택 수'!A:I,5,0)</f>
        <v>283664</v>
      </c>
    </row>
    <row r="246" spans="1:7" customFormat="1">
      <c r="A246" s="1" t="s">
        <v>244</v>
      </c>
      <c r="B246" s="2">
        <f>VLOOKUP(A246,교통문화지수!A:AL,16,0)</f>
        <v>47.46</v>
      </c>
      <c r="C246" s="2">
        <f>VLOOKUP(A246,교통문화지수!A:AL,17,0)</f>
        <v>10.32</v>
      </c>
      <c r="D246" s="2">
        <f>VLOOKUP(A246,교통문화지수!A:AL,18,0)</f>
        <v>16.2</v>
      </c>
      <c r="E246" s="2">
        <f>VLOOKUP(A246,'1인당 자동차등록대수'!A:AB,11,0)</f>
        <v>0.5</v>
      </c>
      <c r="F246" s="2">
        <f>VLOOKUP(A246,도시면적!A:I,5,0)</f>
        <v>108722161</v>
      </c>
      <c r="G246" s="2">
        <f>VLOOKUP(A246,'주택 수'!A:I,5,0)</f>
        <v>88082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/>
  </sheetViews>
  <sheetFormatPr defaultRowHeight="16.5"/>
  <cols>
    <col min="1" max="1" width="24.125" style="15" bestFit="1" customWidth="1"/>
    <col min="2" max="4" width="13" style="15" bestFit="1" customWidth="1"/>
    <col min="5" max="5" width="21.125" style="15" bestFit="1" customWidth="1"/>
    <col min="6" max="6" width="13" style="15" bestFit="1" customWidth="1"/>
    <col min="7" max="7" width="7.75" style="15" bestFit="1" customWidth="1"/>
    <col min="8" max="16384" width="9" style="15"/>
  </cols>
  <sheetData>
    <row r="1" spans="1:7" customFormat="1">
      <c r="A1" s="17" t="s">
        <v>0</v>
      </c>
      <c r="B1" s="2" t="s">
        <v>246</v>
      </c>
      <c r="C1" s="2" t="s">
        <v>248</v>
      </c>
      <c r="D1" s="2" t="s">
        <v>250</v>
      </c>
      <c r="E1" s="2" t="s">
        <v>251</v>
      </c>
      <c r="F1" s="2" t="s">
        <v>252</v>
      </c>
      <c r="G1" s="2" t="s">
        <v>253</v>
      </c>
    </row>
    <row r="2" spans="1:7" customFormat="1">
      <c r="A2" s="1" t="s">
        <v>1</v>
      </c>
      <c r="B2" s="2">
        <f>VLOOKUP(A2,교통문화지수!A:AL,20,0)</f>
        <v>46.62</v>
      </c>
      <c r="C2" s="2">
        <f>VLOOKUP(A2,교통문화지수!A:AL,21,0)</f>
        <v>14.06</v>
      </c>
      <c r="D2" s="2">
        <f>VLOOKUP(A2,교통문화지수!A:AL,22,0)</f>
        <v>16.63</v>
      </c>
      <c r="E2" s="2">
        <f>VLOOKUP(A2,'1인당 자동차등록대수'!A:AB,14,0)</f>
        <v>0.5</v>
      </c>
      <c r="F2" s="2">
        <f>VLOOKUP(A2,도시면적!A:I,6,0)</f>
        <v>1028522877</v>
      </c>
      <c r="G2" s="2">
        <f>VLOOKUP(A2,'주택 수'!A:I,6,0)</f>
        <v>627376</v>
      </c>
    </row>
    <row r="3" spans="1:7" customFormat="1">
      <c r="A3" s="1" t="s">
        <v>2</v>
      </c>
      <c r="B3" s="2">
        <f>VLOOKUP(A3,교통문화지수!A:AL,20,0)</f>
        <v>44.47</v>
      </c>
      <c r="C3" s="2">
        <f>VLOOKUP(A3,교통문화지수!A:AL,21,0)</f>
        <v>17.899999999999999</v>
      </c>
      <c r="D3" s="2">
        <f>VLOOKUP(A3,교통문화지수!A:AL,22,0)</f>
        <v>17.47</v>
      </c>
      <c r="E3" s="2">
        <f>VLOOKUP(A3,'1인당 자동차등록대수'!A:AB,14,0)</f>
        <v>0.5</v>
      </c>
      <c r="F3" s="2">
        <f>VLOOKUP(A3,도시면적!A:I,6,0)</f>
        <v>84783347</v>
      </c>
      <c r="G3" s="2">
        <f>VLOOKUP(A3,'주택 수'!A:I,6,0)</f>
        <v>85780</v>
      </c>
    </row>
    <row r="4" spans="1:7" customFormat="1">
      <c r="A4" s="1" t="s">
        <v>3</v>
      </c>
      <c r="B4" s="2">
        <f>VLOOKUP(A4,교통문화지수!A:AL,20,0)</f>
        <v>46.61</v>
      </c>
      <c r="C4" s="2">
        <f>VLOOKUP(A4,교통문화지수!A:AL,21,0)</f>
        <v>8.1</v>
      </c>
      <c r="D4" s="2">
        <f>VLOOKUP(A4,교통문화지수!A:AL,22,0)</f>
        <v>14.61</v>
      </c>
      <c r="E4" s="2">
        <f>VLOOKUP(A4,'1인당 자동차등록대수'!A:AB,14,0)</f>
        <v>0.5</v>
      </c>
      <c r="F4" s="2">
        <f>VLOOKUP(A4,도시면적!A:I,6,0)</f>
        <v>12421767</v>
      </c>
      <c r="G4" s="2">
        <f>VLOOKUP(A4,'주택 수'!A:I,6,0)</f>
        <v>11559</v>
      </c>
    </row>
    <row r="5" spans="1:7" customFormat="1">
      <c r="A5" s="1" t="s">
        <v>4</v>
      </c>
      <c r="B5" s="2">
        <f>VLOOKUP(A5,교통문화지수!A:AL,20,0)</f>
        <v>50.35</v>
      </c>
      <c r="C5" s="2">
        <f>VLOOKUP(A5,교통문화지수!A:AL,21,0)</f>
        <v>18.41</v>
      </c>
      <c r="D5" s="2">
        <f>VLOOKUP(A5,교통문화지수!A:AL,22,0)</f>
        <v>17.260000000000002</v>
      </c>
      <c r="E5" s="2">
        <f>VLOOKUP(A5,'1인당 자동차등록대수'!A:AB,14,0)</f>
        <v>0.5</v>
      </c>
      <c r="F5" s="2">
        <f>VLOOKUP(A5,도시면적!A:I,6,0)</f>
        <v>123901726</v>
      </c>
      <c r="G5" s="2">
        <f>VLOOKUP(A5,'주택 수'!A:I,6,0)</f>
        <v>38906</v>
      </c>
    </row>
    <row r="6" spans="1:7" customFormat="1">
      <c r="A6" s="1" t="s">
        <v>5</v>
      </c>
      <c r="B6" s="2">
        <f>VLOOKUP(A6,교통문화지수!A:AL,20,0)</f>
        <v>46.02</v>
      </c>
      <c r="C6" s="2">
        <f>VLOOKUP(A6,교통문화지수!A:AL,21,0)</f>
        <v>11.02</v>
      </c>
      <c r="D6" s="2">
        <f>VLOOKUP(A6,교통문화지수!A:AL,22,0)</f>
        <v>17.420000000000002</v>
      </c>
      <c r="E6" s="2">
        <f>VLOOKUP(A6,'1인당 자동차등록대수'!A:AB,14,0)</f>
        <v>0.5</v>
      </c>
      <c r="F6" s="2">
        <f>VLOOKUP(A6,도시면적!A:I,6,0)</f>
        <v>79882143</v>
      </c>
      <c r="G6" s="2">
        <f>VLOOKUP(A6,'주택 수'!A:I,6,0)</f>
        <v>30699</v>
      </c>
    </row>
    <row r="7" spans="1:7" customFormat="1">
      <c r="A7" s="1" t="s">
        <v>6</v>
      </c>
      <c r="B7" s="2">
        <f>VLOOKUP(A7,교통문화지수!A:AL,20,0)</f>
        <v>49.05</v>
      </c>
      <c r="C7" s="2">
        <f>VLOOKUP(A7,교통문화지수!A:AL,21,0)</f>
        <v>14.23</v>
      </c>
      <c r="D7" s="2">
        <f>VLOOKUP(A7,교통문화지수!A:AL,22,0)</f>
        <v>17.100000000000001</v>
      </c>
      <c r="E7" s="2">
        <f>VLOOKUP(A7,'1인당 자동차등록대수'!A:AB,14,0)</f>
        <v>0.5</v>
      </c>
      <c r="F7" s="2">
        <f>VLOOKUP(A7,도시면적!A:I,6,0)</f>
        <v>42065437</v>
      </c>
      <c r="G7" s="2">
        <f>VLOOKUP(A7,'주택 수'!A:I,6,0)</f>
        <v>36090</v>
      </c>
    </row>
    <row r="8" spans="1:7" customFormat="1">
      <c r="A8" s="1" t="s">
        <v>7</v>
      </c>
      <c r="B8" s="2">
        <f>VLOOKUP(A8,교통문화지수!A:AL,20,0)</f>
        <v>42.26</v>
      </c>
      <c r="C8" s="2">
        <f>VLOOKUP(A8,교통문화지수!A:AL,21,0)</f>
        <v>13.08</v>
      </c>
      <c r="D8" s="2">
        <f>VLOOKUP(A8,교통문화지수!A:AL,22,0)</f>
        <v>16.23</v>
      </c>
      <c r="E8" s="2">
        <f>VLOOKUP(A8,'1인당 자동차등록대수'!A:AB,14,0)</f>
        <v>0.5</v>
      </c>
      <c r="F8" s="2">
        <f>VLOOKUP(A8,도시면적!A:I,6,0)</f>
        <v>3710000</v>
      </c>
      <c r="G8" s="2">
        <f>VLOOKUP(A8,'주택 수'!A:I,6,0)</f>
        <v>8211</v>
      </c>
    </row>
    <row r="9" spans="1:7" customFormat="1">
      <c r="A9" s="1" t="s">
        <v>8</v>
      </c>
      <c r="B9" s="2">
        <f>VLOOKUP(A9,교통문화지수!A:AL,20,0)</f>
        <v>44.81</v>
      </c>
      <c r="C9" s="2">
        <f>VLOOKUP(A9,교통문화지수!A:AL,21,0)</f>
        <v>14.7</v>
      </c>
      <c r="D9" s="2">
        <f>VLOOKUP(A9,교통문화지수!A:AL,22,0)</f>
        <v>13.92</v>
      </c>
      <c r="E9" s="2">
        <f>VLOOKUP(A9,'1인당 자동차등록대수'!A:AB,14,0)</f>
        <v>0.6</v>
      </c>
      <c r="F9" s="2">
        <f>VLOOKUP(A9,도시면적!A:I,6,0)</f>
        <v>10739801</v>
      </c>
      <c r="G9" s="2">
        <f>VLOOKUP(A9,'주택 수'!A:I,6,0)</f>
        <v>13590</v>
      </c>
    </row>
    <row r="10" spans="1:7" customFormat="1">
      <c r="A10" s="1" t="s">
        <v>9</v>
      </c>
      <c r="B10" s="2">
        <f>VLOOKUP(A10,교통문화지수!A:AL,20,0)</f>
        <v>44.17</v>
      </c>
      <c r="C10" s="2">
        <f>VLOOKUP(A10,교통문화지수!A:AL,21,0)</f>
        <v>11.47</v>
      </c>
      <c r="D10" s="2">
        <f>VLOOKUP(A10,교통문화지수!A:AL,22,0)</f>
        <v>15.29</v>
      </c>
      <c r="E10" s="2">
        <f>VLOOKUP(A10,'1인당 자동차등록대수'!A:AB,14,0)</f>
        <v>0.5</v>
      </c>
      <c r="F10" s="2">
        <f>VLOOKUP(A10,도시면적!A:I,6,0)</f>
        <v>26383940</v>
      </c>
      <c r="G10" s="2">
        <f>VLOOKUP(A10,'주택 수'!A:I,6,0)</f>
        <v>17171</v>
      </c>
    </row>
    <row r="11" spans="1:7" customFormat="1">
      <c r="A11" s="1" t="s">
        <v>10</v>
      </c>
      <c r="B11" s="2">
        <f>VLOOKUP(A11,교통문화지수!A:AL,20,0)</f>
        <v>49.16</v>
      </c>
      <c r="C11" s="2">
        <f>VLOOKUP(A11,교통문화지수!A:AL,21,0)</f>
        <v>21.23</v>
      </c>
      <c r="D11" s="2">
        <f>VLOOKUP(A11,교통문화지수!A:AL,22,0)</f>
        <v>15.84</v>
      </c>
      <c r="E11" s="2">
        <f>VLOOKUP(A11,'1인당 자동차등록대수'!A:AB,14,0)</f>
        <v>0.5</v>
      </c>
      <c r="F11" s="2">
        <f>VLOOKUP(A11,도시면적!A:I,6,0)</f>
        <v>88306314</v>
      </c>
      <c r="G11" s="2">
        <f>VLOOKUP(A11,'주택 수'!A:I,6,0)</f>
        <v>137734</v>
      </c>
    </row>
    <row r="12" spans="1:7" customFormat="1">
      <c r="A12" s="1" t="s">
        <v>11</v>
      </c>
      <c r="B12" s="2">
        <f>VLOOKUP(A12,교통문화지수!A:AL,20,0)</f>
        <v>45.19</v>
      </c>
      <c r="C12" s="2">
        <f>VLOOKUP(A12,교통문화지수!A:AL,21,0)</f>
        <v>14.27</v>
      </c>
      <c r="D12" s="2">
        <f>VLOOKUP(A12,교통문화지수!A:AL,22,0)</f>
        <v>15.48</v>
      </c>
      <c r="E12" s="2">
        <f>VLOOKUP(A12,'1인당 자동차등록대수'!A:AB,14,0)</f>
        <v>0.6</v>
      </c>
      <c r="F12" s="2">
        <f>VLOOKUP(A12,도시면적!A:I,6,0)</f>
        <v>14839016</v>
      </c>
      <c r="G12" s="2">
        <f>VLOOKUP(A12,'주택 수'!A:I,6,0)</f>
        <v>12152</v>
      </c>
    </row>
    <row r="13" spans="1:7" customFormat="1">
      <c r="A13" s="1" t="s">
        <v>12</v>
      </c>
      <c r="B13" s="2">
        <f>VLOOKUP(A13,교통문화지수!A:AL,20,0)</f>
        <v>47.83</v>
      </c>
      <c r="C13" s="2">
        <f>VLOOKUP(A13,교통문화지수!A:AL,21,0)</f>
        <v>10.24</v>
      </c>
      <c r="D13" s="2">
        <f>VLOOKUP(A13,교통문화지수!A:AL,22,0)</f>
        <v>11.98</v>
      </c>
      <c r="E13" s="2">
        <f>VLOOKUP(A13,'1인당 자동차등록대수'!A:AB,14,0)</f>
        <v>0.6</v>
      </c>
      <c r="F13" s="2">
        <f>VLOOKUP(A13,도시면적!A:I,6,0)</f>
        <v>42548998</v>
      </c>
      <c r="G13" s="2">
        <f>VLOOKUP(A13,'주택 수'!A:I,6,0)</f>
        <v>16994</v>
      </c>
    </row>
    <row r="14" spans="1:7" customFormat="1">
      <c r="A14" s="1" t="s">
        <v>13</v>
      </c>
      <c r="B14" s="2">
        <f>VLOOKUP(A14,교통문화지수!A:AL,20,0)</f>
        <v>46.37</v>
      </c>
      <c r="C14" s="2">
        <f>VLOOKUP(A14,교통문화지수!A:AL,21,0)</f>
        <v>10.76</v>
      </c>
      <c r="D14" s="2">
        <f>VLOOKUP(A14,교통문화지수!A:AL,22,0)</f>
        <v>16.68</v>
      </c>
      <c r="E14" s="2">
        <f>VLOOKUP(A14,'1인당 자동차등록대수'!A:AB,14,0)</f>
        <v>0.5</v>
      </c>
      <c r="F14" s="2">
        <f>VLOOKUP(A14,도시면적!A:I,6,0)</f>
        <v>26456700</v>
      </c>
      <c r="G14" s="2">
        <f>VLOOKUP(A14,'주택 수'!A:I,6,0)</f>
        <v>16579</v>
      </c>
    </row>
    <row r="15" spans="1:7" customFormat="1">
      <c r="A15" s="1" t="s">
        <v>14</v>
      </c>
      <c r="B15" s="2">
        <f>VLOOKUP(A15,교통문화지수!A:AL,20,0)</f>
        <v>46.47</v>
      </c>
      <c r="C15" s="2">
        <f>VLOOKUP(A15,교통문화지수!A:AL,21,0)</f>
        <v>17.670000000000002</v>
      </c>
      <c r="D15" s="2">
        <f>VLOOKUP(A15,교통문화지수!A:AL,22,0)</f>
        <v>17.38</v>
      </c>
      <c r="E15" s="2">
        <f>VLOOKUP(A15,'1인당 자동차등록대수'!A:AB,14,0)</f>
        <v>0.5</v>
      </c>
      <c r="F15" s="2">
        <f>VLOOKUP(A15,도시면적!A:I,6,0)</f>
        <v>335305853</v>
      </c>
      <c r="G15" s="2">
        <f>VLOOKUP(A15,'주택 수'!A:I,6,0)</f>
        <v>100791</v>
      </c>
    </row>
    <row r="16" spans="1:7" customFormat="1">
      <c r="A16" s="1" t="s">
        <v>15</v>
      </c>
      <c r="B16" s="2">
        <f>VLOOKUP(A16,교통문화지수!A:AL,20,0)</f>
        <v>42.83</v>
      </c>
      <c r="C16" s="2">
        <f>VLOOKUP(A16,교통문화지수!A:AL,21,0)</f>
        <v>10.48</v>
      </c>
      <c r="D16" s="2">
        <f>VLOOKUP(A16,교통문화지수!A:AL,22,0)</f>
        <v>17.579999999999998</v>
      </c>
      <c r="E16" s="2">
        <f>VLOOKUP(A16,'1인당 자동차등록대수'!A:AB,14,0)</f>
        <v>0.5</v>
      </c>
      <c r="F16" s="2">
        <f>VLOOKUP(A16,도시면적!A:I,6,0)</f>
        <v>66633000</v>
      </c>
      <c r="G16" s="2">
        <f>VLOOKUP(A16,'주택 수'!A:I,6,0)</f>
        <v>20595</v>
      </c>
    </row>
    <row r="17" spans="1:7" customFormat="1">
      <c r="A17" s="1" t="s">
        <v>16</v>
      </c>
      <c r="B17" s="2">
        <f>VLOOKUP(A17,교통문화지수!A:AL,20,0)</f>
        <v>45.4</v>
      </c>
      <c r="C17" s="2">
        <f>VLOOKUP(A17,교통문화지수!A:AL,21,0)</f>
        <v>9.61</v>
      </c>
      <c r="D17" s="2">
        <f>VLOOKUP(A17,교통문화지수!A:AL,22,0)</f>
        <v>16.68</v>
      </c>
      <c r="E17" s="2">
        <f>VLOOKUP(A17,'1인당 자동차등록대수'!A:AB,14,0)</f>
        <v>0.6</v>
      </c>
      <c r="F17" s="2">
        <f>VLOOKUP(A17,도시면적!A:I,6,0)</f>
        <v>16680775</v>
      </c>
      <c r="G17" s="2">
        <f>VLOOKUP(A17,'주택 수'!A:I,6,0)</f>
        <v>21396</v>
      </c>
    </row>
    <row r="18" spans="1:7" customFormat="1">
      <c r="A18" s="1" t="s">
        <v>17</v>
      </c>
      <c r="B18" s="2">
        <f>VLOOKUP(A18,교통문화지수!A:AL,20,0)</f>
        <v>46.78</v>
      </c>
      <c r="C18" s="2">
        <f>VLOOKUP(A18,교통문화지수!A:AL,21,0)</f>
        <v>19.579999999999998</v>
      </c>
      <c r="D18" s="2">
        <f>VLOOKUP(A18,교통문화지수!A:AL,22,0)</f>
        <v>15.26</v>
      </c>
      <c r="E18" s="2">
        <f>VLOOKUP(A18,'1인당 자동차등록대수'!A:AB,14,0)</f>
        <v>0.6</v>
      </c>
      <c r="F18" s="2">
        <f>VLOOKUP(A18,도시면적!A:I,6,0)</f>
        <v>30715247</v>
      </c>
      <c r="G18" s="2">
        <f>VLOOKUP(A18,'주택 수'!A:I,6,0)</f>
        <v>29593</v>
      </c>
    </row>
    <row r="19" spans="1:7" customFormat="1">
      <c r="A19" s="1" t="s">
        <v>18</v>
      </c>
      <c r="B19" s="2">
        <f>VLOOKUP(A19,교통문화지수!A:AL,20,0)</f>
        <v>48.86</v>
      </c>
      <c r="C19" s="2">
        <f>VLOOKUP(A19,교통문화지수!A:AL,21,0)</f>
        <v>11.44</v>
      </c>
      <c r="D19" s="2">
        <f>VLOOKUP(A19,교통문화지수!A:AL,22,0)</f>
        <v>16.88</v>
      </c>
      <c r="E19" s="2">
        <f>VLOOKUP(A19,'1인당 자동차등록대수'!A:AB,14,0)</f>
        <v>0.5</v>
      </c>
      <c r="F19" s="2">
        <f>VLOOKUP(A19,도시면적!A:I,6,0)</f>
        <v>13229891</v>
      </c>
      <c r="G19" s="2">
        <f>VLOOKUP(A19,'주택 수'!A:I,6,0)</f>
        <v>9795</v>
      </c>
    </row>
    <row r="20" spans="1:7" customFormat="1">
      <c r="A20" s="1" t="s">
        <v>19</v>
      </c>
      <c r="B20" s="2">
        <f>VLOOKUP(A20,교통문화지수!A:AL,20,0)</f>
        <v>45.21</v>
      </c>
      <c r="C20" s="2">
        <f>VLOOKUP(A20,교통문화지수!A:AL,21,0)</f>
        <v>18.98</v>
      </c>
      <c r="D20" s="2">
        <f>VLOOKUP(A20,교통문화지수!A:AL,22,0)</f>
        <v>16.66</v>
      </c>
      <c r="E20" s="2">
        <f>VLOOKUP(A20,'1인당 자동차등록대수'!A:AB,14,0)</f>
        <v>0.6</v>
      </c>
      <c r="F20" s="2">
        <f>VLOOKUP(A20,도시면적!A:I,6,0)</f>
        <v>9918922</v>
      </c>
      <c r="G20" s="2">
        <f>VLOOKUP(A20,'주택 수'!A:I,6,0)</f>
        <v>19741</v>
      </c>
    </row>
    <row r="21" spans="1:7" customFormat="1">
      <c r="A21" s="1" t="s">
        <v>20</v>
      </c>
      <c r="B21" s="2">
        <f>VLOOKUP(A21,교통문화지수!A:AL,20,0)</f>
        <v>45.91</v>
      </c>
      <c r="C21" s="2">
        <f>VLOOKUP(A21,교통문화지수!A:AL,21,0)</f>
        <v>16.239999999999998</v>
      </c>
      <c r="D21" s="2">
        <f>VLOOKUP(A21,교통문화지수!A:AL,22,0)</f>
        <v>16.62</v>
      </c>
      <c r="E21" s="2">
        <f>VLOOKUP(A21,'1인당 자동차등록대수'!A:AB,14,0)</f>
        <v>0.4</v>
      </c>
      <c r="F21" s="2">
        <f>VLOOKUP(A21,도시면적!A:I,6,0)</f>
        <v>3377274307</v>
      </c>
      <c r="G21" s="2">
        <f>VLOOKUP(A21,'주택 수'!A:I,6,0)</f>
        <v>4354776</v>
      </c>
    </row>
    <row r="22" spans="1:7" customFormat="1">
      <c r="A22" s="1" t="s">
        <v>21</v>
      </c>
      <c r="B22" s="2">
        <f>VLOOKUP(A22,교통문화지수!A:AL,20,0)</f>
        <v>47.66</v>
      </c>
      <c r="C22" s="2">
        <f>VLOOKUP(A22,교통문화지수!A:AL,21,0)</f>
        <v>11.57</v>
      </c>
      <c r="D22" s="2">
        <f>VLOOKUP(A22,교통문화지수!A:AL,22,0)</f>
        <v>16.440000000000001</v>
      </c>
      <c r="E22" s="2">
        <f>VLOOKUP(A22,'1인당 자동차등록대수'!A:AB,14,0)</f>
        <v>0.5</v>
      </c>
      <c r="F22" s="2">
        <f>VLOOKUP(A22,도시면적!A:I,6,0)</f>
        <v>81889445</v>
      </c>
      <c r="G22" s="2">
        <f>VLOOKUP(A22,'주택 수'!A:I,6,0)</f>
        <v>25995</v>
      </c>
    </row>
    <row r="23" spans="1:7" customFormat="1">
      <c r="A23" s="1" t="s">
        <v>22</v>
      </c>
      <c r="B23" s="2">
        <f>VLOOKUP(A23,교통문화지수!A:AL,20,0)</f>
        <v>47.6</v>
      </c>
      <c r="C23" s="2">
        <f>VLOOKUP(A23,교통문화지수!A:AL,21,0)</f>
        <v>19.079999999999998</v>
      </c>
      <c r="D23" s="2">
        <f>VLOOKUP(A23,교통문화지수!A:AL,22,0)</f>
        <v>16.5</v>
      </c>
      <c r="E23" s="2">
        <f>VLOOKUP(A23,'1인당 자동차등록대수'!A:AB,14,0)</f>
        <v>0.4</v>
      </c>
      <c r="F23" s="2">
        <f>VLOOKUP(A23,도시면적!A:I,6,0)</f>
        <v>194127720</v>
      </c>
      <c r="G23" s="2">
        <f>VLOOKUP(A23,'주택 수'!A:I,6,0)</f>
        <v>327782</v>
      </c>
    </row>
    <row r="24" spans="1:7" customFormat="1">
      <c r="A24" s="1" t="s">
        <v>23</v>
      </c>
      <c r="B24" s="2">
        <f>VLOOKUP(A24,교통문화지수!A:AL,20,0)</f>
        <v>46.39</v>
      </c>
      <c r="C24" s="2">
        <f>VLOOKUP(A24,교통문화지수!A:AL,21,0)</f>
        <v>16.079999999999998</v>
      </c>
      <c r="D24" s="2">
        <f>VLOOKUP(A24,교통문화지수!A:AL,22,0)</f>
        <v>17.46</v>
      </c>
      <c r="E24" s="2">
        <f>VLOOKUP(A24,'1인당 자동차등록대수'!A:AB,14,0)</f>
        <v>0.4</v>
      </c>
      <c r="F24" s="2">
        <f>VLOOKUP(A24,도시면적!A:I,6,0)</f>
        <v>35853000</v>
      </c>
      <c r="G24" s="2">
        <f>VLOOKUP(A24,'주택 수'!A:I,6,0)</f>
        <v>13008</v>
      </c>
    </row>
    <row r="25" spans="1:7" customFormat="1">
      <c r="A25" s="1" t="s">
        <v>24</v>
      </c>
      <c r="B25" s="2">
        <f>VLOOKUP(A25,교통문화지수!A:AL,20,0)</f>
        <v>46.23</v>
      </c>
      <c r="C25" s="2">
        <f>VLOOKUP(A25,교통문화지수!A:AL,21,0)</f>
        <v>10.87</v>
      </c>
      <c r="D25" s="2">
        <f>VLOOKUP(A25,교통문화지수!A:AL,22,0)</f>
        <v>16.940000000000001</v>
      </c>
      <c r="E25" s="2">
        <f>VLOOKUP(A25,'1인당 자동차등록대수'!A:AB,14,0)</f>
        <v>0.3</v>
      </c>
      <c r="F25" s="2">
        <f>VLOOKUP(A25,도시면적!A:I,6,0)</f>
        <v>38506473</v>
      </c>
      <c r="G25" s="2">
        <f>VLOOKUP(A25,'주택 수'!A:I,6,0)</f>
        <v>103740</v>
      </c>
    </row>
    <row r="26" spans="1:7" customFormat="1">
      <c r="A26" s="1" t="s">
        <v>25</v>
      </c>
      <c r="B26" s="2">
        <f>VLOOKUP(A26,교통문화지수!A:AL,20,0)</f>
        <v>40.93</v>
      </c>
      <c r="C26" s="2">
        <f>VLOOKUP(A26,교통문화지수!A:AL,21,0)</f>
        <v>15.49</v>
      </c>
      <c r="D26" s="2">
        <f>VLOOKUP(A26,교통문화지수!A:AL,22,0)</f>
        <v>13.99</v>
      </c>
      <c r="E26" s="2">
        <f>VLOOKUP(A26,'1인당 자동차등록대수'!A:AB,14,0)</f>
        <v>0.5</v>
      </c>
      <c r="F26" s="2">
        <f>VLOOKUP(A26,도시면적!A:I,6,0)</f>
        <v>172259487</v>
      </c>
      <c r="G26" s="2">
        <f>VLOOKUP(A26,'주택 수'!A:I,6,0)</f>
        <v>125545</v>
      </c>
    </row>
    <row r="27" spans="1:7" customFormat="1">
      <c r="A27" s="1" t="s">
        <v>26</v>
      </c>
      <c r="B27" s="2">
        <f>VLOOKUP(A27,교통문화지수!A:AL,20,0)</f>
        <v>45.58</v>
      </c>
      <c r="C27" s="2">
        <f>VLOOKUP(A27,교통문화지수!A:AL,21,0)</f>
        <v>17.7</v>
      </c>
      <c r="D27" s="2">
        <f>VLOOKUP(A27,교통문화지수!A:AL,22,0)</f>
        <v>17.07</v>
      </c>
      <c r="E27" s="2">
        <f>VLOOKUP(A27,'1인당 자동차등록대수'!A:AB,14,0)</f>
        <v>0.4</v>
      </c>
      <c r="F27" s="2">
        <f>VLOOKUP(A27,도시면적!A:I,6,0)</f>
        <v>33292067</v>
      </c>
      <c r="G27" s="2">
        <f>VLOOKUP(A27,'주택 수'!A:I,6,0)</f>
        <v>58998</v>
      </c>
    </row>
    <row r="28" spans="1:7" customFormat="1">
      <c r="A28" s="1" t="s">
        <v>27</v>
      </c>
      <c r="B28" s="2">
        <f>VLOOKUP(A28,교통문화지수!A:AL,20,0)</f>
        <v>43.76</v>
      </c>
      <c r="C28" s="2">
        <f>VLOOKUP(A28,교통문화지수!A:AL,21,0)</f>
        <v>18.989999999999998</v>
      </c>
      <c r="D28" s="2">
        <f>VLOOKUP(A28,교통문화지수!A:AL,22,0)</f>
        <v>16.91</v>
      </c>
      <c r="E28" s="2">
        <f>VLOOKUP(A28,'1인당 자동차등록대수'!A:AB,14,0)</f>
        <v>0.4</v>
      </c>
      <c r="F28" s="2">
        <f>VLOOKUP(A28,도시면적!A:I,6,0)</f>
        <v>36460228</v>
      </c>
      <c r="G28" s="2">
        <f>VLOOKUP(A28,'주택 수'!A:I,6,0)</f>
        <v>90977</v>
      </c>
    </row>
    <row r="29" spans="1:7" customFormat="1">
      <c r="A29" s="1" t="s">
        <v>28</v>
      </c>
      <c r="B29" s="2">
        <f>VLOOKUP(A29,교통문화지수!A:AL,20,0)</f>
        <v>46.42</v>
      </c>
      <c r="C29" s="2">
        <f>VLOOKUP(A29,교통문화지수!A:AL,21,0)</f>
        <v>15.87</v>
      </c>
      <c r="D29" s="2">
        <f>VLOOKUP(A29,교통문화지수!A:AL,22,0)</f>
        <v>17.72</v>
      </c>
      <c r="E29" s="2">
        <f>VLOOKUP(A29,'1인당 자동차등록대수'!A:AB,14,0)</f>
        <v>0.5</v>
      </c>
      <c r="F29" s="2">
        <f>VLOOKUP(A29,도시면적!A:I,6,0)</f>
        <v>101933117</v>
      </c>
      <c r="G29" s="2">
        <f>VLOOKUP(A29,'주택 수'!A:I,6,0)</f>
        <v>146321</v>
      </c>
    </row>
    <row r="30" spans="1:7" customFormat="1">
      <c r="A30" s="1" t="s">
        <v>29</v>
      </c>
      <c r="B30" s="2">
        <f>VLOOKUP(A30,교통문화지수!A:AL,20,0)</f>
        <v>45.25</v>
      </c>
      <c r="C30" s="2">
        <f>VLOOKUP(A30,교통문화지수!A:AL,21,0)</f>
        <v>15.59</v>
      </c>
      <c r="D30" s="2">
        <f>VLOOKUP(A30,교통문화지수!A:AL,22,0)</f>
        <v>16.09</v>
      </c>
      <c r="E30" s="2">
        <f>VLOOKUP(A30,'1인당 자동차등록대수'!A:AB,14,0)</f>
        <v>0.4</v>
      </c>
      <c r="F30" s="2">
        <f>VLOOKUP(A30,도시면적!A:I,6,0)</f>
        <v>242423014</v>
      </c>
      <c r="G30" s="2">
        <f>VLOOKUP(A30,'주택 수'!A:I,6,0)</f>
        <v>233886</v>
      </c>
    </row>
    <row r="31" spans="1:7" customFormat="1">
      <c r="A31" s="1" t="s">
        <v>30</v>
      </c>
      <c r="B31" s="2">
        <f>VLOOKUP(A31,교통문화지수!A:AL,20,0)</f>
        <v>47.27</v>
      </c>
      <c r="C31" s="2">
        <f>VLOOKUP(A31,교통문화지수!A:AL,21,0)</f>
        <v>13.9</v>
      </c>
      <c r="D31" s="2">
        <f>VLOOKUP(A31,교통문화지수!A:AL,22,0)</f>
        <v>15.3</v>
      </c>
      <c r="E31" s="2">
        <f>VLOOKUP(A31,'1인당 자동차등록대수'!A:AB,14,0)</f>
        <v>0.4</v>
      </c>
      <c r="F31" s="2">
        <f>VLOOKUP(A31,도시면적!A:I,6,0)</f>
        <v>33565811</v>
      </c>
      <c r="G31" s="2">
        <f>VLOOKUP(A31,'주택 수'!A:I,6,0)</f>
        <v>37452</v>
      </c>
    </row>
    <row r="32" spans="1:7" customFormat="1">
      <c r="A32" s="1" t="s">
        <v>31</v>
      </c>
      <c r="B32" s="2">
        <f>VLOOKUP(A32,교통문화지수!A:AL,20,0)</f>
        <v>45.5</v>
      </c>
      <c r="C32" s="2">
        <f>VLOOKUP(A32,교통문화지수!A:AL,21,0)</f>
        <v>20.94</v>
      </c>
      <c r="D32" s="2">
        <f>VLOOKUP(A32,교통문화지수!A:AL,22,0)</f>
        <v>15.61</v>
      </c>
      <c r="E32" s="2">
        <f>VLOOKUP(A32,'1인당 자동차등록대수'!A:AB,14,0)</f>
        <v>0.4</v>
      </c>
      <c r="F32" s="2">
        <f>VLOOKUP(A32,도시면적!A:I,6,0)</f>
        <v>53450000</v>
      </c>
      <c r="G32" s="2">
        <f>VLOOKUP(A32,'주택 수'!A:I,6,0)</f>
        <v>267622</v>
      </c>
    </row>
    <row r="33" spans="1:7" customFormat="1">
      <c r="A33" s="1" t="s">
        <v>32</v>
      </c>
      <c r="B33" s="2">
        <f>VLOOKUP(A33,교통문화지수!A:AL,20,0)</f>
        <v>47.34</v>
      </c>
      <c r="C33" s="2">
        <f>VLOOKUP(A33,교통문화지수!A:AL,21,0)</f>
        <v>17.11</v>
      </c>
      <c r="D33" s="2">
        <f>VLOOKUP(A33,교통문화지수!A:AL,22,0)</f>
        <v>17.100000000000001</v>
      </c>
      <c r="E33" s="2">
        <f>VLOOKUP(A33,'1인당 자동차등록대수'!A:AB,14,0)</f>
        <v>0.4</v>
      </c>
      <c r="F33" s="2">
        <f>VLOOKUP(A33,도시면적!A:I,6,0)</f>
        <v>141820898</v>
      </c>
      <c r="G33" s="2">
        <f>VLOOKUP(A33,'주택 수'!A:I,6,0)</f>
        <v>257377</v>
      </c>
    </row>
    <row r="34" spans="1:7" customFormat="1">
      <c r="A34" s="1" t="s">
        <v>33</v>
      </c>
      <c r="B34" s="2">
        <f>VLOOKUP(A34,교통문화지수!A:AL,20,0)</f>
        <v>45.79</v>
      </c>
      <c r="C34" s="2">
        <f>VLOOKUP(A34,교통문화지수!A:AL,21,0)</f>
        <v>18.75</v>
      </c>
      <c r="D34" s="2">
        <f>VLOOKUP(A34,교통문화지수!A:AL,22,0)</f>
        <v>17.079999999999998</v>
      </c>
      <c r="E34" s="2">
        <f>VLOOKUP(A34,'1인당 자동차등록대수'!A:AB,14,0)</f>
        <v>0.4</v>
      </c>
      <c r="F34" s="2">
        <f>VLOOKUP(A34,도시면적!A:I,6,0)</f>
        <v>121182030</v>
      </c>
      <c r="G34" s="2">
        <f>VLOOKUP(A34,'주택 수'!A:I,6,0)</f>
        <v>371665</v>
      </c>
    </row>
    <row r="35" spans="1:7" customFormat="1">
      <c r="A35" s="1" t="s">
        <v>34</v>
      </c>
      <c r="B35" s="2">
        <f>VLOOKUP(A35,교통문화지수!A:AL,20,0)</f>
        <v>47.01</v>
      </c>
      <c r="C35" s="2">
        <f>VLOOKUP(A35,교통문화지수!A:AL,21,0)</f>
        <v>18.54</v>
      </c>
      <c r="D35" s="2">
        <f>VLOOKUP(A35,교통문화지수!A:AL,22,0)</f>
        <v>15.99</v>
      </c>
      <c r="E35" s="2">
        <f>VLOOKUP(A35,'1인당 자동차등록대수'!A:AB,14,0)</f>
        <v>0.5</v>
      </c>
      <c r="F35" s="2">
        <f>VLOOKUP(A35,도시면적!A:I,6,0)</f>
        <v>135056862</v>
      </c>
      <c r="G35" s="2">
        <f>VLOOKUP(A35,'주택 수'!A:I,6,0)</f>
        <v>164258</v>
      </c>
    </row>
    <row r="36" spans="1:7" customFormat="1">
      <c r="A36" s="1" t="s">
        <v>35</v>
      </c>
      <c r="B36" s="2">
        <f>VLOOKUP(A36,교통문화지수!A:AL,20,0)</f>
        <v>45.96</v>
      </c>
      <c r="C36" s="2">
        <f>VLOOKUP(A36,교통문화지수!A:AL,21,0)</f>
        <v>17.07</v>
      </c>
      <c r="D36" s="2">
        <f>VLOOKUP(A36,교통문화지수!A:AL,22,0)</f>
        <v>15.86</v>
      </c>
      <c r="E36" s="2">
        <f>VLOOKUP(A36,'1인당 자동차등록대수'!A:AB,14,0)</f>
        <v>0.5</v>
      </c>
      <c r="F36" s="2">
        <f>VLOOKUP(A36,도시면적!A:I,6,0)</f>
        <v>151472339</v>
      </c>
      <c r="G36" s="2">
        <f>VLOOKUP(A36,'주택 수'!A:I,6,0)</f>
        <v>207974</v>
      </c>
    </row>
    <row r="37" spans="1:7" customFormat="1">
      <c r="A37" s="1" t="s">
        <v>36</v>
      </c>
      <c r="B37" s="2">
        <f>VLOOKUP(A37,교통문화지수!A:AL,20,0)</f>
        <v>48.46</v>
      </c>
      <c r="C37" s="2">
        <f>VLOOKUP(A37,교통문화지수!A:AL,21,0)</f>
        <v>18.2</v>
      </c>
      <c r="D37" s="2">
        <f>VLOOKUP(A37,교통문화지수!A:AL,22,0)</f>
        <v>16.670000000000002</v>
      </c>
      <c r="E37" s="2">
        <f>VLOOKUP(A37,'1인당 자동차등록대수'!A:AB,14,0)</f>
        <v>0.6</v>
      </c>
      <c r="F37" s="2">
        <f>VLOOKUP(A37,도시면적!A:I,6,0)</f>
        <v>156213560</v>
      </c>
      <c r="G37" s="2">
        <f>VLOOKUP(A37,'주택 수'!A:I,6,0)</f>
        <v>74462</v>
      </c>
    </row>
    <row r="38" spans="1:7" customFormat="1">
      <c r="A38" s="1" t="s">
        <v>37</v>
      </c>
      <c r="B38" s="2">
        <f>VLOOKUP(A38,교통문화지수!A:AL,20,0)</f>
        <v>42.07</v>
      </c>
      <c r="C38" s="2">
        <f>VLOOKUP(A38,교통문화지수!A:AL,21,0)</f>
        <v>15.21</v>
      </c>
      <c r="D38" s="2">
        <f>VLOOKUP(A38,교통문화지수!A:AL,22,0)</f>
        <v>16.72</v>
      </c>
      <c r="E38" s="2">
        <f>VLOOKUP(A38,'1인당 자동차등록대수'!A:AB,14,0)</f>
        <v>0.4</v>
      </c>
      <c r="F38" s="2">
        <f>VLOOKUP(A38,도시면적!A:I,6,0)</f>
        <v>58480054</v>
      </c>
      <c r="G38" s="2">
        <f>VLOOKUP(A38,'주택 수'!A:I,6,0)</f>
        <v>178130</v>
      </c>
    </row>
    <row r="39" spans="1:7" customFormat="1">
      <c r="A39" s="1" t="s">
        <v>38</v>
      </c>
      <c r="B39" s="2">
        <f>VLOOKUP(A39,교통문화지수!A:AL,20,0)</f>
        <v>46.35</v>
      </c>
      <c r="C39" s="2">
        <f>VLOOKUP(A39,교통문화지수!A:AL,21,0)</f>
        <v>16.670000000000002</v>
      </c>
      <c r="D39" s="2">
        <f>VLOOKUP(A39,교통문화지수!A:AL,22,0)</f>
        <v>17.47</v>
      </c>
      <c r="E39" s="2">
        <f>VLOOKUP(A39,'1인당 자동차등록대수'!A:AB,14,0)</f>
        <v>0.5</v>
      </c>
      <c r="F39" s="2">
        <f>VLOOKUP(A39,도시면적!A:I,6,0)</f>
        <v>150455382</v>
      </c>
      <c r="G39" s="2">
        <f>VLOOKUP(A39,'주택 수'!A:I,6,0)</f>
        <v>79875</v>
      </c>
    </row>
    <row r="40" spans="1:7" customFormat="1">
      <c r="A40" s="1" t="s">
        <v>39</v>
      </c>
      <c r="B40" s="2">
        <f>VLOOKUP(A40,교통문화지수!A:AL,20,0)</f>
        <v>47.48</v>
      </c>
      <c r="C40" s="2">
        <f>VLOOKUP(A40,교통문화지수!A:AL,21,0)</f>
        <v>16.559999999999999</v>
      </c>
      <c r="D40" s="2">
        <f>VLOOKUP(A40,교통문화지수!A:AL,22,0)</f>
        <v>15.88</v>
      </c>
      <c r="E40" s="2">
        <f>VLOOKUP(A40,'1인당 자동차등록대수'!A:AB,14,0)</f>
        <v>0.5</v>
      </c>
      <c r="F40" s="2">
        <f>VLOOKUP(A40,도시면적!A:I,6,0)</f>
        <v>51198870</v>
      </c>
      <c r="G40" s="2">
        <f>VLOOKUP(A40,'주택 수'!A:I,6,0)</f>
        <v>45368</v>
      </c>
    </row>
    <row r="41" spans="1:7" customFormat="1">
      <c r="A41" s="1" t="s">
        <v>40</v>
      </c>
      <c r="B41" s="2">
        <f>VLOOKUP(A41,교통문화지수!A:AL,20,0)</f>
        <v>48.97</v>
      </c>
      <c r="C41" s="2">
        <f>VLOOKUP(A41,교통문화지수!A:AL,21,0)</f>
        <v>12.94</v>
      </c>
      <c r="D41" s="2">
        <f>VLOOKUP(A41,교통문화지수!A:AL,22,0)</f>
        <v>17.5</v>
      </c>
      <c r="E41" s="2">
        <f>VLOOKUP(A41,'1인당 자동차등록대수'!A:AB,14,0)</f>
        <v>0.6</v>
      </c>
      <c r="F41" s="2">
        <f>VLOOKUP(A41,도시면적!A:I,6,0)</f>
        <v>26093192</v>
      </c>
      <c r="G41" s="2">
        <f>VLOOKUP(A41,'주택 수'!A:I,6,0)</f>
        <v>41059</v>
      </c>
    </row>
    <row r="42" spans="1:7" customFormat="1">
      <c r="A42" s="1" t="s">
        <v>41</v>
      </c>
      <c r="B42" s="2">
        <f>VLOOKUP(A42,교통문화지수!A:AL,20,0)</f>
        <v>42.51</v>
      </c>
      <c r="C42" s="2">
        <f>VLOOKUP(A42,교통문화지수!A:AL,21,0)</f>
        <v>10.82</v>
      </c>
      <c r="D42" s="2">
        <f>VLOOKUP(A42,교통문화지수!A:AL,22,0)</f>
        <v>15.62</v>
      </c>
      <c r="E42" s="2">
        <f>VLOOKUP(A42,'1인당 자동차등록대수'!A:AB,14,0)</f>
        <v>0.7</v>
      </c>
      <c r="F42" s="2">
        <f>VLOOKUP(A42,도시면적!A:I,6,0)</f>
        <v>30445145</v>
      </c>
      <c r="G42" s="2">
        <f>VLOOKUP(A42,'주택 수'!A:I,6,0)</f>
        <v>16111</v>
      </c>
    </row>
    <row r="43" spans="1:7" customFormat="1">
      <c r="A43" s="1" t="s">
        <v>42</v>
      </c>
      <c r="B43" s="2">
        <f>VLOOKUP(A43,교통문화지수!A:AL,20,0)</f>
        <v>46.83</v>
      </c>
      <c r="C43" s="2">
        <f>VLOOKUP(A43,교통문화지수!A:AL,21,0)</f>
        <v>13.8</v>
      </c>
      <c r="D43" s="2">
        <f>VLOOKUP(A43,교통문화지수!A:AL,22,0)</f>
        <v>17.579999999999998</v>
      </c>
      <c r="E43" s="2">
        <f>VLOOKUP(A43,'1인당 자동차등록대수'!A:AB,14,0)</f>
        <v>0.5</v>
      </c>
      <c r="F43" s="2">
        <f>VLOOKUP(A43,도시면적!A:I,6,0)</f>
        <v>42757000</v>
      </c>
      <c r="G43" s="2">
        <f>VLOOKUP(A43,'주택 수'!A:I,6,0)</f>
        <v>81342</v>
      </c>
    </row>
    <row r="44" spans="1:7" customFormat="1">
      <c r="A44" s="1" t="s">
        <v>43</v>
      </c>
      <c r="B44" s="2">
        <f>VLOOKUP(A44,교통문화지수!A:AL,20,0)</f>
        <v>45.93</v>
      </c>
      <c r="C44" s="2">
        <f>VLOOKUP(A44,교통문화지수!A:AL,21,0)</f>
        <v>18.09</v>
      </c>
      <c r="D44" s="2">
        <f>VLOOKUP(A44,교통문화지수!A:AL,22,0)</f>
        <v>17.239999999999998</v>
      </c>
      <c r="E44" s="2">
        <f>VLOOKUP(A44,'1인당 자동차등록대수'!A:AB,14,0)</f>
        <v>0.4</v>
      </c>
      <c r="F44" s="2">
        <f>VLOOKUP(A44,도시면적!A:I,6,0)</f>
        <v>388296611</v>
      </c>
      <c r="G44" s="2">
        <f>VLOOKUP(A44,'주택 수'!A:I,6,0)</f>
        <v>344619</v>
      </c>
    </row>
    <row r="45" spans="1:7" customFormat="1">
      <c r="A45" s="1" t="s">
        <v>44</v>
      </c>
      <c r="B45" s="2">
        <f>VLOOKUP(A45,교통문화지수!A:AL,20,0)</f>
        <v>43.1</v>
      </c>
      <c r="C45" s="2">
        <f>VLOOKUP(A45,교통문화지수!A:AL,21,0)</f>
        <v>17.68</v>
      </c>
      <c r="D45" s="2">
        <f>VLOOKUP(A45,교통문화지수!A:AL,22,0)</f>
        <v>17.63</v>
      </c>
      <c r="E45" s="2">
        <f>VLOOKUP(A45,'1인당 자동차등록대수'!A:AB,14,0)</f>
        <v>0.4</v>
      </c>
      <c r="F45" s="2">
        <f>VLOOKUP(A45,도시면적!A:I,6,0)</f>
        <v>53990394</v>
      </c>
      <c r="G45" s="2">
        <f>VLOOKUP(A45,'주택 수'!A:I,6,0)</f>
        <v>52452</v>
      </c>
    </row>
    <row r="46" spans="1:7" customFormat="1">
      <c r="A46" s="1" t="s">
        <v>45</v>
      </c>
      <c r="B46" s="2">
        <f>VLOOKUP(A46,교통문화지수!A:AL,20,0)</f>
        <v>45.21</v>
      </c>
      <c r="C46" s="2">
        <f>VLOOKUP(A46,교통문화지수!A:AL,21,0)</f>
        <v>17.86</v>
      </c>
      <c r="D46" s="2">
        <f>VLOOKUP(A46,교통문화지수!A:AL,22,0)</f>
        <v>17.18</v>
      </c>
      <c r="E46" s="2">
        <f>VLOOKUP(A46,'1인당 자동차등록대수'!A:AB,14,0)</f>
        <v>0.4</v>
      </c>
      <c r="F46" s="2">
        <f>VLOOKUP(A46,도시면적!A:I,6,0)</f>
        <v>81598380</v>
      </c>
      <c r="G46" s="2">
        <f>VLOOKUP(A46,'주택 수'!A:I,6,0)</f>
        <v>150397</v>
      </c>
    </row>
    <row r="47" spans="1:7" customFormat="1">
      <c r="A47" s="1" t="s">
        <v>46</v>
      </c>
      <c r="B47" s="2">
        <f>VLOOKUP(A47,교통문화지수!A:AL,20,0)</f>
        <v>48.62</v>
      </c>
      <c r="C47" s="2">
        <f>VLOOKUP(A47,교통문화지수!A:AL,21,0)</f>
        <v>9.6300000000000008</v>
      </c>
      <c r="D47" s="2">
        <f>VLOOKUP(A47,교통문화지수!A:AL,22,0)</f>
        <v>17.04</v>
      </c>
      <c r="E47" s="2">
        <f>VLOOKUP(A47,'1인당 자동차등록대수'!A:AB,14,0)</f>
        <v>0.5</v>
      </c>
      <c r="F47" s="2">
        <f>VLOOKUP(A47,도시면적!A:I,6,0)</f>
        <v>82195456</v>
      </c>
      <c r="G47" s="2">
        <f>VLOOKUP(A47,'주택 수'!A:I,6,0)</f>
        <v>75940</v>
      </c>
    </row>
    <row r="48" spans="1:7" customFormat="1">
      <c r="A48" s="1" t="s">
        <v>47</v>
      </c>
      <c r="B48" s="2">
        <f>VLOOKUP(A48,교통문화지수!A:AL,20,0)</f>
        <v>47.67</v>
      </c>
      <c r="C48" s="2">
        <f>VLOOKUP(A48,교통문화지수!A:AL,21,0)</f>
        <v>20.04</v>
      </c>
      <c r="D48" s="2">
        <f>VLOOKUP(A48,교통문화지수!A:AL,22,0)</f>
        <v>16.54</v>
      </c>
      <c r="E48" s="2">
        <f>VLOOKUP(A48,'1인당 자동차등록대수'!A:AB,14,0)</f>
        <v>0.5</v>
      </c>
      <c r="F48" s="2">
        <f>VLOOKUP(A48,도시면적!A:I,6,0)</f>
        <v>81322573</v>
      </c>
      <c r="G48" s="2">
        <f>VLOOKUP(A48,'주택 수'!A:I,6,0)</f>
        <v>152606</v>
      </c>
    </row>
    <row r="49" spans="1:7" customFormat="1">
      <c r="A49" s="1" t="s">
        <v>48</v>
      </c>
      <c r="B49" s="2">
        <f>VLOOKUP(A49,교통문화지수!A:AL,20,0)</f>
        <v>45.24</v>
      </c>
      <c r="C49" s="2">
        <f>VLOOKUP(A49,교통문화지수!A:AL,21,0)</f>
        <v>17.27</v>
      </c>
      <c r="D49" s="2">
        <f>VLOOKUP(A49,교통문화지수!A:AL,22,0)</f>
        <v>17.260000000000002</v>
      </c>
      <c r="E49" s="2">
        <f>VLOOKUP(A49,'1인당 자동차등록대수'!A:AB,14,0)</f>
        <v>0.5</v>
      </c>
      <c r="F49" s="2">
        <f>VLOOKUP(A49,도시면적!A:I,6,0)</f>
        <v>151090527</v>
      </c>
      <c r="G49" s="2">
        <f>VLOOKUP(A49,'주택 수'!A:I,6,0)</f>
        <v>210018</v>
      </c>
    </row>
    <row r="50" spans="1:7" customFormat="1">
      <c r="A50" s="1" t="s">
        <v>49</v>
      </c>
      <c r="B50" s="2">
        <f>VLOOKUP(A50,교통문화지수!A:AL,20,0)</f>
        <v>47.72</v>
      </c>
      <c r="C50" s="2">
        <f>VLOOKUP(A50,교통문화지수!A:AL,21,0)</f>
        <v>16.100000000000001</v>
      </c>
      <c r="D50" s="2">
        <f>VLOOKUP(A50,교통문화지수!A:AL,22,0)</f>
        <v>16.72</v>
      </c>
      <c r="E50" s="2">
        <f>VLOOKUP(A50,'1인당 자동차등록대수'!A:AB,14,0)</f>
        <v>0.6</v>
      </c>
      <c r="F50" s="2">
        <f>VLOOKUP(A50,도시면적!A:I,6,0)</f>
        <v>39013035</v>
      </c>
      <c r="G50" s="2">
        <f>VLOOKUP(A50,'주택 수'!A:I,6,0)</f>
        <v>54168</v>
      </c>
    </row>
    <row r="51" spans="1:7" customFormat="1">
      <c r="A51" s="1" t="s">
        <v>50</v>
      </c>
      <c r="B51" s="2">
        <f>VLOOKUP(A51,교통문화지수!A:AL,20,0)</f>
        <v>45.06</v>
      </c>
      <c r="C51" s="2">
        <f>VLOOKUP(A51,교통문화지수!A:AL,21,0)</f>
        <v>14.83</v>
      </c>
      <c r="D51" s="2">
        <f>VLOOKUP(A51,교통문화지수!A:AL,22,0)</f>
        <v>16.989999999999998</v>
      </c>
      <c r="E51" s="2">
        <f>VLOOKUP(A51,'1인당 자동차등록대수'!A:AB,14,0)</f>
        <v>0.4</v>
      </c>
      <c r="F51" s="2">
        <f>VLOOKUP(A51,도시면적!A:I,6,0)</f>
        <v>93044652</v>
      </c>
      <c r="G51" s="2">
        <f>VLOOKUP(A51,'주택 수'!A:I,6,0)</f>
        <v>79750</v>
      </c>
    </row>
    <row r="52" spans="1:7" customFormat="1">
      <c r="A52" s="1" t="s">
        <v>51</v>
      </c>
      <c r="B52" s="2">
        <f>VLOOKUP(A52,교통문화지수!A:AL,20,0)</f>
        <v>46.82</v>
      </c>
      <c r="C52" s="2">
        <f>VLOOKUP(A52,교통문화지수!A:AL,21,0)</f>
        <v>20.190000000000001</v>
      </c>
      <c r="D52" s="2">
        <f>VLOOKUP(A52,교통문화지수!A:AL,22,0)</f>
        <v>16.48</v>
      </c>
      <c r="E52" s="2">
        <f>VLOOKUP(A52,'1인당 자동차등록대수'!A:AB,14,0)</f>
        <v>0.5</v>
      </c>
      <c r="F52" s="2">
        <f>VLOOKUP(A52,도시면적!A:I,6,0)</f>
        <v>317786985</v>
      </c>
      <c r="G52" s="2">
        <f>VLOOKUP(A52,'주택 수'!A:I,6,0)</f>
        <v>285879</v>
      </c>
    </row>
    <row r="53" spans="1:7" customFormat="1">
      <c r="A53" s="1" t="s">
        <v>52</v>
      </c>
      <c r="B53" s="2">
        <f>VLOOKUP(A53,교통문화지수!A:AL,20,0)</f>
        <v>44.47</v>
      </c>
      <c r="C53" s="2">
        <f>VLOOKUP(A53,교통문화지수!A:AL,21,0)</f>
        <v>16.649999999999999</v>
      </c>
      <c r="D53" s="2">
        <f>VLOOKUP(A53,교통문화지수!A:AL,22,0)</f>
        <v>16.829999999999998</v>
      </c>
      <c r="E53" s="2">
        <f>VLOOKUP(A53,'1인당 자동차등록대수'!A:AB,14,0)</f>
        <v>0.5</v>
      </c>
      <c r="F53" s="2">
        <f>VLOOKUP(A53,도시면적!A:I,6,0)</f>
        <v>2008568781</v>
      </c>
      <c r="G53" s="2">
        <f>VLOOKUP(A53,'주택 수'!A:I,6,0)</f>
        <v>1266739</v>
      </c>
    </row>
    <row r="54" spans="1:7" customFormat="1">
      <c r="A54" s="1" t="s">
        <v>53</v>
      </c>
      <c r="B54" s="2">
        <f>VLOOKUP(A54,교통문화지수!A:AL,20,0)</f>
        <v>45.8</v>
      </c>
      <c r="C54" s="2">
        <f>VLOOKUP(A54,교통문화지수!A:AL,21,0)</f>
        <v>20.11</v>
      </c>
      <c r="D54" s="2">
        <f>VLOOKUP(A54,교통문화지수!A:AL,22,0)</f>
        <v>16.489999999999998</v>
      </c>
      <c r="E54" s="2">
        <f>VLOOKUP(A54,'1인당 자동차등록대수'!A:AB,14,0)</f>
        <v>0.4</v>
      </c>
      <c r="F54" s="2">
        <f>VLOOKUP(A54,도시면적!A:I,6,0)</f>
        <v>98620051</v>
      </c>
      <c r="G54" s="2">
        <f>VLOOKUP(A54,'주택 수'!A:I,6,0)</f>
        <v>98994</v>
      </c>
    </row>
    <row r="55" spans="1:7" customFormat="1">
      <c r="A55" s="1" t="s">
        <v>54</v>
      </c>
      <c r="B55" s="2">
        <f>VLOOKUP(A55,교통문화지수!A:AL,20,0)</f>
        <v>41.28</v>
      </c>
      <c r="C55" s="2">
        <f>VLOOKUP(A55,교통문화지수!A:AL,21,0)</f>
        <v>19.09</v>
      </c>
      <c r="D55" s="2">
        <f>VLOOKUP(A55,교통문화지수!A:AL,22,0)</f>
        <v>17.02</v>
      </c>
      <c r="E55" s="2">
        <f>VLOOKUP(A55,'1인당 자동차등록대수'!A:AB,14,0)</f>
        <v>0.5</v>
      </c>
      <c r="F55" s="2">
        <f>VLOOKUP(A55,도시면적!A:I,6,0)</f>
        <v>31906464</v>
      </c>
      <c r="G55" s="2">
        <f>VLOOKUP(A55,'주택 수'!A:I,6,0)</f>
        <v>26961</v>
      </c>
    </row>
    <row r="56" spans="1:7" customFormat="1">
      <c r="A56" s="1" t="s">
        <v>55</v>
      </c>
      <c r="B56" s="2">
        <f>VLOOKUP(A56,교통문화지수!A:AL,20,0)</f>
        <v>43.38</v>
      </c>
      <c r="C56" s="2">
        <f>VLOOKUP(A56,교통문화지수!A:AL,21,0)</f>
        <v>18.350000000000001</v>
      </c>
      <c r="D56" s="2">
        <f>VLOOKUP(A56,교통문화지수!A:AL,22,0)</f>
        <v>17.05</v>
      </c>
      <c r="E56" s="2">
        <f>VLOOKUP(A56,'1인당 자동차등록대수'!A:AB,14,0)</f>
        <v>0.5</v>
      </c>
      <c r="F56" s="2">
        <f>VLOOKUP(A56,도시면적!A:I,6,0)</f>
        <v>23350496</v>
      </c>
      <c r="G56" s="2">
        <f>VLOOKUP(A56,'주택 수'!A:I,6,0)</f>
        <v>23925</v>
      </c>
    </row>
    <row r="57" spans="1:7" customFormat="1">
      <c r="A57" s="1" t="s">
        <v>56</v>
      </c>
      <c r="B57" s="2">
        <f>VLOOKUP(A57,교통문화지수!A:AL,20,0)</f>
        <v>42.44</v>
      </c>
      <c r="C57" s="2">
        <f>VLOOKUP(A57,교통문화지수!A:AL,21,0)</f>
        <v>17.14</v>
      </c>
      <c r="D57" s="2">
        <f>VLOOKUP(A57,교통문화지수!A:AL,22,0)</f>
        <v>16.510000000000002</v>
      </c>
      <c r="E57" s="2">
        <f>VLOOKUP(A57,'1인당 자동차등록대수'!A:AB,14,0)</f>
        <v>0.5</v>
      </c>
      <c r="F57" s="2">
        <f>VLOOKUP(A57,도시면적!A:I,6,0)</f>
        <v>267062845</v>
      </c>
      <c r="G57" s="2">
        <f>VLOOKUP(A57,'주택 수'!A:I,6,0)</f>
        <v>189429</v>
      </c>
    </row>
    <row r="58" spans="1:7" customFormat="1">
      <c r="A58" s="1" t="s">
        <v>57</v>
      </c>
      <c r="B58" s="2">
        <f>VLOOKUP(A58,교통문화지수!A:AL,20,0)</f>
        <v>48.33</v>
      </c>
      <c r="C58" s="2">
        <f>VLOOKUP(A58,교통문화지수!A:AL,21,0)</f>
        <v>11.37</v>
      </c>
      <c r="D58" s="2">
        <f>VLOOKUP(A58,교통문화지수!A:AL,22,0)</f>
        <v>15.46</v>
      </c>
      <c r="E58" s="2">
        <f>VLOOKUP(A58,'1인당 자동차등록대수'!A:AB,14,0)</f>
        <v>0.5</v>
      </c>
      <c r="F58" s="2">
        <f>VLOOKUP(A58,도시면적!A:I,6,0)</f>
        <v>11801283</v>
      </c>
      <c r="G58" s="2">
        <f>VLOOKUP(A58,'주택 수'!A:I,6,0)</f>
        <v>22676</v>
      </c>
    </row>
    <row r="59" spans="1:7" customFormat="1">
      <c r="A59" s="1" t="s">
        <v>58</v>
      </c>
      <c r="B59" s="2">
        <f>VLOOKUP(A59,교통문화지수!A:AL,20,0)</f>
        <v>46.52</v>
      </c>
      <c r="C59" s="2">
        <f>VLOOKUP(A59,교통문화지수!A:AL,21,0)</f>
        <v>18.600000000000001</v>
      </c>
      <c r="D59" s="2">
        <f>VLOOKUP(A59,교통문화지수!A:AL,22,0)</f>
        <v>17.53</v>
      </c>
      <c r="E59" s="2">
        <f>VLOOKUP(A59,'1인당 자동차등록대수'!A:AB,14,0)</f>
        <v>0.6</v>
      </c>
      <c r="F59" s="2">
        <f>VLOOKUP(A59,도시면적!A:I,6,0)</f>
        <v>61441669</v>
      </c>
      <c r="G59" s="2">
        <f>VLOOKUP(A59,'주택 수'!A:I,6,0)</f>
        <v>47781</v>
      </c>
    </row>
    <row r="60" spans="1:7" customFormat="1">
      <c r="A60" s="1" t="s">
        <v>59</v>
      </c>
      <c r="B60" s="2">
        <f>VLOOKUP(A60,교통문화지수!A:AL,20,0)</f>
        <v>41.65</v>
      </c>
      <c r="C60" s="2">
        <f>VLOOKUP(A60,교통문화지수!A:AL,21,0)</f>
        <v>15.37</v>
      </c>
      <c r="D60" s="2">
        <f>VLOOKUP(A60,교통문화지수!A:AL,22,0)</f>
        <v>17.43</v>
      </c>
      <c r="E60" s="2">
        <f>VLOOKUP(A60,'1인당 자동차등록대수'!A:AB,14,0)</f>
        <v>0.5</v>
      </c>
      <c r="F60" s="2">
        <f>VLOOKUP(A60,도시면적!A:I,6,0)</f>
        <v>92910748</v>
      </c>
      <c r="G60" s="2">
        <f>VLOOKUP(A60,'주택 수'!A:I,6,0)</f>
        <v>46828</v>
      </c>
    </row>
    <row r="61" spans="1:7" customFormat="1">
      <c r="A61" s="1" t="s">
        <v>60</v>
      </c>
      <c r="B61" s="2">
        <f>VLOOKUP(A61,교통문화지수!A:AL,20,0)</f>
        <v>47.71</v>
      </c>
      <c r="C61" s="2">
        <f>VLOOKUP(A61,교통문화지수!A:AL,21,0)</f>
        <v>17.21</v>
      </c>
      <c r="D61" s="2">
        <f>VLOOKUP(A61,교통문화지수!A:AL,22,0)</f>
        <v>15.91</v>
      </c>
      <c r="E61" s="2">
        <f>VLOOKUP(A61,'1인당 자동차등록대수'!A:AB,14,0)</f>
        <v>0.6</v>
      </c>
      <c r="F61" s="2">
        <f>VLOOKUP(A61,도시면적!A:I,6,0)</f>
        <v>10461334</v>
      </c>
      <c r="G61" s="2">
        <f>VLOOKUP(A61,'주택 수'!A:I,6,0)</f>
        <v>16781</v>
      </c>
    </row>
    <row r="62" spans="1:7" customFormat="1">
      <c r="A62" s="1" t="s">
        <v>61</v>
      </c>
      <c r="B62" s="2">
        <f>VLOOKUP(A62,교통문화지수!A:AL,20,0)</f>
        <v>45.41</v>
      </c>
      <c r="C62" s="2">
        <f>VLOOKUP(A62,교통문화지수!A:AL,21,0)</f>
        <v>16.54</v>
      </c>
      <c r="D62" s="2">
        <f>VLOOKUP(A62,교통문화지수!A:AL,22,0)</f>
        <v>17.23</v>
      </c>
      <c r="E62" s="2">
        <f>VLOOKUP(A62,'1인당 자동차등록대수'!A:AB,14,0)</f>
        <v>0.5</v>
      </c>
      <c r="F62" s="2">
        <f>VLOOKUP(A62,도시면적!A:I,6,0)</f>
        <v>312975446</v>
      </c>
      <c r="G62" s="2">
        <f>VLOOKUP(A62,'주택 수'!A:I,6,0)</f>
        <v>130194</v>
      </c>
    </row>
    <row r="63" spans="1:7" customFormat="1">
      <c r="A63" s="1" t="s">
        <v>62</v>
      </c>
      <c r="B63" s="2">
        <f>VLOOKUP(A63,교통문화지수!A:AL,20,0)</f>
        <v>42</v>
      </c>
      <c r="C63" s="2">
        <f>VLOOKUP(A63,교통문화지수!A:AL,21,0)</f>
        <v>15.46</v>
      </c>
      <c r="D63" s="2">
        <f>VLOOKUP(A63,교통문화지수!A:AL,22,0)</f>
        <v>16.739999999999998</v>
      </c>
      <c r="E63" s="2">
        <f>VLOOKUP(A63,'1인당 자동차등록대수'!A:AB,14,0)</f>
        <v>0.5</v>
      </c>
      <c r="F63" s="2">
        <f>VLOOKUP(A63,도시면적!A:I,6,0)</f>
        <v>15832558</v>
      </c>
      <c r="G63" s="2">
        <f>VLOOKUP(A63,'주택 수'!A:I,6,0)</f>
        <v>13278</v>
      </c>
    </row>
    <row r="64" spans="1:7" customFormat="1">
      <c r="A64" s="1" t="s">
        <v>63</v>
      </c>
      <c r="B64" s="2">
        <f>VLOOKUP(A64,교통문화지수!A:AL,20,0)</f>
        <v>44</v>
      </c>
      <c r="C64" s="2">
        <f>VLOOKUP(A64,교통문화지수!A:AL,21,0)</f>
        <v>16.87</v>
      </c>
      <c r="D64" s="2">
        <f>VLOOKUP(A64,교통문화지수!A:AL,22,0)</f>
        <v>17.62</v>
      </c>
      <c r="E64" s="2">
        <f>VLOOKUP(A64,'1인당 자동차등록대수'!A:AB,14,0)</f>
        <v>0.5</v>
      </c>
      <c r="F64" s="2">
        <f>VLOOKUP(A64,도시면적!A:I,6,0)</f>
        <v>275746360</v>
      </c>
      <c r="G64" s="2">
        <f>VLOOKUP(A64,'주택 수'!A:I,6,0)</f>
        <v>124822</v>
      </c>
    </row>
    <row r="65" spans="1:7" customFormat="1">
      <c r="A65" s="1" t="s">
        <v>64</v>
      </c>
      <c r="B65" s="2">
        <f>VLOOKUP(A65,교통문화지수!A:AL,20,0)</f>
        <v>38.9</v>
      </c>
      <c r="C65" s="2">
        <f>VLOOKUP(A65,교통문화지수!A:AL,21,0)</f>
        <v>15.92</v>
      </c>
      <c r="D65" s="2">
        <f>VLOOKUP(A65,교통문화지수!A:AL,22,0)</f>
        <v>12.43</v>
      </c>
      <c r="E65" s="2">
        <f>VLOOKUP(A65,'1인당 자동차등록대수'!A:AB,14,0)</f>
        <v>0.6</v>
      </c>
      <c r="F65" s="2">
        <f>VLOOKUP(A65,도시면적!A:I,6,0)</f>
        <v>49474929</v>
      </c>
      <c r="G65" s="2">
        <f>VLOOKUP(A65,'주택 수'!A:I,6,0)</f>
        <v>27994</v>
      </c>
    </row>
    <row r="66" spans="1:7" customFormat="1">
      <c r="A66" s="1" t="s">
        <v>65</v>
      </c>
      <c r="B66" s="2">
        <f>VLOOKUP(A66,교통문화지수!A:AL,20,0)</f>
        <v>45.87</v>
      </c>
      <c r="C66" s="2">
        <f>VLOOKUP(A66,교통문화지수!A:AL,21,0)</f>
        <v>19.23</v>
      </c>
      <c r="D66" s="2">
        <f>VLOOKUP(A66,교통문화지수!A:AL,22,0)</f>
        <v>16.77</v>
      </c>
      <c r="E66" s="2">
        <f>VLOOKUP(A66,'1인당 자동차등록대수'!A:AB,14,0)</f>
        <v>0.5</v>
      </c>
      <c r="F66" s="2">
        <f>VLOOKUP(A66,도시면적!A:I,6,0)</f>
        <v>595333663</v>
      </c>
      <c r="G66" s="2">
        <f>VLOOKUP(A66,'주택 수'!A:I,6,0)</f>
        <v>354691</v>
      </c>
    </row>
    <row r="67" spans="1:7" customFormat="1">
      <c r="A67" s="1" t="s">
        <v>66</v>
      </c>
      <c r="B67" s="2">
        <f>VLOOKUP(A67,교통문화지수!A:AL,20,0)</f>
        <v>45.59</v>
      </c>
      <c r="C67" s="2">
        <f>VLOOKUP(A67,교통문화지수!A:AL,21,0)</f>
        <v>18.59</v>
      </c>
      <c r="D67" s="2">
        <f>VLOOKUP(A67,교통문화지수!A:AL,22,0)</f>
        <v>17.28</v>
      </c>
      <c r="E67" s="2">
        <f>VLOOKUP(A67,'1인당 자동차등록대수'!A:AB,14,0)</f>
        <v>0.4</v>
      </c>
      <c r="F67" s="2">
        <f>VLOOKUP(A67,도시면적!A:I,6,0)</f>
        <v>61698772</v>
      </c>
      <c r="G67" s="2">
        <f>VLOOKUP(A67,'주택 수'!A:I,6,0)</f>
        <v>52023</v>
      </c>
    </row>
    <row r="68" spans="1:7" customFormat="1">
      <c r="A68" s="1" t="s">
        <v>67</v>
      </c>
      <c r="B68" s="2">
        <f>VLOOKUP(A68,교통문화지수!A:AL,20,0)</f>
        <v>44.37</v>
      </c>
      <c r="C68" s="2">
        <f>VLOOKUP(A68,교통문화지수!A:AL,21,0)</f>
        <v>15.13</v>
      </c>
      <c r="D68" s="2">
        <f>VLOOKUP(A68,교통문화지수!A:AL,22,0)</f>
        <v>14.84</v>
      </c>
      <c r="E68" s="2">
        <f>VLOOKUP(A68,'1인당 자동차등록대수'!A:AB,14,0)</f>
        <v>0.5</v>
      </c>
      <c r="F68" s="2">
        <f>VLOOKUP(A68,도시면적!A:I,6,0)</f>
        <v>17535890</v>
      </c>
      <c r="G68" s="2">
        <f>VLOOKUP(A68,'주택 수'!A:I,6,0)</f>
        <v>20359</v>
      </c>
    </row>
    <row r="69" spans="1:7" customFormat="1">
      <c r="A69" s="1" t="s">
        <v>68</v>
      </c>
      <c r="B69" s="2">
        <f>VLOOKUP(A69,교통문화지수!A:AL,20,0)</f>
        <v>44.27</v>
      </c>
      <c r="C69" s="2">
        <f>VLOOKUP(A69,교통문화지수!A:AL,21,0)</f>
        <v>14.18</v>
      </c>
      <c r="D69" s="2">
        <f>VLOOKUP(A69,교통문화지수!A:AL,22,0)</f>
        <v>17.559999999999999</v>
      </c>
      <c r="E69" s="2">
        <f>VLOOKUP(A69,'1인당 자동차등록대수'!A:AB,14,0)</f>
        <v>0.8</v>
      </c>
      <c r="F69" s="2">
        <f>VLOOKUP(A69,도시면적!A:I,6,0)</f>
        <v>39479042</v>
      </c>
      <c r="G69" s="2">
        <f>VLOOKUP(A69,'주택 수'!A:I,6,0)</f>
        <v>28069</v>
      </c>
    </row>
    <row r="70" spans="1:7" customFormat="1">
      <c r="A70" s="1" t="s">
        <v>69</v>
      </c>
      <c r="B70" s="2">
        <f>VLOOKUP(A70,교통문화지수!A:AL,20,0)</f>
        <v>42.58</v>
      </c>
      <c r="C70" s="2">
        <f>VLOOKUP(A70,교통문화지수!A:AL,21,0)</f>
        <v>14.78</v>
      </c>
      <c r="D70" s="2">
        <f>VLOOKUP(A70,교통문화지수!A:AL,22,0)</f>
        <v>16.600000000000001</v>
      </c>
      <c r="E70" s="2">
        <f>VLOOKUP(A70,'1인당 자동차등록대수'!A:AB,14,0)</f>
        <v>0.5</v>
      </c>
      <c r="F70" s="2">
        <f>VLOOKUP(A70,도시면적!A:I,6,0)</f>
        <v>19391344</v>
      </c>
      <c r="G70" s="2">
        <f>VLOOKUP(A70,'주택 수'!A:I,6,0)</f>
        <v>18633</v>
      </c>
    </row>
    <row r="71" spans="1:7" customFormat="1">
      <c r="A71" s="1" t="s">
        <v>70</v>
      </c>
      <c r="B71" s="2">
        <f>VLOOKUP(A71,교통문화지수!A:AL,20,0)</f>
        <v>44.01</v>
      </c>
      <c r="C71" s="2">
        <f>VLOOKUP(A71,교통문화지수!A:AL,21,0)</f>
        <v>15.83</v>
      </c>
      <c r="D71" s="2">
        <f>VLOOKUP(A71,교통문화지수!A:AL,22,0)</f>
        <v>13.71</v>
      </c>
      <c r="E71" s="2">
        <f>VLOOKUP(A71,'1인당 자동차등록대수'!A:AB,14,0)</f>
        <v>0.5</v>
      </c>
      <c r="F71" s="2">
        <f>VLOOKUP(A71,도시면적!A:I,6,0)</f>
        <v>23545887</v>
      </c>
      <c r="G71" s="2">
        <f>VLOOKUP(A71,'주택 수'!A:I,6,0)</f>
        <v>23301</v>
      </c>
    </row>
    <row r="72" spans="1:7" customFormat="1">
      <c r="A72" s="1" t="s">
        <v>71</v>
      </c>
      <c r="B72" s="2">
        <f>VLOOKUP(A72,교통문화지수!A:AL,20,0)</f>
        <v>44.11</v>
      </c>
      <c r="C72" s="2">
        <f>VLOOKUP(A72,교통문화지수!A:AL,21,0)</f>
        <v>14.17</v>
      </c>
      <c r="D72" s="2">
        <f>VLOOKUP(A72,교통문화지수!A:AL,22,0)</f>
        <v>16.399999999999999</v>
      </c>
      <c r="E72" s="2">
        <f>VLOOKUP(A72,'1인당 자동차등록대수'!A:AB,14,0)</f>
        <v>0.5</v>
      </c>
      <c r="F72" s="2">
        <f>VLOOKUP(A72,도시면적!A:I,6,0)</f>
        <v>1879985260</v>
      </c>
      <c r="G72" s="2">
        <f>VLOOKUP(A72,'주택 수'!A:I,6,0)</f>
        <v>1081216</v>
      </c>
    </row>
    <row r="73" spans="1:7" customFormat="1">
      <c r="A73" s="1" t="s">
        <v>72</v>
      </c>
      <c r="B73" s="2">
        <f>VLOOKUP(A73,교통문화지수!A:AL,20,0)</f>
        <v>44.08</v>
      </c>
      <c r="C73" s="2">
        <f>VLOOKUP(A73,교통문화지수!A:AL,21,0)</f>
        <v>15.72</v>
      </c>
      <c r="D73" s="2">
        <f>VLOOKUP(A73,교통문화지수!A:AL,22,0)</f>
        <v>17.440000000000001</v>
      </c>
      <c r="E73" s="2">
        <f>VLOOKUP(A73,'1인당 자동차등록대수'!A:AB,14,0)</f>
        <v>0.5</v>
      </c>
      <c r="F73" s="2">
        <f>VLOOKUP(A73,도시면적!A:I,6,0)</f>
        <v>123741231</v>
      </c>
      <c r="G73" s="2">
        <f>VLOOKUP(A73,'주택 수'!A:I,6,0)</f>
        <v>94957</v>
      </c>
    </row>
    <row r="74" spans="1:7" customFormat="1">
      <c r="A74" s="1" t="s">
        <v>73</v>
      </c>
      <c r="B74" s="2">
        <f>VLOOKUP(A74,교통문화지수!A:AL,20,0)</f>
        <v>43.15</v>
      </c>
      <c r="C74" s="2">
        <f>VLOOKUP(A74,교통문화지수!A:AL,21,0)</f>
        <v>15.52</v>
      </c>
      <c r="D74" s="2">
        <f>VLOOKUP(A74,교통문화지수!A:AL,22,0)</f>
        <v>16.13</v>
      </c>
      <c r="E74" s="2">
        <f>VLOOKUP(A74,'1인당 자동차등록대수'!A:AB,14,0)</f>
        <v>0.6</v>
      </c>
      <c r="F74" s="2">
        <f>VLOOKUP(A74,도시면적!A:I,6,0)</f>
        <v>464678805</v>
      </c>
      <c r="G74" s="2">
        <f>VLOOKUP(A74,'주택 수'!A:I,6,0)</f>
        <v>109332</v>
      </c>
    </row>
    <row r="75" spans="1:7" customFormat="1">
      <c r="A75" s="1" t="s">
        <v>74</v>
      </c>
      <c r="B75" s="2">
        <f>VLOOKUP(A75,교통문화지수!A:AL,20,0)</f>
        <v>44.25</v>
      </c>
      <c r="C75" s="2">
        <f>VLOOKUP(A75,교통문화지수!A:AL,21,0)</f>
        <v>14.79</v>
      </c>
      <c r="D75" s="2">
        <f>VLOOKUP(A75,교통문화지수!A:AL,22,0)</f>
        <v>14.57</v>
      </c>
      <c r="E75" s="2">
        <f>VLOOKUP(A75,'1인당 자동차등록대수'!A:AB,14,0)</f>
        <v>0.6</v>
      </c>
      <c r="F75" s="2">
        <f>VLOOKUP(A75,도시면적!A:I,6,0)</f>
        <v>32473748</v>
      </c>
      <c r="G75" s="2">
        <f>VLOOKUP(A75,'주택 수'!A:I,6,0)</f>
        <v>13709</v>
      </c>
    </row>
    <row r="76" spans="1:7" customFormat="1">
      <c r="A76" s="1" t="s">
        <v>75</v>
      </c>
      <c r="B76" s="2">
        <f>VLOOKUP(A76,교통문화지수!A:AL,20,0)</f>
        <v>45.45</v>
      </c>
      <c r="C76" s="2">
        <f>VLOOKUP(A76,교통문화지수!A:AL,21,0)</f>
        <v>19.72</v>
      </c>
      <c r="D76" s="2">
        <f>VLOOKUP(A76,교통문화지수!A:AL,22,0)</f>
        <v>17.07</v>
      </c>
      <c r="E76" s="2">
        <f>VLOOKUP(A76,'1인당 자동차등록대수'!A:AB,14,0)</f>
        <v>0.5</v>
      </c>
      <c r="F76" s="2">
        <f>VLOOKUP(A76,도시면적!A:I,6,0)</f>
        <v>185820299</v>
      </c>
      <c r="G76" s="2">
        <f>VLOOKUP(A76,'주택 수'!A:I,6,0)</f>
        <v>149882</v>
      </c>
    </row>
    <row r="77" spans="1:7" customFormat="1">
      <c r="A77" s="1" t="s">
        <v>76</v>
      </c>
      <c r="B77" s="2">
        <f>VLOOKUP(A77,교통문화지수!A:AL,20,0)</f>
        <v>45.28</v>
      </c>
      <c r="C77" s="2">
        <f>VLOOKUP(A77,교통문화지수!A:AL,21,0)</f>
        <v>14.86</v>
      </c>
      <c r="D77" s="2">
        <f>VLOOKUP(A77,교통문화지수!A:AL,22,0)</f>
        <v>17.89</v>
      </c>
      <c r="E77" s="2">
        <f>VLOOKUP(A77,'1인당 자동차등록대수'!A:AB,14,0)</f>
        <v>0.5</v>
      </c>
      <c r="F77" s="2">
        <f>VLOOKUP(A77,도시면적!A:I,6,0)</f>
        <v>64622360</v>
      </c>
      <c r="G77" s="2">
        <f>VLOOKUP(A77,'주택 수'!A:I,6,0)</f>
        <v>60340</v>
      </c>
    </row>
    <row r="78" spans="1:7" customFormat="1">
      <c r="A78" s="1" t="s">
        <v>77</v>
      </c>
      <c r="B78" s="2">
        <f>VLOOKUP(A78,교통문화지수!A:AL,20,0)</f>
        <v>44.69</v>
      </c>
      <c r="C78" s="2">
        <f>VLOOKUP(A78,교통문화지수!A:AL,21,0)</f>
        <v>11.34</v>
      </c>
      <c r="D78" s="2">
        <f>VLOOKUP(A78,교통문화지수!A:AL,22,0)</f>
        <v>15.21</v>
      </c>
      <c r="E78" s="2">
        <f>VLOOKUP(A78,'1인당 자동차등록대수'!A:AB,14,0)</f>
        <v>0.5</v>
      </c>
      <c r="F78" s="2">
        <f>VLOOKUP(A78,도시면적!A:I,6,0)</f>
        <v>37900782</v>
      </c>
      <c r="G78" s="2">
        <f>VLOOKUP(A78,'주택 수'!A:I,6,0)</f>
        <v>30233</v>
      </c>
    </row>
    <row r="79" spans="1:7" customFormat="1">
      <c r="A79" s="1" t="s">
        <v>78</v>
      </c>
      <c r="B79" s="2">
        <f>VLOOKUP(A79,교통문화지수!A:AL,20,0)</f>
        <v>44.62</v>
      </c>
      <c r="C79" s="2">
        <f>VLOOKUP(A79,교통문화지수!A:AL,21,0)</f>
        <v>15.49</v>
      </c>
      <c r="D79" s="2">
        <f>VLOOKUP(A79,교통문화지수!A:AL,22,0)</f>
        <v>15.9</v>
      </c>
      <c r="E79" s="2">
        <f>VLOOKUP(A79,'1인당 자동차등록대수'!A:AB,14,0)</f>
        <v>0.6</v>
      </c>
      <c r="F79" s="2">
        <f>VLOOKUP(A79,도시면적!A:I,6,0)</f>
        <v>9484653</v>
      </c>
      <c r="G79" s="2">
        <f>VLOOKUP(A79,'주택 수'!A:I,6,0)</f>
        <v>15187</v>
      </c>
    </row>
    <row r="80" spans="1:7" customFormat="1">
      <c r="A80" s="1" t="s">
        <v>79</v>
      </c>
      <c r="B80" s="2">
        <f>VLOOKUP(A80,교통문화지수!A:AL,20,0)</f>
        <v>42.44</v>
      </c>
      <c r="C80" s="2">
        <f>VLOOKUP(A80,교통문화지수!A:AL,21,0)</f>
        <v>17.5</v>
      </c>
      <c r="D80" s="2">
        <f>VLOOKUP(A80,교통문화지수!A:AL,22,0)</f>
        <v>17.11</v>
      </c>
      <c r="E80" s="2">
        <f>VLOOKUP(A80,'1인당 자동차등록대수'!A:AB,14,0)</f>
        <v>0.5</v>
      </c>
      <c r="F80" s="2">
        <f>VLOOKUP(A80,도시면적!A:I,6,0)</f>
        <v>50246829</v>
      </c>
      <c r="G80" s="2">
        <f>VLOOKUP(A80,'주택 수'!A:I,6,0)</f>
        <v>43058</v>
      </c>
    </row>
    <row r="81" spans="1:7" customFormat="1">
      <c r="A81" s="1" t="s">
        <v>80</v>
      </c>
      <c r="B81" s="2">
        <f>VLOOKUP(A81,교통문화지수!A:AL,20,0)</f>
        <v>44.9</v>
      </c>
      <c r="C81" s="2">
        <f>VLOOKUP(A81,교통문화지수!A:AL,21,0)</f>
        <v>9.52</v>
      </c>
      <c r="D81" s="2">
        <f>VLOOKUP(A81,교통문화지수!A:AL,22,0)</f>
        <v>14.61</v>
      </c>
      <c r="E81" s="2">
        <f>VLOOKUP(A81,'1인당 자동차등록대수'!A:AB,14,0)</f>
        <v>0.7</v>
      </c>
      <c r="F81" s="2">
        <f>VLOOKUP(A81,도시면적!A:I,6,0)</f>
        <v>10584723</v>
      </c>
      <c r="G81" s="2">
        <f>VLOOKUP(A81,'주택 수'!A:I,6,0)</f>
        <v>16926</v>
      </c>
    </row>
    <row r="82" spans="1:7" customFormat="1">
      <c r="A82" s="1" t="s">
        <v>81</v>
      </c>
      <c r="B82" s="2">
        <f>VLOOKUP(A82,교통문화지수!A:AL,20,0)</f>
        <v>40.119999999999997</v>
      </c>
      <c r="C82" s="2">
        <f>VLOOKUP(A82,교통문화지수!A:AL,21,0)</f>
        <v>15.25</v>
      </c>
      <c r="D82" s="2">
        <f>VLOOKUP(A82,교통문화지수!A:AL,22,0)</f>
        <v>16.149999999999999</v>
      </c>
      <c r="E82" s="2">
        <f>VLOOKUP(A82,'1인당 자동차등록대수'!A:AB,14,0)</f>
        <v>0.5</v>
      </c>
      <c r="F82" s="2">
        <f>VLOOKUP(A82,도시면적!A:I,6,0)</f>
        <v>79027431</v>
      </c>
      <c r="G82" s="2">
        <f>VLOOKUP(A82,'주택 수'!A:I,6,0)</f>
        <v>67940</v>
      </c>
    </row>
    <row r="83" spans="1:7" customFormat="1">
      <c r="A83" s="1" t="s">
        <v>82</v>
      </c>
      <c r="B83" s="2">
        <f>VLOOKUP(A83,교통문화지수!A:AL,20,0)</f>
        <v>45.22</v>
      </c>
      <c r="C83" s="2">
        <f>VLOOKUP(A83,교통문화지수!A:AL,21,0)</f>
        <v>14.01</v>
      </c>
      <c r="D83" s="2">
        <f>VLOOKUP(A83,교통문화지수!A:AL,22,0)</f>
        <v>16.86</v>
      </c>
      <c r="E83" s="2">
        <f>VLOOKUP(A83,'1인당 자동차등록대수'!A:AB,14,0)</f>
        <v>0.5</v>
      </c>
      <c r="F83" s="2">
        <f>VLOOKUP(A83,도시면적!A:I,6,0)</f>
        <v>18911332</v>
      </c>
      <c r="G83" s="2">
        <f>VLOOKUP(A83,'주택 수'!A:I,6,0)</f>
        <v>18232</v>
      </c>
    </row>
    <row r="84" spans="1:7" customFormat="1">
      <c r="A84" s="1" t="s">
        <v>83</v>
      </c>
      <c r="B84" s="2">
        <f>VLOOKUP(A84,교통문화지수!A:AL,20,0)</f>
        <v>47.75</v>
      </c>
      <c r="C84" s="2">
        <f>VLOOKUP(A84,교통문화지수!A:AL,21,0)</f>
        <v>12.74</v>
      </c>
      <c r="D84" s="2">
        <f>VLOOKUP(A84,교통문화지수!A:AL,22,0)</f>
        <v>16</v>
      </c>
      <c r="E84" s="2">
        <f>VLOOKUP(A84,'1인당 자동차등록대수'!A:AB,14,0)</f>
        <v>0.6</v>
      </c>
      <c r="F84" s="2">
        <f>VLOOKUP(A84,도시면적!A:I,6,0)</f>
        <v>11453000</v>
      </c>
      <c r="G84" s="2">
        <f>VLOOKUP(A84,'주택 수'!A:I,6,0)</f>
        <v>8183</v>
      </c>
    </row>
    <row r="85" spans="1:7" customFormat="1">
      <c r="A85" s="1" t="s">
        <v>84</v>
      </c>
      <c r="B85" s="2">
        <f>VLOOKUP(A85,교통문화지수!A:AL,20,0)</f>
        <v>46.04</v>
      </c>
      <c r="C85" s="2">
        <f>VLOOKUP(A85,교통문화지수!A:AL,21,0)</f>
        <v>10.61</v>
      </c>
      <c r="D85" s="2">
        <f>VLOOKUP(A85,교통문화지수!A:AL,22,0)</f>
        <v>16.010000000000002</v>
      </c>
      <c r="E85" s="2">
        <f>VLOOKUP(A85,'1인당 자동차등록대수'!A:AB,14,0)</f>
        <v>0.5</v>
      </c>
      <c r="F85" s="2">
        <f>VLOOKUP(A85,도시면적!A:I,6,0)</f>
        <v>50085086</v>
      </c>
      <c r="G85" s="2">
        <f>VLOOKUP(A85,'주택 수'!A:I,6,0)</f>
        <v>42282</v>
      </c>
    </row>
    <row r="86" spans="1:7" customFormat="1">
      <c r="A86" s="1" t="s">
        <v>85</v>
      </c>
      <c r="B86" s="2">
        <f>VLOOKUP(A86,교통문화지수!A:AL,20,0)</f>
        <v>44.53</v>
      </c>
      <c r="C86" s="2">
        <f>VLOOKUP(A86,교통문화지수!A:AL,21,0)</f>
        <v>16.899999999999999</v>
      </c>
      <c r="D86" s="2">
        <f>VLOOKUP(A86,교통문화지수!A:AL,22,0)</f>
        <v>17.25</v>
      </c>
      <c r="E86" s="2">
        <f>VLOOKUP(A86,'1인당 자동차등록대수'!A:AB,14,0)</f>
        <v>0.6</v>
      </c>
      <c r="F86" s="2">
        <f>VLOOKUP(A86,도시면적!A:I,6,0)</f>
        <v>56996498</v>
      </c>
      <c r="G86" s="2">
        <f>VLOOKUP(A86,'주택 수'!A:I,6,0)</f>
        <v>44453</v>
      </c>
    </row>
    <row r="87" spans="1:7" customFormat="1">
      <c r="A87" s="1" t="s">
        <v>86</v>
      </c>
      <c r="B87" s="2">
        <f>VLOOKUP(A87,교통문화지수!A:AL,20,0)</f>
        <v>41.93</v>
      </c>
      <c r="C87" s="2">
        <f>VLOOKUP(A87,교통문화지수!A:AL,21,0)</f>
        <v>16.05</v>
      </c>
      <c r="D87" s="2">
        <f>VLOOKUP(A87,교통문화지수!A:AL,22,0)</f>
        <v>15.45</v>
      </c>
      <c r="E87" s="2">
        <f>VLOOKUP(A87,'1인당 자동차등록대수'!A:AB,14,0)</f>
        <v>0.5</v>
      </c>
      <c r="F87" s="2">
        <f>VLOOKUP(A87,도시면적!A:I,6,0)</f>
        <v>16347828</v>
      </c>
      <c r="G87" s="2">
        <f>VLOOKUP(A87,'주택 수'!A:I,6,0)</f>
        <v>27533</v>
      </c>
    </row>
    <row r="88" spans="1:7" customFormat="1">
      <c r="A88" s="1" t="s">
        <v>87</v>
      </c>
      <c r="B88" s="2">
        <f>VLOOKUP(A88,교통문화지수!A:AL,20,0)</f>
        <v>25.61</v>
      </c>
      <c r="C88" s="2">
        <f>VLOOKUP(A88,교통문화지수!A:AL,21,0)</f>
        <v>12.2</v>
      </c>
      <c r="D88" s="2">
        <f>VLOOKUP(A88,교통문화지수!A:AL,22,0)</f>
        <v>8.14</v>
      </c>
      <c r="E88" s="2">
        <f>VLOOKUP(A88,'1인당 자동차등록대수'!A:AB,14,0)</f>
        <v>0.6</v>
      </c>
      <c r="F88" s="2">
        <f>VLOOKUP(A88,도시면적!A:I,6,0)</f>
        <v>10483319</v>
      </c>
      <c r="G88" s="2">
        <f>VLOOKUP(A88,'주택 수'!A:I,6,0)</f>
        <v>3050</v>
      </c>
    </row>
    <row r="89" spans="1:7" customFormat="1">
      <c r="A89" s="1" t="s">
        <v>88</v>
      </c>
      <c r="B89" s="2">
        <f>VLOOKUP(A89,교통문화지수!A:AL,20,0)</f>
        <v>43.81</v>
      </c>
      <c r="C89" s="2">
        <f>VLOOKUP(A89,교통문화지수!A:AL,21,0)</f>
        <v>13.94</v>
      </c>
      <c r="D89" s="2">
        <f>VLOOKUP(A89,교통문화지수!A:AL,22,0)</f>
        <v>15.68</v>
      </c>
      <c r="E89" s="2">
        <f>VLOOKUP(A89,'1인당 자동차등록대수'!A:AB,14,0)</f>
        <v>0.5</v>
      </c>
      <c r="F89" s="2">
        <f>VLOOKUP(A89,도시면적!A:I,6,0)</f>
        <v>47920405</v>
      </c>
      <c r="G89" s="2">
        <f>VLOOKUP(A89,'주택 수'!A:I,6,0)</f>
        <v>23776</v>
      </c>
    </row>
    <row r="90" spans="1:7" customFormat="1">
      <c r="A90" s="1" t="s">
        <v>89</v>
      </c>
      <c r="B90" s="2">
        <f>VLOOKUP(A90,교통문화지수!A:AL,20,0)</f>
        <v>42.55</v>
      </c>
      <c r="C90" s="2">
        <f>VLOOKUP(A90,교통문화지수!A:AL,21,0)</f>
        <v>13.9</v>
      </c>
      <c r="D90" s="2">
        <f>VLOOKUP(A90,교통문화지수!A:AL,22,0)</f>
        <v>14.21</v>
      </c>
      <c r="E90" s="2">
        <f>VLOOKUP(A90,'1인당 자동차등록대수'!A:AB,14,0)</f>
        <v>0.6</v>
      </c>
      <c r="F90" s="2">
        <f>VLOOKUP(A90,도시면적!A:I,6,0)</f>
        <v>32583000</v>
      </c>
      <c r="G90" s="2">
        <f>VLOOKUP(A90,'주택 수'!A:I,6,0)</f>
        <v>26167</v>
      </c>
    </row>
    <row r="91" spans="1:7" customFormat="1">
      <c r="A91" s="1" t="s">
        <v>90</v>
      </c>
      <c r="B91" s="2">
        <f>VLOOKUP(A91,교통문화지수!A:AL,20,0)</f>
        <v>45.56</v>
      </c>
      <c r="C91" s="2">
        <f>VLOOKUP(A91,교통문화지수!A:AL,21,0)</f>
        <v>12.19</v>
      </c>
      <c r="D91" s="2">
        <f>VLOOKUP(A91,교통문화지수!A:AL,22,0)</f>
        <v>17.72</v>
      </c>
      <c r="E91" s="2">
        <f>VLOOKUP(A91,'1인당 자동차등록대수'!A:AB,14,0)</f>
        <v>0.6</v>
      </c>
      <c r="F91" s="2">
        <f>VLOOKUP(A91,도시면적!A:I,6,0)</f>
        <v>21150000</v>
      </c>
      <c r="G91" s="2">
        <f>VLOOKUP(A91,'주택 수'!A:I,6,0)</f>
        <v>21688</v>
      </c>
    </row>
    <row r="92" spans="1:7" customFormat="1">
      <c r="A92" s="1" t="s">
        <v>91</v>
      </c>
      <c r="B92" s="2">
        <f>VLOOKUP(A92,교통문화지수!A:AL,20,0)</f>
        <v>41.32</v>
      </c>
      <c r="C92" s="2">
        <f>VLOOKUP(A92,교통문화지수!A:AL,21,0)</f>
        <v>10.95</v>
      </c>
      <c r="D92" s="2">
        <f>VLOOKUP(A92,교통문화지수!A:AL,22,0)</f>
        <v>15.85</v>
      </c>
      <c r="E92" s="2">
        <f>VLOOKUP(A92,'1인당 자동차등록대수'!A:AB,14,0)</f>
        <v>0.6</v>
      </c>
      <c r="F92" s="2">
        <f>VLOOKUP(A92,도시면적!A:I,6,0)</f>
        <v>6196276</v>
      </c>
      <c r="G92" s="2">
        <f>VLOOKUP(A92,'주택 수'!A:I,6,0)</f>
        <v>12366</v>
      </c>
    </row>
    <row r="93" spans="1:7" customFormat="1">
      <c r="A93" s="1" t="s">
        <v>92</v>
      </c>
      <c r="B93" s="2">
        <f>VLOOKUP(A93,교통문화지수!A:AL,20,0)</f>
        <v>44.25</v>
      </c>
      <c r="C93" s="2">
        <f>VLOOKUP(A93,교통문화지수!A:AL,21,0)</f>
        <v>13.65</v>
      </c>
      <c r="D93" s="2">
        <f>VLOOKUP(A93,교통문화지수!A:AL,22,0)</f>
        <v>10.65</v>
      </c>
      <c r="E93" s="2">
        <f>VLOOKUP(A93,'1인당 자동차등록대수'!A:AB,14,0)</f>
        <v>0.6</v>
      </c>
      <c r="F93" s="2">
        <f>VLOOKUP(A93,도시면적!A:I,6,0)</f>
        <v>148869428</v>
      </c>
      <c r="G93" s="2">
        <f>VLOOKUP(A93,'주택 수'!A:I,6,0)</f>
        <v>42920</v>
      </c>
    </row>
    <row r="94" spans="1:7" customFormat="1">
      <c r="A94" s="1" t="s">
        <v>93</v>
      </c>
      <c r="B94" s="2">
        <f>VLOOKUP(A94,교통문화지수!A:AL,20,0)</f>
        <v>46.33</v>
      </c>
      <c r="C94" s="2">
        <f>VLOOKUP(A94,교통문화지수!A:AL,21,0)</f>
        <v>16.13</v>
      </c>
      <c r="D94" s="2">
        <f>VLOOKUP(A94,교통문화지수!A:AL,22,0)</f>
        <v>17.41</v>
      </c>
      <c r="E94" s="2">
        <f>VLOOKUP(A94,'1인당 자동차등록대수'!A:AB,14,0)</f>
        <v>0.5</v>
      </c>
      <c r="F94" s="2">
        <f>VLOOKUP(A94,도시면적!A:I,6,0)</f>
        <v>393162227</v>
      </c>
      <c r="G94" s="2">
        <f>VLOOKUP(A94,'주택 수'!A:I,6,0)</f>
        <v>198062</v>
      </c>
    </row>
    <row r="95" spans="1:7" customFormat="1">
      <c r="A95" s="1" t="s">
        <v>274</v>
      </c>
      <c r="B95" s="2">
        <f>VLOOKUP(A95,교통문화지수!A:AL,20,0)</f>
        <v>46.83</v>
      </c>
      <c r="C95" s="2">
        <f>VLOOKUP(A95,교통문화지수!A:AL,21,0)</f>
        <v>20.43</v>
      </c>
      <c r="D95" s="2">
        <f>VLOOKUP(A95,교통문화지수!A:AL,22,0)</f>
        <v>16.77</v>
      </c>
      <c r="E95" s="2">
        <f>VLOOKUP(A95,'1인당 자동차등록대수'!A:AB,14,0)</f>
        <v>0.5</v>
      </c>
      <c r="F95" s="2">
        <f>VLOOKUP(A95,도시면적!A:I,6,0)</f>
        <v>480002734</v>
      </c>
      <c r="G95" s="2">
        <f>VLOOKUP(A95,'주택 수'!A:I,6,0)</f>
        <v>526161</v>
      </c>
    </row>
    <row r="96" spans="1:7" customFormat="1">
      <c r="A96" s="1" t="s">
        <v>95</v>
      </c>
      <c r="B96" s="2">
        <f>VLOOKUP(A96,교통문화지수!A:AL,20,0)</f>
        <v>46.43</v>
      </c>
      <c r="C96" s="2">
        <f>VLOOKUP(A96,교통문화지수!A:AL,21,0)</f>
        <v>20.38</v>
      </c>
      <c r="D96" s="2">
        <f>VLOOKUP(A96,교통문화지수!A:AL,22,0)</f>
        <v>16.899999999999999</v>
      </c>
      <c r="E96" s="2">
        <f>VLOOKUP(A96,'1인당 자동차등록대수'!A:AB,14,0)</f>
        <v>0.5</v>
      </c>
      <c r="F96" s="2">
        <f>VLOOKUP(A96,도시면적!A:I,6,0)</f>
        <v>201793538</v>
      </c>
      <c r="G96" s="2">
        <f>VLOOKUP(A96,'주택 수'!A:I,6,0)</f>
        <v>143848</v>
      </c>
    </row>
    <row r="97" spans="1:7" customFormat="1">
      <c r="A97" s="1" t="s">
        <v>96</v>
      </c>
      <c r="B97" s="2">
        <f>VLOOKUP(A97,교통문화지수!A:AL,20,0)</f>
        <v>50.45</v>
      </c>
      <c r="C97" s="2">
        <f>VLOOKUP(A97,교통문화지수!A:AL,21,0)</f>
        <v>19.09</v>
      </c>
      <c r="D97" s="2">
        <f>VLOOKUP(A97,교통문화지수!A:AL,22,0)</f>
        <v>17.28</v>
      </c>
      <c r="E97" s="2">
        <f>VLOOKUP(A97,'1인당 자동차등록대수'!A:AB,14,0)</f>
        <v>0.4</v>
      </c>
      <c r="F97" s="2">
        <f>VLOOKUP(A97,도시면적!A:I,6,0)</f>
        <v>60868238</v>
      </c>
      <c r="G97" s="2">
        <f>VLOOKUP(A97,'주택 수'!A:I,6,0)</f>
        <v>80261</v>
      </c>
    </row>
    <row r="98" spans="1:7" customFormat="1">
      <c r="A98" s="1" t="s">
        <v>97</v>
      </c>
      <c r="B98" s="2">
        <f>VLOOKUP(A98,교통문화지수!A:AL,20,0)</f>
        <v>44.17</v>
      </c>
      <c r="C98" s="2">
        <f>VLOOKUP(A98,교통문화지수!A:AL,21,0)</f>
        <v>19.23</v>
      </c>
      <c r="D98" s="2">
        <f>VLOOKUP(A98,교통문화지수!A:AL,22,0)</f>
        <v>15.5</v>
      </c>
      <c r="E98" s="2">
        <f>VLOOKUP(A98,'1인당 자동차등록대수'!A:AB,14,0)</f>
        <v>0.4</v>
      </c>
      <c r="F98" s="2">
        <f>VLOOKUP(A98,도시면적!A:I,6,0)</f>
        <v>49312364</v>
      </c>
      <c r="G98" s="2">
        <f>VLOOKUP(A98,'주택 수'!A:I,6,0)</f>
        <v>37639</v>
      </c>
    </row>
    <row r="99" spans="1:7" customFormat="1">
      <c r="A99" s="1" t="s">
        <v>98</v>
      </c>
      <c r="B99" s="2">
        <f>VLOOKUP(A99,교통문화지수!A:AL,20,0)</f>
        <v>45.27</v>
      </c>
      <c r="C99" s="2">
        <f>VLOOKUP(A99,교통문화지수!A:AL,21,0)</f>
        <v>22.13</v>
      </c>
      <c r="D99" s="2">
        <f>VLOOKUP(A99,교통문화지수!A:AL,22,0)</f>
        <v>16.96</v>
      </c>
      <c r="E99" s="2">
        <f>VLOOKUP(A99,'1인당 자동차등록대수'!A:AB,14,0)</f>
        <v>0.5</v>
      </c>
      <c r="F99" s="2">
        <f>VLOOKUP(A99,도시면적!A:I,6,0)</f>
        <v>120280473</v>
      </c>
      <c r="G99" s="2">
        <f>VLOOKUP(A99,'주택 수'!A:I,6,0)</f>
        <v>159349</v>
      </c>
    </row>
    <row r="100" spans="1:7" customFormat="1">
      <c r="A100" s="1" t="s">
        <v>99</v>
      </c>
      <c r="B100" s="2">
        <f>VLOOKUP(A100,교통문화지수!A:AL,20,0)</f>
        <v>47.49</v>
      </c>
      <c r="C100" s="2">
        <f>VLOOKUP(A100,교통문화지수!A:AL,21,0)</f>
        <v>21.31</v>
      </c>
      <c r="D100" s="2">
        <f>VLOOKUP(A100,교통문화지수!A:AL,22,0)</f>
        <v>16.95</v>
      </c>
      <c r="E100" s="2">
        <f>VLOOKUP(A100,'1인당 자동차등록대수'!A:AB,14,0)</f>
        <v>0.5</v>
      </c>
      <c r="F100" s="2">
        <f>VLOOKUP(A100,도시면적!A:I,6,0)</f>
        <v>47748121</v>
      </c>
      <c r="G100" s="2">
        <f>VLOOKUP(A100,'주택 수'!A:I,6,0)</f>
        <v>105064</v>
      </c>
    </row>
    <row r="101" spans="1:7" customFormat="1">
      <c r="A101" s="1" t="s">
        <v>100</v>
      </c>
      <c r="B101" s="2">
        <f>VLOOKUP(A101,교통문화지수!A:AL,20,0)</f>
        <v>45.18</v>
      </c>
      <c r="C101" s="2">
        <f>VLOOKUP(A101,교통문화지수!A:AL,21,0)</f>
        <v>15.21</v>
      </c>
      <c r="D101" s="2">
        <f>VLOOKUP(A101,교통문화지수!A:AL,22,0)</f>
        <v>16.13</v>
      </c>
      <c r="E101" s="2">
        <f>VLOOKUP(A101,'1인당 자동차등록대수'!A:AB,14,0)</f>
        <v>0.5</v>
      </c>
      <c r="F101" s="2">
        <f>VLOOKUP(A101,도시면적!A:I,6,0)</f>
        <v>799328917</v>
      </c>
      <c r="G101" s="2">
        <f>VLOOKUP(A101,'주택 수'!A:I,6,0)</f>
        <v>800340</v>
      </c>
    </row>
    <row r="102" spans="1:7" customFormat="1">
      <c r="A102" s="1" t="s">
        <v>101</v>
      </c>
      <c r="B102" s="2" t="str">
        <f>VLOOKUP(A102,교통문화지수!A:AL,20,0)</f>
        <v>-</v>
      </c>
      <c r="C102" s="2" t="str">
        <f>VLOOKUP(A102,교통문화지수!A:AL,21,0)</f>
        <v>-</v>
      </c>
      <c r="D102" s="2" t="str">
        <f>VLOOKUP(A102,교통문화지수!A:AL,22,0)</f>
        <v>-</v>
      </c>
      <c r="E102" s="2" t="str">
        <f>VLOOKUP(A102,'1인당 자동차등록대수'!A:AB,14,0)</f>
        <v>-</v>
      </c>
      <c r="F102" s="2" t="e">
        <f>VLOOKUP(A102,도시면적!A:I,6,0)</f>
        <v>#N/A</v>
      </c>
      <c r="G102" s="2" t="e">
        <f>VLOOKUP(A102,'주택 수'!A:I,6,0)</f>
        <v>#N/A</v>
      </c>
    </row>
    <row r="103" spans="1:7" customFormat="1">
      <c r="A103" s="1" t="s">
        <v>102</v>
      </c>
      <c r="B103" s="2">
        <f>VLOOKUP(A103,교통문화지수!A:AL,20,0)</f>
        <v>46.19</v>
      </c>
      <c r="C103" s="2">
        <f>VLOOKUP(A103,교통문화지수!A:AL,21,0)</f>
        <v>17.559999999999999</v>
      </c>
      <c r="D103" s="2">
        <f>VLOOKUP(A103,교통문화지수!A:AL,22,0)</f>
        <v>16.940000000000001</v>
      </c>
      <c r="E103" s="2">
        <f>VLOOKUP(A103,'1인당 자동차등록대수'!A:AB,14,0)</f>
        <v>0.4</v>
      </c>
      <c r="F103" s="2">
        <f>VLOOKUP(A103,도시면적!A:I,6,0)</f>
        <v>17431532</v>
      </c>
      <c r="G103" s="2">
        <f>VLOOKUP(A103,'주택 수'!A:I,6,0)</f>
        <v>41984</v>
      </c>
    </row>
    <row r="104" spans="1:7" customFormat="1">
      <c r="A104" s="1" t="s">
        <v>103</v>
      </c>
      <c r="B104" s="2">
        <f>VLOOKUP(A104,교통문화지수!A:AL,20,0)</f>
        <v>45.11</v>
      </c>
      <c r="C104" s="2">
        <f>VLOOKUP(A104,교통문화지수!A:AL,21,0)</f>
        <v>19.260000000000002</v>
      </c>
      <c r="D104" s="2">
        <f>VLOOKUP(A104,교통문화지수!A:AL,22,0)</f>
        <v>16.41</v>
      </c>
      <c r="E104" s="2">
        <f>VLOOKUP(A104,'1인당 자동차등록대수'!A:AB,14,0)</f>
        <v>0.5</v>
      </c>
      <c r="F104" s="2">
        <f>VLOOKUP(A104,도시면적!A:I,6,0)</f>
        <v>62339757</v>
      </c>
      <c r="G104" s="2">
        <f>VLOOKUP(A104,'주택 수'!A:I,6,0)</f>
        <v>183594</v>
      </c>
    </row>
    <row r="105" spans="1:7" customFormat="1">
      <c r="A105" s="1" t="s">
        <v>104</v>
      </c>
      <c r="B105" s="2">
        <f>VLOOKUP(A105,교통문화지수!A:AL,20,0)</f>
        <v>44.57</v>
      </c>
      <c r="C105" s="2">
        <f>VLOOKUP(A105,교통문화지수!A:AL,21,0)</f>
        <v>16.920000000000002</v>
      </c>
      <c r="D105" s="2">
        <f>VLOOKUP(A105,교통문화지수!A:AL,22,0)</f>
        <v>17.36</v>
      </c>
      <c r="E105" s="2">
        <f>VLOOKUP(A105,'1인당 자동차등록대수'!A:AB,14,0)</f>
        <v>0.5</v>
      </c>
      <c r="F105" s="2">
        <f>VLOOKUP(A105,도시면적!A:I,6,0)</f>
        <v>377799698</v>
      </c>
      <c r="G105" s="2">
        <f>VLOOKUP(A105,'주택 수'!A:I,6,0)</f>
        <v>95011</v>
      </c>
    </row>
    <row r="106" spans="1:7" customFormat="1">
      <c r="A106" s="1" t="s">
        <v>105</v>
      </c>
      <c r="B106" s="2">
        <f>VLOOKUP(A106,교통문화지수!A:AL,20,0)</f>
        <v>45.05</v>
      </c>
      <c r="C106" s="2">
        <f>VLOOKUP(A106,교통문화지수!A:AL,21,0)</f>
        <v>10.25</v>
      </c>
      <c r="D106" s="2">
        <f>VLOOKUP(A106,교통문화지수!A:AL,22,0)</f>
        <v>16.16</v>
      </c>
      <c r="E106" s="2">
        <f>VLOOKUP(A106,'1인당 자동차등록대수'!A:AB,14,0)</f>
        <v>0.5</v>
      </c>
      <c r="F106" s="2">
        <f>VLOOKUP(A106,도시면적!A:I,6,0)</f>
        <v>146850444</v>
      </c>
      <c r="G106" s="2">
        <f>VLOOKUP(A106,'주택 수'!A:I,6,0)</f>
        <v>120976</v>
      </c>
    </row>
    <row r="107" spans="1:7" customFormat="1">
      <c r="A107" s="1" t="s">
        <v>106</v>
      </c>
      <c r="B107" s="2">
        <f>VLOOKUP(A107,교통문화지수!A:AL,20,0)</f>
        <v>44.72</v>
      </c>
      <c r="C107" s="2">
        <f>VLOOKUP(A107,교통문화지수!A:AL,21,0)</f>
        <v>17</v>
      </c>
      <c r="D107" s="2">
        <f>VLOOKUP(A107,교통문화지수!A:AL,22,0)</f>
        <v>15.76</v>
      </c>
      <c r="E107" s="2">
        <f>VLOOKUP(A107,'1인당 자동차등록대수'!A:AB,14,0)</f>
        <v>0.5</v>
      </c>
      <c r="F107" s="2">
        <f>VLOOKUP(A107,도시면적!A:I,6,0)</f>
        <v>93983908</v>
      </c>
      <c r="G107" s="2">
        <f>VLOOKUP(A107,'주택 수'!A:I,6,0)</f>
        <v>143485</v>
      </c>
    </row>
    <row r="108" spans="1:7" customFormat="1">
      <c r="A108" s="1" t="s">
        <v>107</v>
      </c>
      <c r="B108" s="2">
        <f>VLOOKUP(A108,교통문화지수!A:AL,20,0)</f>
        <v>44.62</v>
      </c>
      <c r="C108" s="2">
        <f>VLOOKUP(A108,교통문화지수!A:AL,21,0)</f>
        <v>16.579999999999998</v>
      </c>
      <c r="D108" s="2">
        <f>VLOOKUP(A108,교통문화지수!A:AL,22,0)</f>
        <v>15.82</v>
      </c>
      <c r="E108" s="2">
        <f>VLOOKUP(A108,'1인당 자동차등록대수'!A:AB,14,0)</f>
        <v>0.4</v>
      </c>
      <c r="F108" s="2">
        <f>VLOOKUP(A108,도시면적!A:I,6,0)</f>
        <v>17333124</v>
      </c>
      <c r="G108" s="2">
        <f>VLOOKUP(A108,'주택 수'!A:I,6,0)</f>
        <v>53200</v>
      </c>
    </row>
    <row r="109" spans="1:7" customFormat="1">
      <c r="A109" s="1" t="s">
        <v>108</v>
      </c>
      <c r="B109" s="2">
        <f>VLOOKUP(A109,교통문화지수!A:AL,20,0)</f>
        <v>45.39</v>
      </c>
      <c r="C109" s="2">
        <f>VLOOKUP(A109,교통문화지수!A:AL,21,0)</f>
        <v>18</v>
      </c>
      <c r="D109" s="2">
        <f>VLOOKUP(A109,교통문화지수!A:AL,22,0)</f>
        <v>15.52</v>
      </c>
      <c r="E109" s="2">
        <f>VLOOKUP(A109,'1인당 자동차등록대수'!A:AB,14,0)</f>
        <v>0.5</v>
      </c>
      <c r="F109" s="2">
        <f>VLOOKUP(A109,도시면적!A:I,6,0)</f>
        <v>76535269</v>
      </c>
      <c r="G109" s="2">
        <f>VLOOKUP(A109,'주택 수'!A:I,6,0)</f>
        <v>136216</v>
      </c>
    </row>
    <row r="110" spans="1:7" customFormat="1">
      <c r="A110" s="1" t="s">
        <v>109</v>
      </c>
      <c r="B110" s="2">
        <f>VLOOKUP(A110,교통문화지수!A:AL,20,0)</f>
        <v>46.43</v>
      </c>
      <c r="C110" s="2">
        <f>VLOOKUP(A110,교통문화지수!A:AL,21,0)</f>
        <v>6.13</v>
      </c>
      <c r="D110" s="2">
        <f>VLOOKUP(A110,교통문화지수!A:AL,22,0)</f>
        <v>14.71</v>
      </c>
      <c r="E110" s="2">
        <f>VLOOKUP(A110,'1인당 자동차등록대수'!A:AB,14,0)</f>
        <v>0.7</v>
      </c>
      <c r="F110" s="2">
        <f>VLOOKUP(A110,도시면적!A:I,6,0)</f>
        <v>7055185</v>
      </c>
      <c r="G110" s="2">
        <f>VLOOKUP(A110,'주택 수'!A:I,6,0)</f>
        <v>25874</v>
      </c>
    </row>
    <row r="111" spans="1:7" customFormat="1">
      <c r="A111" s="1" t="s">
        <v>110</v>
      </c>
      <c r="B111" s="2">
        <f>VLOOKUP(A111,교통문화지수!A:AL,20,0)</f>
        <v>45.49</v>
      </c>
      <c r="C111" s="2">
        <f>VLOOKUP(A111,교통문화지수!A:AL,21,0)</f>
        <v>17.53</v>
      </c>
      <c r="D111" s="2">
        <f>VLOOKUP(A111,교통문화지수!A:AL,22,0)</f>
        <v>16.850000000000001</v>
      </c>
      <c r="E111" s="2">
        <f>VLOOKUP(A111,'1인당 자동차등록대수'!A:AB,14,0)</f>
        <v>0.5</v>
      </c>
      <c r="F111" s="2">
        <f>VLOOKUP(A111,도시면적!A:I,6,0)</f>
        <v>496123890</v>
      </c>
      <c r="G111" s="2">
        <f>VLOOKUP(A111,'주택 수'!A:I,6,0)</f>
        <v>492797</v>
      </c>
    </row>
    <row r="112" spans="1:7" customFormat="1">
      <c r="A112" s="1" t="s">
        <v>111</v>
      </c>
      <c r="B112" s="2">
        <f>VLOOKUP(A112,교통문화지수!A:AL,20,0)</f>
        <v>45.49</v>
      </c>
      <c r="C112" s="2">
        <f>VLOOKUP(A112,교통문화지수!A:AL,21,0)</f>
        <v>17.600000000000001</v>
      </c>
      <c r="D112" s="2">
        <f>VLOOKUP(A112,교통문화지수!A:AL,22,0)</f>
        <v>17.350000000000001</v>
      </c>
      <c r="E112" s="2">
        <f>VLOOKUP(A112,'1인당 자동차등록대수'!A:AB,14,0)</f>
        <v>0.5</v>
      </c>
      <c r="F112" s="2">
        <f>VLOOKUP(A112,도시면적!A:I,6,0)</f>
        <v>69010118</v>
      </c>
      <c r="G112" s="2">
        <f>VLOOKUP(A112,'주택 수'!A:I,6,0)</f>
        <v>61426</v>
      </c>
    </row>
    <row r="113" spans="1:7" customFormat="1">
      <c r="A113" s="1" t="s">
        <v>112</v>
      </c>
      <c r="B113" s="2">
        <f>VLOOKUP(A113,교통문화지수!A:AL,20,0)</f>
        <v>44.1</v>
      </c>
      <c r="C113" s="2">
        <f>VLOOKUP(A113,교통문화지수!A:AL,21,0)</f>
        <v>18.53</v>
      </c>
      <c r="D113" s="2">
        <f>VLOOKUP(A113,교통문화지수!A:AL,22,0)</f>
        <v>17.16</v>
      </c>
      <c r="E113" s="2">
        <f>VLOOKUP(A113,'1인당 자동차등록대수'!A:AB,14,0)</f>
        <v>0.4</v>
      </c>
      <c r="F113" s="2">
        <f>VLOOKUP(A113,도시면적!A:I,6,0)</f>
        <v>118734150</v>
      </c>
      <c r="G113" s="2">
        <f>VLOOKUP(A113,'주택 수'!A:I,6,0)</f>
        <v>79740</v>
      </c>
    </row>
    <row r="114" spans="1:7" customFormat="1">
      <c r="A114" s="1" t="s">
        <v>113</v>
      </c>
      <c r="B114" s="2">
        <f>VLOOKUP(A114,교통문화지수!A:AL,20,0)</f>
        <v>47.26</v>
      </c>
      <c r="C114" s="2">
        <f>VLOOKUP(A114,교통문화지수!A:AL,21,0)</f>
        <v>17.13</v>
      </c>
      <c r="D114" s="2">
        <f>VLOOKUP(A114,교통문화지수!A:AL,22,0)</f>
        <v>15.99</v>
      </c>
      <c r="E114" s="2">
        <f>VLOOKUP(A114,'1인당 자동차등록대수'!A:AB,14,0)</f>
        <v>0.4</v>
      </c>
      <c r="F114" s="2">
        <f>VLOOKUP(A114,도시면적!A:I,6,0)</f>
        <v>74892474</v>
      </c>
      <c r="G114" s="2">
        <f>VLOOKUP(A114,'주택 수'!A:I,6,0)</f>
        <v>152276</v>
      </c>
    </row>
    <row r="115" spans="1:7" customFormat="1">
      <c r="A115" s="1" t="s">
        <v>114</v>
      </c>
      <c r="B115" s="2">
        <f>VLOOKUP(A115,교통문화지수!A:AL,20,0)</f>
        <v>44.42</v>
      </c>
      <c r="C115" s="2">
        <f>VLOOKUP(A115,교통문화지수!A:AL,21,0)</f>
        <v>18.79</v>
      </c>
      <c r="D115" s="2">
        <f>VLOOKUP(A115,교통문화지수!A:AL,22,0)</f>
        <v>16.39</v>
      </c>
      <c r="E115" s="2">
        <f>VLOOKUP(A115,'1인당 자동차등록대수'!A:AB,14,0)</f>
        <v>0.5</v>
      </c>
      <c r="F115" s="2">
        <f>VLOOKUP(A115,도시면적!A:I,6,0)</f>
        <v>177801819</v>
      </c>
      <c r="G115" s="2">
        <f>VLOOKUP(A115,'주택 수'!A:I,6,0)</f>
        <v>117035</v>
      </c>
    </row>
    <row r="116" spans="1:7" customFormat="1">
      <c r="A116" s="1" t="s">
        <v>115</v>
      </c>
      <c r="B116" s="2">
        <f>VLOOKUP(A116,교통문화지수!A:AL,20,0)</f>
        <v>45.52</v>
      </c>
      <c r="C116" s="2">
        <f>VLOOKUP(A116,교통문화지수!A:AL,21,0)</f>
        <v>15.61</v>
      </c>
      <c r="D116" s="2">
        <f>VLOOKUP(A116,교통문화지수!A:AL,22,0)</f>
        <v>17.48</v>
      </c>
      <c r="E116" s="2">
        <f>VLOOKUP(A116,'1인당 자동차등록대수'!A:AB,14,0)</f>
        <v>0.4</v>
      </c>
      <c r="F116" s="2">
        <f>VLOOKUP(A116,도시면적!A:I,6,0)</f>
        <v>55685329</v>
      </c>
      <c r="G116" s="2">
        <f>VLOOKUP(A116,'주택 수'!A:I,6,0)</f>
        <v>82320</v>
      </c>
    </row>
    <row r="117" spans="1:7" customFormat="1">
      <c r="A117" s="1" t="s">
        <v>116</v>
      </c>
      <c r="B117" s="2">
        <f>VLOOKUP(A117,교통문화지수!A:AL,20,0)</f>
        <v>43.71</v>
      </c>
      <c r="C117" s="2">
        <f>VLOOKUP(A117,교통문화지수!A:AL,21,0)</f>
        <v>14.89</v>
      </c>
      <c r="D117" s="2">
        <f>VLOOKUP(A117,교통문화지수!A:AL,22,0)</f>
        <v>16.920000000000002</v>
      </c>
      <c r="E117" s="2">
        <f>VLOOKUP(A117,'1인당 자동차등록대수'!A:AB,14,0)</f>
        <v>0.4</v>
      </c>
      <c r="F117" s="2">
        <f>VLOOKUP(A117,도시면적!A:I,6,0)</f>
        <v>940825058</v>
      </c>
      <c r="G117" s="2">
        <f>VLOOKUP(A117,'주택 수'!A:I,6,0)</f>
        <v>1249757</v>
      </c>
    </row>
    <row r="118" spans="1:7" customFormat="1">
      <c r="A118" s="1" t="s">
        <v>117</v>
      </c>
      <c r="B118" s="2">
        <f>VLOOKUP(A118,교통문화지수!A:AL,20,0)</f>
        <v>42.49</v>
      </c>
      <c r="C118" s="2">
        <f>VLOOKUP(A118,교통문화지수!A:AL,21,0)</f>
        <v>13.38</v>
      </c>
      <c r="D118" s="2">
        <f>VLOOKUP(A118,교통문화지수!A:AL,22,0)</f>
        <v>17.149999999999999</v>
      </c>
      <c r="E118" s="2">
        <f>VLOOKUP(A118,'1인당 자동차등록대수'!A:AB,14,0)</f>
        <v>0.6</v>
      </c>
      <c r="F118" s="2">
        <f>VLOOKUP(A118,도시면적!A:I,6,0)</f>
        <v>238454383</v>
      </c>
      <c r="G118" s="2">
        <f>VLOOKUP(A118,'주택 수'!A:I,6,0)</f>
        <v>43718</v>
      </c>
    </row>
    <row r="119" spans="1:7" customFormat="1">
      <c r="A119" s="1" t="s">
        <v>118</v>
      </c>
      <c r="B119" s="2">
        <f>VLOOKUP(A119,교통문화지수!A:AL,20,0)</f>
        <v>45.11</v>
      </c>
      <c r="C119" s="2">
        <f>VLOOKUP(A119,교통문화지수!A:AL,21,0)</f>
        <v>14.93</v>
      </c>
      <c r="D119" s="2">
        <f>VLOOKUP(A119,교통문화지수!A:AL,22,0)</f>
        <v>17.399999999999999</v>
      </c>
      <c r="E119" s="2">
        <f>VLOOKUP(A119,'1인당 자동차등록대수'!A:AB,14,0)</f>
        <v>0.4</v>
      </c>
      <c r="F119" s="2">
        <f>VLOOKUP(A119,도시면적!A:I,6,0)</f>
        <v>65179775</v>
      </c>
      <c r="G119" s="2">
        <f>VLOOKUP(A119,'주택 수'!A:I,6,0)</f>
        <v>86185</v>
      </c>
    </row>
    <row r="120" spans="1:7" customFormat="1">
      <c r="A120" s="1" t="s">
        <v>119</v>
      </c>
      <c r="B120" s="2">
        <f>VLOOKUP(A120,교통문화지수!A:AL,20,0)</f>
        <v>45.11</v>
      </c>
      <c r="C120" s="2">
        <f>VLOOKUP(A120,교통문화지수!A:AL,21,0)</f>
        <v>11.32</v>
      </c>
      <c r="D120" s="2">
        <f>VLOOKUP(A120,교통문화지수!A:AL,22,0)</f>
        <v>16.86</v>
      </c>
      <c r="E120" s="2">
        <f>VLOOKUP(A120,'1인당 자동차등록대수'!A:AB,14,0)</f>
        <v>0.5</v>
      </c>
      <c r="F120" s="2">
        <f>VLOOKUP(A120,도시면적!A:I,6,0)</f>
        <v>221563954</v>
      </c>
      <c r="G120" s="2">
        <f>VLOOKUP(A120,'주택 수'!A:I,6,0)</f>
        <v>59828</v>
      </c>
    </row>
    <row r="121" spans="1:7" customFormat="1">
      <c r="A121" s="1" t="s">
        <v>120</v>
      </c>
      <c r="B121" s="2">
        <f>VLOOKUP(A121,교통문화지수!A:AL,20,0)</f>
        <v>44.33</v>
      </c>
      <c r="C121" s="2">
        <f>VLOOKUP(A121,교통문화지수!A:AL,21,0)</f>
        <v>11.42</v>
      </c>
      <c r="D121" s="2">
        <f>VLOOKUP(A121,교통문화지수!A:AL,22,0)</f>
        <v>16.46</v>
      </c>
      <c r="E121" s="2">
        <f>VLOOKUP(A121,'1인당 자동차등록대수'!A:AB,14,0)</f>
        <v>0.4</v>
      </c>
      <c r="F121" s="2">
        <f>VLOOKUP(A121,도시면적!A:I,6,0)</f>
        <v>42507261</v>
      </c>
      <c r="G121" s="2">
        <f>VLOOKUP(A121,'주택 수'!A:I,6,0)</f>
        <v>107984</v>
      </c>
    </row>
    <row r="122" spans="1:7" customFormat="1">
      <c r="A122" s="1" t="s">
        <v>121</v>
      </c>
      <c r="B122" s="2">
        <f>VLOOKUP(A122,교통문화지수!A:AL,20,0)</f>
        <v>46.3</v>
      </c>
      <c r="C122" s="2">
        <f>VLOOKUP(A122,교통문화지수!A:AL,21,0)</f>
        <v>13.11</v>
      </c>
      <c r="D122" s="2">
        <f>VLOOKUP(A122,교통문화지수!A:AL,22,0)</f>
        <v>17.37</v>
      </c>
      <c r="E122" s="2">
        <f>VLOOKUP(A122,'1인당 자동차등록대수'!A:AB,14,0)</f>
        <v>0.6</v>
      </c>
      <c r="F122" s="2">
        <f>VLOOKUP(A122,도시면적!A:I,6,0)</f>
        <v>11593305</v>
      </c>
      <c r="G122" s="2">
        <f>VLOOKUP(A122,'주택 수'!A:I,6,0)</f>
        <v>32199</v>
      </c>
    </row>
    <row r="123" spans="1:7" customFormat="1">
      <c r="A123" s="1" t="s">
        <v>122</v>
      </c>
      <c r="B123" s="2">
        <f>VLOOKUP(A123,교통문화지수!A:AL,20,0)</f>
        <v>44.16</v>
      </c>
      <c r="C123" s="2">
        <f>VLOOKUP(A123,교통문화지수!A:AL,21,0)</f>
        <v>13.34</v>
      </c>
      <c r="D123" s="2">
        <f>VLOOKUP(A123,교통문화지수!A:AL,22,0)</f>
        <v>17.28</v>
      </c>
      <c r="E123" s="2">
        <f>VLOOKUP(A123,'1인당 자동차등록대수'!A:AB,14,0)</f>
        <v>0.4</v>
      </c>
      <c r="F123" s="2">
        <f>VLOOKUP(A123,도시면적!A:I,6,0)</f>
        <v>16697577</v>
      </c>
      <c r="G123" s="2">
        <f>VLOOKUP(A123,'주택 수'!A:I,6,0)</f>
        <v>93805</v>
      </c>
    </row>
    <row r="124" spans="1:7" customFormat="1">
      <c r="A124" s="1" t="s">
        <v>280</v>
      </c>
      <c r="B124" s="2">
        <f>VLOOKUP(A124,교통문화지수!A:AL,20,0)</f>
        <v>43.02</v>
      </c>
      <c r="C124" s="2">
        <f>VLOOKUP(A124,교통문화지수!A:AL,21,0)</f>
        <v>16.98</v>
      </c>
      <c r="D124" s="2">
        <f>VLOOKUP(A124,교통문화지수!A:AL,22,0)</f>
        <v>16.73</v>
      </c>
      <c r="E124" s="2">
        <f>VLOOKUP(A124,'1인당 자동차등록대수'!A:AB,14,0)</f>
        <v>0.4</v>
      </c>
      <c r="F124" s="2">
        <f>VLOOKUP(A124,도시면적!A:I,6,0)</f>
        <v>29666536</v>
      </c>
      <c r="G124" s="2">
        <f>VLOOKUP(A124,'주택 수'!A:I,6,0)</f>
        <v>137886</v>
      </c>
    </row>
    <row r="125" spans="1:7" customFormat="1">
      <c r="A125" s="1" t="s">
        <v>123</v>
      </c>
      <c r="B125" s="2">
        <f>VLOOKUP(A125,교통문화지수!A:AL,20,0)</f>
        <v>41.81</v>
      </c>
      <c r="C125" s="2">
        <f>VLOOKUP(A125,교통문화지수!A:AL,21,0)</f>
        <v>11.44</v>
      </c>
      <c r="D125" s="2">
        <f>VLOOKUP(A125,교통문화지수!A:AL,22,0)</f>
        <v>16.940000000000001</v>
      </c>
      <c r="E125" s="2">
        <f>VLOOKUP(A125,'1인당 자동차등록대수'!A:AB,14,0)</f>
        <v>0.4</v>
      </c>
      <c r="F125" s="2">
        <f>VLOOKUP(A125,도시면적!A:I,6,0)</f>
        <v>39434038</v>
      </c>
      <c r="G125" s="2">
        <f>VLOOKUP(A125,'주택 수'!A:I,6,0)</f>
        <v>106359</v>
      </c>
    </row>
    <row r="126" spans="1:7" customFormat="1">
      <c r="A126" s="1" t="s">
        <v>124</v>
      </c>
      <c r="B126" s="2">
        <f>VLOOKUP(A126,교통문화지수!A:AL,20,0)</f>
        <v>44.25</v>
      </c>
      <c r="C126" s="2">
        <f>VLOOKUP(A126,교통문화지수!A:AL,21,0)</f>
        <v>15.67</v>
      </c>
      <c r="D126" s="2">
        <f>VLOOKUP(A126,교통문화지수!A:AL,22,0)</f>
        <v>17.38</v>
      </c>
      <c r="E126" s="2">
        <f>VLOOKUP(A126,'1인당 자동차등록대수'!A:AB,14,0)</f>
        <v>0.4</v>
      </c>
      <c r="F126" s="2">
        <f>VLOOKUP(A126,도시면적!A:I,6,0)</f>
        <v>36106275</v>
      </c>
      <c r="G126" s="2">
        <f>VLOOKUP(A126,'주택 수'!A:I,6,0)</f>
        <v>76320</v>
      </c>
    </row>
    <row r="127" spans="1:7" customFormat="1">
      <c r="A127" s="1" t="s">
        <v>125</v>
      </c>
      <c r="B127" s="2">
        <f>VLOOKUP(A127,교통문화지수!A:AL,20,0)</f>
        <v>44.51</v>
      </c>
      <c r="C127" s="2">
        <f>VLOOKUP(A127,교통문화지수!A:AL,21,0)</f>
        <v>15.61</v>
      </c>
      <c r="D127" s="2">
        <f>VLOOKUP(A127,교통문화지수!A:AL,22,0)</f>
        <v>16.05</v>
      </c>
      <c r="E127" s="2">
        <f>VLOOKUP(A127,'1인당 자동차등록대수'!A:AB,14,0)</f>
        <v>0.4</v>
      </c>
      <c r="F127" s="2">
        <f>VLOOKUP(A127,도시면적!A:I,6,0)</f>
        <v>68381835</v>
      </c>
      <c r="G127" s="2">
        <f>VLOOKUP(A127,'주택 수'!A:I,6,0)</f>
        <v>117239</v>
      </c>
    </row>
    <row r="128" spans="1:7" customFormat="1">
      <c r="A128" s="1" t="s">
        <v>126</v>
      </c>
      <c r="B128" s="2">
        <f>VLOOKUP(A128,교통문화지수!A:AL,20,0)</f>
        <v>43.92</v>
      </c>
      <c r="C128" s="2">
        <f>VLOOKUP(A128,교통문화지수!A:AL,21,0)</f>
        <v>19.46</v>
      </c>
      <c r="D128" s="2">
        <f>VLOOKUP(A128,교통문화지수!A:AL,22,0)</f>
        <v>16.27</v>
      </c>
      <c r="E128" s="2">
        <f>VLOOKUP(A128,'1인당 자동차등록대수'!A:AB,14,0)</f>
        <v>0.3</v>
      </c>
      <c r="F128" s="2">
        <f>VLOOKUP(A128,도시면적!A:I,6,0)</f>
        <v>29362772</v>
      </c>
      <c r="G128" s="2">
        <f>VLOOKUP(A128,'주택 수'!A:I,6,0)</f>
        <v>40431</v>
      </c>
    </row>
    <row r="129" spans="1:7" customFormat="1">
      <c r="A129" s="1" t="s">
        <v>127</v>
      </c>
      <c r="B129" s="2">
        <f>VLOOKUP(A129,교통문화지수!A:AL,20,0)</f>
        <v>43.12</v>
      </c>
      <c r="C129" s="2">
        <f>VLOOKUP(A129,교통문화지수!A:AL,21,0)</f>
        <v>17.12</v>
      </c>
      <c r="D129" s="2">
        <f>VLOOKUP(A129,교통문화지수!A:AL,22,0)</f>
        <v>16.73</v>
      </c>
      <c r="E129" s="2">
        <f>VLOOKUP(A129,'1인당 자동차등록대수'!A:AB,14,0)</f>
        <v>0.5</v>
      </c>
      <c r="F129" s="2">
        <f>VLOOKUP(A129,도시면적!A:I,6,0)</f>
        <v>14084752</v>
      </c>
      <c r="G129" s="2">
        <f>VLOOKUP(A129,'주택 수'!A:I,6,0)</f>
        <v>67214</v>
      </c>
    </row>
    <row r="130" spans="1:7" customFormat="1">
      <c r="A130" s="1" t="s">
        <v>128</v>
      </c>
      <c r="B130" s="2">
        <f>VLOOKUP(A130,교통문화지수!A:AL,20,0)</f>
        <v>42.31</v>
      </c>
      <c r="C130" s="2">
        <f>VLOOKUP(A130,교통문화지수!A:AL,21,0)</f>
        <v>17.03</v>
      </c>
      <c r="D130" s="2">
        <f>VLOOKUP(A130,교통문화지수!A:AL,22,0)</f>
        <v>16.64</v>
      </c>
      <c r="E130" s="2">
        <f>VLOOKUP(A130,'1인당 자동차등록대수'!A:AB,14,0)</f>
        <v>0.5</v>
      </c>
      <c r="F130" s="2">
        <f>VLOOKUP(A130,도시면적!A:I,6,0)</f>
        <v>12094555</v>
      </c>
      <c r="G130" s="2">
        <f>VLOOKUP(A130,'주택 수'!A:I,6,0)</f>
        <v>73078</v>
      </c>
    </row>
    <row r="131" spans="1:7" customFormat="1">
      <c r="A131" s="1" t="s">
        <v>129</v>
      </c>
      <c r="B131" s="2">
        <f>VLOOKUP(A131,교통문화지수!A:AL,20,0)</f>
        <v>41.19</v>
      </c>
      <c r="C131" s="2">
        <f>VLOOKUP(A131,교통문화지수!A:AL,21,0)</f>
        <v>14.97</v>
      </c>
      <c r="D131" s="2">
        <f>VLOOKUP(A131,교통문화지수!A:AL,22,0)</f>
        <v>16.59</v>
      </c>
      <c r="E131" s="2">
        <f>VLOOKUP(A131,'1인당 자동차등록대수'!A:AB,14,0)</f>
        <v>0.3</v>
      </c>
      <c r="F131" s="2">
        <f>VLOOKUP(A131,도시면적!A:I,6,0)</f>
        <v>56165682</v>
      </c>
      <c r="G131" s="2">
        <f>VLOOKUP(A131,'주택 수'!A:I,6,0)</f>
        <v>46522</v>
      </c>
    </row>
    <row r="132" spans="1:7" customFormat="1">
      <c r="A132" s="1" t="s">
        <v>130</v>
      </c>
      <c r="B132" s="2">
        <f>VLOOKUP(A132,교통문화지수!A:AL,20,0)</f>
        <v>42.01</v>
      </c>
      <c r="C132" s="2">
        <f>VLOOKUP(A132,교통문화지수!A:AL,21,0)</f>
        <v>15.17</v>
      </c>
      <c r="D132" s="2">
        <f>VLOOKUP(A132,교통문화지수!A:AL,22,0)</f>
        <v>17.559999999999999</v>
      </c>
      <c r="E132" s="2">
        <f>VLOOKUP(A132,'1인당 자동차등록대수'!A:AB,14,0)</f>
        <v>0.8</v>
      </c>
      <c r="F132" s="2">
        <f>VLOOKUP(A132,도시면적!A:I,6,0)</f>
        <v>4466946</v>
      </c>
      <c r="G132" s="2">
        <f>VLOOKUP(A132,'주택 수'!A:I,6,0)</f>
        <v>17095</v>
      </c>
    </row>
    <row r="133" spans="1:7" customFormat="1">
      <c r="A133" s="1" t="s">
        <v>131</v>
      </c>
      <c r="B133" s="2">
        <f>VLOOKUP(A133,교통문화지수!A:AL,20,0)</f>
        <v>43.09</v>
      </c>
      <c r="C133" s="2">
        <f>VLOOKUP(A133,교통문화지수!A:AL,21,0)</f>
        <v>17.3</v>
      </c>
      <c r="D133" s="2">
        <f>VLOOKUP(A133,교통문화지수!A:AL,22,0)</f>
        <v>16.32</v>
      </c>
      <c r="E133" s="2">
        <f>VLOOKUP(A133,'1인당 자동차등록대수'!A:AB,14,0)</f>
        <v>0.4</v>
      </c>
      <c r="F133" s="2">
        <f>VLOOKUP(A133,도시면적!A:I,6,0)</f>
        <v>55065412</v>
      </c>
      <c r="G133" s="2">
        <f>VLOOKUP(A133,'주택 수'!A:I,6,0)</f>
        <v>143894</v>
      </c>
    </row>
    <row r="134" spans="1:7" customFormat="1">
      <c r="A134" s="1" t="s">
        <v>132</v>
      </c>
      <c r="B134" s="2">
        <f>VLOOKUP(A134,교통문화지수!A:AL,20,0)</f>
        <v>46.04</v>
      </c>
      <c r="C134" s="2">
        <f>VLOOKUP(A134,교통문화지수!A:AL,21,0)</f>
        <v>13.85</v>
      </c>
      <c r="D134" s="2">
        <f>VLOOKUP(A134,교통문화지수!A:AL,22,0)</f>
        <v>16.61</v>
      </c>
      <c r="E134" s="2">
        <f>VLOOKUP(A134,'1인당 자동차등록대수'!A:AB,14,0)</f>
        <v>0.3</v>
      </c>
      <c r="F134" s="2">
        <f>VLOOKUP(A134,도시면적!A:I,6,0)</f>
        <v>605512630</v>
      </c>
      <c r="G134" s="2">
        <f>VLOOKUP(A134,'주택 수'!A:I,6,0)</f>
        <v>2953964</v>
      </c>
    </row>
    <row r="135" spans="1:7" customFormat="1">
      <c r="A135" s="1" t="s">
        <v>133</v>
      </c>
      <c r="B135" s="2">
        <f>VLOOKUP(A135,교통문화지수!A:AL,20,0)</f>
        <v>45.91</v>
      </c>
      <c r="C135" s="2">
        <f>VLOOKUP(A135,교통문화지수!A:AL,21,0)</f>
        <v>15.64</v>
      </c>
      <c r="D135" s="2">
        <f>VLOOKUP(A135,교통문화지수!A:AL,22,0)</f>
        <v>16.809999999999999</v>
      </c>
      <c r="E135" s="2">
        <f>VLOOKUP(A135,'1인당 자동차등록대수'!A:AB,14,0)</f>
        <v>0.4</v>
      </c>
      <c r="F135" s="2">
        <f>VLOOKUP(A135,도시면적!A:I,6,0)</f>
        <v>39497268</v>
      </c>
      <c r="G135" s="2">
        <f>VLOOKUP(A135,'주택 수'!A:I,6,0)</f>
        <v>170444</v>
      </c>
    </row>
    <row r="136" spans="1:7" customFormat="1">
      <c r="A136" s="1" t="s">
        <v>134</v>
      </c>
      <c r="B136" s="2">
        <f>VLOOKUP(A136,교통문화지수!A:AL,20,0)</f>
        <v>44.47</v>
      </c>
      <c r="C136" s="2">
        <f>VLOOKUP(A136,교통문화지수!A:AL,21,0)</f>
        <v>14.6</v>
      </c>
      <c r="D136" s="2">
        <f>VLOOKUP(A136,교통문화지수!A:AL,22,0)</f>
        <v>17.510000000000002</v>
      </c>
      <c r="E136" s="2">
        <f>VLOOKUP(A136,'1인당 자동차등록대수'!A:AB,14,0)</f>
        <v>0.3</v>
      </c>
      <c r="F136" s="2">
        <f>VLOOKUP(A136,도시면적!A:I,6,0)</f>
        <v>24556203</v>
      </c>
      <c r="G136" s="2">
        <f>VLOOKUP(A136,'주택 수'!A:I,6,0)</f>
        <v>123014</v>
      </c>
    </row>
    <row r="137" spans="1:7" customFormat="1">
      <c r="A137" s="1" t="s">
        <v>135</v>
      </c>
      <c r="B137" s="2">
        <f>VLOOKUP(A137,교통문화지수!A:AL,20,0)</f>
        <v>46.96</v>
      </c>
      <c r="C137" s="2">
        <f>VLOOKUP(A137,교통문화지수!A:AL,21,0)</f>
        <v>14.18</v>
      </c>
      <c r="D137" s="2">
        <f>VLOOKUP(A137,교통문화지수!A:AL,22,0)</f>
        <v>17.38</v>
      </c>
      <c r="E137" s="2">
        <f>VLOOKUP(A137,'1인당 자동차등록대수'!A:AB,14,0)</f>
        <v>0.2</v>
      </c>
      <c r="F137" s="2">
        <f>VLOOKUP(A137,도시면적!A:I,6,0)</f>
        <v>23636019</v>
      </c>
      <c r="G137" s="2">
        <f>VLOOKUP(A137,'주택 수'!A:I,6,0)</f>
        <v>97070</v>
      </c>
    </row>
    <row r="138" spans="1:7" customFormat="1">
      <c r="A138" s="1" t="s">
        <v>136</v>
      </c>
      <c r="B138" s="2">
        <f>VLOOKUP(A138,교통문화지수!A:AL,20,0)</f>
        <v>45.55</v>
      </c>
      <c r="C138" s="2">
        <f>VLOOKUP(A138,교통문화지수!A:AL,21,0)</f>
        <v>18.63</v>
      </c>
      <c r="D138" s="2">
        <f>VLOOKUP(A138,교통문화지수!A:AL,22,0)</f>
        <v>13.57</v>
      </c>
      <c r="E138" s="2">
        <f>VLOOKUP(A138,'1인당 자동차등록대수'!A:AB,14,0)</f>
        <v>0.3</v>
      </c>
      <c r="F138" s="2">
        <f>VLOOKUP(A138,도시면적!A:I,6,0)</f>
        <v>41463274</v>
      </c>
      <c r="G138" s="2">
        <f>VLOOKUP(A138,'주택 수'!A:I,6,0)</f>
        <v>193551</v>
      </c>
    </row>
    <row r="139" spans="1:7" customFormat="1">
      <c r="A139" s="1" t="s">
        <v>137</v>
      </c>
      <c r="B139" s="2">
        <f>VLOOKUP(A139,교통문화지수!A:AL,20,0)</f>
        <v>46.62</v>
      </c>
      <c r="C139" s="2">
        <f>VLOOKUP(A139,교통문화지수!A:AL,21,0)</f>
        <v>11.29</v>
      </c>
      <c r="D139" s="2">
        <f>VLOOKUP(A139,교통문화지수!A:AL,22,0)</f>
        <v>15.96</v>
      </c>
      <c r="E139" s="2">
        <f>VLOOKUP(A139,'1인당 자동차등록대수'!A:AB,14,0)</f>
        <v>0.2</v>
      </c>
      <c r="F139" s="2">
        <f>VLOOKUP(A139,도시면적!A:I,6,0)</f>
        <v>29563482</v>
      </c>
      <c r="G139" s="2">
        <f>VLOOKUP(A139,'주택 수'!A:I,6,0)</f>
        <v>126526</v>
      </c>
    </row>
    <row r="140" spans="1:7" customFormat="1">
      <c r="A140" s="1" t="s">
        <v>138</v>
      </c>
      <c r="B140" s="2">
        <f>VLOOKUP(A140,교통문화지수!A:AL,20,0)</f>
        <v>45.79</v>
      </c>
      <c r="C140" s="2">
        <f>VLOOKUP(A140,교통문화지수!A:AL,21,0)</f>
        <v>10.82</v>
      </c>
      <c r="D140" s="2">
        <f>VLOOKUP(A140,교통문화지수!A:AL,22,0)</f>
        <v>16.52</v>
      </c>
      <c r="E140" s="2">
        <f>VLOOKUP(A140,'1인당 자동차등록대수'!A:AB,14,0)</f>
        <v>0.3</v>
      </c>
      <c r="F140" s="2">
        <f>VLOOKUP(A140,도시면적!A:I,6,0)</f>
        <v>17075115</v>
      </c>
      <c r="G140" s="2">
        <f>VLOOKUP(A140,'주택 수'!A:I,6,0)</f>
        <v>89132</v>
      </c>
    </row>
    <row r="141" spans="1:7" customFormat="1">
      <c r="A141" s="1" t="s">
        <v>139</v>
      </c>
      <c r="B141" s="2">
        <f>VLOOKUP(A141,교통문화지수!A:AL,20,0)</f>
        <v>46.37</v>
      </c>
      <c r="C141" s="2">
        <f>VLOOKUP(A141,교통문화지수!A:AL,21,0)</f>
        <v>14.21</v>
      </c>
      <c r="D141" s="2">
        <f>VLOOKUP(A141,교통문화지수!A:AL,22,0)</f>
        <v>14.36</v>
      </c>
      <c r="E141" s="2">
        <f>VLOOKUP(A141,'1인당 자동차등록대수'!A:AB,14,0)</f>
        <v>0.4</v>
      </c>
      <c r="F141" s="2">
        <f>VLOOKUP(A141,도시면적!A:I,6,0)</f>
        <v>20136328</v>
      </c>
      <c r="G141" s="2">
        <f>VLOOKUP(A141,'주택 수'!A:I,6,0)</f>
        <v>129693</v>
      </c>
    </row>
    <row r="142" spans="1:7" customFormat="1">
      <c r="A142" s="1" t="s">
        <v>140</v>
      </c>
      <c r="B142" s="2">
        <f>VLOOKUP(A142,교통문화지수!A:AL,20,0)</f>
        <v>41.67</v>
      </c>
      <c r="C142" s="2">
        <f>VLOOKUP(A142,교통문화지수!A:AL,21,0)</f>
        <v>10.41</v>
      </c>
      <c r="D142" s="2">
        <f>VLOOKUP(A142,교통문화지수!A:AL,22,0)</f>
        <v>16.71</v>
      </c>
      <c r="E142" s="2">
        <f>VLOOKUP(A142,'1인당 자동차등록대수'!A:AB,14,0)</f>
        <v>0.4</v>
      </c>
      <c r="F142" s="2">
        <f>VLOOKUP(A142,도시면적!A:I,6,0)</f>
        <v>13012685</v>
      </c>
      <c r="G142" s="2">
        <f>VLOOKUP(A142,'주택 수'!A:I,6,0)</f>
        <v>67012</v>
      </c>
    </row>
    <row r="143" spans="1:7" customFormat="1">
      <c r="A143" s="1" t="s">
        <v>141</v>
      </c>
      <c r="B143" s="2">
        <f>VLOOKUP(A143,교통문화지수!A:AL,20,0)</f>
        <v>45.16</v>
      </c>
      <c r="C143" s="2">
        <f>VLOOKUP(A143,교통문화지수!A:AL,21,0)</f>
        <v>11.34</v>
      </c>
      <c r="D143" s="2">
        <f>VLOOKUP(A143,교통문화지수!A:AL,22,0)</f>
        <v>16.54</v>
      </c>
      <c r="E143" s="2">
        <f>VLOOKUP(A143,'1인당 자동차등록대수'!A:AB,14,0)</f>
        <v>0.3</v>
      </c>
      <c r="F143" s="2">
        <f>VLOOKUP(A143,도시면적!A:I,6,0)</f>
        <v>35545790</v>
      </c>
      <c r="G143" s="2">
        <f>VLOOKUP(A143,'주택 수'!A:I,6,0)</f>
        <v>187376</v>
      </c>
    </row>
    <row r="144" spans="1:7" customFormat="1">
      <c r="A144" s="1" t="s">
        <v>142</v>
      </c>
      <c r="B144" s="2">
        <f>VLOOKUP(A144,교통문화지수!A:AL,20,0)</f>
        <v>48.08</v>
      </c>
      <c r="C144" s="2">
        <f>VLOOKUP(A144,교통문화지수!A:AL,21,0)</f>
        <v>11.76</v>
      </c>
      <c r="D144" s="2">
        <f>VLOOKUP(A144,교통문화지수!A:AL,22,0)</f>
        <v>17.02</v>
      </c>
      <c r="E144" s="2">
        <f>VLOOKUP(A144,'1인당 자동차등록대수'!A:AB,14,0)</f>
        <v>0.3</v>
      </c>
      <c r="F144" s="2">
        <f>VLOOKUP(A144,도시면적!A:I,6,0)</f>
        <v>20679052</v>
      </c>
      <c r="G144" s="2">
        <f>VLOOKUP(A144,'주택 수'!A:I,6,0)</f>
        <v>106641</v>
      </c>
    </row>
    <row r="145" spans="1:7" customFormat="1">
      <c r="A145" s="1" t="s">
        <v>143</v>
      </c>
      <c r="B145" s="2">
        <f>VLOOKUP(A145,교통문화지수!A:AL,20,0)</f>
        <v>45.68</v>
      </c>
      <c r="C145" s="2">
        <f>VLOOKUP(A145,교통문화지수!A:AL,21,0)</f>
        <v>16.190000000000001</v>
      </c>
      <c r="D145" s="2">
        <f>VLOOKUP(A145,교통문화지수!A:AL,22,0)</f>
        <v>17.809999999999999</v>
      </c>
      <c r="E145" s="2">
        <f>VLOOKUP(A145,'1인당 자동차등록대수'!A:AB,14,0)</f>
        <v>0.3</v>
      </c>
      <c r="F145" s="2">
        <f>VLOOKUP(A145,도시면적!A:I,6,0)</f>
        <v>14245433</v>
      </c>
      <c r="G145" s="2">
        <f>VLOOKUP(A145,'주택 수'!A:I,6,0)</f>
        <v>104821</v>
      </c>
    </row>
    <row r="146" spans="1:7" customFormat="1">
      <c r="A146" s="1" t="s">
        <v>144</v>
      </c>
      <c r="B146" s="2">
        <f>VLOOKUP(A146,교통문화지수!A:AL,20,0)</f>
        <v>44.47</v>
      </c>
      <c r="C146" s="2">
        <f>VLOOKUP(A146,교통문화지수!A:AL,21,0)</f>
        <v>15.69</v>
      </c>
      <c r="D146" s="2">
        <f>VLOOKUP(A146,교통문화지수!A:AL,22,0)</f>
        <v>15.63</v>
      </c>
      <c r="E146" s="2">
        <f>VLOOKUP(A146,'1인당 자동차등록대수'!A:AB,14,0)</f>
        <v>0.3</v>
      </c>
      <c r="F146" s="2">
        <f>VLOOKUP(A146,도시면적!A:I,6,0)</f>
        <v>16387882</v>
      </c>
      <c r="G146" s="2">
        <f>VLOOKUP(A146,'주택 수'!A:I,6,0)</f>
        <v>115075</v>
      </c>
    </row>
    <row r="147" spans="1:7" customFormat="1">
      <c r="A147" s="1" t="s">
        <v>145</v>
      </c>
      <c r="B147" s="2">
        <f>VLOOKUP(A147,교통문화지수!A:AL,20,0)</f>
        <v>46.62</v>
      </c>
      <c r="C147" s="2">
        <f>VLOOKUP(A147,교통문화지수!A:AL,21,0)</f>
        <v>11.74</v>
      </c>
      <c r="D147" s="2">
        <f>VLOOKUP(A147,교통문화지수!A:AL,22,0)</f>
        <v>16.010000000000002</v>
      </c>
      <c r="E147" s="2">
        <f>VLOOKUP(A147,'1인당 자동차등록대수'!A:AB,14,0)</f>
        <v>0.3</v>
      </c>
      <c r="F147" s="2">
        <f>VLOOKUP(A147,도시면적!A:I,6,0)</f>
        <v>23884089</v>
      </c>
      <c r="G147" s="2">
        <f>VLOOKUP(A147,'주택 수'!A:I,6,0)</f>
        <v>119298</v>
      </c>
    </row>
    <row r="148" spans="1:7" customFormat="1">
      <c r="A148" s="1" t="s">
        <v>146</v>
      </c>
      <c r="B148" s="2">
        <f>VLOOKUP(A148,교통문화지수!A:AL,20,0)</f>
        <v>43.29</v>
      </c>
      <c r="C148" s="2">
        <f>VLOOKUP(A148,교통문화지수!A:AL,21,0)</f>
        <v>12</v>
      </c>
      <c r="D148" s="2">
        <f>VLOOKUP(A148,교통문화지수!A:AL,22,0)</f>
        <v>16.72</v>
      </c>
      <c r="E148" s="2">
        <f>VLOOKUP(A148,'1인당 자동차등록대수'!A:AB,14,0)</f>
        <v>0.3</v>
      </c>
      <c r="F148" s="2">
        <f>VLOOKUP(A148,도시면적!A:I,6,0)</f>
        <v>17685845</v>
      </c>
      <c r="G148" s="2">
        <f>VLOOKUP(A148,'주택 수'!A:I,6,0)</f>
        <v>97616</v>
      </c>
    </row>
    <row r="149" spans="1:7" customFormat="1">
      <c r="A149" s="1" t="s">
        <v>147</v>
      </c>
      <c r="B149" s="2">
        <f>VLOOKUP(A149,교통문화지수!A:AL,20,0)</f>
        <v>48.86</v>
      </c>
      <c r="C149" s="2">
        <f>VLOOKUP(A149,교통문화지수!A:AL,21,0)</f>
        <v>17.2</v>
      </c>
      <c r="D149" s="2">
        <f>VLOOKUP(A149,교통문화지수!A:AL,22,0)</f>
        <v>16.670000000000002</v>
      </c>
      <c r="E149" s="2">
        <f>VLOOKUP(A149,'1인당 자동차등록대수'!A:AB,14,0)</f>
        <v>0.4</v>
      </c>
      <c r="F149" s="2">
        <f>VLOOKUP(A149,도시면적!A:I,6,0)</f>
        <v>46899887</v>
      </c>
      <c r="G149" s="2">
        <f>VLOOKUP(A149,'주택 수'!A:I,6,0)</f>
        <v>131777</v>
      </c>
    </row>
    <row r="150" spans="1:7" customFormat="1">
      <c r="A150" s="1" t="s">
        <v>148</v>
      </c>
      <c r="B150" s="2">
        <f>VLOOKUP(A150,교통문화지수!A:AL,20,0)</f>
        <v>46.05</v>
      </c>
      <c r="C150" s="2">
        <f>VLOOKUP(A150,교통문화지수!A:AL,21,0)</f>
        <v>16.97</v>
      </c>
      <c r="D150" s="2">
        <f>VLOOKUP(A150,교통문화지수!A:AL,22,0)</f>
        <v>16.649999999999999</v>
      </c>
      <c r="E150" s="2">
        <f>VLOOKUP(A150,'1인당 자동차등록대수'!A:AB,14,0)</f>
        <v>0.4</v>
      </c>
      <c r="F150" s="2">
        <f>VLOOKUP(A150,도시면적!A:I,6,0)</f>
        <v>16804270</v>
      </c>
      <c r="G150" s="2">
        <f>VLOOKUP(A150,'주택 수'!A:I,6,0)</f>
        <v>91037</v>
      </c>
    </row>
    <row r="151" spans="1:7" customFormat="1">
      <c r="A151" s="1" t="s">
        <v>149</v>
      </c>
      <c r="B151" s="2">
        <f>VLOOKUP(A151,교통문화지수!A:AL,20,0)</f>
        <v>47.56</v>
      </c>
      <c r="C151" s="2">
        <f>VLOOKUP(A151,교통문화지수!A:AL,21,0)</f>
        <v>10.9</v>
      </c>
      <c r="D151" s="2">
        <f>VLOOKUP(A151,교통문화지수!A:AL,22,0)</f>
        <v>17.850000000000001</v>
      </c>
      <c r="E151" s="2">
        <f>VLOOKUP(A151,'1인당 자동차등록대수'!A:AB,14,0)</f>
        <v>0.3</v>
      </c>
      <c r="F151" s="2">
        <f>VLOOKUP(A151,도시면적!A:I,6,0)</f>
        <v>24621422</v>
      </c>
      <c r="G151" s="2">
        <f>VLOOKUP(A151,'주택 수'!A:I,6,0)</f>
        <v>136437</v>
      </c>
    </row>
    <row r="152" spans="1:7" customFormat="1">
      <c r="A152" s="1" t="s">
        <v>150</v>
      </c>
      <c r="B152" s="2">
        <f>VLOOKUP(A152,교통문화지수!A:AL,20,0)</f>
        <v>46.87</v>
      </c>
      <c r="C152" s="2">
        <f>VLOOKUP(A152,교통문화지수!A:AL,21,0)</f>
        <v>16.53</v>
      </c>
      <c r="D152" s="2">
        <f>VLOOKUP(A152,교통문화지수!A:AL,22,0)</f>
        <v>16.809999999999999</v>
      </c>
      <c r="E152" s="2">
        <f>VLOOKUP(A152,'1인당 자동차등록대수'!A:AB,14,0)</f>
        <v>0.4</v>
      </c>
      <c r="F152" s="2">
        <f>VLOOKUP(A152,도시면적!A:I,6,0)</f>
        <v>33857302</v>
      </c>
      <c r="G152" s="2">
        <f>VLOOKUP(A152,'주택 수'!A:I,6,0)</f>
        <v>208692</v>
      </c>
    </row>
    <row r="153" spans="1:7" customFormat="1">
      <c r="A153" s="1" t="s">
        <v>151</v>
      </c>
      <c r="B153" s="2">
        <f>VLOOKUP(A153,교통문화지수!A:AL,20,0)</f>
        <v>44.53</v>
      </c>
      <c r="C153" s="2">
        <f>VLOOKUP(A153,교통문화지수!A:AL,21,0)</f>
        <v>13.47</v>
      </c>
      <c r="D153" s="2">
        <f>VLOOKUP(A153,교통문화지수!A:AL,22,0)</f>
        <v>16.75</v>
      </c>
      <c r="E153" s="2">
        <f>VLOOKUP(A153,'1인당 자동차등록대수'!A:AB,14,0)</f>
        <v>0.3</v>
      </c>
      <c r="F153" s="2">
        <f>VLOOKUP(A153,도시면적!A:I,6,0)</f>
        <v>17469613</v>
      </c>
      <c r="G153" s="2">
        <f>VLOOKUP(A153,'주택 수'!A:I,6,0)</f>
        <v>139938</v>
      </c>
    </row>
    <row r="154" spans="1:7" customFormat="1">
      <c r="A154" s="1" t="s">
        <v>152</v>
      </c>
      <c r="B154" s="2">
        <f>VLOOKUP(A154,교통문화지수!A:AL,20,0)</f>
        <v>49.36</v>
      </c>
      <c r="C154" s="2">
        <f>VLOOKUP(A154,교통문화지수!A:AL,21,0)</f>
        <v>15.83</v>
      </c>
      <c r="D154" s="2">
        <f>VLOOKUP(A154,교통문화지수!A:AL,22,0)</f>
        <v>18.07</v>
      </c>
      <c r="E154" s="2">
        <f>VLOOKUP(A154,'1인당 자동차등록대수'!A:AB,14,0)</f>
        <v>0.4</v>
      </c>
      <c r="F154" s="2">
        <f>VLOOKUP(A154,도시면적!A:I,6,0)</f>
        <v>24354830</v>
      </c>
      <c r="G154" s="2">
        <f>VLOOKUP(A154,'주택 수'!A:I,6,0)</f>
        <v>101603</v>
      </c>
    </row>
    <row r="155" spans="1:7" customFormat="1">
      <c r="A155" s="1" t="s">
        <v>153</v>
      </c>
      <c r="B155" s="2">
        <f>VLOOKUP(A155,교통문화지수!A:AL,20,0)</f>
        <v>42.37</v>
      </c>
      <c r="C155" s="2">
        <f>VLOOKUP(A155,교통문화지수!A:AL,21,0)</f>
        <v>16.62</v>
      </c>
      <c r="D155" s="2">
        <f>VLOOKUP(A155,교통문화지수!A:AL,22,0)</f>
        <v>16.149999999999999</v>
      </c>
      <c r="E155" s="2">
        <f>VLOOKUP(A155,'1인당 자동차등록대수'!A:AB,14,0)</f>
        <v>0.3</v>
      </c>
      <c r="F155" s="2">
        <f>VLOOKUP(A155,도시면적!A:I,6,0)</f>
        <v>21870000</v>
      </c>
      <c r="G155" s="2">
        <f>VLOOKUP(A155,'주택 수'!A:I,6,0)</f>
        <v>72463</v>
      </c>
    </row>
    <row r="156" spans="1:7" customFormat="1">
      <c r="A156" s="1" t="s">
        <v>154</v>
      </c>
      <c r="B156" s="2">
        <f>VLOOKUP(A156,교통문화지수!A:AL,20,0)</f>
        <v>48.58</v>
      </c>
      <c r="C156" s="2">
        <f>VLOOKUP(A156,교통문화지수!A:AL,21,0)</f>
        <v>11.43</v>
      </c>
      <c r="D156" s="2">
        <f>VLOOKUP(A156,교통문화지수!A:AL,22,0)</f>
        <v>16.66</v>
      </c>
      <c r="E156" s="2">
        <f>VLOOKUP(A156,'1인당 자동차등록대수'!A:AB,14,0)</f>
        <v>0.3</v>
      </c>
      <c r="F156" s="2">
        <f>VLOOKUP(A156,도시면적!A:I,6,0)</f>
        <v>29788522</v>
      </c>
      <c r="G156" s="2">
        <f>VLOOKUP(A156,'주택 수'!A:I,6,0)</f>
        <v>148557</v>
      </c>
    </row>
    <row r="157" spans="1:7" customFormat="1">
      <c r="A157" s="1" t="s">
        <v>155</v>
      </c>
      <c r="B157" s="2">
        <f>VLOOKUP(A157,교통문화지수!A:AL,20,0)</f>
        <v>46.67</v>
      </c>
      <c r="C157" s="2">
        <f>VLOOKUP(A157,교통문화지수!A:AL,21,0)</f>
        <v>16.97</v>
      </c>
      <c r="D157" s="2">
        <f>VLOOKUP(A157,교통문화지수!A:AL,22,0)</f>
        <v>16.739999999999998</v>
      </c>
      <c r="E157" s="2">
        <f>VLOOKUP(A157,'1인당 자동차등록대수'!A:AB,14,0)</f>
        <v>0.3</v>
      </c>
      <c r="F157" s="2">
        <f>VLOOKUP(A157,도시면적!A:I,6,0)</f>
        <v>23972507</v>
      </c>
      <c r="G157" s="2">
        <f>VLOOKUP(A157,'주택 수'!A:I,6,0)</f>
        <v>46440</v>
      </c>
    </row>
    <row r="158" spans="1:7" customFormat="1">
      <c r="A158" s="1" t="s">
        <v>156</v>
      </c>
      <c r="B158" s="2">
        <f>VLOOKUP(A158,교통문화지수!A:AL,20,0)</f>
        <v>46.61</v>
      </c>
      <c r="C158" s="2">
        <f>VLOOKUP(A158,교통문화지수!A:AL,21,0)</f>
        <v>8.9499999999999993</v>
      </c>
      <c r="D158" s="2">
        <f>VLOOKUP(A158,교통문화지수!A:AL,22,0)</f>
        <v>16.07</v>
      </c>
      <c r="E158" s="2">
        <f>VLOOKUP(A158,'1인당 자동차등록대수'!A:AB,14,0)</f>
        <v>0.4</v>
      </c>
      <c r="F158" s="2">
        <f>VLOOKUP(A158,도시면적!A:I,6,0)</f>
        <v>9974292</v>
      </c>
      <c r="G158" s="2">
        <f>VLOOKUP(A158,'주택 수'!A:I,6,0)</f>
        <v>41754</v>
      </c>
    </row>
    <row r="159" spans="1:7" customFormat="1">
      <c r="A159" s="1" t="s">
        <v>157</v>
      </c>
      <c r="B159" s="2">
        <f>VLOOKUP(A159,교통문화지수!A:AL,20,0)</f>
        <v>42.97</v>
      </c>
      <c r="C159" s="2">
        <f>VLOOKUP(A159,교통문화지수!A:AL,21,0)</f>
        <v>12.88</v>
      </c>
      <c r="D159" s="2">
        <f>VLOOKUP(A159,교통문화지수!A:AL,22,0)</f>
        <v>17.2</v>
      </c>
      <c r="E159" s="2">
        <f>VLOOKUP(A159,'1인당 자동차등록대수'!A:AB,14,0)</f>
        <v>0.3</v>
      </c>
      <c r="F159" s="2">
        <f>VLOOKUP(A159,도시면적!A:I,6,0)</f>
        <v>18531520</v>
      </c>
      <c r="G159" s="2">
        <f>VLOOKUP(A159,'주택 수'!A:I,6,0)</f>
        <v>107997</v>
      </c>
    </row>
    <row r="160" spans="1:7" customFormat="1">
      <c r="A160" s="1" t="s">
        <v>158</v>
      </c>
      <c r="B160" s="2">
        <f>VLOOKUP(A160,교통문화지수!A:AL,20,0)</f>
        <v>47.62</v>
      </c>
      <c r="C160" s="2">
        <f>VLOOKUP(A160,교통문화지수!A:AL,21,0)</f>
        <v>18.329999999999998</v>
      </c>
      <c r="D160" s="2">
        <f>VLOOKUP(A160,교통문화지수!A:AL,22,0)</f>
        <v>16.940000000000001</v>
      </c>
      <c r="E160" s="2">
        <f>VLOOKUP(A160,'1인당 자동차등록대수'!A:AB,14,0)</f>
        <v>0.5</v>
      </c>
      <c r="F160" s="2">
        <f>VLOOKUP(A160,도시면적!A:I,6,0)</f>
        <v>142715907</v>
      </c>
      <c r="G160" s="2">
        <f>VLOOKUP(A160,'주택 수'!A:I,6,0)</f>
        <v>132257</v>
      </c>
    </row>
    <row r="161" spans="1:7" customFormat="1">
      <c r="A161" s="1" t="s">
        <v>159</v>
      </c>
      <c r="B161" s="2">
        <f>VLOOKUP(A161,교통문화지수!A:AL,20,0)</f>
        <v>45.01</v>
      </c>
      <c r="C161" s="2">
        <f>VLOOKUP(A161,교통문화지수!A:AL,21,0)</f>
        <v>17.3</v>
      </c>
      <c r="D161" s="2">
        <f>VLOOKUP(A161,교통문화지수!A:AL,22,0)</f>
        <v>16.98</v>
      </c>
      <c r="E161" s="2">
        <f>VLOOKUP(A161,'1인당 자동차등록대수'!A:AB,14,0)</f>
        <v>0.5</v>
      </c>
      <c r="F161" s="2">
        <f>VLOOKUP(A161,도시면적!A:I,6,0)</f>
        <v>755545353</v>
      </c>
      <c r="G161" s="2">
        <f>VLOOKUP(A161,'주택 수'!A:I,6,0)</f>
        <v>391596</v>
      </c>
    </row>
    <row r="162" spans="1:7" customFormat="1">
      <c r="A162" s="1" t="s">
        <v>160</v>
      </c>
      <c r="B162" s="2">
        <f>VLOOKUP(A162,교통문화지수!A:AL,20,0)</f>
        <v>43.82</v>
      </c>
      <c r="C162" s="2">
        <f>VLOOKUP(A162,교통문화지수!A:AL,21,0)</f>
        <v>18.46</v>
      </c>
      <c r="D162" s="2">
        <f>VLOOKUP(A162,교통문화지수!A:AL,22,0)</f>
        <v>17.79</v>
      </c>
      <c r="E162" s="2">
        <f>VLOOKUP(A162,'1인당 자동차등록대수'!A:AB,14,0)</f>
        <v>0.5</v>
      </c>
      <c r="F162" s="2">
        <f>VLOOKUP(A162,도시면적!A:I,6,0)</f>
        <v>73691355</v>
      </c>
      <c r="G162" s="2">
        <f>VLOOKUP(A162,'주택 수'!A:I,6,0)</f>
        <v>108443</v>
      </c>
    </row>
    <row r="163" spans="1:7" customFormat="1">
      <c r="A163" s="1" t="s">
        <v>161</v>
      </c>
      <c r="B163" s="2">
        <f>VLOOKUP(A163,교통문화지수!A:AL,20,0)</f>
        <v>46.91</v>
      </c>
      <c r="C163" s="2">
        <f>VLOOKUP(A163,교통문화지수!A:AL,21,0)</f>
        <v>17.079999999999998</v>
      </c>
      <c r="D163" s="2">
        <f>VLOOKUP(A163,교통문화지수!A:AL,22,0)</f>
        <v>15.96</v>
      </c>
      <c r="E163" s="2">
        <f>VLOOKUP(A163,'1인당 자동차등록대수'!A:AB,14,0)</f>
        <v>0.4</v>
      </c>
      <c r="F163" s="2">
        <f>VLOOKUP(A163,도시면적!A:I,6,0)</f>
        <v>36351722</v>
      </c>
      <c r="G163" s="2">
        <f>VLOOKUP(A163,'주택 수'!A:I,6,0)</f>
        <v>53125</v>
      </c>
    </row>
    <row r="164" spans="1:7" customFormat="1">
      <c r="A164" s="1" t="s">
        <v>162</v>
      </c>
      <c r="B164" s="2">
        <f>VLOOKUP(A164,교통문화지수!A:AL,20,0)</f>
        <v>43.29</v>
      </c>
      <c r="C164" s="2">
        <f>VLOOKUP(A164,교통문화지수!A:AL,21,0)</f>
        <v>17.27</v>
      </c>
      <c r="D164" s="2">
        <f>VLOOKUP(A164,교통문화지수!A:AL,22,0)</f>
        <v>16.170000000000002</v>
      </c>
      <c r="E164" s="2">
        <f>VLOOKUP(A164,'1인당 자동차등록대수'!A:AB,14,0)</f>
        <v>0.5</v>
      </c>
      <c r="F164" s="2">
        <f>VLOOKUP(A164,도시면적!A:I,6,0)</f>
        <v>120602620</v>
      </c>
      <c r="G164" s="2">
        <f>VLOOKUP(A164,'주택 수'!A:I,6,0)</f>
        <v>76108</v>
      </c>
    </row>
    <row r="165" spans="1:7" customFormat="1">
      <c r="A165" s="1" t="s">
        <v>163</v>
      </c>
      <c r="B165" s="2">
        <f>VLOOKUP(A165,교통문화지수!A:AL,20,0)</f>
        <v>43.35</v>
      </c>
      <c r="C165" s="2">
        <f>VLOOKUP(A165,교통문화지수!A:AL,21,0)</f>
        <v>17.78</v>
      </c>
      <c r="D165" s="2">
        <f>VLOOKUP(A165,교통문화지수!A:AL,22,0)</f>
        <v>17.239999999999998</v>
      </c>
      <c r="E165" s="2">
        <f>VLOOKUP(A165,'1인당 자동차등록대수'!A:AB,14,0)</f>
        <v>0.6</v>
      </c>
      <c r="F165" s="2">
        <f>VLOOKUP(A165,도시면적!A:I,6,0)</f>
        <v>487835915</v>
      </c>
      <c r="G165" s="2">
        <f>VLOOKUP(A165,'주택 수'!A:I,6,0)</f>
        <v>82993</v>
      </c>
    </row>
    <row r="166" spans="1:7" customFormat="1">
      <c r="A166" s="1" t="s">
        <v>164</v>
      </c>
      <c r="B166" s="2">
        <f>VLOOKUP(A166,교통문화지수!A:AL,20,0)</f>
        <v>45.55</v>
      </c>
      <c r="C166" s="2">
        <f>VLOOKUP(A166,교통문화지수!A:AL,21,0)</f>
        <v>15.94</v>
      </c>
      <c r="D166" s="2">
        <f>VLOOKUP(A166,교통문화지수!A:AL,22,0)</f>
        <v>17.18</v>
      </c>
      <c r="E166" s="2">
        <f>VLOOKUP(A166,'1인당 자동차등록대수'!A:AB,14,0)</f>
        <v>0.5</v>
      </c>
      <c r="F166" s="2">
        <f>VLOOKUP(A166,도시면적!A:I,6,0)</f>
        <v>37063741</v>
      </c>
      <c r="G166" s="2">
        <f>VLOOKUP(A166,'주택 수'!A:I,6,0)</f>
        <v>70927</v>
      </c>
    </row>
    <row r="167" spans="1:7" customFormat="1">
      <c r="A167" s="1" t="s">
        <v>165</v>
      </c>
      <c r="B167" s="2">
        <f>VLOOKUP(A167,교통문화지수!A:AL,20,0)</f>
        <v>46.38</v>
      </c>
      <c r="C167" s="2">
        <f>VLOOKUP(A167,교통문화지수!A:AL,21,0)</f>
        <v>14.52</v>
      </c>
      <c r="D167" s="2">
        <f>VLOOKUP(A167,교통문화지수!A:AL,22,0)</f>
        <v>16.71</v>
      </c>
      <c r="E167" s="2">
        <f>VLOOKUP(A167,'1인당 자동차등록대수'!A:AB,14,0)</f>
        <v>0.6</v>
      </c>
      <c r="F167" s="2">
        <f>VLOOKUP(A167,도시면적!A:I,6,0)</f>
        <v>529642905</v>
      </c>
      <c r="G167" s="2">
        <f>VLOOKUP(A167,'주택 수'!A:I,6,0)</f>
        <v>1019365</v>
      </c>
    </row>
    <row r="168" spans="1:7" customFormat="1">
      <c r="A168" s="1" t="s">
        <v>166</v>
      </c>
      <c r="B168" s="2">
        <f>VLOOKUP(A168,교통문화지수!A:AL,20,0)</f>
        <v>47.75</v>
      </c>
      <c r="C168" s="2">
        <f>VLOOKUP(A168,교통문화지수!A:AL,21,0)</f>
        <v>15.73</v>
      </c>
      <c r="D168" s="2">
        <f>VLOOKUP(A168,교통문화지수!A:AL,22,0)</f>
        <v>16.93</v>
      </c>
      <c r="E168" s="2">
        <f>VLOOKUP(A168,'1인당 자동차등록대수'!A:AB,14,0)</f>
        <v>1.2</v>
      </c>
      <c r="F168" s="2">
        <f>VLOOKUP(A168,도시면적!A:I,6,0)</f>
        <v>17306615</v>
      </c>
      <c r="G168" s="2">
        <f>VLOOKUP(A168,'주택 수'!A:I,6,0)</f>
        <v>28714</v>
      </c>
    </row>
    <row r="169" spans="1:7" customFormat="1">
      <c r="A169" s="1" t="s">
        <v>167</v>
      </c>
      <c r="B169" s="2">
        <f>VLOOKUP(A169,교통문화지수!A:AL,20,0)</f>
        <v>46.93</v>
      </c>
      <c r="C169" s="2">
        <f>VLOOKUP(A169,교통문화지수!A:AL,21,0)</f>
        <v>10.69</v>
      </c>
      <c r="D169" s="2">
        <f>VLOOKUP(A169,교통문화지수!A:AL,22,0)</f>
        <v>16.96</v>
      </c>
      <c r="E169" s="2">
        <f>VLOOKUP(A169,'1인당 자동차등록대수'!A:AB,14,0)</f>
        <v>1</v>
      </c>
      <c r="F169" s="2">
        <f>VLOOKUP(A169,도시면적!A:I,6,0)</f>
        <v>45549828</v>
      </c>
      <c r="G169" s="2">
        <f>VLOOKUP(A169,'주택 수'!A:I,6,0)</f>
        <v>106268</v>
      </c>
    </row>
    <row r="170" spans="1:7" customFormat="1">
      <c r="A170" s="1" t="s">
        <v>168</v>
      </c>
      <c r="B170" s="2">
        <f>VLOOKUP(A170,교통문화지수!A:AL,20,0)</f>
        <v>47.42</v>
      </c>
      <c r="C170" s="2">
        <f>VLOOKUP(A170,교통문화지수!A:AL,21,0)</f>
        <v>17.61</v>
      </c>
      <c r="D170" s="2">
        <f>VLOOKUP(A170,교통문화지수!A:AL,22,0)</f>
        <v>17.87</v>
      </c>
      <c r="E170" s="2">
        <f>VLOOKUP(A170,'1인당 자동차등록대수'!A:AB,14,0)</f>
        <v>0.5</v>
      </c>
      <c r="F170" s="2">
        <f>VLOOKUP(A170,도시면적!A:I,6,0)</f>
        <v>68648644</v>
      </c>
      <c r="G170" s="2">
        <f>VLOOKUP(A170,'주택 수'!A:I,6,0)</f>
        <v>185746</v>
      </c>
    </row>
    <row r="171" spans="1:7" customFormat="1">
      <c r="A171" s="1" t="s">
        <v>169</v>
      </c>
      <c r="B171" s="2">
        <f>VLOOKUP(A171,교통문화지수!A:AL,20,0)</f>
        <v>45.31</v>
      </c>
      <c r="C171" s="2">
        <f>VLOOKUP(A171,교통문화지수!A:AL,21,0)</f>
        <v>11.57</v>
      </c>
      <c r="D171" s="2">
        <f>VLOOKUP(A171,교통문화지수!A:AL,22,0)</f>
        <v>16.239999999999998</v>
      </c>
      <c r="E171" s="2">
        <f>VLOOKUP(A171,'1인당 자동차등록대수'!A:AB,14,0)</f>
        <v>0.5</v>
      </c>
      <c r="F171" s="2">
        <f>VLOOKUP(A171,도시면적!A:I,6,0)</f>
        <v>7596941</v>
      </c>
      <c r="G171" s="2">
        <f>VLOOKUP(A171,'주택 수'!A:I,6,0)</f>
        <v>24497</v>
      </c>
    </row>
    <row r="172" spans="1:7" customFormat="1">
      <c r="A172" s="1" t="s">
        <v>170</v>
      </c>
      <c r="B172" s="2">
        <f>VLOOKUP(A172,교통문화지수!A:AL,20,0)</f>
        <v>44.59</v>
      </c>
      <c r="C172" s="2">
        <f>VLOOKUP(A172,교통문화지수!A:AL,21,0)</f>
        <v>15.57</v>
      </c>
      <c r="D172" s="2">
        <f>VLOOKUP(A172,교통문화지수!A:AL,22,0)</f>
        <v>16.04</v>
      </c>
      <c r="E172" s="2">
        <f>VLOOKUP(A172,'1인당 자동차등록대수'!A:AB,14,0)</f>
        <v>0.4</v>
      </c>
      <c r="F172" s="2">
        <f>VLOOKUP(A172,도시면적!A:I,6,0)</f>
        <v>24840389</v>
      </c>
      <c r="G172" s="2">
        <f>VLOOKUP(A172,'주택 수'!A:I,6,0)</f>
        <v>145705</v>
      </c>
    </row>
    <row r="173" spans="1:7" customFormat="1">
      <c r="A173" s="1" t="s">
        <v>171</v>
      </c>
      <c r="B173" s="2">
        <f>VLOOKUP(A173,교통문화지수!A:AL,20,0)</f>
        <v>47.55</v>
      </c>
      <c r="C173" s="2">
        <f>VLOOKUP(A173,교통문화지수!A:AL,21,0)</f>
        <v>20.69</v>
      </c>
      <c r="D173" s="2">
        <f>VLOOKUP(A173,교통문화지수!A:AL,22,0)</f>
        <v>16.82</v>
      </c>
      <c r="E173" s="2">
        <f>VLOOKUP(A173,'1인당 자동차등록대수'!A:AB,14,0)</f>
        <v>0.4</v>
      </c>
      <c r="F173" s="2">
        <f>VLOOKUP(A173,도시면적!A:I,6,0)</f>
        <v>31994600</v>
      </c>
      <c r="G173" s="2">
        <f>VLOOKUP(A173,'주택 수'!A:I,6,0)</f>
        <v>169538</v>
      </c>
    </row>
    <row r="174" spans="1:7" customFormat="1">
      <c r="A174" s="1" t="s">
        <v>172</v>
      </c>
      <c r="B174" s="2">
        <f>VLOOKUP(A174,교통문화지수!A:AL,20,0)</f>
        <v>46.22</v>
      </c>
      <c r="C174" s="2">
        <f>VLOOKUP(A174,교통문화지수!A:AL,21,0)</f>
        <v>11.78</v>
      </c>
      <c r="D174" s="2">
        <f>VLOOKUP(A174,교통문화지수!A:AL,22,0)</f>
        <v>16.82</v>
      </c>
      <c r="E174" s="2">
        <f>VLOOKUP(A174,'1인당 자동차등록대수'!A:AB,14,0)</f>
        <v>0.5</v>
      </c>
      <c r="F174" s="2">
        <f>VLOOKUP(A174,도시면적!A:I,6,0)</f>
        <v>111605882</v>
      </c>
      <c r="G174" s="2">
        <f>VLOOKUP(A174,'주택 수'!A:I,6,0)</f>
        <v>181040</v>
      </c>
    </row>
    <row r="175" spans="1:7" customFormat="1">
      <c r="A175" s="1" t="s">
        <v>173</v>
      </c>
      <c r="B175" s="2">
        <f>VLOOKUP(A175,교통문화지수!A:AL,20,0)</f>
        <v>45.81</v>
      </c>
      <c r="C175" s="2">
        <f>VLOOKUP(A175,교통문화지수!A:AL,21,0)</f>
        <v>17.309999999999999</v>
      </c>
      <c r="D175" s="2">
        <f>VLOOKUP(A175,교통문화지수!A:AL,22,0)</f>
        <v>17.09</v>
      </c>
      <c r="E175" s="2">
        <f>VLOOKUP(A175,'1인당 자동차등록대수'!A:AB,14,0)</f>
        <v>0.5</v>
      </c>
      <c r="F175" s="2">
        <f>VLOOKUP(A175,도시면적!A:I,6,0)</f>
        <v>73287493</v>
      </c>
      <c r="G175" s="2">
        <f>VLOOKUP(A175,'주택 수'!A:I,6,0)</f>
        <v>119272</v>
      </c>
    </row>
    <row r="176" spans="1:7" customFormat="1">
      <c r="A176" s="1" t="s">
        <v>174</v>
      </c>
      <c r="B176" s="2">
        <f>VLOOKUP(A176,교통문화지수!A:AL,20,0)</f>
        <v>41.87</v>
      </c>
      <c r="C176" s="2">
        <f>VLOOKUP(A176,교통문화지수!A:AL,21,0)</f>
        <v>9.74</v>
      </c>
      <c r="D176" s="2">
        <f>VLOOKUP(A176,교통문화지수!A:AL,22,0)</f>
        <v>12.62</v>
      </c>
      <c r="E176" s="2">
        <f>VLOOKUP(A176,'1인당 자동차등록대수'!A:AB,14,0)</f>
        <v>0.6</v>
      </c>
      <c r="F176" s="2">
        <f>VLOOKUP(A176,도시면적!A:I,6,0)</f>
        <v>7585970</v>
      </c>
      <c r="G176" s="2">
        <f>VLOOKUP(A176,'주택 수'!A:I,6,0)</f>
        <v>8140</v>
      </c>
    </row>
    <row r="177" spans="1:7" customFormat="1">
      <c r="A177" s="1" t="s">
        <v>175</v>
      </c>
      <c r="B177" s="2">
        <f>VLOOKUP(A177,교통문화지수!A:AL,20,0)</f>
        <v>47.85</v>
      </c>
      <c r="C177" s="2">
        <f>VLOOKUP(A177,교통문화지수!A:AL,21,0)</f>
        <v>14.54</v>
      </c>
      <c r="D177" s="2">
        <f>VLOOKUP(A177,교통문화지수!A:AL,22,0)</f>
        <v>15.47</v>
      </c>
      <c r="E177" s="2">
        <f>VLOOKUP(A177,'1인당 자동차등록대수'!A:AB,14,0)</f>
        <v>0.6</v>
      </c>
      <c r="F177" s="2">
        <f>VLOOKUP(A177,도시면적!A:I,6,0)</f>
        <v>141226543</v>
      </c>
      <c r="G177" s="2">
        <f>VLOOKUP(A177,'주택 수'!A:I,6,0)</f>
        <v>50445</v>
      </c>
    </row>
    <row r="178" spans="1:7" customFormat="1">
      <c r="A178" s="1" t="s">
        <v>176</v>
      </c>
      <c r="B178" s="2">
        <f>VLOOKUP(A178,교통문화지수!A:AL,20,0)</f>
        <v>46.8</v>
      </c>
      <c r="C178" s="2">
        <f>VLOOKUP(A178,교통문화지수!A:AL,21,0)</f>
        <v>15.35</v>
      </c>
      <c r="D178" s="2">
        <f>VLOOKUP(A178,교통문화지수!A:AL,22,0)</f>
        <v>17.05</v>
      </c>
      <c r="E178" s="2">
        <f>VLOOKUP(A178,'1인당 자동차등록대수'!A:AB,14,0)</f>
        <v>0.6</v>
      </c>
      <c r="F178" s="2">
        <f>VLOOKUP(A178,도시면적!A:I,6,0)</f>
        <v>1718458198</v>
      </c>
      <c r="G178" s="2">
        <f>VLOOKUP(A178,'주택 수'!A:I,6,0)</f>
        <v>787816</v>
      </c>
    </row>
    <row r="179" spans="1:7" customFormat="1">
      <c r="A179" s="1" t="s">
        <v>177</v>
      </c>
      <c r="B179" s="2">
        <f>VLOOKUP(A179,교통문화지수!A:AL,20,0)</f>
        <v>42.6</v>
      </c>
      <c r="C179" s="2">
        <f>VLOOKUP(A179,교통문화지수!A:AL,21,0)</f>
        <v>13.34</v>
      </c>
      <c r="D179" s="2">
        <f>VLOOKUP(A179,교통문화지수!A:AL,22,0)</f>
        <v>16.97</v>
      </c>
      <c r="E179" s="2">
        <f>VLOOKUP(A179,'1인당 자동차등록대수'!A:AB,14,0)</f>
        <v>0.6</v>
      </c>
      <c r="F179" s="2">
        <f>VLOOKUP(A179,도시면적!A:I,6,0)</f>
        <v>27041759</v>
      </c>
      <c r="G179" s="2">
        <f>VLOOKUP(A179,'주택 수'!A:I,6,0)</f>
        <v>16843</v>
      </c>
    </row>
    <row r="180" spans="1:7" customFormat="1">
      <c r="A180" s="1" t="s">
        <v>178</v>
      </c>
      <c r="B180" s="2">
        <f>VLOOKUP(A180,교통문화지수!A:AL,20,0)</f>
        <v>44.06</v>
      </c>
      <c r="C180" s="2">
        <f>VLOOKUP(A180,교통문화지수!A:AL,21,0)</f>
        <v>13.16</v>
      </c>
      <c r="D180" s="2">
        <f>VLOOKUP(A180,교통문화지수!A:AL,22,0)</f>
        <v>14.39</v>
      </c>
      <c r="E180" s="2">
        <f>VLOOKUP(A180,'1인당 자동차등록대수'!A:AB,14,0)</f>
        <v>0.5</v>
      </c>
      <c r="F180" s="2">
        <f>VLOOKUP(A180,도시면적!A:I,6,0)</f>
        <v>32660659</v>
      </c>
      <c r="G180" s="2">
        <f>VLOOKUP(A180,'주택 수'!A:I,6,0)</f>
        <v>33687</v>
      </c>
    </row>
    <row r="181" spans="1:7" customFormat="1">
      <c r="A181" s="1" t="s">
        <v>179</v>
      </c>
      <c r="B181" s="2">
        <f>VLOOKUP(A181,교통문화지수!A:AL,20,0)</f>
        <v>47.93</v>
      </c>
      <c r="C181" s="2">
        <f>VLOOKUP(A181,교통문화지수!A:AL,21,0)</f>
        <v>15.27</v>
      </c>
      <c r="D181" s="2">
        <f>VLOOKUP(A181,교통문화지수!A:AL,22,0)</f>
        <v>16.489999999999998</v>
      </c>
      <c r="E181" s="2">
        <f>VLOOKUP(A181,'1인당 자동차등록대수'!A:AB,14,0)</f>
        <v>0.5</v>
      </c>
      <c r="F181" s="2">
        <f>VLOOKUP(A181,도시면적!A:I,6,0)</f>
        <v>15477288</v>
      </c>
      <c r="G181" s="2">
        <f>VLOOKUP(A181,'주택 수'!A:I,6,0)</f>
        <v>13484</v>
      </c>
    </row>
    <row r="182" spans="1:7" customFormat="1">
      <c r="A182" s="1" t="s">
        <v>180</v>
      </c>
      <c r="B182" s="2">
        <f>VLOOKUP(A182,교통문화지수!A:AL,20,0)</f>
        <v>50.55</v>
      </c>
      <c r="C182" s="2">
        <f>VLOOKUP(A182,교통문화지수!A:AL,21,0)</f>
        <v>18.09</v>
      </c>
      <c r="D182" s="2">
        <f>VLOOKUP(A182,교통문화지수!A:AL,22,0)</f>
        <v>17.97</v>
      </c>
      <c r="E182" s="2">
        <f>VLOOKUP(A182,'1인당 자동차등록대수'!A:AB,14,0)</f>
        <v>0.6</v>
      </c>
      <c r="F182" s="2">
        <f>VLOOKUP(A182,도시면적!A:I,6,0)</f>
        <v>176886009</v>
      </c>
      <c r="G182" s="2">
        <f>VLOOKUP(A182,'주택 수'!A:I,6,0)</f>
        <v>60427</v>
      </c>
    </row>
    <row r="183" spans="1:7" customFormat="1">
      <c r="A183" s="1" t="s">
        <v>181</v>
      </c>
      <c r="B183" s="2">
        <f>VLOOKUP(A183,교통문화지수!A:AL,20,0)</f>
        <v>44.4</v>
      </c>
      <c r="C183" s="2">
        <f>VLOOKUP(A183,교통문화지수!A:AL,21,0)</f>
        <v>17.670000000000002</v>
      </c>
      <c r="D183" s="2">
        <f>VLOOKUP(A183,교통문화지수!A:AL,22,0)</f>
        <v>14.59</v>
      </c>
      <c r="E183" s="2">
        <f>VLOOKUP(A183,'1인당 자동차등록대수'!A:AB,14,0)</f>
        <v>0.5</v>
      </c>
      <c r="F183" s="2">
        <f>VLOOKUP(A183,도시면적!A:I,6,0)</f>
        <v>10906000</v>
      </c>
      <c r="G183" s="2">
        <f>VLOOKUP(A183,'주택 수'!A:I,6,0)</f>
        <v>11661</v>
      </c>
    </row>
    <row r="184" spans="1:7" customFormat="1">
      <c r="A184" s="1" t="s">
        <v>182</v>
      </c>
      <c r="B184" s="2">
        <f>VLOOKUP(A184,교통문화지수!A:AL,20,0)</f>
        <v>45.79</v>
      </c>
      <c r="C184" s="2">
        <f>VLOOKUP(A184,교통문화지수!A:AL,21,0)</f>
        <v>16.95</v>
      </c>
      <c r="D184" s="2">
        <f>VLOOKUP(A184,교통문화지수!A:AL,22,0)</f>
        <v>16.22</v>
      </c>
      <c r="E184" s="2">
        <f>VLOOKUP(A184,'1인당 자동차등록대수'!A:AB,14,0)</f>
        <v>0.6</v>
      </c>
      <c r="F184" s="2">
        <f>VLOOKUP(A184,도시면적!A:I,6,0)</f>
        <v>104208246</v>
      </c>
      <c r="G184" s="2">
        <f>VLOOKUP(A184,'주택 수'!A:I,6,0)</f>
        <v>53024</v>
      </c>
    </row>
    <row r="185" spans="1:7" customFormat="1">
      <c r="A185" s="1" t="s">
        <v>183</v>
      </c>
      <c r="B185" s="2">
        <f>VLOOKUP(A185,교통문화지수!A:AL,20,0)</f>
        <v>43.51</v>
      </c>
      <c r="C185" s="2">
        <f>VLOOKUP(A185,교통문화지수!A:AL,21,0)</f>
        <v>17.78</v>
      </c>
      <c r="D185" s="2">
        <f>VLOOKUP(A185,교통문화지수!A:AL,22,0)</f>
        <v>16.87</v>
      </c>
      <c r="E185" s="2">
        <f>VLOOKUP(A185,'1인당 자동차등록대수'!A:AB,14,0)</f>
        <v>0.6</v>
      </c>
      <c r="F185" s="2">
        <f>VLOOKUP(A185,도시면적!A:I,6,0)</f>
        <v>133448080</v>
      </c>
      <c r="G185" s="2">
        <f>VLOOKUP(A185,'주택 수'!A:I,6,0)</f>
        <v>18299</v>
      </c>
    </row>
    <row r="186" spans="1:7" customFormat="1">
      <c r="A186" s="1" t="s">
        <v>184</v>
      </c>
      <c r="B186" s="2">
        <f>VLOOKUP(A186,교통문화지수!A:AL,20,0)</f>
        <v>45.1</v>
      </c>
      <c r="C186" s="2">
        <f>VLOOKUP(A186,교통문화지수!A:AL,21,0)</f>
        <v>17.32</v>
      </c>
      <c r="D186" s="2">
        <f>VLOOKUP(A186,교통문화지수!A:AL,22,0)</f>
        <v>16.91</v>
      </c>
      <c r="E186" s="2">
        <f>VLOOKUP(A186,'1인당 자동차등록대수'!A:AB,14,0)</f>
        <v>0.4</v>
      </c>
      <c r="F186" s="2">
        <f>VLOOKUP(A186,도시면적!A:I,6,0)</f>
        <v>112490000</v>
      </c>
      <c r="G186" s="2">
        <f>VLOOKUP(A186,'주택 수'!A:I,6,0)</f>
        <v>91490</v>
      </c>
    </row>
    <row r="187" spans="1:7" customFormat="1">
      <c r="A187" s="1" t="s">
        <v>185</v>
      </c>
      <c r="B187" s="2">
        <f>VLOOKUP(A187,교통문화지수!A:AL,20,0)</f>
        <v>50.96</v>
      </c>
      <c r="C187" s="2">
        <f>VLOOKUP(A187,교통문화지수!A:AL,21,0)</f>
        <v>13.43</v>
      </c>
      <c r="D187" s="2">
        <f>VLOOKUP(A187,교통문화지수!A:AL,22,0)</f>
        <v>17.149999999999999</v>
      </c>
      <c r="E187" s="2">
        <f>VLOOKUP(A187,'1인당 자동차등록대수'!A:AB,14,0)</f>
        <v>0.5</v>
      </c>
      <c r="F187" s="2">
        <f>VLOOKUP(A187,도시면적!A:I,6,0)</f>
        <v>30744451</v>
      </c>
      <c r="G187" s="2">
        <f>VLOOKUP(A187,'주택 수'!A:I,6,0)</f>
        <v>32404</v>
      </c>
    </row>
    <row r="188" spans="1:7" customFormat="1">
      <c r="A188" s="1" t="s">
        <v>186</v>
      </c>
      <c r="B188" s="2">
        <f>VLOOKUP(A188,교통문화지수!A:AL,20,0)</f>
        <v>48.63</v>
      </c>
      <c r="C188" s="2">
        <f>VLOOKUP(A188,교통문화지수!A:AL,21,0)</f>
        <v>13.79</v>
      </c>
      <c r="D188" s="2">
        <f>VLOOKUP(A188,교통문화지수!A:AL,22,0)</f>
        <v>15.25</v>
      </c>
      <c r="E188" s="2">
        <f>VLOOKUP(A188,'1인당 자동차등록대수'!A:AB,14,0)</f>
        <v>1.7</v>
      </c>
      <c r="F188" s="2">
        <f>VLOOKUP(A188,도시면적!A:I,6,0)</f>
        <v>24034080</v>
      </c>
      <c r="G188" s="2">
        <f>VLOOKUP(A188,'주택 수'!A:I,6,0)</f>
        <v>19491</v>
      </c>
    </row>
    <row r="189" spans="1:7" customFormat="1">
      <c r="A189" s="1" t="s">
        <v>187</v>
      </c>
      <c r="B189" s="2">
        <f>VLOOKUP(A189,교통문화지수!A:AL,20,0)</f>
        <v>48.32</v>
      </c>
      <c r="C189" s="2">
        <f>VLOOKUP(A189,교통문화지수!A:AL,21,0)</f>
        <v>16.739999999999998</v>
      </c>
      <c r="D189" s="2">
        <f>VLOOKUP(A189,교통문화지수!A:AL,22,0)</f>
        <v>17.86</v>
      </c>
      <c r="E189" s="2">
        <f>VLOOKUP(A189,'1인당 자동차등록대수'!A:AB,14,0)</f>
        <v>0.5</v>
      </c>
      <c r="F189" s="2">
        <f>VLOOKUP(A189,도시면적!A:I,6,0)</f>
        <v>197141157</v>
      </c>
      <c r="G189" s="2">
        <f>VLOOKUP(A189,'주택 수'!A:I,6,0)</f>
        <v>111831</v>
      </c>
    </row>
    <row r="190" spans="1:7" customFormat="1">
      <c r="A190" s="1" t="s">
        <v>188</v>
      </c>
      <c r="B190" s="2">
        <f>VLOOKUP(A190,교통문화지수!A:AL,20,0)</f>
        <v>21.43</v>
      </c>
      <c r="C190" s="2">
        <f>VLOOKUP(A190,교통문화지수!A:AL,21,0)</f>
        <v>15.18</v>
      </c>
      <c r="D190" s="2">
        <f>VLOOKUP(A190,교통문화지수!A:AL,22,0)</f>
        <v>8.36</v>
      </c>
      <c r="E190" s="2">
        <f>VLOOKUP(A190,'1인당 자동차등록대수'!A:AB,14,0)</f>
        <v>0.5</v>
      </c>
      <c r="F190" s="2">
        <f>VLOOKUP(A190,도시면적!A:I,6,0)</f>
        <v>3725281</v>
      </c>
      <c r="G190" s="2">
        <f>VLOOKUP(A190,'주택 수'!A:I,6,0)</f>
        <v>16618</v>
      </c>
    </row>
    <row r="191" spans="1:7" customFormat="1">
      <c r="A191" s="1" t="s">
        <v>189</v>
      </c>
      <c r="B191" s="2">
        <f>VLOOKUP(A191,교통문화지수!A:AL,20,0)</f>
        <v>48.14</v>
      </c>
      <c r="C191" s="2">
        <f>VLOOKUP(A191,교통문화지수!A:AL,21,0)</f>
        <v>20.82</v>
      </c>
      <c r="D191" s="2">
        <f>VLOOKUP(A191,교통문화지수!A:AL,22,0)</f>
        <v>17.13</v>
      </c>
      <c r="E191" s="2">
        <f>VLOOKUP(A191,'1인당 자동차등록대수'!A:AB,14,0)</f>
        <v>0.5</v>
      </c>
      <c r="F191" s="2">
        <f>VLOOKUP(A191,도시면적!A:I,6,0)</f>
        <v>345097039</v>
      </c>
      <c r="G191" s="2">
        <f>VLOOKUP(A191,'주택 수'!A:I,6,0)</f>
        <v>112752</v>
      </c>
    </row>
    <row r="192" spans="1:7" customFormat="1">
      <c r="A192" s="1" t="s">
        <v>190</v>
      </c>
      <c r="B192" s="2">
        <f>VLOOKUP(A192,교통문화지수!A:AL,20,0)</f>
        <v>49.55</v>
      </c>
      <c r="C192" s="2">
        <f>VLOOKUP(A192,교통문화지수!A:AL,21,0)</f>
        <v>14.72</v>
      </c>
      <c r="D192" s="2">
        <f>VLOOKUP(A192,교통문화지수!A:AL,22,0)</f>
        <v>16.47</v>
      </c>
      <c r="E192" s="2">
        <f>VLOOKUP(A192,'1인당 자동차등록대수'!A:AB,14,0)</f>
        <v>0.5</v>
      </c>
      <c r="F192" s="2">
        <f>VLOOKUP(A192,도시면적!A:I,6,0)</f>
        <v>47016366</v>
      </c>
      <c r="G192" s="2">
        <f>VLOOKUP(A192,'주택 수'!A:I,6,0)</f>
        <v>23125</v>
      </c>
    </row>
    <row r="193" spans="1:7" customFormat="1">
      <c r="A193" s="1" t="s">
        <v>191</v>
      </c>
      <c r="B193" s="2">
        <f>VLOOKUP(A193,교통문화지수!A:AL,20,0)</f>
        <v>46.29</v>
      </c>
      <c r="C193" s="2">
        <f>VLOOKUP(A193,교통문화지수!A:AL,21,0)</f>
        <v>11.08</v>
      </c>
      <c r="D193" s="2">
        <f>VLOOKUP(A193,교통문화지수!A:AL,22,0)</f>
        <v>17.09</v>
      </c>
      <c r="E193" s="2">
        <f>VLOOKUP(A193,'1인당 자동차등록대수'!A:AB,14,0)</f>
        <v>0.9</v>
      </c>
      <c r="F193" s="2">
        <f>VLOOKUP(A193,도시면적!A:I,6,0)</f>
        <v>102640605</v>
      </c>
      <c r="G193" s="2">
        <f>VLOOKUP(A193,'주택 수'!A:I,6,0)</f>
        <v>27037</v>
      </c>
    </row>
    <row r="194" spans="1:7" customFormat="1">
      <c r="A194" s="1" t="s">
        <v>192</v>
      </c>
      <c r="B194" s="2">
        <f>VLOOKUP(A194,교통문화지수!A:AL,20,0)</f>
        <v>50.62</v>
      </c>
      <c r="C194" s="2">
        <f>VLOOKUP(A194,교통문화지수!A:AL,21,0)</f>
        <v>17.12</v>
      </c>
      <c r="D194" s="2">
        <f>VLOOKUP(A194,교통문화지수!A:AL,22,0)</f>
        <v>18.12</v>
      </c>
      <c r="E194" s="2">
        <f>VLOOKUP(A194,'1인당 자동차등록대수'!A:AB,14,0)</f>
        <v>0.5</v>
      </c>
      <c r="F194" s="2">
        <f>VLOOKUP(A194,도시면적!A:I,6,0)</f>
        <v>26633097</v>
      </c>
      <c r="G194" s="2">
        <f>VLOOKUP(A194,'주택 수'!A:I,6,0)</f>
        <v>21446</v>
      </c>
    </row>
    <row r="195" spans="1:7" customFormat="1">
      <c r="A195" s="1" t="s">
        <v>193</v>
      </c>
      <c r="B195" s="2">
        <f>VLOOKUP(A195,교통문화지수!A:AL,20,0)</f>
        <v>44.08</v>
      </c>
      <c r="C195" s="2">
        <f>VLOOKUP(A195,교통문화지수!A:AL,21,0)</f>
        <v>10.94</v>
      </c>
      <c r="D195" s="2">
        <f>VLOOKUP(A195,교통문화지수!A:AL,22,0)</f>
        <v>15.24</v>
      </c>
      <c r="E195" s="2">
        <f>VLOOKUP(A195,'1인당 자동차등록대수'!A:AB,14,0)</f>
        <v>0.6</v>
      </c>
      <c r="F195" s="2">
        <f>VLOOKUP(A195,도시면적!A:I,6,0)</f>
        <v>108637200</v>
      </c>
      <c r="G195" s="2">
        <f>VLOOKUP(A195,'주택 수'!A:I,6,0)</f>
        <v>18754</v>
      </c>
    </row>
    <row r="196" spans="1:7" customFormat="1">
      <c r="A196" s="1" t="s">
        <v>194</v>
      </c>
      <c r="B196" s="2">
        <f>VLOOKUP(A196,교통문화지수!A:AL,20,0)</f>
        <v>46.76</v>
      </c>
      <c r="C196" s="2">
        <f>VLOOKUP(A196,교통문화지수!A:AL,21,0)</f>
        <v>14.6</v>
      </c>
      <c r="D196" s="2">
        <f>VLOOKUP(A196,교통문화지수!A:AL,22,0)</f>
        <v>17.25</v>
      </c>
      <c r="E196" s="2">
        <f>VLOOKUP(A196,'1인당 자동차등록대수'!A:AB,14,0)</f>
        <v>0.5</v>
      </c>
      <c r="F196" s="2">
        <f>VLOOKUP(A196,도시면적!A:I,6,0)</f>
        <v>37266140</v>
      </c>
      <c r="G196" s="2">
        <f>VLOOKUP(A196,'주택 수'!A:I,6,0)</f>
        <v>17596</v>
      </c>
    </row>
    <row r="197" spans="1:7" customFormat="1">
      <c r="A197" s="1" t="s">
        <v>195</v>
      </c>
      <c r="B197" s="2">
        <f>VLOOKUP(A197,교통문화지수!A:AL,20,0)</f>
        <v>43.45</v>
      </c>
      <c r="C197" s="2">
        <f>VLOOKUP(A197,교통문화지수!A:AL,21,0)</f>
        <v>13.74</v>
      </c>
      <c r="D197" s="2">
        <f>VLOOKUP(A197,교통문화지수!A:AL,22,0)</f>
        <v>17.09</v>
      </c>
      <c r="E197" s="2">
        <f>VLOOKUP(A197,'1인당 자동차등록대수'!A:AB,14,0)</f>
        <v>0.5</v>
      </c>
      <c r="F197" s="2">
        <f>VLOOKUP(A197,도시면적!A:I,6,0)</f>
        <v>22963322</v>
      </c>
      <c r="G197" s="2">
        <f>VLOOKUP(A197,'주택 수'!A:I,6,0)</f>
        <v>13965</v>
      </c>
    </row>
    <row r="198" spans="1:7" customFormat="1">
      <c r="A198" s="1" t="s">
        <v>196</v>
      </c>
      <c r="B198" s="2">
        <f>VLOOKUP(A198,교통문화지수!A:AL,20,0)</f>
        <v>48.73</v>
      </c>
      <c r="C198" s="2">
        <f>VLOOKUP(A198,교통문화지수!A:AL,21,0)</f>
        <v>14.18</v>
      </c>
      <c r="D198" s="2">
        <f>VLOOKUP(A198,교통문화지수!A:AL,22,0)</f>
        <v>15.42</v>
      </c>
      <c r="E198" s="2">
        <f>VLOOKUP(A198,'1인당 자동차등록대수'!A:AB,14,0)</f>
        <v>1.4</v>
      </c>
      <c r="F198" s="2">
        <f>VLOOKUP(A198,도시면적!A:I,6,0)</f>
        <v>28039043</v>
      </c>
      <c r="G198" s="2">
        <f>VLOOKUP(A198,'주택 수'!A:I,6,0)</f>
        <v>14693</v>
      </c>
    </row>
    <row r="199" spans="1:7" customFormat="1">
      <c r="A199" s="1" t="s">
        <v>197</v>
      </c>
      <c r="B199" s="2">
        <f>VLOOKUP(A199,교통문화지수!A:AL,20,0)</f>
        <v>43.37</v>
      </c>
      <c r="C199" s="2">
        <f>VLOOKUP(A199,교통문화지수!A:AL,21,0)</f>
        <v>14.77</v>
      </c>
      <c r="D199" s="2">
        <f>VLOOKUP(A199,교통문화지수!A:AL,22,0)</f>
        <v>15.99</v>
      </c>
      <c r="E199" s="2">
        <f>VLOOKUP(A199,'1인당 자동차등록대수'!A:AB,14,0)</f>
        <v>0.6</v>
      </c>
      <c r="F199" s="2">
        <f>VLOOKUP(A199,도시면적!A:I,6,0)</f>
        <v>57390376</v>
      </c>
      <c r="G199" s="2">
        <f>VLOOKUP(A199,'주택 수'!A:I,6,0)</f>
        <v>31247</v>
      </c>
    </row>
    <row r="200" spans="1:7" customFormat="1">
      <c r="A200" s="1" t="s">
        <v>198</v>
      </c>
      <c r="B200" s="2">
        <f>VLOOKUP(A200,교통문화지수!A:AL,20,0)</f>
        <v>46.86</v>
      </c>
      <c r="C200" s="2">
        <f>VLOOKUP(A200,교통문화지수!A:AL,21,0)</f>
        <v>17</v>
      </c>
      <c r="D200" s="2">
        <f>VLOOKUP(A200,교통문화지수!A:AL,22,0)</f>
        <v>16.89</v>
      </c>
      <c r="E200" s="2">
        <f>VLOOKUP(A200,'1인당 자동차등록대수'!A:AB,14,0)</f>
        <v>0.5</v>
      </c>
      <c r="F200" s="2">
        <f>VLOOKUP(A200,도시면적!A:I,6,0)</f>
        <v>74012000</v>
      </c>
      <c r="G200" s="2">
        <f>VLOOKUP(A200,'주택 수'!A:I,6,0)</f>
        <v>27942</v>
      </c>
    </row>
    <row r="201" spans="1:7" customFormat="1">
      <c r="A201" s="1" t="s">
        <v>199</v>
      </c>
      <c r="B201" s="2">
        <f>VLOOKUP(A201,교통문화지수!A:AL,20,0)</f>
        <v>44.5</v>
      </c>
      <c r="C201" s="2">
        <f>VLOOKUP(A201,교통문화지수!A:AL,21,0)</f>
        <v>14.93</v>
      </c>
      <c r="D201" s="2">
        <f>VLOOKUP(A201,교통문화지수!A:AL,22,0)</f>
        <v>17.41</v>
      </c>
      <c r="E201" s="2">
        <f>VLOOKUP(A201,'1인당 자동차등록대수'!A:AB,14,0)</f>
        <v>0.5</v>
      </c>
      <c r="F201" s="2">
        <f>VLOOKUP(A201,도시면적!A:I,6,0)</f>
        <v>886379912</v>
      </c>
      <c r="G201" s="2">
        <f>VLOOKUP(A201,'주택 수'!A:I,6,0)</f>
        <v>724524</v>
      </c>
    </row>
    <row r="202" spans="1:7" customFormat="1">
      <c r="A202" s="1" t="s">
        <v>200</v>
      </c>
      <c r="B202" s="2">
        <f>VLOOKUP(A202,교통문화지수!A:AL,20,0)</f>
        <v>44.27</v>
      </c>
      <c r="C202" s="2">
        <f>VLOOKUP(A202,교통문화지수!A:AL,21,0)</f>
        <v>16.73</v>
      </c>
      <c r="D202" s="2">
        <f>VLOOKUP(A202,교통문화지수!A:AL,22,0)</f>
        <v>15.39</v>
      </c>
      <c r="E202" s="2">
        <f>VLOOKUP(A202,'1인당 자동차등록대수'!A:AB,14,0)</f>
        <v>0.6</v>
      </c>
      <c r="F202" s="2">
        <f>VLOOKUP(A202,도시면적!A:I,6,0)</f>
        <v>32453860</v>
      </c>
      <c r="G202" s="2">
        <f>VLOOKUP(A202,'주택 수'!A:I,6,0)</f>
        <v>25219</v>
      </c>
    </row>
    <row r="203" spans="1:7" customFormat="1">
      <c r="A203" s="1" t="s">
        <v>201</v>
      </c>
      <c r="B203" s="2">
        <f>VLOOKUP(A203,교통문화지수!A:AL,20,0)</f>
        <v>45.06</v>
      </c>
      <c r="C203" s="2">
        <f>VLOOKUP(A203,교통문화지수!A:AL,21,0)</f>
        <v>11.64</v>
      </c>
      <c r="D203" s="2">
        <f>VLOOKUP(A203,교통문화지수!A:AL,22,0)</f>
        <v>17.760000000000002</v>
      </c>
      <c r="E203" s="2">
        <f>VLOOKUP(A203,'1인당 자동차등록대수'!A:AB,14,0)</f>
        <v>0.5</v>
      </c>
      <c r="F203" s="2">
        <f>VLOOKUP(A203,도시면적!A:I,6,0)</f>
        <v>207398894</v>
      </c>
      <c r="G203" s="2">
        <f>VLOOKUP(A203,'주택 수'!A:I,6,0)</f>
        <v>113112</v>
      </c>
    </row>
    <row r="204" spans="1:7" customFormat="1">
      <c r="A204" s="1" t="s">
        <v>202</v>
      </c>
      <c r="B204" s="2">
        <f>VLOOKUP(A204,교통문화지수!A:AL,20,0)</f>
        <v>45.13</v>
      </c>
      <c r="C204" s="2">
        <f>VLOOKUP(A204,교통문화지수!A:AL,21,0)</f>
        <v>16.54</v>
      </c>
      <c r="D204" s="2">
        <f>VLOOKUP(A204,교통문화지수!A:AL,22,0)</f>
        <v>17.59</v>
      </c>
      <c r="E204" s="2">
        <f>VLOOKUP(A204,'1인당 자동차등록대수'!A:AB,14,0)</f>
        <v>0.6</v>
      </c>
      <c r="F204" s="2">
        <f>VLOOKUP(A204,도시면적!A:I,6,0)</f>
        <v>43831566</v>
      </c>
      <c r="G204" s="2">
        <f>VLOOKUP(A204,'주택 수'!A:I,6,0)</f>
        <v>37759</v>
      </c>
    </row>
    <row r="205" spans="1:7" customFormat="1">
      <c r="A205" s="1" t="s">
        <v>203</v>
      </c>
      <c r="B205" s="2">
        <f>VLOOKUP(A205,교통문화지수!A:AL,20,0)</f>
        <v>44.83</v>
      </c>
      <c r="C205" s="2">
        <f>VLOOKUP(A205,교통문화지수!A:AL,21,0)</f>
        <v>20.55</v>
      </c>
      <c r="D205" s="2">
        <f>VLOOKUP(A205,교통문화지수!A:AL,22,0)</f>
        <v>17.71</v>
      </c>
      <c r="E205" s="2">
        <f>VLOOKUP(A205,'1인당 자동차등록대수'!A:AB,14,0)</f>
        <v>0.6</v>
      </c>
      <c r="F205" s="2">
        <f>VLOOKUP(A205,도시면적!A:I,6,0)</f>
        <v>30647473</v>
      </c>
      <c r="G205" s="2">
        <f>VLOOKUP(A205,'주택 수'!A:I,6,0)</f>
        <v>33980</v>
      </c>
    </row>
    <row r="206" spans="1:7" customFormat="1">
      <c r="A206" s="1" t="s">
        <v>204</v>
      </c>
      <c r="B206" s="2">
        <f>VLOOKUP(A206,교통문화지수!A:AL,20,0)</f>
        <v>44.73</v>
      </c>
      <c r="C206" s="2">
        <f>VLOOKUP(A206,교통문화지수!A:AL,21,0)</f>
        <v>16.260000000000002</v>
      </c>
      <c r="D206" s="2">
        <f>VLOOKUP(A206,교통문화지수!A:AL,22,0)</f>
        <v>16.350000000000001</v>
      </c>
      <c r="E206" s="2">
        <f>VLOOKUP(A206,'1인당 자동차등록대수'!A:AB,14,0)</f>
        <v>0.5</v>
      </c>
      <c r="F206" s="2">
        <f>VLOOKUP(A206,도시면적!A:I,6,0)</f>
        <v>12353295</v>
      </c>
      <c r="G206" s="2">
        <f>VLOOKUP(A206,'주택 수'!A:I,6,0)</f>
        <v>10940</v>
      </c>
    </row>
    <row r="207" spans="1:7" customFormat="1">
      <c r="A207" s="1" t="s">
        <v>205</v>
      </c>
      <c r="B207" s="2">
        <f>VLOOKUP(A207,교통문화지수!A:AL,20,0)</f>
        <v>41.91</v>
      </c>
      <c r="C207" s="2">
        <f>VLOOKUP(A207,교통문화지수!A:AL,21,0)</f>
        <v>12.68</v>
      </c>
      <c r="D207" s="2">
        <f>VLOOKUP(A207,교통문화지수!A:AL,22,0)</f>
        <v>17.57</v>
      </c>
      <c r="E207" s="2">
        <f>VLOOKUP(A207,'1인당 자동차등록대수'!A:AB,14,0)</f>
        <v>0.5</v>
      </c>
      <c r="F207" s="2">
        <f>VLOOKUP(A207,도시면적!A:I,6,0)</f>
        <v>47775171</v>
      </c>
      <c r="G207" s="2">
        <f>VLOOKUP(A207,'주택 수'!A:I,6,0)</f>
        <v>23755</v>
      </c>
    </row>
    <row r="208" spans="1:7" customFormat="1">
      <c r="A208" s="1" t="s">
        <v>206</v>
      </c>
      <c r="B208" s="2">
        <f>VLOOKUP(A208,교통문화지수!A:AL,20,0)</f>
        <v>45.16</v>
      </c>
      <c r="C208" s="2">
        <f>VLOOKUP(A208,교통문화지수!A:AL,21,0)</f>
        <v>10.99</v>
      </c>
      <c r="D208" s="2">
        <f>VLOOKUP(A208,교통문화지수!A:AL,22,0)</f>
        <v>18.13</v>
      </c>
      <c r="E208" s="2">
        <f>VLOOKUP(A208,'1인당 자동차등록대수'!A:AB,14,0)</f>
        <v>0.5</v>
      </c>
      <c r="F208" s="2">
        <f>VLOOKUP(A208,도시면적!A:I,6,0)</f>
        <v>10110000</v>
      </c>
      <c r="G208" s="2">
        <f>VLOOKUP(A208,'주택 수'!A:I,6,0)</f>
        <v>12943</v>
      </c>
    </row>
    <row r="209" spans="1:7" customFormat="1">
      <c r="A209" s="1" t="s">
        <v>207</v>
      </c>
      <c r="B209" s="2">
        <f>VLOOKUP(A209,교통문화지수!A:AL,20,0)</f>
        <v>45.36</v>
      </c>
      <c r="C209" s="2">
        <f>VLOOKUP(A209,교통문화지수!A:AL,21,0)</f>
        <v>9.26</v>
      </c>
      <c r="D209" s="2">
        <f>VLOOKUP(A209,교통문화지수!A:AL,22,0)</f>
        <v>16.809999999999999</v>
      </c>
      <c r="E209" s="2">
        <f>VLOOKUP(A209,'1인당 자동차등록대수'!A:AB,14,0)</f>
        <v>0.6</v>
      </c>
      <c r="F209" s="2">
        <f>VLOOKUP(A209,도시면적!A:I,6,0)</f>
        <v>150804430</v>
      </c>
      <c r="G209" s="2">
        <f>VLOOKUP(A209,'주택 수'!A:I,6,0)</f>
        <v>37782</v>
      </c>
    </row>
    <row r="210" spans="1:7" customFormat="1">
      <c r="A210" s="1" t="s">
        <v>208</v>
      </c>
      <c r="B210" s="2">
        <f>VLOOKUP(A210,교통문화지수!A:AL,20,0)</f>
        <v>44.79</v>
      </c>
      <c r="C210" s="2">
        <f>VLOOKUP(A210,교통문화지수!A:AL,21,0)</f>
        <v>11.4</v>
      </c>
      <c r="D210" s="2">
        <f>VLOOKUP(A210,교통문화지수!A:AL,22,0)</f>
        <v>17.84</v>
      </c>
      <c r="E210" s="2">
        <f>VLOOKUP(A210,'1인당 자동차등록대수'!A:AB,14,0)</f>
        <v>0.5</v>
      </c>
      <c r="F210" s="2">
        <f>VLOOKUP(A210,도시면적!A:I,6,0)</f>
        <v>76088794</v>
      </c>
      <c r="G210" s="2">
        <f>VLOOKUP(A210,'주택 수'!A:I,6,0)</f>
        <v>116378</v>
      </c>
    </row>
    <row r="211" spans="1:7" customFormat="1">
      <c r="A211" s="1" t="s">
        <v>209</v>
      </c>
      <c r="B211" s="2">
        <f>VLOOKUP(A211,교통문화지수!A:AL,20,0)</f>
        <v>44.61</v>
      </c>
      <c r="C211" s="2">
        <f>VLOOKUP(A211,교통문화지수!A:AL,21,0)</f>
        <v>13.56</v>
      </c>
      <c r="D211" s="2">
        <f>VLOOKUP(A211,교통문화지수!A:AL,22,0)</f>
        <v>16.73</v>
      </c>
      <c r="E211" s="2">
        <f>VLOOKUP(A211,'1인당 자동차등록대수'!A:AB,14,0)</f>
        <v>0.5</v>
      </c>
      <c r="F211" s="2">
        <f>VLOOKUP(A211,도시면적!A:I,6,0)</f>
        <v>17980530</v>
      </c>
      <c r="G211" s="2">
        <f>VLOOKUP(A211,'주택 수'!A:I,6,0)</f>
        <v>12843</v>
      </c>
    </row>
    <row r="212" spans="1:7" customFormat="1">
      <c r="A212" s="1" t="s">
        <v>210</v>
      </c>
      <c r="B212" s="2">
        <f>VLOOKUP(A212,교통문화지수!A:AL,20,0)</f>
        <v>40.020000000000003</v>
      </c>
      <c r="C212" s="2">
        <f>VLOOKUP(A212,교통문화지수!A:AL,21,0)</f>
        <v>18.579999999999998</v>
      </c>
      <c r="D212" s="2">
        <f>VLOOKUP(A212,교통문화지수!A:AL,22,0)</f>
        <v>17.170000000000002</v>
      </c>
      <c r="E212" s="2">
        <f>VLOOKUP(A212,'1인당 자동차등록대수'!A:AB,14,0)</f>
        <v>0.5</v>
      </c>
      <c r="F212" s="2">
        <f>VLOOKUP(A212,도시면적!A:I,6,0)</f>
        <v>5474447</v>
      </c>
      <c r="G212" s="2">
        <f>VLOOKUP(A212,'주택 수'!A:I,6,0)</f>
        <v>9531</v>
      </c>
    </row>
    <row r="213" spans="1:7" customFormat="1">
      <c r="A213" s="1" t="s">
        <v>211</v>
      </c>
      <c r="B213" s="2">
        <f>VLOOKUP(A213,교통문화지수!A:AL,20,0)</f>
        <v>44.65</v>
      </c>
      <c r="C213" s="2">
        <f>VLOOKUP(A213,교통문화지수!A:AL,21,0)</f>
        <v>18.670000000000002</v>
      </c>
      <c r="D213" s="2">
        <f>VLOOKUP(A213,교통문화지수!A:AL,22,0)</f>
        <v>17.72</v>
      </c>
      <c r="E213" s="2">
        <f>VLOOKUP(A213,'1인당 자동차등록대수'!A:AB,14,0)</f>
        <v>0.5</v>
      </c>
      <c r="F213" s="2">
        <f>VLOOKUP(A213,도시면적!A:I,6,0)</f>
        <v>197229690</v>
      </c>
      <c r="G213" s="2">
        <f>VLOOKUP(A213,'주택 수'!A:I,6,0)</f>
        <v>232631</v>
      </c>
    </row>
    <row r="214" spans="1:7" customFormat="1">
      <c r="A214" s="1" t="s">
        <v>212</v>
      </c>
      <c r="B214" s="2">
        <f>VLOOKUP(A214,교통문화지수!A:AL,20,0)</f>
        <v>44.25</v>
      </c>
      <c r="C214" s="2">
        <f>VLOOKUP(A214,교통문화지수!A:AL,21,0)</f>
        <v>18.89</v>
      </c>
      <c r="D214" s="2">
        <f>VLOOKUP(A214,교통문화지수!A:AL,22,0)</f>
        <v>17.149999999999999</v>
      </c>
      <c r="E214" s="2">
        <f>VLOOKUP(A214,'1인당 자동차등록대수'!A:AB,14,0)</f>
        <v>0.5</v>
      </c>
      <c r="F214" s="2">
        <f>VLOOKUP(A214,도시면적!A:I,6,0)</f>
        <v>47833455</v>
      </c>
      <c r="G214" s="2">
        <f>VLOOKUP(A214,'주택 수'!A:I,6,0)</f>
        <v>46927</v>
      </c>
    </row>
    <row r="215" spans="1:7" customFormat="1">
      <c r="A215" s="1" t="s">
        <v>213</v>
      </c>
      <c r="B215" s="2">
        <f>VLOOKUP(A215,교통문화지수!A:AL,20,0)</f>
        <v>40.770000000000003</v>
      </c>
      <c r="C215" s="2">
        <f>VLOOKUP(A215,교통문화지수!A:AL,21,0)</f>
        <v>13.29</v>
      </c>
      <c r="D215" s="2">
        <f>VLOOKUP(A215,교통문화지수!A:AL,22,0)</f>
        <v>14.74</v>
      </c>
      <c r="E215" s="2">
        <f>VLOOKUP(A215,'1인당 자동차등록대수'!A:AB,14,0)</f>
        <v>0.5</v>
      </c>
      <c r="F215" s="2">
        <f>VLOOKUP(A215,도시면적!A:I,6,0)</f>
        <v>6398307</v>
      </c>
      <c r="G215" s="2">
        <f>VLOOKUP(A215,'주택 수'!A:I,6,0)</f>
        <v>10724</v>
      </c>
    </row>
    <row r="216" spans="1:7" customFormat="1">
      <c r="A216" s="1" t="s">
        <v>214</v>
      </c>
      <c r="B216" s="2">
        <f>VLOOKUP(A216,교통문화지수!A:AL,20,0)</f>
        <v>47.84</v>
      </c>
      <c r="C216" s="2">
        <f>VLOOKUP(A216,교통문화지수!A:AL,21,0)</f>
        <v>17.39</v>
      </c>
      <c r="D216" s="2">
        <f>VLOOKUP(A216,교통문화지수!A:AL,22,0)</f>
        <v>17.39</v>
      </c>
      <c r="E216" s="2">
        <f>VLOOKUP(A216,'1인당 자동차등록대수'!A:AB,14,0)</f>
        <v>0.9</v>
      </c>
      <c r="F216" s="2">
        <f>VLOOKUP(A216,도시면적!A:I,6,0)</f>
        <v>470628248</v>
      </c>
      <c r="G216" s="2">
        <f>VLOOKUP(A216,'주택 수'!A:I,6,0)</f>
        <v>241788</v>
      </c>
    </row>
    <row r="217" spans="1:7" customFormat="1">
      <c r="A217" s="1" t="s">
        <v>215</v>
      </c>
      <c r="B217" s="2">
        <f>VLOOKUP(A217,교통문화지수!A:AL,20,0)</f>
        <v>47.04</v>
      </c>
      <c r="C217" s="2">
        <f>VLOOKUP(A217,교통문화지수!A:AL,21,0)</f>
        <v>20.21</v>
      </c>
      <c r="D217" s="2">
        <f>VLOOKUP(A217,교통문화지수!A:AL,22,0)</f>
        <v>17.399999999999999</v>
      </c>
      <c r="E217" s="2">
        <f>VLOOKUP(A217,'1인당 자동차등록대수'!A:AB,14,0)</f>
        <v>0.6</v>
      </c>
      <c r="F217" s="2">
        <f>VLOOKUP(A217,도시면적!A:I,6,0)</f>
        <v>239755875</v>
      </c>
      <c r="G217" s="2">
        <f>VLOOKUP(A217,'주택 수'!A:I,6,0)</f>
        <v>71357</v>
      </c>
    </row>
    <row r="218" spans="1:7" customFormat="1">
      <c r="A218" s="1" t="s">
        <v>216</v>
      </c>
      <c r="B218" s="2">
        <f>VLOOKUP(A218,교통문화지수!A:AL,20,0)</f>
        <v>48.38</v>
      </c>
      <c r="C218" s="2">
        <f>VLOOKUP(A218,교통문화지수!A:AL,21,0)</f>
        <v>14.56</v>
      </c>
      <c r="D218" s="2">
        <f>VLOOKUP(A218,교통문화지수!A:AL,22,0)</f>
        <v>17.34</v>
      </c>
      <c r="E218" s="2">
        <f>VLOOKUP(A218,'1인당 자동차등록대수'!A:AB,14,0)</f>
        <v>1</v>
      </c>
      <c r="F218" s="2">
        <f>VLOOKUP(A218,도시면적!A:I,6,0)</f>
        <v>230872373</v>
      </c>
      <c r="G218" s="2">
        <f>VLOOKUP(A218,'주택 수'!A:I,6,0)</f>
        <v>170431</v>
      </c>
    </row>
    <row r="219" spans="1:7" customFormat="1">
      <c r="A219" s="1" t="s">
        <v>217</v>
      </c>
      <c r="B219" s="2">
        <f>VLOOKUP(A219,교통문화지수!A:AL,20,0)</f>
        <v>45.78</v>
      </c>
      <c r="C219" s="2">
        <f>VLOOKUP(A219,교통문화지수!A:AL,21,0)</f>
        <v>12.77</v>
      </c>
      <c r="D219" s="2">
        <f>VLOOKUP(A219,교통문화지수!A:AL,22,0)</f>
        <v>17</v>
      </c>
      <c r="E219" s="2">
        <f>VLOOKUP(A219,'1인당 자동차등록대수'!A:AB,14,0)</f>
        <v>0.5</v>
      </c>
      <c r="F219" s="2">
        <f>VLOOKUP(A219,도시면적!A:I,6,0)</f>
        <v>908086503</v>
      </c>
      <c r="G219" s="2">
        <f>VLOOKUP(A219,'주택 수'!A:I,6,0)</f>
        <v>850525</v>
      </c>
    </row>
    <row r="220" spans="1:7" customFormat="1">
      <c r="A220" s="1" t="s">
        <v>218</v>
      </c>
      <c r="B220" s="2">
        <f>VLOOKUP(A220,교통문화지수!A:AL,20,0)</f>
        <v>43.16</v>
      </c>
      <c r="C220" s="2">
        <f>VLOOKUP(A220,교통문화지수!A:AL,21,0)</f>
        <v>11.98</v>
      </c>
      <c r="D220" s="2">
        <f>VLOOKUP(A220,교통문화지수!A:AL,22,0)</f>
        <v>17.309999999999999</v>
      </c>
      <c r="E220" s="2">
        <f>VLOOKUP(A220,'1인당 자동차등록대수'!A:AB,14,0)</f>
        <v>0.5</v>
      </c>
      <c r="F220" s="2">
        <f>VLOOKUP(A220,도시면적!A:I,6,0)</f>
        <v>49225821</v>
      </c>
      <c r="G220" s="2">
        <f>VLOOKUP(A220,'주택 수'!A:I,6,0)</f>
        <v>16225</v>
      </c>
    </row>
    <row r="221" spans="1:7" customFormat="1">
      <c r="A221" s="1" t="s">
        <v>219</v>
      </c>
      <c r="B221" s="2">
        <f>VLOOKUP(A221,교통문화지수!A:AL,20,0)</f>
        <v>49.59</v>
      </c>
      <c r="C221" s="2">
        <f>VLOOKUP(A221,교통문화지수!A:AL,21,0)</f>
        <v>14.95</v>
      </c>
      <c r="D221" s="2">
        <f>VLOOKUP(A221,교통문화지수!A:AL,22,0)</f>
        <v>17.510000000000002</v>
      </c>
      <c r="E221" s="2">
        <f>VLOOKUP(A221,'1인당 자동차등록대수'!A:AB,14,0)</f>
        <v>0.5</v>
      </c>
      <c r="F221" s="2">
        <f>VLOOKUP(A221,도시면적!A:I,6,0)</f>
        <v>60114954</v>
      </c>
      <c r="G221" s="2">
        <f>VLOOKUP(A221,'주택 수'!A:I,6,0)</f>
        <v>45271</v>
      </c>
    </row>
    <row r="222" spans="1:7" customFormat="1">
      <c r="A222" s="1" t="s">
        <v>220</v>
      </c>
      <c r="B222" s="2">
        <f>VLOOKUP(A222,교통문화지수!A:AL,20,0)</f>
        <v>45.64</v>
      </c>
      <c r="C222" s="2">
        <f>VLOOKUP(A222,교통문화지수!A:AL,21,0)</f>
        <v>9.61</v>
      </c>
      <c r="D222" s="2">
        <f>VLOOKUP(A222,교통문화지수!A:AL,22,0)</f>
        <v>18.37</v>
      </c>
      <c r="E222" s="2">
        <f>VLOOKUP(A222,'1인당 자동차등록대수'!A:AB,14,0)</f>
        <v>0.6</v>
      </c>
      <c r="F222" s="2">
        <f>VLOOKUP(A222,도시면적!A:I,6,0)</f>
        <v>29453071</v>
      </c>
      <c r="G222" s="2">
        <f>VLOOKUP(A222,'주택 수'!A:I,6,0)</f>
        <v>23104</v>
      </c>
    </row>
    <row r="223" spans="1:7" customFormat="1">
      <c r="A223" s="1" t="s">
        <v>221</v>
      </c>
      <c r="B223" s="2">
        <f>VLOOKUP(A223,교통문화지수!A:AL,20,0)</f>
        <v>48.86</v>
      </c>
      <c r="C223" s="2">
        <f>VLOOKUP(A223,교통문화지수!A:AL,21,0)</f>
        <v>18.28</v>
      </c>
      <c r="D223" s="2">
        <f>VLOOKUP(A223,교통문화지수!A:AL,22,0)</f>
        <v>17.77</v>
      </c>
      <c r="E223" s="2">
        <f>VLOOKUP(A223,'1인당 자동차등록대수'!A:AB,14,0)</f>
        <v>0.5</v>
      </c>
      <c r="F223" s="2">
        <f>VLOOKUP(A223,도시면적!A:I,6,0)</f>
        <v>49850582</v>
      </c>
      <c r="G223" s="2">
        <f>VLOOKUP(A223,'주택 수'!A:I,6,0)</f>
        <v>48874</v>
      </c>
    </row>
    <row r="224" spans="1:7" customFormat="1">
      <c r="A224" s="1" t="s">
        <v>222</v>
      </c>
      <c r="B224" s="2">
        <f>VLOOKUP(A224,교통문화지수!A:AL,20,0)</f>
        <v>46.6</v>
      </c>
      <c r="C224" s="2">
        <f>VLOOKUP(A224,교통문화지수!A:AL,21,0)</f>
        <v>9.08</v>
      </c>
      <c r="D224" s="2">
        <f>VLOOKUP(A224,교통문화지수!A:AL,22,0)</f>
        <v>16.82</v>
      </c>
      <c r="E224" s="2">
        <f>VLOOKUP(A224,'1인당 자동차등록대수'!A:AB,14,0)</f>
        <v>0.6</v>
      </c>
      <c r="F224" s="2">
        <f>VLOOKUP(A224,도시면적!A:I,6,0)</f>
        <v>75160787</v>
      </c>
      <c r="G224" s="2">
        <f>VLOOKUP(A224,'주택 수'!A:I,6,0)</f>
        <v>63441</v>
      </c>
    </row>
    <row r="225" spans="1:7" customFormat="1">
      <c r="A225" s="1" t="s">
        <v>223</v>
      </c>
      <c r="B225" s="2">
        <f>VLOOKUP(A225,교통문화지수!A:AL,20,0)</f>
        <v>43.07</v>
      </c>
      <c r="C225" s="2">
        <f>VLOOKUP(A225,교통문화지수!A:AL,21,0)</f>
        <v>11.63</v>
      </c>
      <c r="D225" s="2">
        <f>VLOOKUP(A225,교통문화지수!A:AL,22,0)</f>
        <v>16.739999999999998</v>
      </c>
      <c r="E225" s="2">
        <f>VLOOKUP(A225,'1인당 자동차등록대수'!A:AB,14,0)</f>
        <v>0.5</v>
      </c>
      <c r="F225" s="2">
        <f>VLOOKUP(A225,도시면적!A:I,6,0)</f>
        <v>35324504</v>
      </c>
      <c r="G225" s="2">
        <f>VLOOKUP(A225,'주택 수'!A:I,6,0)</f>
        <v>43005</v>
      </c>
    </row>
    <row r="226" spans="1:7" customFormat="1">
      <c r="A226" s="1" t="s">
        <v>224</v>
      </c>
      <c r="B226" s="2">
        <f>VLOOKUP(A226,교통문화지수!A:AL,20,0)</f>
        <v>44.55</v>
      </c>
      <c r="C226" s="2">
        <f>VLOOKUP(A226,교통문화지수!A:AL,21,0)</f>
        <v>13.81</v>
      </c>
      <c r="D226" s="2">
        <f>VLOOKUP(A226,교통문화지수!A:AL,22,0)</f>
        <v>17.11</v>
      </c>
      <c r="E226" s="2">
        <f>VLOOKUP(A226,'1인당 자동차등록대수'!A:AB,14,0)</f>
        <v>0.5</v>
      </c>
      <c r="F226" s="2">
        <f>VLOOKUP(A226,도시면적!A:I,6,0)</f>
        <v>43390736</v>
      </c>
      <c r="G226" s="2">
        <f>VLOOKUP(A226,'주택 수'!A:I,6,0)</f>
        <v>29614</v>
      </c>
    </row>
    <row r="227" spans="1:7" customFormat="1">
      <c r="A227" s="1" t="s">
        <v>225</v>
      </c>
      <c r="B227" s="2">
        <f>VLOOKUP(A227,교통문화지수!A:AL,20,0)</f>
        <v>44.98</v>
      </c>
      <c r="C227" s="2">
        <f>VLOOKUP(A227,교통문화지수!A:AL,21,0)</f>
        <v>13.9</v>
      </c>
      <c r="D227" s="2">
        <f>VLOOKUP(A227,교통문화지수!A:AL,22,0)</f>
        <v>15.61</v>
      </c>
      <c r="E227" s="2">
        <f>VLOOKUP(A227,'1인당 자동차등록대수'!A:AB,14,0)</f>
        <v>0.5</v>
      </c>
      <c r="F227" s="2">
        <f>VLOOKUP(A227,도시면적!A:I,6,0)</f>
        <v>200235993</v>
      </c>
      <c r="G227" s="2">
        <f>VLOOKUP(A227,'주택 수'!A:I,6,0)</f>
        <v>72837</v>
      </c>
    </row>
    <row r="228" spans="1:7" customFormat="1">
      <c r="A228" s="1" t="s">
        <v>226</v>
      </c>
      <c r="B228" s="2">
        <f>VLOOKUP(A228,교통문화지수!A:AL,20,0)</f>
        <v>43.71</v>
      </c>
      <c r="C228" s="2">
        <f>VLOOKUP(A228,교통문화지수!A:AL,21,0)</f>
        <v>10.35</v>
      </c>
      <c r="D228" s="2">
        <f>VLOOKUP(A228,교통문화지수!A:AL,22,0)</f>
        <v>14.55</v>
      </c>
      <c r="E228" s="2">
        <f>VLOOKUP(A228,'1인당 자동차등록대수'!A:AB,14,0)</f>
        <v>0.5</v>
      </c>
      <c r="F228" s="2">
        <f>VLOOKUP(A228,도시면적!A:I,6,0)</f>
        <v>22712136</v>
      </c>
      <c r="G228" s="2">
        <f>VLOOKUP(A228,'주택 수'!A:I,6,0)</f>
        <v>24917</v>
      </c>
    </row>
    <row r="229" spans="1:7" customFormat="1">
      <c r="A229" s="1" t="s">
        <v>227</v>
      </c>
      <c r="B229" s="2">
        <f>VLOOKUP(A229,교통문화지수!A:AL,20,0)</f>
        <v>45.28</v>
      </c>
      <c r="C229" s="2">
        <f>VLOOKUP(A229,교통문화지수!A:AL,21,0)</f>
        <v>18.64</v>
      </c>
      <c r="D229" s="2">
        <f>VLOOKUP(A229,교통문화지수!A:AL,22,0)</f>
        <v>17</v>
      </c>
      <c r="E229" s="2">
        <f>VLOOKUP(A229,'1인당 자동차등록대수'!A:AB,14,0)</f>
        <v>0.5</v>
      </c>
      <c r="F229" s="2">
        <f>VLOOKUP(A229,도시면적!A:I,6,0)</f>
        <v>86275783</v>
      </c>
      <c r="G229" s="2">
        <f>VLOOKUP(A229,'주택 수'!A:I,6,0)</f>
        <v>123673</v>
      </c>
    </row>
    <row r="230" spans="1:7" customFormat="1">
      <c r="A230" s="1" t="s">
        <v>228</v>
      </c>
      <c r="B230" s="2">
        <f>VLOOKUP(A230,교통문화지수!A:AL,20,0)</f>
        <v>44.29</v>
      </c>
      <c r="C230" s="2">
        <f>VLOOKUP(A230,교통문화지수!A:AL,21,0)</f>
        <v>13.03</v>
      </c>
      <c r="D230" s="2">
        <f>VLOOKUP(A230,교통문화지수!A:AL,22,0)</f>
        <v>18.260000000000002</v>
      </c>
      <c r="E230" s="2">
        <f>VLOOKUP(A230,'1인당 자동차등록대수'!A:AB,14,0)</f>
        <v>0.6</v>
      </c>
      <c r="F230" s="2">
        <f>VLOOKUP(A230,도시면적!A:I,6,0)</f>
        <v>36812406</v>
      </c>
      <c r="G230" s="2">
        <f>VLOOKUP(A230,'주택 수'!A:I,6,0)</f>
        <v>35439</v>
      </c>
    </row>
    <row r="231" spans="1:7" customFormat="1">
      <c r="A231" s="1" t="s">
        <v>229</v>
      </c>
      <c r="B231" s="2">
        <f>VLOOKUP(A231,교통문화지수!A:AL,20,0)</f>
        <v>46.02</v>
      </c>
      <c r="C231" s="2">
        <f>VLOOKUP(A231,교통문화지수!A:AL,21,0)</f>
        <v>18.87</v>
      </c>
      <c r="D231" s="2">
        <f>VLOOKUP(A231,교통문화지수!A:AL,22,0)</f>
        <v>15.96</v>
      </c>
      <c r="E231" s="2">
        <f>VLOOKUP(A231,'1인당 자동차등록대수'!A:AB,14,0)</f>
        <v>0.5</v>
      </c>
      <c r="F231" s="2">
        <f>VLOOKUP(A231,도시면적!A:I,6,0)</f>
        <v>141564968</v>
      </c>
      <c r="G231" s="2">
        <f>VLOOKUP(A231,'주택 수'!A:I,6,0)</f>
        <v>238264</v>
      </c>
    </row>
    <row r="232" spans="1:7" customFormat="1">
      <c r="A232" s="1" t="s">
        <v>230</v>
      </c>
      <c r="B232" s="2">
        <f>VLOOKUP(A232,교통문화지수!A:AL,20,0)</f>
        <v>48.38</v>
      </c>
      <c r="C232" s="2">
        <f>VLOOKUP(A232,교통문화지수!A:AL,21,0)</f>
        <v>7.62</v>
      </c>
      <c r="D232" s="2">
        <f>VLOOKUP(A232,교통문화지수!A:AL,22,0)</f>
        <v>17.18</v>
      </c>
      <c r="E232" s="2">
        <f>VLOOKUP(A232,'1인당 자동차등록대수'!A:AB,14,0)</f>
        <v>0.6</v>
      </c>
      <c r="F232" s="2">
        <f>VLOOKUP(A232,도시면적!A:I,6,0)</f>
        <v>5959271</v>
      </c>
      <c r="G232" s="2">
        <f>VLOOKUP(A232,'주택 수'!A:I,6,0)</f>
        <v>13995</v>
      </c>
    </row>
    <row r="233" spans="1:7" customFormat="1">
      <c r="A233" s="1" t="s">
        <v>231</v>
      </c>
      <c r="B233" s="2">
        <f>VLOOKUP(A233,교통문화지수!A:AL,20,0)</f>
        <v>46.24</v>
      </c>
      <c r="C233" s="2">
        <f>VLOOKUP(A233,교통문화지수!A:AL,21,0)</f>
        <v>14.85</v>
      </c>
      <c r="D233" s="2">
        <f>VLOOKUP(A233,교통문화지수!A:AL,22,0)</f>
        <v>17.350000000000001</v>
      </c>
      <c r="E233" s="2">
        <f>VLOOKUP(A233,'1인당 자동차등록대수'!A:AB,14,0)</f>
        <v>0.5</v>
      </c>
      <c r="F233" s="2">
        <f>VLOOKUP(A233,도시면적!A:I,6,0)</f>
        <v>36291475</v>
      </c>
      <c r="G233" s="2">
        <f>VLOOKUP(A233,'주택 수'!A:I,6,0)</f>
        <v>28249</v>
      </c>
    </row>
    <row r="234" spans="1:7" customFormat="1">
      <c r="A234" s="13" t="s">
        <v>232</v>
      </c>
      <c r="B234" s="2">
        <f>VLOOKUP(A234,교통문화지수!A:AL,20,0)</f>
        <v>43.74</v>
      </c>
      <c r="C234" s="2">
        <f>VLOOKUP(A234,교통문화지수!A:AL,21,0)</f>
        <v>4.9400000000000004</v>
      </c>
      <c r="D234" s="2">
        <f>VLOOKUP(A234,교통문화지수!A:AL,22,0)</f>
        <v>17.21</v>
      </c>
      <c r="E234" s="2">
        <f>VLOOKUP(A234,'1인당 자동차등록대수'!A:AB,14,0)</f>
        <v>0.5</v>
      </c>
      <c r="F234" s="2">
        <f>VLOOKUP(A234,도시면적!A:I,6,0)</f>
        <v>35714016</v>
      </c>
      <c r="G234" s="2">
        <f>VLOOKUP(A234,'주택 수'!A:I,6,0)</f>
        <v>43617</v>
      </c>
    </row>
    <row r="235" spans="1:7" customFormat="1">
      <c r="A235" s="1" t="s">
        <v>233</v>
      </c>
      <c r="B235" s="2">
        <f>VLOOKUP(A235,교통문화지수!A:AL,20,0)</f>
        <v>45.9</v>
      </c>
      <c r="C235" s="2">
        <f>VLOOKUP(A235,교통문화지수!A:AL,21,0)</f>
        <v>15.4</v>
      </c>
      <c r="D235" s="2">
        <f>VLOOKUP(A235,교통문화지수!A:AL,22,0)</f>
        <v>16.73</v>
      </c>
      <c r="E235" s="2">
        <f>VLOOKUP(A235,'1인당 자동차등록대수'!A:AB,14,0)</f>
        <v>0.5</v>
      </c>
      <c r="F235" s="2">
        <f>VLOOKUP(A235,도시면적!A:I,6,0)</f>
        <v>735737985</v>
      </c>
      <c r="G235" s="2">
        <f>VLOOKUP(A235,'주택 수'!A:I,6,0)</f>
        <v>625957</v>
      </c>
    </row>
    <row r="236" spans="1:7" customFormat="1">
      <c r="A236" s="1" t="s">
        <v>234</v>
      </c>
      <c r="B236" s="2">
        <f>VLOOKUP(A236,교통문화지수!A:AL,20,0)</f>
        <v>40</v>
      </c>
      <c r="C236" s="2">
        <f>VLOOKUP(A236,교통문화지수!A:AL,21,0)</f>
        <v>10.57</v>
      </c>
      <c r="D236" s="2">
        <f>VLOOKUP(A236,교통문화지수!A:AL,22,0)</f>
        <v>16.45</v>
      </c>
      <c r="E236" s="2">
        <f>VLOOKUP(A236,'1인당 자동차등록대수'!A:AB,14,0)</f>
        <v>0.6</v>
      </c>
      <c r="F236" s="2">
        <f>VLOOKUP(A236,도시면적!A:I,6,0)</f>
        <v>12417874</v>
      </c>
      <c r="G236" s="2">
        <f>VLOOKUP(A236,'주택 수'!A:I,6,0)</f>
        <v>16836</v>
      </c>
    </row>
    <row r="237" spans="1:7" customFormat="1">
      <c r="A237" s="1" t="s">
        <v>235</v>
      </c>
      <c r="B237" s="2">
        <f>VLOOKUP(A237,교통문화지수!A:AL,20,0)</f>
        <v>44.79</v>
      </c>
      <c r="C237" s="2">
        <f>VLOOKUP(A237,교통문화지수!A:AL,21,0)</f>
        <v>16.07</v>
      </c>
      <c r="D237" s="2">
        <f>VLOOKUP(A237,교통문화지수!A:AL,22,0)</f>
        <v>16.05</v>
      </c>
      <c r="E237" s="2">
        <f>VLOOKUP(A237,'1인당 자동차등록대수'!A:AB,14,0)</f>
        <v>0.6</v>
      </c>
      <c r="F237" s="2">
        <f>VLOOKUP(A237,도시면적!A:I,6,0)</f>
        <v>35644901</v>
      </c>
      <c r="G237" s="2">
        <f>VLOOKUP(A237,'주택 수'!A:I,6,0)</f>
        <v>13854</v>
      </c>
    </row>
    <row r="238" spans="1:7" customFormat="1">
      <c r="A238" s="1" t="s">
        <v>236</v>
      </c>
      <c r="B238" s="2">
        <f>VLOOKUP(A238,교통문화지수!A:AL,20,0)</f>
        <v>47.81</v>
      </c>
      <c r="C238" s="2">
        <f>VLOOKUP(A238,교통문화지수!A:AL,21,0)</f>
        <v>15.82</v>
      </c>
      <c r="D238" s="2">
        <f>VLOOKUP(A238,교통문화지수!A:AL,22,0)</f>
        <v>17.7</v>
      </c>
      <c r="E238" s="2">
        <f>VLOOKUP(A238,'1인당 자동차등록대수'!A:AB,14,0)</f>
        <v>0.6</v>
      </c>
      <c r="F238" s="2">
        <f>VLOOKUP(A238,도시면적!A:I,6,0)</f>
        <v>17737591</v>
      </c>
      <c r="G238" s="2">
        <f>VLOOKUP(A238,'주택 수'!A:I,6,0)</f>
        <v>15657</v>
      </c>
    </row>
    <row r="239" spans="1:7" customFormat="1">
      <c r="A239" s="1" t="s">
        <v>237</v>
      </c>
      <c r="B239" s="2">
        <f>VLOOKUP(A239,교통문화지수!A:AL,20,0)</f>
        <v>50.47</v>
      </c>
      <c r="C239" s="2">
        <f>VLOOKUP(A239,교통문화지수!A:AL,21,0)</f>
        <v>20.39</v>
      </c>
      <c r="D239" s="2">
        <f>VLOOKUP(A239,교통문화지수!A:AL,22,0)</f>
        <v>17.71</v>
      </c>
      <c r="E239" s="2">
        <f>VLOOKUP(A239,'1인당 자동차등록대수'!A:AB,14,0)</f>
        <v>0.5</v>
      </c>
      <c r="F239" s="2">
        <f>VLOOKUP(A239,도시면적!A:I,6,0)</f>
        <v>31106651</v>
      </c>
      <c r="G239" s="2">
        <f>VLOOKUP(A239,'주택 수'!A:I,6,0)</f>
        <v>21104</v>
      </c>
    </row>
    <row r="240" spans="1:7" customFormat="1">
      <c r="A240" s="1" t="s">
        <v>238</v>
      </c>
      <c r="B240" s="2">
        <f>VLOOKUP(A240,교통문화지수!A:AL,20,0)</f>
        <v>41.23</v>
      </c>
      <c r="C240" s="2">
        <f>VLOOKUP(A240,교통문화지수!A:AL,21,0)</f>
        <v>18.600000000000001</v>
      </c>
      <c r="D240" s="2">
        <f>VLOOKUP(A240,교통문화지수!A:AL,22,0)</f>
        <v>16.43</v>
      </c>
      <c r="E240" s="2">
        <f>VLOOKUP(A240,'1인당 자동차등록대수'!A:AB,14,0)</f>
        <v>0.5</v>
      </c>
      <c r="F240" s="2">
        <f>VLOOKUP(A240,도시면적!A:I,6,0)</f>
        <v>55061021</v>
      </c>
      <c r="G240" s="2">
        <f>VLOOKUP(A240,'주택 수'!A:I,6,0)</f>
        <v>21576</v>
      </c>
    </row>
    <row r="241" spans="1:7" customFormat="1">
      <c r="A241" s="1" t="s">
        <v>239</v>
      </c>
      <c r="B241" s="2">
        <f>VLOOKUP(A241,교통문화지수!A:AL,20,0)</f>
        <v>48.04</v>
      </c>
      <c r="C241" s="2">
        <f>VLOOKUP(A241,교통문화지수!A:AL,21,0)</f>
        <v>9.52</v>
      </c>
      <c r="D241" s="2">
        <f>VLOOKUP(A241,교통문화지수!A:AL,22,0)</f>
        <v>15.88</v>
      </c>
      <c r="E241" s="2">
        <f>VLOOKUP(A241,'1인당 자동차등록대수'!A:AB,14,0)</f>
        <v>0.6</v>
      </c>
      <c r="F241" s="2">
        <f>VLOOKUP(A241,도시면적!A:I,6,0)</f>
        <v>38153239</v>
      </c>
      <c r="G241" s="2">
        <f>VLOOKUP(A241,'주택 수'!A:I,6,0)</f>
        <v>42864</v>
      </c>
    </row>
    <row r="242" spans="1:7" customFormat="1">
      <c r="A242" s="1" t="s">
        <v>240</v>
      </c>
      <c r="B242" s="2">
        <f>VLOOKUP(A242,교통문화지수!A:AL,20,0)</f>
        <v>45.91</v>
      </c>
      <c r="C242" s="2">
        <f>VLOOKUP(A242,교통문화지수!A:AL,21,0)</f>
        <v>18.829999999999998</v>
      </c>
      <c r="D242" s="2">
        <f>VLOOKUP(A242,교통문화지수!A:AL,22,0)</f>
        <v>16.8</v>
      </c>
      <c r="E242" s="2">
        <f>VLOOKUP(A242,'1인당 자동차등록대수'!A:AB,14,0)</f>
        <v>0.5</v>
      </c>
      <c r="F242" s="2">
        <f>VLOOKUP(A242,도시면적!A:I,6,0)</f>
        <v>57646100</v>
      </c>
      <c r="G242" s="2">
        <f>VLOOKUP(A242,'주택 수'!A:I,6,0)</f>
        <v>57548</v>
      </c>
    </row>
    <row r="243" spans="1:7" customFormat="1">
      <c r="A243" s="1" t="s">
        <v>241</v>
      </c>
      <c r="B243" s="2">
        <f>VLOOKUP(A243,교통문화지수!A:AL,20,0)</f>
        <v>47.87</v>
      </c>
      <c r="C243" s="2">
        <f>VLOOKUP(A243,교통문화지수!A:AL,21,0)</f>
        <v>15.26</v>
      </c>
      <c r="D243" s="2">
        <f>VLOOKUP(A243,교통문화지수!A:AL,22,0)</f>
        <v>17.03</v>
      </c>
      <c r="E243" s="2">
        <f>VLOOKUP(A243,'1인당 자동차등록대수'!A:AB,14,0)</f>
        <v>0.5</v>
      </c>
      <c r="F243" s="2">
        <f>VLOOKUP(A243,도시면적!A:I,6,0)</f>
        <v>13543694</v>
      </c>
      <c r="G243" s="2">
        <f>VLOOKUP(A243,'주택 수'!A:I,6,0)</f>
        <v>15249</v>
      </c>
    </row>
    <row r="244" spans="1:7" customFormat="1">
      <c r="A244" s="1" t="s">
        <v>242</v>
      </c>
      <c r="B244" s="2">
        <f>VLOOKUP(A244,교통문화지수!A:AL,20,0)</f>
        <v>45.65</v>
      </c>
      <c r="C244" s="2">
        <f>VLOOKUP(A244,교통문화지수!A:AL,21,0)</f>
        <v>11.6</v>
      </c>
      <c r="D244" s="2">
        <f>VLOOKUP(A244,교통문화지수!A:AL,22,0)</f>
        <v>16.559999999999999</v>
      </c>
      <c r="E244" s="2">
        <f>VLOOKUP(A244,'1인당 자동차등록대수'!A:AB,14,0)</f>
        <v>0.6</v>
      </c>
      <c r="F244" s="2">
        <f>VLOOKUP(A244,도시면적!A:I,6,0)</f>
        <v>26261955</v>
      </c>
      <c r="G244" s="2">
        <f>VLOOKUP(A244,'주택 수'!A:I,6,0)</f>
        <v>36556</v>
      </c>
    </row>
    <row r="245" spans="1:7" customFormat="1">
      <c r="A245" s="1" t="s">
        <v>243</v>
      </c>
      <c r="B245" s="2">
        <f>VLOOKUP(A245,교통문화지수!A:AL,20,0)</f>
        <v>46.02</v>
      </c>
      <c r="C245" s="2">
        <f>VLOOKUP(A245,교통문화지수!A:AL,21,0)</f>
        <v>21.35</v>
      </c>
      <c r="D245" s="2">
        <f>VLOOKUP(A245,교통문화지수!A:AL,22,0)</f>
        <v>16.350000000000001</v>
      </c>
      <c r="E245" s="2">
        <f>VLOOKUP(A245,'1인당 자동차등록대수'!A:AB,14,0)</f>
        <v>0.5</v>
      </c>
      <c r="F245" s="2">
        <f>VLOOKUP(A245,도시면적!A:I,6,0)</f>
        <v>339442798</v>
      </c>
      <c r="G245" s="2">
        <f>VLOOKUP(A245,'주택 수'!A:I,6,0)</f>
        <v>292599</v>
      </c>
    </row>
    <row r="246" spans="1:7" customFormat="1">
      <c r="A246" s="1" t="s">
        <v>244</v>
      </c>
      <c r="B246" s="2">
        <f>VLOOKUP(A246,교통문화지수!A:AL,20,0)</f>
        <v>46.98</v>
      </c>
      <c r="C246" s="2">
        <f>VLOOKUP(A246,교통문화지수!A:AL,21,0)</f>
        <v>11.36</v>
      </c>
      <c r="D246" s="2">
        <f>VLOOKUP(A246,교통문화지수!A:AL,22,0)</f>
        <v>16.52</v>
      </c>
      <c r="E246" s="2">
        <f>VLOOKUP(A246,'1인당 자동차등록대수'!A:AB,14,0)</f>
        <v>0.5</v>
      </c>
      <c r="F246" s="2">
        <f>VLOOKUP(A246,도시면적!A:I,6,0)</f>
        <v>108722161</v>
      </c>
      <c r="G246" s="2">
        <f>VLOOKUP(A246,'주택 수'!A:I,6,0)</f>
        <v>92114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/>
  </sheetViews>
  <sheetFormatPr defaultRowHeight="16.5"/>
  <cols>
    <col min="1" max="1" width="24.125" style="15" bestFit="1" customWidth="1"/>
    <col min="2" max="4" width="13" style="15" bestFit="1" customWidth="1"/>
    <col min="5" max="5" width="21.125" style="15" bestFit="1" customWidth="1"/>
    <col min="6" max="6" width="13" style="15" bestFit="1" customWidth="1"/>
    <col min="7" max="7" width="7.75" style="15" bestFit="1" customWidth="1"/>
    <col min="8" max="16384" width="9" style="15"/>
  </cols>
  <sheetData>
    <row r="1" spans="1:7" customFormat="1">
      <c r="A1" s="17" t="s">
        <v>0</v>
      </c>
      <c r="B1" s="2" t="s">
        <v>246</v>
      </c>
      <c r="C1" s="2" t="s">
        <v>248</v>
      </c>
      <c r="D1" s="2" t="s">
        <v>250</v>
      </c>
      <c r="E1" s="2" t="s">
        <v>251</v>
      </c>
      <c r="F1" s="2" t="s">
        <v>252</v>
      </c>
      <c r="G1" s="2" t="s">
        <v>253</v>
      </c>
    </row>
    <row r="2" spans="1:7" customFormat="1">
      <c r="A2" s="1" t="s">
        <v>1</v>
      </c>
      <c r="B2" s="2">
        <f>VLOOKUP(A2,교통문화지수!A:AL,24,0)</f>
        <v>47.02</v>
      </c>
      <c r="C2" s="2">
        <f>VLOOKUP(A2,교통문화지수!A:AL,25,0)</f>
        <v>14.48</v>
      </c>
      <c r="D2" s="2">
        <f>VLOOKUP(A2,교통문화지수!A:AL,26,0)</f>
        <v>16.899999999999999</v>
      </c>
      <c r="E2" s="2">
        <f>VLOOKUP(A2,'1인당 자동차등록대수'!A:AB,17,0)</f>
        <v>0.5</v>
      </c>
      <c r="F2" s="2">
        <f>VLOOKUP(A2,도시면적!A:I,7,0)</f>
        <v>1029687366</v>
      </c>
      <c r="G2" s="2">
        <f>VLOOKUP(A2,'주택 수'!A:I,7,0)</f>
        <v>644023</v>
      </c>
    </row>
    <row r="3" spans="1:7" customFormat="1">
      <c r="A3" s="1" t="s">
        <v>2</v>
      </c>
      <c r="B3" s="2">
        <f>VLOOKUP(A3,교통문화지수!A:AL,24,0)</f>
        <v>46.9</v>
      </c>
      <c r="C3" s="2">
        <f>VLOOKUP(A3,교통문화지수!A:AL,25,0)</f>
        <v>16.52</v>
      </c>
      <c r="D3" s="2">
        <f>VLOOKUP(A3,교통문화지수!A:AL,26,0)</f>
        <v>15.15</v>
      </c>
      <c r="E3" s="2">
        <f>VLOOKUP(A3,'1인당 자동차등록대수'!A:AB,17,0)</f>
        <v>0.5</v>
      </c>
      <c r="F3" s="2">
        <f>VLOOKUP(A3,도시면적!A:I,7,0)</f>
        <v>84958649</v>
      </c>
      <c r="G3" s="2">
        <f>VLOOKUP(A3,'주택 수'!A:I,7,0)</f>
        <v>87579</v>
      </c>
    </row>
    <row r="4" spans="1:7" customFormat="1">
      <c r="A4" s="1" t="s">
        <v>3</v>
      </c>
      <c r="B4" s="2">
        <f>VLOOKUP(A4,교통문화지수!A:AL,24,0)</f>
        <v>47.45</v>
      </c>
      <c r="C4" s="2">
        <f>VLOOKUP(A4,교통문화지수!A:AL,25,0)</f>
        <v>17.91</v>
      </c>
      <c r="D4" s="2">
        <f>VLOOKUP(A4,교통문화지수!A:AL,26,0)</f>
        <v>15.94</v>
      </c>
      <c r="E4" s="2">
        <f>VLOOKUP(A4,'1인당 자동차등록대수'!A:AB,17,0)</f>
        <v>0.5</v>
      </c>
      <c r="F4" s="2">
        <f>VLOOKUP(A4,도시면적!A:I,7,0)</f>
        <v>12421767</v>
      </c>
      <c r="G4" s="2">
        <f>VLOOKUP(A4,'주택 수'!A:I,7,0)</f>
        <v>11910</v>
      </c>
    </row>
    <row r="5" spans="1:7" customFormat="1">
      <c r="A5" s="1" t="s">
        <v>4</v>
      </c>
      <c r="B5" s="2">
        <f>VLOOKUP(A5,교통문화지수!A:AL,24,0)</f>
        <v>45.06</v>
      </c>
      <c r="C5" s="2">
        <f>VLOOKUP(A5,교통문화지수!A:AL,25,0)</f>
        <v>17.600000000000001</v>
      </c>
      <c r="D5" s="2">
        <f>VLOOKUP(A5,교통문화지수!A:AL,26,0)</f>
        <v>17.45</v>
      </c>
      <c r="E5" s="2">
        <f>VLOOKUP(A5,'1인당 자동차등록대수'!A:AB,17,0)</f>
        <v>0.5</v>
      </c>
      <c r="F5" s="2">
        <f>VLOOKUP(A5,도시면적!A:I,7,0)</f>
        <v>124014784</v>
      </c>
      <c r="G5" s="2">
        <f>VLOOKUP(A5,'주택 수'!A:I,7,0)</f>
        <v>41116</v>
      </c>
    </row>
    <row r="6" spans="1:7" customFormat="1">
      <c r="A6" s="1" t="s">
        <v>5</v>
      </c>
      <c r="B6" s="2">
        <f>VLOOKUP(A6,교통문화지수!A:AL,24,0)</f>
        <v>47.22</v>
      </c>
      <c r="C6" s="2">
        <f>VLOOKUP(A6,교통문화지수!A:AL,25,0)</f>
        <v>9.83</v>
      </c>
      <c r="D6" s="2">
        <f>VLOOKUP(A6,교통문화지수!A:AL,26,0)</f>
        <v>17.47</v>
      </c>
      <c r="E6" s="2">
        <f>VLOOKUP(A6,'1인당 자동차등록대수'!A:AB,17,0)</f>
        <v>0.5</v>
      </c>
      <c r="F6" s="2">
        <f>VLOOKUP(A6,도시면적!A:I,7,0)</f>
        <v>79882143</v>
      </c>
      <c r="G6" s="2">
        <f>VLOOKUP(A6,'주택 수'!A:I,7,0)</f>
        <v>30818</v>
      </c>
    </row>
    <row r="7" spans="1:7" customFormat="1">
      <c r="A7" s="1" t="s">
        <v>6</v>
      </c>
      <c r="B7" s="2">
        <f>VLOOKUP(A7,교통문화지수!A:AL,24,0)</f>
        <v>45.64</v>
      </c>
      <c r="C7" s="2">
        <f>VLOOKUP(A7,교통문화지수!A:AL,25,0)</f>
        <v>16.760000000000002</v>
      </c>
      <c r="D7" s="2">
        <f>VLOOKUP(A7,교통문화지수!A:AL,26,0)</f>
        <v>17.649999999999999</v>
      </c>
      <c r="E7" s="2">
        <f>VLOOKUP(A7,'1인당 자동차등록대수'!A:AB,17,0)</f>
        <v>0.5</v>
      </c>
      <c r="F7" s="2">
        <f>VLOOKUP(A7,도시면적!A:I,7,0)</f>
        <v>42065437</v>
      </c>
      <c r="G7" s="2">
        <f>VLOOKUP(A7,'주택 수'!A:I,7,0)</f>
        <v>37736</v>
      </c>
    </row>
    <row r="8" spans="1:7" customFormat="1">
      <c r="A8" s="1" t="s">
        <v>7</v>
      </c>
      <c r="B8" s="2">
        <f>VLOOKUP(A8,교통문화지수!A:AL,24,0)</f>
        <v>49.49</v>
      </c>
      <c r="C8" s="2">
        <f>VLOOKUP(A8,교통문화지수!A:AL,25,0)</f>
        <v>18.48</v>
      </c>
      <c r="D8" s="2">
        <f>VLOOKUP(A8,교통문화지수!A:AL,26,0)</f>
        <v>17.149999999999999</v>
      </c>
      <c r="E8" s="2">
        <f>VLOOKUP(A8,'1인당 자동차등록대수'!A:AB,17,0)</f>
        <v>0.6</v>
      </c>
      <c r="F8" s="2">
        <f>VLOOKUP(A8,도시면적!A:I,7,0)</f>
        <v>3710000</v>
      </c>
      <c r="G8" s="2">
        <f>VLOOKUP(A8,'주택 수'!A:I,7,0)</f>
        <v>8275</v>
      </c>
    </row>
    <row r="9" spans="1:7" customFormat="1">
      <c r="A9" s="1" t="s">
        <v>8</v>
      </c>
      <c r="B9" s="2">
        <f>VLOOKUP(A9,교통문화지수!A:AL,24,0)</f>
        <v>45.2</v>
      </c>
      <c r="C9" s="2">
        <f>VLOOKUP(A9,교통문화지수!A:AL,25,0)</f>
        <v>14.61</v>
      </c>
      <c r="D9" s="2">
        <f>VLOOKUP(A9,교통문화지수!A:AL,26,0)</f>
        <v>16.36</v>
      </c>
      <c r="E9" s="2">
        <f>VLOOKUP(A9,'1인당 자동차등록대수'!A:AB,17,0)</f>
        <v>0.6</v>
      </c>
      <c r="F9" s="2">
        <f>VLOOKUP(A9,도시면적!A:I,7,0)</f>
        <v>11712272</v>
      </c>
      <c r="G9" s="2">
        <f>VLOOKUP(A9,'주택 수'!A:I,7,0)</f>
        <v>14401</v>
      </c>
    </row>
    <row r="10" spans="1:7" customFormat="1">
      <c r="A10" s="1" t="s">
        <v>9</v>
      </c>
      <c r="B10" s="2">
        <f>VLOOKUP(A10,교통문화지수!A:AL,24,0)</f>
        <v>46.83</v>
      </c>
      <c r="C10" s="2">
        <f>VLOOKUP(A10,교통문화지수!A:AL,25,0)</f>
        <v>10.24</v>
      </c>
      <c r="D10" s="2">
        <f>VLOOKUP(A10,교통문화지수!A:AL,26,0)</f>
        <v>16.64</v>
      </c>
      <c r="E10" s="2">
        <f>VLOOKUP(A10,'1인당 자동차등록대수'!A:AB,17,0)</f>
        <v>0.6</v>
      </c>
      <c r="F10" s="2">
        <f>VLOOKUP(A10,도시면적!A:I,7,0)</f>
        <v>26383940</v>
      </c>
      <c r="G10" s="2">
        <f>VLOOKUP(A10,'주택 수'!A:I,7,0)</f>
        <v>17343</v>
      </c>
    </row>
    <row r="11" spans="1:7" customFormat="1">
      <c r="A11" s="1" t="s">
        <v>10</v>
      </c>
      <c r="B11" s="2">
        <f>VLOOKUP(A11,교통문화지수!A:AL,24,0)</f>
        <v>50.61</v>
      </c>
      <c r="C11" s="2">
        <f>VLOOKUP(A11,교통문화지수!A:AL,25,0)</f>
        <v>18.059999999999999</v>
      </c>
      <c r="D11" s="2">
        <f>VLOOKUP(A11,교통문화지수!A:AL,26,0)</f>
        <v>18.16</v>
      </c>
      <c r="E11" s="2">
        <f>VLOOKUP(A11,'1인당 자동차등록대수'!A:AB,17,0)</f>
        <v>0.5</v>
      </c>
      <c r="F11" s="2">
        <f>VLOOKUP(A11,도시면적!A:I,7,0)</f>
        <v>88304463</v>
      </c>
      <c r="G11" s="2">
        <f>VLOOKUP(A11,'주택 수'!A:I,7,0)</f>
        <v>142591</v>
      </c>
    </row>
    <row r="12" spans="1:7" customFormat="1">
      <c r="A12" s="1" t="s">
        <v>11</v>
      </c>
      <c r="B12" s="2">
        <f>VLOOKUP(A12,교통문화지수!A:AL,24,0)</f>
        <v>46.04</v>
      </c>
      <c r="C12" s="2">
        <f>VLOOKUP(A12,교통문화지수!A:AL,25,0)</f>
        <v>10.64</v>
      </c>
      <c r="D12" s="2">
        <f>VLOOKUP(A12,교통문화지수!A:AL,26,0)</f>
        <v>16.48</v>
      </c>
      <c r="E12" s="2">
        <f>VLOOKUP(A12,'1인당 자동차등록대수'!A:AB,17,0)</f>
        <v>0.6</v>
      </c>
      <c r="F12" s="2">
        <f>VLOOKUP(A12,도시면적!A:I,7,0)</f>
        <v>14839016</v>
      </c>
      <c r="G12" s="2">
        <f>VLOOKUP(A12,'주택 수'!A:I,7,0)</f>
        <v>13014</v>
      </c>
    </row>
    <row r="13" spans="1:7" customFormat="1">
      <c r="A13" s="1" t="s">
        <v>12</v>
      </c>
      <c r="B13" s="2">
        <f>VLOOKUP(A13,교통문화지수!A:AL,24,0)</f>
        <v>45.8</v>
      </c>
      <c r="C13" s="2">
        <f>VLOOKUP(A13,교통문화지수!A:AL,25,0)</f>
        <v>15.3</v>
      </c>
      <c r="D13" s="2">
        <f>VLOOKUP(A13,교통문화지수!A:AL,26,0)</f>
        <v>14.67</v>
      </c>
      <c r="E13" s="2">
        <f>VLOOKUP(A13,'1인당 자동차등록대수'!A:AB,17,0)</f>
        <v>0.6</v>
      </c>
      <c r="F13" s="2">
        <f>VLOOKUP(A13,도시면적!A:I,7,0)</f>
        <v>42543171</v>
      </c>
      <c r="G13" s="2">
        <f>VLOOKUP(A13,'주택 수'!A:I,7,0)</f>
        <v>17137</v>
      </c>
    </row>
    <row r="14" spans="1:7" customFormat="1">
      <c r="A14" s="1" t="s">
        <v>13</v>
      </c>
      <c r="B14" s="2">
        <f>VLOOKUP(A14,교통문화지수!A:AL,24,0)</f>
        <v>42.42</v>
      </c>
      <c r="C14" s="2">
        <f>VLOOKUP(A14,교통문화지수!A:AL,25,0)</f>
        <v>7.94</v>
      </c>
      <c r="D14" s="2">
        <f>VLOOKUP(A14,교통문화지수!A:AL,26,0)</f>
        <v>16.82</v>
      </c>
      <c r="E14" s="2">
        <f>VLOOKUP(A14,'1인당 자동차등록대수'!A:AB,17,0)</f>
        <v>0.6</v>
      </c>
      <c r="F14" s="2">
        <f>VLOOKUP(A14,도시면적!A:I,7,0)</f>
        <v>26456700</v>
      </c>
      <c r="G14" s="2">
        <f>VLOOKUP(A14,'주택 수'!A:I,7,0)</f>
        <v>16673</v>
      </c>
    </row>
    <row r="15" spans="1:7" customFormat="1">
      <c r="A15" s="1" t="s">
        <v>14</v>
      </c>
      <c r="B15" s="2">
        <f>VLOOKUP(A15,교통문화지수!A:AL,24,0)</f>
        <v>49.85</v>
      </c>
      <c r="C15" s="2">
        <f>VLOOKUP(A15,교통문화지수!A:AL,25,0)</f>
        <v>13.04</v>
      </c>
      <c r="D15" s="2">
        <f>VLOOKUP(A15,교통문화지수!A:AL,26,0)</f>
        <v>17.72</v>
      </c>
      <c r="E15" s="2">
        <f>VLOOKUP(A15,'1인당 자동차등록대수'!A:AB,17,0)</f>
        <v>0.5</v>
      </c>
      <c r="F15" s="2">
        <f>VLOOKUP(A15,도시면적!A:I,7,0)</f>
        <v>335305853</v>
      </c>
      <c r="G15" s="2">
        <f>VLOOKUP(A15,'주택 수'!A:I,7,0)</f>
        <v>103078</v>
      </c>
    </row>
    <row r="16" spans="1:7" customFormat="1">
      <c r="A16" s="1" t="s">
        <v>15</v>
      </c>
      <c r="B16" s="2">
        <f>VLOOKUP(A16,교통문화지수!A:AL,24,0)</f>
        <v>45.49</v>
      </c>
      <c r="C16" s="2">
        <f>VLOOKUP(A16,교통문화지수!A:AL,25,0)</f>
        <v>22.03</v>
      </c>
      <c r="D16" s="2">
        <f>VLOOKUP(A16,교통문화지수!A:AL,26,0)</f>
        <v>14.95</v>
      </c>
      <c r="E16" s="2">
        <f>VLOOKUP(A16,'1인당 자동차등록대수'!A:AB,17,0)</f>
        <v>0.5</v>
      </c>
      <c r="F16" s="2">
        <f>VLOOKUP(A16,도시면적!A:I,7,0)</f>
        <v>66544336</v>
      </c>
      <c r="G16" s="2">
        <f>VLOOKUP(A16,'주택 수'!A:I,7,0)</f>
        <v>20504</v>
      </c>
    </row>
    <row r="17" spans="1:7" customFormat="1">
      <c r="A17" s="1" t="s">
        <v>16</v>
      </c>
      <c r="B17" s="2">
        <f>VLOOKUP(A17,교통문화지수!A:AL,24,0)</f>
        <v>45.08</v>
      </c>
      <c r="C17" s="2">
        <f>VLOOKUP(A17,교통문화지수!A:AL,25,0)</f>
        <v>15.02</v>
      </c>
      <c r="D17" s="2">
        <f>VLOOKUP(A17,교통문화지수!A:AL,26,0)</f>
        <v>16</v>
      </c>
      <c r="E17" s="2">
        <f>VLOOKUP(A17,'1인당 자동차등록대수'!A:AB,17,0)</f>
        <v>0.6</v>
      </c>
      <c r="F17" s="2">
        <f>VLOOKUP(A17,도시면적!A:I,7,0)</f>
        <v>16680775</v>
      </c>
      <c r="G17" s="2">
        <f>VLOOKUP(A17,'주택 수'!A:I,7,0)</f>
        <v>21801</v>
      </c>
    </row>
    <row r="18" spans="1:7" customFormat="1">
      <c r="A18" s="1" t="s">
        <v>17</v>
      </c>
      <c r="B18" s="2">
        <f>VLOOKUP(A18,교통문화지수!A:AL,24,0)</f>
        <v>49.11</v>
      </c>
      <c r="C18" s="2">
        <f>VLOOKUP(A18,교통문화지수!A:AL,25,0)</f>
        <v>16.7</v>
      </c>
      <c r="D18" s="2">
        <f>VLOOKUP(A18,교통문화지수!A:AL,26,0)</f>
        <v>15.65</v>
      </c>
      <c r="E18" s="2">
        <f>VLOOKUP(A18,'1인당 자동차등록대수'!A:AB,17,0)</f>
        <v>0.6</v>
      </c>
      <c r="F18" s="2">
        <f>VLOOKUP(A18,도시면적!A:I,7,0)</f>
        <v>30715247</v>
      </c>
      <c r="G18" s="2">
        <f>VLOOKUP(A18,'주택 수'!A:I,7,0)</f>
        <v>30099</v>
      </c>
    </row>
    <row r="19" spans="1:7" customFormat="1">
      <c r="A19" s="1" t="s">
        <v>18</v>
      </c>
      <c r="B19" s="2">
        <f>VLOOKUP(A19,교통문화지수!A:AL,24,0)</f>
        <v>47.18</v>
      </c>
      <c r="C19" s="2">
        <f>VLOOKUP(A19,교통문화지수!A:AL,25,0)</f>
        <v>3.98</v>
      </c>
      <c r="D19" s="2">
        <f>VLOOKUP(A19,교통문화지수!A:AL,26,0)</f>
        <v>17.32</v>
      </c>
      <c r="E19" s="2">
        <f>VLOOKUP(A19,'1인당 자동차등록대수'!A:AB,17,0)</f>
        <v>0.5</v>
      </c>
      <c r="F19" s="2">
        <f>VLOOKUP(A19,도시면적!A:I,7,0)</f>
        <v>13229891</v>
      </c>
      <c r="G19" s="2">
        <f>VLOOKUP(A19,'주택 수'!A:I,7,0)</f>
        <v>9850</v>
      </c>
    </row>
    <row r="20" spans="1:7" customFormat="1">
      <c r="A20" s="1" t="s">
        <v>19</v>
      </c>
      <c r="B20" s="2">
        <f>VLOOKUP(A20,교통문화지수!A:AL,24,0)</f>
        <v>47.69</v>
      </c>
      <c r="C20" s="2">
        <f>VLOOKUP(A20,교통문화지수!A:AL,25,0)</f>
        <v>15.92</v>
      </c>
      <c r="D20" s="2">
        <f>VLOOKUP(A20,교통문화지수!A:AL,26,0)</f>
        <v>16.649999999999999</v>
      </c>
      <c r="E20" s="2">
        <f>VLOOKUP(A20,'1인당 자동차등록대수'!A:AB,17,0)</f>
        <v>0.6</v>
      </c>
      <c r="F20" s="2">
        <f>VLOOKUP(A20,도시면적!A:I,7,0)</f>
        <v>9918922</v>
      </c>
      <c r="G20" s="2">
        <f>VLOOKUP(A20,'주택 수'!A:I,7,0)</f>
        <v>20098</v>
      </c>
    </row>
    <row r="21" spans="1:7" customFormat="1">
      <c r="A21" s="1" t="s">
        <v>20</v>
      </c>
      <c r="B21" s="2">
        <f>VLOOKUP(A21,교통문화지수!A:AL,24,0)</f>
        <v>47.32</v>
      </c>
      <c r="C21" s="2">
        <f>VLOOKUP(A21,교통문화지수!A:AL,25,0)</f>
        <v>16.170000000000002</v>
      </c>
      <c r="D21" s="2">
        <f>VLOOKUP(A21,교통문화지수!A:AL,26,0)</f>
        <v>16.89</v>
      </c>
      <c r="E21" s="2">
        <f>VLOOKUP(A21,'1인당 자동차등록대수'!A:AB,17,0)</f>
        <v>0.4</v>
      </c>
      <c r="F21" s="2">
        <f>VLOOKUP(A21,도시면적!A:I,7,0)</f>
        <v>3378712218</v>
      </c>
      <c r="G21" s="2">
        <f>VLOOKUP(A21,'주택 수'!A:I,7,0)</f>
        <v>4495115</v>
      </c>
    </row>
    <row r="22" spans="1:7" customFormat="1">
      <c r="A22" s="1" t="s">
        <v>21</v>
      </c>
      <c r="B22" s="2">
        <f>VLOOKUP(A22,교통문화지수!A:AL,24,0)</f>
        <v>47.94</v>
      </c>
      <c r="C22" s="2">
        <f>VLOOKUP(A22,교통문화지수!A:AL,25,0)</f>
        <v>13.75</v>
      </c>
      <c r="D22" s="2">
        <f>VLOOKUP(A22,교통문화지수!A:AL,26,0)</f>
        <v>16.809999999999999</v>
      </c>
      <c r="E22" s="2">
        <f>VLOOKUP(A22,'1인당 자동차등록대수'!A:AB,17,0)</f>
        <v>0.5</v>
      </c>
      <c r="F22" s="2">
        <f>VLOOKUP(A22,도시면적!A:I,7,0)</f>
        <v>81889445</v>
      </c>
      <c r="G22" s="2">
        <f>VLOOKUP(A22,'주택 수'!A:I,7,0)</f>
        <v>26538</v>
      </c>
    </row>
    <row r="23" spans="1:7" customFormat="1">
      <c r="A23" s="1" t="s">
        <v>22</v>
      </c>
      <c r="B23" s="2">
        <f>VLOOKUP(A23,교통문화지수!A:AL,24,0)</f>
        <v>49.11</v>
      </c>
      <c r="C23" s="2">
        <f>VLOOKUP(A23,교통문화지수!A:AL,25,0)</f>
        <v>17.2</v>
      </c>
      <c r="D23" s="2">
        <f>VLOOKUP(A23,교통문화지수!A:AL,26,0)</f>
        <v>17.09</v>
      </c>
      <c r="E23" s="2">
        <f>VLOOKUP(A23,'1인당 자동차등록대수'!A:AB,17,0)</f>
        <v>0.4</v>
      </c>
      <c r="F23" s="2">
        <f>VLOOKUP(A23,도시면적!A:I,7,0)</f>
        <v>194977956</v>
      </c>
      <c r="G23" s="2">
        <f>VLOOKUP(A23,'주택 수'!A:I,7,0)</f>
        <v>334425</v>
      </c>
    </row>
    <row r="24" spans="1:7" customFormat="1">
      <c r="A24" s="1" t="s">
        <v>23</v>
      </c>
      <c r="B24" s="2">
        <f>VLOOKUP(A24,교통문화지수!A:AL,24,0)</f>
        <v>48.53</v>
      </c>
      <c r="C24" s="2">
        <f>VLOOKUP(A24,교통문화지수!A:AL,25,0)</f>
        <v>11.08</v>
      </c>
      <c r="D24" s="2">
        <f>VLOOKUP(A24,교통문화지수!A:AL,26,0)</f>
        <v>16.75</v>
      </c>
      <c r="E24" s="2">
        <f>VLOOKUP(A24,'1인당 자동차등록대수'!A:AB,17,0)</f>
        <v>0.4</v>
      </c>
      <c r="F24" s="2">
        <f>VLOOKUP(A24,도시면적!A:I,7,0)</f>
        <v>35853000</v>
      </c>
      <c r="G24" s="2">
        <f>VLOOKUP(A24,'주택 수'!A:I,7,0)</f>
        <v>14819</v>
      </c>
    </row>
    <row r="25" spans="1:7" customFormat="1">
      <c r="A25" s="1" t="s">
        <v>24</v>
      </c>
      <c r="B25" s="2">
        <f>VLOOKUP(A25,교통문화지수!A:AL,24,0)</f>
        <v>46.4</v>
      </c>
      <c r="C25" s="2">
        <f>VLOOKUP(A25,교통문화지수!A:AL,25,0)</f>
        <v>11.2</v>
      </c>
      <c r="D25" s="2">
        <f>VLOOKUP(A25,교통문화지수!A:AL,26,0)</f>
        <v>16.45</v>
      </c>
      <c r="E25" s="2">
        <f>VLOOKUP(A25,'1인당 자동차등록대수'!A:AB,17,0)</f>
        <v>0.4</v>
      </c>
      <c r="F25" s="2">
        <f>VLOOKUP(A25,도시면적!A:I,7,0)</f>
        <v>38506473</v>
      </c>
      <c r="G25" s="2">
        <f>VLOOKUP(A25,'주택 수'!A:I,7,0)</f>
        <v>103493</v>
      </c>
    </row>
    <row r="26" spans="1:7" customFormat="1">
      <c r="A26" s="1" t="s">
        <v>25</v>
      </c>
      <c r="B26" s="2">
        <f>VLOOKUP(A26,교통문화지수!A:AL,24,0)</f>
        <v>47</v>
      </c>
      <c r="C26" s="2">
        <f>VLOOKUP(A26,교통문화지수!A:AL,25,0)</f>
        <v>14.16</v>
      </c>
      <c r="D26" s="2">
        <f>VLOOKUP(A26,교통문화지수!A:AL,26,0)</f>
        <v>17.87</v>
      </c>
      <c r="E26" s="2">
        <f>VLOOKUP(A26,'1인당 자동차등록대수'!A:AB,17,0)</f>
        <v>0.5</v>
      </c>
      <c r="F26" s="2">
        <f>VLOOKUP(A26,도시면적!A:I,7,0)</f>
        <v>172263425</v>
      </c>
      <c r="G26" s="2">
        <f>VLOOKUP(A26,'주택 수'!A:I,7,0)</f>
        <v>128175</v>
      </c>
    </row>
    <row r="27" spans="1:7" customFormat="1">
      <c r="A27" s="1" t="s">
        <v>26</v>
      </c>
      <c r="B27" s="2">
        <f>VLOOKUP(A27,교통문화지수!A:AL,24,0)</f>
        <v>47.46</v>
      </c>
      <c r="C27" s="2">
        <f>VLOOKUP(A27,교통문화지수!A:AL,25,0)</f>
        <v>18.309999999999999</v>
      </c>
      <c r="D27" s="2">
        <f>VLOOKUP(A27,교통문화지수!A:AL,26,0)</f>
        <v>17.239999999999998</v>
      </c>
      <c r="E27" s="2">
        <f>VLOOKUP(A27,'1인당 자동차등록대수'!A:AB,17,0)</f>
        <v>0.4</v>
      </c>
      <c r="F27" s="2">
        <f>VLOOKUP(A27,도시면적!A:I,7,0)</f>
        <v>33292067</v>
      </c>
      <c r="G27" s="2">
        <f>VLOOKUP(A27,'주택 수'!A:I,7,0)</f>
        <v>60554</v>
      </c>
    </row>
    <row r="28" spans="1:7" customFormat="1">
      <c r="A28" s="1" t="s">
        <v>27</v>
      </c>
      <c r="B28" s="2">
        <f>VLOOKUP(A28,교통문화지수!A:AL,24,0)</f>
        <v>46.57</v>
      </c>
      <c r="C28" s="2">
        <f>VLOOKUP(A28,교통문화지수!A:AL,25,0)</f>
        <v>19.420000000000002</v>
      </c>
      <c r="D28" s="2">
        <f>VLOOKUP(A28,교통문화지수!A:AL,26,0)</f>
        <v>16.54</v>
      </c>
      <c r="E28" s="2">
        <f>VLOOKUP(A28,'1인당 자동차등록대수'!A:AB,17,0)</f>
        <v>0.4</v>
      </c>
      <c r="F28" s="2">
        <f>VLOOKUP(A28,도시면적!A:I,7,0)</f>
        <v>36460228</v>
      </c>
      <c r="G28" s="2">
        <f>VLOOKUP(A28,'주택 수'!A:I,7,0)</f>
        <v>91152</v>
      </c>
    </row>
    <row r="29" spans="1:7" customFormat="1">
      <c r="A29" s="1" t="s">
        <v>28</v>
      </c>
      <c r="B29" s="2">
        <f>VLOOKUP(A29,교통문화지수!A:AL,24,0)</f>
        <v>50.88</v>
      </c>
      <c r="C29" s="2">
        <f>VLOOKUP(A29,교통문화지수!A:AL,25,0)</f>
        <v>15.66</v>
      </c>
      <c r="D29" s="2">
        <f>VLOOKUP(A29,교통문화지수!A:AL,26,0)</f>
        <v>17.57</v>
      </c>
      <c r="E29" s="2">
        <f>VLOOKUP(A29,'1인당 자동차등록대수'!A:AB,17,0)</f>
        <v>0.5</v>
      </c>
      <c r="F29" s="2">
        <f>VLOOKUP(A29,도시면적!A:I,7,0)</f>
        <v>101933117</v>
      </c>
      <c r="G29" s="2">
        <f>VLOOKUP(A29,'주택 수'!A:I,7,0)</f>
        <v>159766</v>
      </c>
    </row>
    <row r="30" spans="1:7" customFormat="1">
      <c r="A30" s="1" t="s">
        <v>29</v>
      </c>
      <c r="B30" s="2">
        <f>VLOOKUP(A30,교통문화지수!A:AL,24,0)</f>
        <v>48.07</v>
      </c>
      <c r="C30" s="2">
        <f>VLOOKUP(A30,교통문화지수!A:AL,25,0)</f>
        <v>15.28</v>
      </c>
      <c r="D30" s="2">
        <f>VLOOKUP(A30,교통문화지수!A:AL,26,0)</f>
        <v>17.71</v>
      </c>
      <c r="E30" s="2">
        <f>VLOOKUP(A30,'1인당 자동차등록대수'!A:AB,17,0)</f>
        <v>0.4</v>
      </c>
      <c r="F30" s="2">
        <f>VLOOKUP(A30,도시면적!A:I,7,0)</f>
        <v>242423014</v>
      </c>
      <c r="G30" s="2">
        <f>VLOOKUP(A30,'주택 수'!A:I,7,0)</f>
        <v>240547</v>
      </c>
    </row>
    <row r="31" spans="1:7" customFormat="1">
      <c r="A31" s="1" t="s">
        <v>30</v>
      </c>
      <c r="B31" s="2">
        <f>VLOOKUP(A31,교통문화지수!A:AL,24,0)</f>
        <v>46.94</v>
      </c>
      <c r="C31" s="2">
        <f>VLOOKUP(A31,교통문화지수!A:AL,25,0)</f>
        <v>12.52</v>
      </c>
      <c r="D31" s="2">
        <f>VLOOKUP(A31,교통문화지수!A:AL,26,0)</f>
        <v>15.05</v>
      </c>
      <c r="E31" s="2">
        <f>VLOOKUP(A31,'1인당 자동차등록대수'!A:AB,17,0)</f>
        <v>0.4</v>
      </c>
      <c r="F31" s="2">
        <f>VLOOKUP(A31,도시면적!A:I,7,0)</f>
        <v>33565811</v>
      </c>
      <c r="G31" s="2">
        <f>VLOOKUP(A31,'주택 수'!A:I,7,0)</f>
        <v>37755</v>
      </c>
    </row>
    <row r="32" spans="1:7" customFormat="1">
      <c r="A32" s="1" t="s">
        <v>31</v>
      </c>
      <c r="B32" s="2">
        <f>VLOOKUP(A32,교통문화지수!A:AL,24,0)</f>
        <v>46.86</v>
      </c>
      <c r="C32" s="2">
        <f>VLOOKUP(A32,교통문화지수!A:AL,25,0)</f>
        <v>19.829999999999998</v>
      </c>
      <c r="D32" s="2">
        <f>VLOOKUP(A32,교통문화지수!A:AL,26,0)</f>
        <v>16.8</v>
      </c>
      <c r="E32" s="2">
        <f>VLOOKUP(A32,'1인당 자동차등록대수'!A:AB,17,0)</f>
        <v>0.4</v>
      </c>
      <c r="F32" s="2">
        <f>VLOOKUP(A32,도시면적!A:I,7,0)</f>
        <v>53450001</v>
      </c>
      <c r="G32" s="2">
        <f>VLOOKUP(A32,'주택 수'!A:I,7,0)</f>
        <v>271570</v>
      </c>
    </row>
    <row r="33" spans="1:7" customFormat="1">
      <c r="A33" s="1" t="s">
        <v>32</v>
      </c>
      <c r="B33" s="2">
        <f>VLOOKUP(A33,교통문화지수!A:AL,24,0)</f>
        <v>45.52</v>
      </c>
      <c r="C33" s="2">
        <f>VLOOKUP(A33,교통문화지수!A:AL,25,0)</f>
        <v>19.79</v>
      </c>
      <c r="D33" s="2">
        <f>VLOOKUP(A33,교통문화지수!A:AL,26,0)</f>
        <v>16.96</v>
      </c>
      <c r="E33" s="2">
        <f>VLOOKUP(A33,'1인당 자동차등록대수'!A:AB,17,0)</f>
        <v>0.4</v>
      </c>
      <c r="F33" s="2">
        <f>VLOOKUP(A33,도시면적!A:I,7,0)</f>
        <v>141820898</v>
      </c>
      <c r="G33" s="2">
        <f>VLOOKUP(A33,'주택 수'!A:I,7,0)</f>
        <v>262573</v>
      </c>
    </row>
    <row r="34" spans="1:7" customFormat="1">
      <c r="A34" s="1" t="s">
        <v>33</v>
      </c>
      <c r="B34" s="2">
        <f>VLOOKUP(A34,교통문화지수!A:AL,24,0)</f>
        <v>47.4</v>
      </c>
      <c r="C34" s="2">
        <f>VLOOKUP(A34,교통문화지수!A:AL,25,0)</f>
        <v>16.75</v>
      </c>
      <c r="D34" s="2">
        <f>VLOOKUP(A34,교통문화지수!A:AL,26,0)</f>
        <v>17.16</v>
      </c>
      <c r="E34" s="2">
        <f>VLOOKUP(A34,'1인당 자동차등록대수'!A:AB,17,0)</f>
        <v>0.4</v>
      </c>
      <c r="F34" s="2">
        <f>VLOOKUP(A34,도시면적!A:I,7,0)</f>
        <v>121136868</v>
      </c>
      <c r="G34" s="2">
        <f>VLOOKUP(A34,'주택 수'!A:I,7,0)</f>
        <v>372228</v>
      </c>
    </row>
    <row r="35" spans="1:7" customFormat="1">
      <c r="A35" s="1" t="s">
        <v>34</v>
      </c>
      <c r="B35" s="2">
        <f>VLOOKUP(A35,교통문화지수!A:AL,24,0)</f>
        <v>47.51</v>
      </c>
      <c r="C35" s="2">
        <f>VLOOKUP(A35,교통문화지수!A:AL,25,0)</f>
        <v>20.47</v>
      </c>
      <c r="D35" s="2">
        <f>VLOOKUP(A35,교통문화지수!A:AL,26,0)</f>
        <v>16.829999999999998</v>
      </c>
      <c r="E35" s="2">
        <f>VLOOKUP(A35,'1인당 자동차등록대수'!A:AB,17,0)</f>
        <v>0.5</v>
      </c>
      <c r="F35" s="2">
        <f>VLOOKUP(A35,도시면적!A:I,7,0)</f>
        <v>135056863</v>
      </c>
      <c r="G35" s="2">
        <f>VLOOKUP(A35,'주택 수'!A:I,7,0)</f>
        <v>179205</v>
      </c>
    </row>
    <row r="36" spans="1:7" customFormat="1">
      <c r="A36" s="1" t="s">
        <v>35</v>
      </c>
      <c r="B36" s="2">
        <f>VLOOKUP(A36,교통문화지수!A:AL,24,0)</f>
        <v>47.78</v>
      </c>
      <c r="C36" s="2">
        <f>VLOOKUP(A36,교통문화지수!A:AL,25,0)</f>
        <v>17.41</v>
      </c>
      <c r="D36" s="2">
        <f>VLOOKUP(A36,교통문화지수!A:AL,26,0)</f>
        <v>17.170000000000002</v>
      </c>
      <c r="E36" s="2">
        <f>VLOOKUP(A36,'1인당 자동차등록대수'!A:AB,17,0)</f>
        <v>0.5</v>
      </c>
      <c r="F36" s="2">
        <f>VLOOKUP(A36,도시면적!A:I,7,0)</f>
        <v>151472340</v>
      </c>
      <c r="G36" s="2">
        <f>VLOOKUP(A36,'주택 수'!A:I,7,0)</f>
        <v>220241</v>
      </c>
    </row>
    <row r="37" spans="1:7" customFormat="1">
      <c r="A37" s="1" t="s">
        <v>36</v>
      </c>
      <c r="B37" s="2">
        <f>VLOOKUP(A37,교통문화지수!A:AL,24,0)</f>
        <v>48.3</v>
      </c>
      <c r="C37" s="2">
        <f>VLOOKUP(A37,교통문화지수!A:AL,25,0)</f>
        <v>18.22</v>
      </c>
      <c r="D37" s="2">
        <f>VLOOKUP(A37,교통문화지수!A:AL,26,0)</f>
        <v>17.14</v>
      </c>
      <c r="E37" s="2">
        <f>VLOOKUP(A37,'1인당 자동차등록대수'!A:AB,17,0)</f>
        <v>0.6</v>
      </c>
      <c r="F37" s="2">
        <f>VLOOKUP(A37,도시면적!A:I,7,0)</f>
        <v>155860500</v>
      </c>
      <c r="G37" s="2">
        <f>VLOOKUP(A37,'주택 수'!A:I,7,0)</f>
        <v>76636</v>
      </c>
    </row>
    <row r="38" spans="1:7" customFormat="1">
      <c r="A38" s="1" t="s">
        <v>37</v>
      </c>
      <c r="B38" s="2">
        <f>VLOOKUP(A38,교통문화지수!A:AL,24,0)</f>
        <v>46.43</v>
      </c>
      <c r="C38" s="2">
        <f>VLOOKUP(A38,교통문화지수!A:AL,25,0)</f>
        <v>17.510000000000002</v>
      </c>
      <c r="D38" s="2">
        <f>VLOOKUP(A38,교통문화지수!A:AL,26,0)</f>
        <v>15.47</v>
      </c>
      <c r="E38" s="2">
        <f>VLOOKUP(A38,'1인당 자동차등록대수'!A:AB,17,0)</f>
        <v>0.4</v>
      </c>
      <c r="F38" s="2">
        <f>VLOOKUP(A38,도시면적!A:I,7,0)</f>
        <v>58480054</v>
      </c>
      <c r="G38" s="2">
        <f>VLOOKUP(A38,'주택 수'!A:I,7,0)</f>
        <v>178613</v>
      </c>
    </row>
    <row r="39" spans="1:7" customFormat="1">
      <c r="A39" s="1" t="s">
        <v>38</v>
      </c>
      <c r="B39" s="2">
        <f>VLOOKUP(A39,교통문화지수!A:AL,24,0)</f>
        <v>49.33</v>
      </c>
      <c r="C39" s="2">
        <f>VLOOKUP(A39,교통문화지수!A:AL,25,0)</f>
        <v>15.11</v>
      </c>
      <c r="D39" s="2">
        <f>VLOOKUP(A39,교통문화지수!A:AL,26,0)</f>
        <v>15.78</v>
      </c>
      <c r="E39" s="2">
        <f>VLOOKUP(A39,'1인당 자동차등록대수'!A:AB,17,0)</f>
        <v>0.5</v>
      </c>
      <c r="F39" s="2">
        <f>VLOOKUP(A39,도시면적!A:I,7,0)</f>
        <v>150455047</v>
      </c>
      <c r="G39" s="2">
        <f>VLOOKUP(A39,'주택 수'!A:I,7,0)</f>
        <v>85563</v>
      </c>
    </row>
    <row r="40" spans="1:7" customFormat="1">
      <c r="A40" s="1" t="s">
        <v>39</v>
      </c>
      <c r="B40" s="2">
        <f>VLOOKUP(A40,교통문화지수!A:AL,24,0)</f>
        <v>47.18</v>
      </c>
      <c r="C40" s="2">
        <f>VLOOKUP(A40,교통문화지수!A:AL,25,0)</f>
        <v>18.309999999999999</v>
      </c>
      <c r="D40" s="2">
        <f>VLOOKUP(A40,교통문화지수!A:AL,26,0)</f>
        <v>16.27</v>
      </c>
      <c r="E40" s="2">
        <f>VLOOKUP(A40,'1인당 자동차등록대수'!A:AB,17,0)</f>
        <v>0.5</v>
      </c>
      <c r="F40" s="2">
        <f>VLOOKUP(A40,도시면적!A:I,7,0)</f>
        <v>51198870</v>
      </c>
      <c r="G40" s="2">
        <f>VLOOKUP(A40,'주택 수'!A:I,7,0)</f>
        <v>46517</v>
      </c>
    </row>
    <row r="41" spans="1:7" customFormat="1">
      <c r="A41" s="1" t="s">
        <v>40</v>
      </c>
      <c r="B41" s="2">
        <f>VLOOKUP(A41,교통문화지수!A:AL,24,0)</f>
        <v>47.4</v>
      </c>
      <c r="C41" s="2">
        <f>VLOOKUP(A41,교통문화지수!A:AL,25,0)</f>
        <v>16.38</v>
      </c>
      <c r="D41" s="2">
        <f>VLOOKUP(A41,교통문화지수!A:AL,26,0)</f>
        <v>14.86</v>
      </c>
      <c r="E41" s="2">
        <f>VLOOKUP(A41,'1인당 자동차등록대수'!A:AB,17,0)</f>
        <v>0.6</v>
      </c>
      <c r="F41" s="2">
        <f>VLOOKUP(A41,도시면적!A:I,7,0)</f>
        <v>26436959</v>
      </c>
      <c r="G41" s="2">
        <f>VLOOKUP(A41,'주택 수'!A:I,7,0)</f>
        <v>41610</v>
      </c>
    </row>
    <row r="42" spans="1:7" customFormat="1">
      <c r="A42" s="1" t="s">
        <v>41</v>
      </c>
      <c r="B42" s="2">
        <f>VLOOKUP(A42,교통문화지수!A:AL,24,0)</f>
        <v>48.45</v>
      </c>
      <c r="C42" s="2">
        <f>VLOOKUP(A42,교통문화지수!A:AL,25,0)</f>
        <v>7.7</v>
      </c>
      <c r="D42" s="2">
        <f>VLOOKUP(A42,교통문화지수!A:AL,26,0)</f>
        <v>16.86</v>
      </c>
      <c r="E42" s="2">
        <f>VLOOKUP(A42,'1인당 자동차등록대수'!A:AB,17,0)</f>
        <v>0.7</v>
      </c>
      <c r="F42" s="2">
        <f>VLOOKUP(A42,도시면적!A:I,7,0)</f>
        <v>30445145</v>
      </c>
      <c r="G42" s="2">
        <f>VLOOKUP(A42,'주택 수'!A:I,7,0)</f>
        <v>17241</v>
      </c>
    </row>
    <row r="43" spans="1:7" customFormat="1">
      <c r="A43" s="1" t="s">
        <v>42</v>
      </c>
      <c r="B43" s="2">
        <f>VLOOKUP(A43,교통문화지수!A:AL,24,0)</f>
        <v>45.78</v>
      </c>
      <c r="C43" s="2">
        <f>VLOOKUP(A43,교통문화지수!A:AL,25,0)</f>
        <v>17.399999999999999</v>
      </c>
      <c r="D43" s="2">
        <f>VLOOKUP(A43,교통문화지수!A:AL,26,0)</f>
        <v>17.47</v>
      </c>
      <c r="E43" s="2">
        <f>VLOOKUP(A43,'1인당 자동차등록대수'!A:AB,17,0)</f>
        <v>0.5</v>
      </c>
      <c r="F43" s="2">
        <f>VLOOKUP(A43,도시면적!A:I,7,0)</f>
        <v>42757002</v>
      </c>
      <c r="G43" s="2">
        <f>VLOOKUP(A43,'주택 수'!A:I,7,0)</f>
        <v>82323</v>
      </c>
    </row>
    <row r="44" spans="1:7" customFormat="1">
      <c r="A44" s="1" t="s">
        <v>43</v>
      </c>
      <c r="B44" s="2">
        <f>VLOOKUP(A44,교통문화지수!A:AL,24,0)</f>
        <v>47.43</v>
      </c>
      <c r="C44" s="2">
        <f>VLOOKUP(A44,교통문화지수!A:AL,25,0)</f>
        <v>16.02</v>
      </c>
      <c r="D44" s="2">
        <f>VLOOKUP(A44,교통문화지수!A:AL,26,0)</f>
        <v>17.71</v>
      </c>
      <c r="E44" s="2">
        <f>VLOOKUP(A44,'1인당 자동차등록대수'!A:AB,17,0)</f>
        <v>0.4</v>
      </c>
      <c r="F44" s="2">
        <f>VLOOKUP(A44,도시면적!A:I,7,0)</f>
        <v>388296558</v>
      </c>
      <c r="G44" s="2">
        <f>VLOOKUP(A44,'주택 수'!A:I,7,0)</f>
        <v>349222</v>
      </c>
    </row>
    <row r="45" spans="1:7" customFormat="1">
      <c r="A45" s="1" t="s">
        <v>44</v>
      </c>
      <c r="B45" s="2">
        <f>VLOOKUP(A45,교통문화지수!A:AL,24,0)</f>
        <v>46.94</v>
      </c>
      <c r="C45" s="2">
        <f>VLOOKUP(A45,교통문화지수!A:AL,25,0)</f>
        <v>19</v>
      </c>
      <c r="D45" s="2">
        <f>VLOOKUP(A45,교통문화지수!A:AL,26,0)</f>
        <v>16.579999999999998</v>
      </c>
      <c r="E45" s="2">
        <f>VLOOKUP(A45,'1인당 자동차등록대수'!A:AB,17,0)</f>
        <v>0.4</v>
      </c>
      <c r="F45" s="2">
        <f>VLOOKUP(A45,도시면적!A:I,7,0)</f>
        <v>53991357</v>
      </c>
      <c r="G45" s="2">
        <f>VLOOKUP(A45,'주택 수'!A:I,7,0)</f>
        <v>57799</v>
      </c>
    </row>
    <row r="46" spans="1:7" customFormat="1">
      <c r="A46" s="1" t="s">
        <v>45</v>
      </c>
      <c r="B46" s="2">
        <f>VLOOKUP(A46,교통문화지수!A:AL,24,0)</f>
        <v>45.87</v>
      </c>
      <c r="C46" s="2">
        <f>VLOOKUP(A46,교통문화지수!A:AL,25,0)</f>
        <v>17.809999999999999</v>
      </c>
      <c r="D46" s="2">
        <f>VLOOKUP(A46,교통문화지수!A:AL,26,0)</f>
        <v>16.760000000000002</v>
      </c>
      <c r="E46" s="2">
        <f>VLOOKUP(A46,'1인당 자동차등록대수'!A:AB,17,0)</f>
        <v>0.4</v>
      </c>
      <c r="F46" s="2">
        <f>VLOOKUP(A46,도시면적!A:I,7,0)</f>
        <v>81598380</v>
      </c>
      <c r="G46" s="2">
        <f>VLOOKUP(A46,'주택 수'!A:I,7,0)</f>
        <v>157778</v>
      </c>
    </row>
    <row r="47" spans="1:7" customFormat="1">
      <c r="A47" s="1" t="s">
        <v>46</v>
      </c>
      <c r="B47" s="2">
        <f>VLOOKUP(A47,교통문화지수!A:AL,24,0)</f>
        <v>46.3</v>
      </c>
      <c r="C47" s="2">
        <f>VLOOKUP(A47,교통문화지수!A:AL,25,0)</f>
        <v>8.39</v>
      </c>
      <c r="D47" s="2">
        <f>VLOOKUP(A47,교통문화지수!A:AL,26,0)</f>
        <v>16.16</v>
      </c>
      <c r="E47" s="2">
        <f>VLOOKUP(A47,'1인당 자동차등록대수'!A:AB,17,0)</f>
        <v>0.5</v>
      </c>
      <c r="F47" s="2">
        <f>VLOOKUP(A47,도시면적!A:I,7,0)</f>
        <v>82195456</v>
      </c>
      <c r="G47" s="2">
        <f>VLOOKUP(A47,'주택 수'!A:I,7,0)</f>
        <v>78117</v>
      </c>
    </row>
    <row r="48" spans="1:7" customFormat="1">
      <c r="A48" s="1" t="s">
        <v>47</v>
      </c>
      <c r="B48" s="2">
        <f>VLOOKUP(A48,교통문화지수!A:AL,24,0)</f>
        <v>45.74</v>
      </c>
      <c r="C48" s="2">
        <f>VLOOKUP(A48,교통문화지수!A:AL,25,0)</f>
        <v>19.14</v>
      </c>
      <c r="D48" s="2">
        <f>VLOOKUP(A48,교통문화지수!A:AL,26,0)</f>
        <v>17.04</v>
      </c>
      <c r="E48" s="2">
        <f>VLOOKUP(A48,'1인당 자동차등록대수'!A:AB,17,0)</f>
        <v>0.5</v>
      </c>
      <c r="F48" s="2">
        <f>VLOOKUP(A48,도시면적!A:I,7,0)</f>
        <v>81898412</v>
      </c>
      <c r="G48" s="2">
        <f>VLOOKUP(A48,'주택 수'!A:I,7,0)</f>
        <v>160504</v>
      </c>
    </row>
    <row r="49" spans="1:7" customFormat="1">
      <c r="A49" s="1" t="s">
        <v>48</v>
      </c>
      <c r="B49" s="2">
        <f>VLOOKUP(A49,교통문화지수!A:AL,24,0)</f>
        <v>45.53</v>
      </c>
      <c r="C49" s="2">
        <f>VLOOKUP(A49,교통문화지수!A:AL,25,0)</f>
        <v>18.68</v>
      </c>
      <c r="D49" s="2">
        <f>VLOOKUP(A49,교통문화지수!A:AL,26,0)</f>
        <v>16.36</v>
      </c>
      <c r="E49" s="2">
        <f>VLOOKUP(A49,'1인당 자동차등록대수'!A:AB,17,0)</f>
        <v>0.5</v>
      </c>
      <c r="F49" s="2">
        <f>VLOOKUP(A49,도시면적!A:I,7,0)</f>
        <v>150952990</v>
      </c>
      <c r="G49" s="2">
        <f>VLOOKUP(A49,'주택 수'!A:I,7,0)</f>
        <v>219871</v>
      </c>
    </row>
    <row r="50" spans="1:7" customFormat="1">
      <c r="A50" s="1" t="s">
        <v>49</v>
      </c>
      <c r="B50" s="2">
        <f>VLOOKUP(A50,교통문화지수!A:AL,24,0)</f>
        <v>45.39</v>
      </c>
      <c r="C50" s="2">
        <f>VLOOKUP(A50,교통문화지수!A:AL,25,0)</f>
        <v>15.77</v>
      </c>
      <c r="D50" s="2">
        <f>VLOOKUP(A50,교통문화지수!A:AL,26,0)</f>
        <v>15.7</v>
      </c>
      <c r="E50" s="2">
        <f>VLOOKUP(A50,'1인당 자동차등록대수'!A:AB,17,0)</f>
        <v>0.6</v>
      </c>
      <c r="F50" s="2">
        <f>VLOOKUP(A50,도시면적!A:I,7,0)</f>
        <v>39212343</v>
      </c>
      <c r="G50" s="2">
        <f>VLOOKUP(A50,'주택 수'!A:I,7,0)</f>
        <v>55033</v>
      </c>
    </row>
    <row r="51" spans="1:7" customFormat="1">
      <c r="A51" s="1" t="s">
        <v>50</v>
      </c>
      <c r="B51" s="2">
        <f>VLOOKUP(A51,교통문화지수!A:AL,24,0)</f>
        <v>48.74</v>
      </c>
      <c r="C51" s="2">
        <f>VLOOKUP(A51,교통문화지수!A:AL,25,0)</f>
        <v>15.21</v>
      </c>
      <c r="D51" s="2">
        <f>VLOOKUP(A51,교통문화지수!A:AL,26,0)</f>
        <v>17.63</v>
      </c>
      <c r="E51" s="2">
        <f>VLOOKUP(A51,'1인당 자동차등록대수'!A:AB,17,0)</f>
        <v>0.4</v>
      </c>
      <c r="F51" s="2">
        <f>VLOOKUP(A51,도시면적!A:I,7,0)</f>
        <v>93044654</v>
      </c>
      <c r="G51" s="2">
        <f>VLOOKUP(A51,'주택 수'!A:I,7,0)</f>
        <v>84875</v>
      </c>
    </row>
    <row r="52" spans="1:7" customFormat="1">
      <c r="A52" s="1" t="s">
        <v>51</v>
      </c>
      <c r="B52" s="2">
        <f>VLOOKUP(A52,교통문화지수!A:AL,24,0)</f>
        <v>48.48</v>
      </c>
      <c r="C52" s="2">
        <f>VLOOKUP(A52,교통문화지수!A:AL,25,0)</f>
        <v>17.78</v>
      </c>
      <c r="D52" s="2">
        <f>VLOOKUP(A52,교통문화지수!A:AL,26,0)</f>
        <v>16.72</v>
      </c>
      <c r="E52" s="2">
        <f>VLOOKUP(A52,'1인당 자동차등록대수'!A:AB,17,0)</f>
        <v>0.5</v>
      </c>
      <c r="F52" s="2">
        <f>VLOOKUP(A52,도시면적!A:I,7,0)</f>
        <v>317786985</v>
      </c>
      <c r="G52" s="2">
        <f>VLOOKUP(A52,'주택 수'!A:I,7,0)</f>
        <v>300372</v>
      </c>
    </row>
    <row r="53" spans="1:7" customFormat="1">
      <c r="A53" s="1" t="s">
        <v>52</v>
      </c>
      <c r="B53" s="2">
        <f>VLOOKUP(A53,교통문화지수!A:AL,24,0)</f>
        <v>45.18</v>
      </c>
      <c r="C53" s="2">
        <f>VLOOKUP(A53,교통문화지수!A:AL,25,0)</f>
        <v>16.260000000000002</v>
      </c>
      <c r="D53" s="2">
        <f>VLOOKUP(A53,교통문화지수!A:AL,26,0)</f>
        <v>16.18</v>
      </c>
      <c r="E53" s="2">
        <f>VLOOKUP(A53,'1인당 자동차등록대수'!A:AB,17,0)</f>
        <v>0.5</v>
      </c>
      <c r="F53" s="2">
        <f>VLOOKUP(A53,도시면적!A:I,7,0)</f>
        <v>2004845346</v>
      </c>
      <c r="G53" s="2">
        <f>VLOOKUP(A53,'주택 수'!A:I,7,0)</f>
        <v>1296944</v>
      </c>
    </row>
    <row r="54" spans="1:7" customFormat="1">
      <c r="A54" s="1" t="s">
        <v>53</v>
      </c>
      <c r="B54" s="2">
        <f>VLOOKUP(A54,교통문화지수!A:AL,24,0)</f>
        <v>44.61</v>
      </c>
      <c r="C54" s="2">
        <f>VLOOKUP(A54,교통문화지수!A:AL,25,0)</f>
        <v>18.63</v>
      </c>
      <c r="D54" s="2">
        <f>VLOOKUP(A54,교통문화지수!A:AL,26,0)</f>
        <v>14.48</v>
      </c>
      <c r="E54" s="2">
        <f>VLOOKUP(A54,'1인당 자동차등록대수'!A:AB,17,0)</f>
        <v>0.4</v>
      </c>
      <c r="F54" s="2">
        <f>VLOOKUP(A54,도시면적!A:I,7,0)</f>
        <v>97944801</v>
      </c>
      <c r="G54" s="2">
        <f>VLOOKUP(A54,'주택 수'!A:I,7,0)</f>
        <v>99797</v>
      </c>
    </row>
    <row r="55" spans="1:7" customFormat="1">
      <c r="A55" s="1" t="s">
        <v>54</v>
      </c>
      <c r="B55" s="2">
        <f>VLOOKUP(A55,교통문화지수!A:AL,24,0)</f>
        <v>44.3</v>
      </c>
      <c r="C55" s="2">
        <f>VLOOKUP(A55,교통문화지수!A:AL,25,0)</f>
        <v>17.11</v>
      </c>
      <c r="D55" s="2">
        <f>VLOOKUP(A55,교통문화지수!A:AL,26,0)</f>
        <v>16.690000000000001</v>
      </c>
      <c r="E55" s="2">
        <f>VLOOKUP(A55,'1인당 자동차등록대수'!A:AB,17,0)</f>
        <v>0.5</v>
      </c>
      <c r="F55" s="2">
        <f>VLOOKUP(A55,도시면적!A:I,7,0)</f>
        <v>31906464</v>
      </c>
      <c r="G55" s="2">
        <f>VLOOKUP(A55,'주택 수'!A:I,7,0)</f>
        <v>27014</v>
      </c>
    </row>
    <row r="56" spans="1:7" customFormat="1">
      <c r="A56" s="1" t="s">
        <v>55</v>
      </c>
      <c r="B56" s="2">
        <f>VLOOKUP(A56,교통문화지수!A:AL,24,0)</f>
        <v>42.82</v>
      </c>
      <c r="C56" s="2">
        <f>VLOOKUP(A56,교통문화지수!A:AL,25,0)</f>
        <v>9.56</v>
      </c>
      <c r="D56" s="2">
        <f>VLOOKUP(A56,교통문화지수!A:AL,26,0)</f>
        <v>16.809999999999999</v>
      </c>
      <c r="E56" s="2">
        <f>VLOOKUP(A56,'1인당 자동차등록대수'!A:AB,17,0)</f>
        <v>0.5</v>
      </c>
      <c r="F56" s="2">
        <f>VLOOKUP(A56,도시면적!A:I,7,0)</f>
        <v>23350496</v>
      </c>
      <c r="G56" s="2">
        <f>VLOOKUP(A56,'주택 수'!A:I,7,0)</f>
        <v>23984</v>
      </c>
    </row>
    <row r="57" spans="1:7" customFormat="1">
      <c r="A57" s="1" t="s">
        <v>56</v>
      </c>
      <c r="B57" s="2">
        <f>VLOOKUP(A57,교통문화지수!A:AL,24,0)</f>
        <v>42.32</v>
      </c>
      <c r="C57" s="2">
        <f>VLOOKUP(A57,교통문화지수!A:AL,25,0)</f>
        <v>18.93</v>
      </c>
      <c r="D57" s="2">
        <f>VLOOKUP(A57,교통문화지수!A:AL,26,0)</f>
        <v>15.54</v>
      </c>
      <c r="E57" s="2">
        <f>VLOOKUP(A57,'1인당 자동차등록대수'!A:AB,17,0)</f>
        <v>0.5</v>
      </c>
      <c r="F57" s="2">
        <f>VLOOKUP(A57,도시면적!A:I,7,0)</f>
        <v>267067205</v>
      </c>
      <c r="G57" s="2">
        <f>VLOOKUP(A57,'주택 수'!A:I,7,0)</f>
        <v>193783</v>
      </c>
    </row>
    <row r="58" spans="1:7" customFormat="1">
      <c r="A58" s="1" t="s">
        <v>57</v>
      </c>
      <c r="B58" s="2">
        <f>VLOOKUP(A58,교통문화지수!A:AL,24,0)</f>
        <v>48.61</v>
      </c>
      <c r="C58" s="2">
        <f>VLOOKUP(A58,교통문화지수!A:AL,25,0)</f>
        <v>16.440000000000001</v>
      </c>
      <c r="D58" s="2">
        <f>VLOOKUP(A58,교통문화지수!A:AL,26,0)</f>
        <v>10.64</v>
      </c>
      <c r="E58" s="2">
        <f>VLOOKUP(A58,'1인당 자동차등록대수'!A:AB,17,0)</f>
        <v>0.5</v>
      </c>
      <c r="F58" s="2">
        <f>VLOOKUP(A58,도시면적!A:I,7,0)</f>
        <v>11801283</v>
      </c>
      <c r="G58" s="2">
        <f>VLOOKUP(A58,'주택 수'!A:I,7,0)</f>
        <v>22950</v>
      </c>
    </row>
    <row r="59" spans="1:7" customFormat="1">
      <c r="A59" s="1" t="s">
        <v>58</v>
      </c>
      <c r="B59" s="2">
        <f>VLOOKUP(A59,교통문화지수!A:AL,24,0)</f>
        <v>46.93</v>
      </c>
      <c r="C59" s="2">
        <f>VLOOKUP(A59,교통문화지수!A:AL,25,0)</f>
        <v>21.27</v>
      </c>
      <c r="D59" s="2">
        <f>VLOOKUP(A59,교통문화지수!A:AL,26,0)</f>
        <v>17.23</v>
      </c>
      <c r="E59" s="2">
        <f>VLOOKUP(A59,'1인당 자동차등록대수'!A:AB,17,0)</f>
        <v>0.6</v>
      </c>
      <c r="F59" s="2">
        <f>VLOOKUP(A59,도시면적!A:I,7,0)</f>
        <v>61441669</v>
      </c>
      <c r="G59" s="2">
        <f>VLOOKUP(A59,'주택 수'!A:I,7,0)</f>
        <v>49162</v>
      </c>
    </row>
    <row r="60" spans="1:7" customFormat="1">
      <c r="A60" s="1" t="s">
        <v>59</v>
      </c>
      <c r="B60" s="2">
        <f>VLOOKUP(A60,교통문화지수!A:AL,24,0)</f>
        <v>43.53</v>
      </c>
      <c r="C60" s="2">
        <f>VLOOKUP(A60,교통문화지수!A:AL,25,0)</f>
        <v>18.84</v>
      </c>
      <c r="D60" s="2">
        <f>VLOOKUP(A60,교통문화지수!A:AL,26,0)</f>
        <v>16.670000000000002</v>
      </c>
      <c r="E60" s="2">
        <f>VLOOKUP(A60,'1인당 자동차등록대수'!A:AB,17,0)</f>
        <v>0.5</v>
      </c>
      <c r="F60" s="2">
        <f>VLOOKUP(A60,도시면적!A:I,7,0)</f>
        <v>92916327</v>
      </c>
      <c r="G60" s="2">
        <f>VLOOKUP(A60,'주택 수'!A:I,7,0)</f>
        <v>49245</v>
      </c>
    </row>
    <row r="61" spans="1:7" customFormat="1">
      <c r="A61" s="1" t="s">
        <v>60</v>
      </c>
      <c r="B61" s="2">
        <f>VLOOKUP(A61,교통문화지수!A:AL,24,0)</f>
        <v>47.66</v>
      </c>
      <c r="C61" s="2">
        <f>VLOOKUP(A61,교통문화지수!A:AL,25,0)</f>
        <v>20.36</v>
      </c>
      <c r="D61" s="2">
        <f>VLOOKUP(A61,교통문화지수!A:AL,26,0)</f>
        <v>16.28</v>
      </c>
      <c r="E61" s="2">
        <f>VLOOKUP(A61,'1인당 자동차등록대수'!A:AB,17,0)</f>
        <v>0.6</v>
      </c>
      <c r="F61" s="2">
        <f>VLOOKUP(A61,도시면적!A:I,7,0)</f>
        <v>10466483</v>
      </c>
      <c r="G61" s="2">
        <f>VLOOKUP(A61,'주택 수'!A:I,7,0)</f>
        <v>16934</v>
      </c>
    </row>
    <row r="62" spans="1:7" customFormat="1">
      <c r="A62" s="1" t="s">
        <v>61</v>
      </c>
      <c r="B62" s="2">
        <f>VLOOKUP(A62,교통문화지수!A:AL,24,0)</f>
        <v>45.15</v>
      </c>
      <c r="C62" s="2">
        <f>VLOOKUP(A62,교통문화지수!A:AL,25,0)</f>
        <v>16.87</v>
      </c>
      <c r="D62" s="2">
        <f>VLOOKUP(A62,교통문화지수!A:AL,26,0)</f>
        <v>16.77</v>
      </c>
      <c r="E62" s="2">
        <f>VLOOKUP(A62,'1인당 자동차등록대수'!A:AB,17,0)</f>
        <v>0.5</v>
      </c>
      <c r="F62" s="2">
        <f>VLOOKUP(A62,도시면적!A:I,7,0)</f>
        <v>312975446</v>
      </c>
      <c r="G62" s="2">
        <f>VLOOKUP(A62,'주택 수'!A:I,7,0)</f>
        <v>132927</v>
      </c>
    </row>
    <row r="63" spans="1:7" customFormat="1">
      <c r="A63" s="1" t="s">
        <v>62</v>
      </c>
      <c r="B63" s="2">
        <f>VLOOKUP(A63,교통문화지수!A:AL,24,0)</f>
        <v>47.61</v>
      </c>
      <c r="C63" s="2">
        <f>VLOOKUP(A63,교통문화지수!A:AL,25,0)</f>
        <v>14</v>
      </c>
      <c r="D63" s="2">
        <f>VLOOKUP(A63,교통문화지수!A:AL,26,0)</f>
        <v>16.2</v>
      </c>
      <c r="E63" s="2">
        <f>VLOOKUP(A63,'1인당 자동차등록대수'!A:AB,17,0)</f>
        <v>0.6</v>
      </c>
      <c r="F63" s="2">
        <f>VLOOKUP(A63,도시면적!A:I,7,0)</f>
        <v>15832558</v>
      </c>
      <c r="G63" s="2">
        <f>VLOOKUP(A63,'주택 수'!A:I,7,0)</f>
        <v>13482</v>
      </c>
    </row>
    <row r="64" spans="1:7" customFormat="1">
      <c r="A64" s="1" t="s">
        <v>63</v>
      </c>
      <c r="B64" s="2">
        <f>VLOOKUP(A64,교통문화지수!A:AL,24,0)</f>
        <v>45.36</v>
      </c>
      <c r="C64" s="2">
        <f>VLOOKUP(A64,교통문화지수!A:AL,25,0)</f>
        <v>14.71</v>
      </c>
      <c r="D64" s="2">
        <f>VLOOKUP(A64,교통문화지수!A:AL,26,0)</f>
        <v>15.66</v>
      </c>
      <c r="E64" s="2">
        <f>VLOOKUP(A64,'1인당 자동차등록대수'!A:AB,17,0)</f>
        <v>0.5</v>
      </c>
      <c r="F64" s="2">
        <f>VLOOKUP(A64,도시면적!A:I,7,0)</f>
        <v>275745226</v>
      </c>
      <c r="G64" s="2">
        <f>VLOOKUP(A64,'주택 수'!A:I,7,0)</f>
        <v>130282</v>
      </c>
    </row>
    <row r="65" spans="1:7" customFormat="1">
      <c r="A65" s="1" t="s">
        <v>64</v>
      </c>
      <c r="B65" s="2">
        <f>VLOOKUP(A65,교통문화지수!A:AL,24,0)</f>
        <v>39.14</v>
      </c>
      <c r="C65" s="2">
        <f>VLOOKUP(A65,교통문화지수!A:AL,25,0)</f>
        <v>17.21</v>
      </c>
      <c r="D65" s="2">
        <f>VLOOKUP(A65,교통문화지수!A:AL,26,0)</f>
        <v>13.56</v>
      </c>
      <c r="E65" s="2">
        <f>VLOOKUP(A65,'1인당 자동차등록대수'!A:AB,17,0)</f>
        <v>0.6</v>
      </c>
      <c r="F65" s="2">
        <f>VLOOKUP(A65,도시면적!A:I,7,0)</f>
        <v>49474929</v>
      </c>
      <c r="G65" s="2">
        <f>VLOOKUP(A65,'주택 수'!A:I,7,0)</f>
        <v>28031</v>
      </c>
    </row>
    <row r="66" spans="1:7" customFormat="1">
      <c r="A66" s="1" t="s">
        <v>65</v>
      </c>
      <c r="B66" s="2">
        <f>VLOOKUP(A66,교통문화지수!A:AL,24,0)</f>
        <v>46.06</v>
      </c>
      <c r="C66" s="2">
        <f>VLOOKUP(A66,교통문화지수!A:AL,25,0)</f>
        <v>17.84</v>
      </c>
      <c r="D66" s="2">
        <f>VLOOKUP(A66,교통문화지수!A:AL,26,0)</f>
        <v>16.82</v>
      </c>
      <c r="E66" s="2">
        <f>VLOOKUP(A66,'1인당 자동차등록대수'!A:AB,17,0)</f>
        <v>0.6</v>
      </c>
      <c r="F66" s="2">
        <f>VLOOKUP(A66,도시면적!A:I,7,0)</f>
        <v>595333540</v>
      </c>
      <c r="G66" s="2">
        <f>VLOOKUP(A66,'주택 수'!A:I,7,0)</f>
        <v>366057</v>
      </c>
    </row>
    <row r="67" spans="1:7" customFormat="1">
      <c r="A67" s="1" t="s">
        <v>66</v>
      </c>
      <c r="B67" s="2">
        <f>VLOOKUP(A67,교통문화지수!A:AL,24,0)</f>
        <v>43.95</v>
      </c>
      <c r="C67" s="2">
        <f>VLOOKUP(A67,교통문화지수!A:AL,25,0)</f>
        <v>15.83</v>
      </c>
      <c r="D67" s="2">
        <f>VLOOKUP(A67,교통문화지수!A:AL,26,0)</f>
        <v>15.81</v>
      </c>
      <c r="E67" s="2">
        <f>VLOOKUP(A67,'1인당 자동차등록대수'!A:AB,17,0)</f>
        <v>0.4</v>
      </c>
      <c r="F67" s="2">
        <f>VLOOKUP(A67,도시면적!A:I,7,0)</f>
        <v>58919895</v>
      </c>
      <c r="G67" s="2">
        <f>VLOOKUP(A67,'주택 수'!A:I,7,0)</f>
        <v>52552</v>
      </c>
    </row>
    <row r="68" spans="1:7" customFormat="1">
      <c r="A68" s="1" t="s">
        <v>67</v>
      </c>
      <c r="B68" s="2">
        <f>VLOOKUP(A68,교통문화지수!A:AL,24,0)</f>
        <v>46.57</v>
      </c>
      <c r="C68" s="2">
        <f>VLOOKUP(A68,교통문화지수!A:AL,25,0)</f>
        <v>9.02</v>
      </c>
      <c r="D68" s="2">
        <f>VLOOKUP(A68,교통문화지수!A:AL,26,0)</f>
        <v>8.44</v>
      </c>
      <c r="E68" s="2">
        <f>VLOOKUP(A68,'1인당 자동차등록대수'!A:AB,17,0)</f>
        <v>0.6</v>
      </c>
      <c r="F68" s="2">
        <f>VLOOKUP(A68,도시면적!A:I,7,0)</f>
        <v>17535890</v>
      </c>
      <c r="G68" s="2">
        <f>VLOOKUP(A68,'주택 수'!A:I,7,0)</f>
        <v>20413</v>
      </c>
    </row>
    <row r="69" spans="1:7" customFormat="1">
      <c r="A69" s="1" t="s">
        <v>68</v>
      </c>
      <c r="B69" s="2">
        <f>VLOOKUP(A69,교통문화지수!A:AL,24,0)</f>
        <v>44.12</v>
      </c>
      <c r="C69" s="2">
        <f>VLOOKUP(A69,교통문화지수!A:AL,25,0)</f>
        <v>15.16</v>
      </c>
      <c r="D69" s="2">
        <f>VLOOKUP(A69,교통문화지수!A:AL,26,0)</f>
        <v>16.59</v>
      </c>
      <c r="E69" s="2">
        <f>VLOOKUP(A69,'1인당 자동차등록대수'!A:AB,17,0)</f>
        <v>0.9</v>
      </c>
      <c r="F69" s="2">
        <f>VLOOKUP(A69,도시면적!A:I,7,0)</f>
        <v>39195903</v>
      </c>
      <c r="G69" s="2">
        <f>VLOOKUP(A69,'주택 수'!A:I,7,0)</f>
        <v>28005</v>
      </c>
    </row>
    <row r="70" spans="1:7" customFormat="1">
      <c r="A70" s="1" t="s">
        <v>69</v>
      </c>
      <c r="B70" s="2">
        <f>VLOOKUP(A70,교통문화지수!A:AL,24,0)</f>
        <v>46.13</v>
      </c>
      <c r="C70" s="2">
        <f>VLOOKUP(A70,교통문화지수!A:AL,25,0)</f>
        <v>18.170000000000002</v>
      </c>
      <c r="D70" s="2">
        <f>VLOOKUP(A70,교통문화지수!A:AL,26,0)</f>
        <v>18.27</v>
      </c>
      <c r="E70" s="2">
        <f>VLOOKUP(A70,'1인당 자동차등록대수'!A:AB,17,0)</f>
        <v>0.5</v>
      </c>
      <c r="F70" s="2">
        <f>VLOOKUP(A70,도시면적!A:I,7,0)</f>
        <v>19391344</v>
      </c>
      <c r="G70" s="2">
        <f>VLOOKUP(A70,'주택 수'!A:I,7,0)</f>
        <v>18891</v>
      </c>
    </row>
    <row r="71" spans="1:7" customFormat="1">
      <c r="A71" s="1" t="s">
        <v>70</v>
      </c>
      <c r="B71" s="2">
        <f>VLOOKUP(A71,교통문화지수!A:AL,24,0)</f>
        <v>40.44</v>
      </c>
      <c r="C71" s="2">
        <f>VLOOKUP(A71,교통문화지수!A:AL,25,0)</f>
        <v>12.67</v>
      </c>
      <c r="D71" s="2">
        <f>VLOOKUP(A71,교통문화지수!A:AL,26,0)</f>
        <v>13.27</v>
      </c>
      <c r="E71" s="2">
        <f>VLOOKUP(A71,'1인당 자동차등록대수'!A:AB,17,0)</f>
        <v>0.5</v>
      </c>
      <c r="F71" s="2">
        <f>VLOOKUP(A71,도시면적!A:I,7,0)</f>
        <v>23545887</v>
      </c>
      <c r="G71" s="2">
        <f>VLOOKUP(A71,'주택 수'!A:I,7,0)</f>
        <v>23435</v>
      </c>
    </row>
    <row r="72" spans="1:7" customFormat="1">
      <c r="A72" s="1" t="s">
        <v>71</v>
      </c>
      <c r="B72" s="2">
        <f>VLOOKUP(A72,교통문화지수!A:AL,24,0)</f>
        <v>44.5</v>
      </c>
      <c r="C72" s="2">
        <f>VLOOKUP(A72,교통문화지수!A:AL,25,0)</f>
        <v>17.02</v>
      </c>
      <c r="D72" s="2">
        <f>VLOOKUP(A72,교통문화지수!A:AL,26,0)</f>
        <v>16.809999999999999</v>
      </c>
      <c r="E72" s="2">
        <f>VLOOKUP(A72,'1인당 자동차등록대수'!A:AB,17,0)</f>
        <v>0.6</v>
      </c>
      <c r="F72" s="2">
        <f>VLOOKUP(A72,도시면적!A:I,7,0)</f>
        <v>1879972483</v>
      </c>
      <c r="G72" s="2">
        <f>VLOOKUP(A72,'주택 수'!A:I,7,0)</f>
        <v>1094306</v>
      </c>
    </row>
    <row r="73" spans="1:7" customFormat="1">
      <c r="A73" s="1" t="s">
        <v>72</v>
      </c>
      <c r="B73" s="2">
        <f>VLOOKUP(A73,교통문화지수!A:AL,24,0)</f>
        <v>45.81</v>
      </c>
      <c r="C73" s="2">
        <f>VLOOKUP(A73,교통문화지수!A:AL,25,0)</f>
        <v>17.53</v>
      </c>
      <c r="D73" s="2">
        <f>VLOOKUP(A73,교통문화지수!A:AL,26,0)</f>
        <v>16.89</v>
      </c>
      <c r="E73" s="2">
        <f>VLOOKUP(A73,'1인당 자동차등록대수'!A:AB,17,0)</f>
        <v>0.5</v>
      </c>
      <c r="F73" s="2">
        <f>VLOOKUP(A73,도시면적!A:I,7,0)</f>
        <v>123741231</v>
      </c>
      <c r="G73" s="2">
        <f>VLOOKUP(A73,'주택 수'!A:I,7,0)</f>
        <v>96711</v>
      </c>
    </row>
    <row r="74" spans="1:7" customFormat="1">
      <c r="A74" s="1" t="s">
        <v>73</v>
      </c>
      <c r="B74" s="2">
        <f>VLOOKUP(A74,교통문화지수!A:AL,24,0)</f>
        <v>45.34</v>
      </c>
      <c r="C74" s="2">
        <f>VLOOKUP(A74,교통문화지수!A:AL,25,0)</f>
        <v>15.93</v>
      </c>
      <c r="D74" s="2">
        <f>VLOOKUP(A74,교통문화지수!A:AL,26,0)</f>
        <v>17.260000000000002</v>
      </c>
      <c r="E74" s="2">
        <f>VLOOKUP(A74,'1인당 자동차등록대수'!A:AB,17,0)</f>
        <v>0.6</v>
      </c>
      <c r="F74" s="2">
        <f>VLOOKUP(A74,도시면적!A:I,7,0)</f>
        <v>464678805</v>
      </c>
      <c r="G74" s="2">
        <f>VLOOKUP(A74,'주택 수'!A:I,7,0)</f>
        <v>109481</v>
      </c>
    </row>
    <row r="75" spans="1:7" customFormat="1">
      <c r="A75" s="1" t="s">
        <v>74</v>
      </c>
      <c r="B75" s="2">
        <f>VLOOKUP(A75,교통문화지수!A:AL,24,0)</f>
        <v>37.9</v>
      </c>
      <c r="C75" s="2">
        <f>VLOOKUP(A75,교통문화지수!A:AL,25,0)</f>
        <v>17.11</v>
      </c>
      <c r="D75" s="2">
        <f>VLOOKUP(A75,교통문화지수!A:AL,26,0)</f>
        <v>16.09</v>
      </c>
      <c r="E75" s="2">
        <f>VLOOKUP(A75,'1인당 자동차등록대수'!A:AB,17,0)</f>
        <v>0.7</v>
      </c>
      <c r="F75" s="2">
        <f>VLOOKUP(A75,도시면적!A:I,7,0)</f>
        <v>32473748</v>
      </c>
      <c r="G75" s="2">
        <f>VLOOKUP(A75,'주택 수'!A:I,7,0)</f>
        <v>13785</v>
      </c>
    </row>
    <row r="76" spans="1:7" customFormat="1">
      <c r="A76" s="1" t="s">
        <v>75</v>
      </c>
      <c r="B76" s="2">
        <f>VLOOKUP(A76,교통문화지수!A:AL,24,0)</f>
        <v>43.31</v>
      </c>
      <c r="C76" s="2">
        <f>VLOOKUP(A76,교통문화지수!A:AL,25,0)</f>
        <v>17.670000000000002</v>
      </c>
      <c r="D76" s="2">
        <f>VLOOKUP(A76,교통문화지수!A:AL,26,0)</f>
        <v>16.649999999999999</v>
      </c>
      <c r="E76" s="2">
        <f>VLOOKUP(A76,'1인당 자동차등록대수'!A:AB,17,0)</f>
        <v>0.5</v>
      </c>
      <c r="F76" s="2">
        <f>VLOOKUP(A76,도시면적!A:I,7,0)</f>
        <v>185821767</v>
      </c>
      <c r="G76" s="2">
        <f>VLOOKUP(A76,'주택 수'!A:I,7,0)</f>
        <v>152076</v>
      </c>
    </row>
    <row r="77" spans="1:7" customFormat="1">
      <c r="A77" s="1" t="s">
        <v>76</v>
      </c>
      <c r="B77" s="2">
        <f>VLOOKUP(A77,교통문화지수!A:AL,24,0)</f>
        <v>44.58</v>
      </c>
      <c r="C77" s="2">
        <f>VLOOKUP(A77,교통문화지수!A:AL,25,0)</f>
        <v>18.71</v>
      </c>
      <c r="D77" s="2">
        <f>VLOOKUP(A77,교통문화지수!A:AL,26,0)</f>
        <v>17.16</v>
      </c>
      <c r="E77" s="2">
        <f>VLOOKUP(A77,'1인당 자동차등록대수'!A:AB,17,0)</f>
        <v>0.5</v>
      </c>
      <c r="F77" s="2">
        <f>VLOOKUP(A77,도시면적!A:I,7,0)</f>
        <v>64622360</v>
      </c>
      <c r="G77" s="2">
        <f>VLOOKUP(A77,'주택 수'!A:I,7,0)</f>
        <v>60378</v>
      </c>
    </row>
    <row r="78" spans="1:7" customFormat="1">
      <c r="A78" s="1" t="s">
        <v>77</v>
      </c>
      <c r="B78" s="2">
        <f>VLOOKUP(A78,교통문화지수!A:AL,24,0)</f>
        <v>44.92</v>
      </c>
      <c r="C78" s="2">
        <f>VLOOKUP(A78,교통문화지수!A:AL,25,0)</f>
        <v>17.95</v>
      </c>
      <c r="D78" s="2">
        <f>VLOOKUP(A78,교통문화지수!A:AL,26,0)</f>
        <v>18.22</v>
      </c>
      <c r="E78" s="2">
        <f>VLOOKUP(A78,'1인당 자동차등록대수'!A:AB,17,0)</f>
        <v>0.5</v>
      </c>
      <c r="F78" s="2">
        <f>VLOOKUP(A78,도시면적!A:I,7,0)</f>
        <v>37900782</v>
      </c>
      <c r="G78" s="2">
        <f>VLOOKUP(A78,'주택 수'!A:I,7,0)</f>
        <v>30337</v>
      </c>
    </row>
    <row r="79" spans="1:7" customFormat="1">
      <c r="A79" s="1" t="s">
        <v>78</v>
      </c>
      <c r="B79" s="2">
        <f>VLOOKUP(A79,교통문화지수!A:AL,24,0)</f>
        <v>46.72</v>
      </c>
      <c r="C79" s="2">
        <f>VLOOKUP(A79,교통문화지수!A:AL,25,0)</f>
        <v>16.809999999999999</v>
      </c>
      <c r="D79" s="2">
        <f>VLOOKUP(A79,교통문화지수!A:AL,26,0)</f>
        <v>15.26</v>
      </c>
      <c r="E79" s="2">
        <f>VLOOKUP(A79,'1인당 자동차등록대수'!A:AB,17,0)</f>
        <v>0.6</v>
      </c>
      <c r="F79" s="2">
        <f>VLOOKUP(A79,도시면적!A:I,7,0)</f>
        <v>9484653</v>
      </c>
      <c r="G79" s="2">
        <f>VLOOKUP(A79,'주택 수'!A:I,7,0)</f>
        <v>15270</v>
      </c>
    </row>
    <row r="80" spans="1:7" customFormat="1">
      <c r="A80" s="1" t="s">
        <v>79</v>
      </c>
      <c r="B80" s="2">
        <f>VLOOKUP(A80,교통문화지수!A:AL,24,0)</f>
        <v>43.99</v>
      </c>
      <c r="C80" s="2">
        <f>VLOOKUP(A80,교통문화지수!A:AL,25,0)</f>
        <v>17.29</v>
      </c>
      <c r="D80" s="2">
        <f>VLOOKUP(A80,교통문화지수!A:AL,26,0)</f>
        <v>17.27</v>
      </c>
      <c r="E80" s="2">
        <f>VLOOKUP(A80,'1인당 자동차등록대수'!A:AB,17,0)</f>
        <v>0.6</v>
      </c>
      <c r="F80" s="2">
        <f>VLOOKUP(A80,도시면적!A:I,7,0)</f>
        <v>50246829</v>
      </c>
      <c r="G80" s="2">
        <f>VLOOKUP(A80,'주택 수'!A:I,7,0)</f>
        <v>43713</v>
      </c>
    </row>
    <row r="81" spans="1:7" customFormat="1">
      <c r="A81" s="1" t="s">
        <v>80</v>
      </c>
      <c r="B81" s="2">
        <f>VLOOKUP(A81,교통문화지수!A:AL,24,0)</f>
        <v>40.840000000000003</v>
      </c>
      <c r="C81" s="2">
        <f>VLOOKUP(A81,교통문화지수!A:AL,25,0)</f>
        <v>17.88</v>
      </c>
      <c r="D81" s="2">
        <f>VLOOKUP(A81,교통문화지수!A:AL,26,0)</f>
        <v>16.23</v>
      </c>
      <c r="E81" s="2">
        <f>VLOOKUP(A81,'1인당 자동차등록대수'!A:AB,17,0)</f>
        <v>0.7</v>
      </c>
      <c r="F81" s="2">
        <f>VLOOKUP(A81,도시면적!A:I,7,0)</f>
        <v>10583153</v>
      </c>
      <c r="G81" s="2">
        <f>VLOOKUP(A81,'주택 수'!A:I,7,0)</f>
        <v>17038</v>
      </c>
    </row>
    <row r="82" spans="1:7" customFormat="1">
      <c r="A82" s="1" t="s">
        <v>81</v>
      </c>
      <c r="B82" s="2">
        <f>VLOOKUP(A82,교통문화지수!A:AL,24,0)</f>
        <v>44.06</v>
      </c>
      <c r="C82" s="2">
        <f>VLOOKUP(A82,교통문화지수!A:AL,25,0)</f>
        <v>18.89</v>
      </c>
      <c r="D82" s="2">
        <f>VLOOKUP(A82,교통문화지수!A:AL,26,0)</f>
        <v>16.38</v>
      </c>
      <c r="E82" s="2">
        <f>VLOOKUP(A82,'1인당 자동차등록대수'!A:AB,17,0)</f>
        <v>0.5</v>
      </c>
      <c r="F82" s="2">
        <f>VLOOKUP(A82,도시면적!A:I,7,0)</f>
        <v>79027430</v>
      </c>
      <c r="G82" s="2">
        <f>VLOOKUP(A82,'주택 수'!A:I,7,0)</f>
        <v>69997</v>
      </c>
    </row>
    <row r="83" spans="1:7" customFormat="1">
      <c r="A83" s="1" t="s">
        <v>82</v>
      </c>
      <c r="B83" s="2">
        <f>VLOOKUP(A83,교통문화지수!A:AL,24,0)</f>
        <v>42.66</v>
      </c>
      <c r="C83" s="2">
        <f>VLOOKUP(A83,교통문화지수!A:AL,25,0)</f>
        <v>19.989999999999998</v>
      </c>
      <c r="D83" s="2">
        <f>VLOOKUP(A83,교통문화지수!A:AL,26,0)</f>
        <v>15.56</v>
      </c>
      <c r="E83" s="2">
        <f>VLOOKUP(A83,'1인당 자동차등록대수'!A:AB,17,0)</f>
        <v>0.5</v>
      </c>
      <c r="F83" s="2">
        <f>VLOOKUP(A83,도시면적!A:I,7,0)</f>
        <v>18911332</v>
      </c>
      <c r="G83" s="2">
        <f>VLOOKUP(A83,'주택 수'!A:I,7,0)</f>
        <v>18220</v>
      </c>
    </row>
    <row r="84" spans="1:7" customFormat="1">
      <c r="A84" s="1" t="s">
        <v>83</v>
      </c>
      <c r="B84" s="2">
        <f>VLOOKUP(A84,교통문화지수!A:AL,24,0)</f>
        <v>44.15</v>
      </c>
      <c r="C84" s="2">
        <f>VLOOKUP(A84,교통문화지수!A:AL,25,0)</f>
        <v>19.75</v>
      </c>
      <c r="D84" s="2">
        <f>VLOOKUP(A84,교통문화지수!A:AL,26,0)</f>
        <v>18.54</v>
      </c>
      <c r="E84" s="2">
        <f>VLOOKUP(A84,'1인당 자동차등록대수'!A:AB,17,0)</f>
        <v>0.6</v>
      </c>
      <c r="F84" s="2">
        <f>VLOOKUP(A84,도시면적!A:I,7,0)</f>
        <v>11453000</v>
      </c>
      <c r="G84" s="2">
        <f>VLOOKUP(A84,'주택 수'!A:I,7,0)</f>
        <v>8197</v>
      </c>
    </row>
    <row r="85" spans="1:7" customFormat="1">
      <c r="A85" s="1" t="s">
        <v>84</v>
      </c>
      <c r="B85" s="2">
        <f>VLOOKUP(A85,교통문화지수!A:AL,24,0)</f>
        <v>48.82</v>
      </c>
      <c r="C85" s="2">
        <f>VLOOKUP(A85,교통문화지수!A:AL,25,0)</f>
        <v>16.98</v>
      </c>
      <c r="D85" s="2">
        <f>VLOOKUP(A85,교통문화지수!A:AL,26,0)</f>
        <v>16.02</v>
      </c>
      <c r="E85" s="2">
        <f>VLOOKUP(A85,'1인당 자동차등록대수'!A:AB,17,0)</f>
        <v>0.6</v>
      </c>
      <c r="F85" s="2">
        <f>VLOOKUP(A85,도시면적!A:I,7,0)</f>
        <v>50073264</v>
      </c>
      <c r="G85" s="2">
        <f>VLOOKUP(A85,'주택 수'!A:I,7,0)</f>
        <v>42345</v>
      </c>
    </row>
    <row r="86" spans="1:7" customFormat="1">
      <c r="A86" s="1" t="s">
        <v>85</v>
      </c>
      <c r="B86" s="2">
        <f>VLOOKUP(A86,교통문화지수!A:AL,24,0)</f>
        <v>43.17</v>
      </c>
      <c r="C86" s="2">
        <f>VLOOKUP(A86,교통문화지수!A:AL,25,0)</f>
        <v>14.79</v>
      </c>
      <c r="D86" s="2">
        <f>VLOOKUP(A86,교통문화지수!A:AL,26,0)</f>
        <v>17.53</v>
      </c>
      <c r="E86" s="2">
        <f>VLOOKUP(A86,'1인당 자동차등록대수'!A:AB,17,0)</f>
        <v>0.6</v>
      </c>
      <c r="F86" s="2">
        <f>VLOOKUP(A86,도시면적!A:I,7,0)</f>
        <v>56996498</v>
      </c>
      <c r="G86" s="2">
        <f>VLOOKUP(A86,'주택 수'!A:I,7,0)</f>
        <v>45092</v>
      </c>
    </row>
    <row r="87" spans="1:7" customFormat="1">
      <c r="A87" s="1" t="s">
        <v>86</v>
      </c>
      <c r="B87" s="2">
        <f>VLOOKUP(A87,교통문화지수!A:AL,24,0)</f>
        <v>45.11</v>
      </c>
      <c r="C87" s="2">
        <f>VLOOKUP(A87,교통문화지수!A:AL,25,0)</f>
        <v>14.38</v>
      </c>
      <c r="D87" s="2">
        <f>VLOOKUP(A87,교통문화지수!A:AL,26,0)</f>
        <v>13.68</v>
      </c>
      <c r="E87" s="2">
        <f>VLOOKUP(A87,'1인당 자동차등록대수'!A:AB,17,0)</f>
        <v>0.5</v>
      </c>
      <c r="F87" s="2">
        <f>VLOOKUP(A87,도시면적!A:I,7,0)</f>
        <v>16347828</v>
      </c>
      <c r="G87" s="2">
        <f>VLOOKUP(A87,'주택 수'!A:I,7,0)</f>
        <v>27501</v>
      </c>
    </row>
    <row r="88" spans="1:7" customFormat="1">
      <c r="A88" s="1" t="s">
        <v>87</v>
      </c>
      <c r="B88" s="2">
        <f>VLOOKUP(A88,교통문화지수!A:AL,24,0)</f>
        <v>18.899999999999999</v>
      </c>
      <c r="C88" s="2">
        <f>VLOOKUP(A88,교통문화지수!A:AL,25,0)</f>
        <v>18.850000000000001</v>
      </c>
      <c r="D88" s="2">
        <f>VLOOKUP(A88,교통문화지수!A:AL,26,0)</f>
        <v>8.2899999999999991</v>
      </c>
      <c r="E88" s="2">
        <f>VLOOKUP(A88,'1인당 자동차등록대수'!A:AB,17,0)</f>
        <v>0.6</v>
      </c>
      <c r="F88" s="2">
        <f>VLOOKUP(A88,도시면적!A:I,7,0)</f>
        <v>10483319</v>
      </c>
      <c r="G88" s="2">
        <f>VLOOKUP(A88,'주택 수'!A:I,7,0)</f>
        <v>3065</v>
      </c>
    </row>
    <row r="89" spans="1:7" customFormat="1">
      <c r="A89" s="1" t="s">
        <v>88</v>
      </c>
      <c r="B89" s="2">
        <f>VLOOKUP(A89,교통문화지수!A:AL,24,0)</f>
        <v>36.35</v>
      </c>
      <c r="C89" s="2">
        <f>VLOOKUP(A89,교통문화지수!A:AL,25,0)</f>
        <v>14.36</v>
      </c>
      <c r="D89" s="2">
        <f>VLOOKUP(A89,교통문화지수!A:AL,26,0)</f>
        <v>9.92</v>
      </c>
      <c r="E89" s="2">
        <f>VLOOKUP(A89,'1인당 자동차등록대수'!A:AB,17,0)</f>
        <v>0.5</v>
      </c>
      <c r="F89" s="2">
        <f>VLOOKUP(A89,도시면적!A:I,7,0)</f>
        <v>47920405</v>
      </c>
      <c r="G89" s="2">
        <f>VLOOKUP(A89,'주택 수'!A:I,7,0)</f>
        <v>24069</v>
      </c>
    </row>
    <row r="90" spans="1:7" customFormat="1">
      <c r="A90" s="1" t="s">
        <v>89</v>
      </c>
      <c r="B90" s="2">
        <f>VLOOKUP(A90,교통문화지수!A:AL,24,0)</f>
        <v>46.72</v>
      </c>
      <c r="C90" s="2">
        <f>VLOOKUP(A90,교통문화지수!A:AL,25,0)</f>
        <v>14.61</v>
      </c>
      <c r="D90" s="2">
        <f>VLOOKUP(A90,교통문화지수!A:AL,26,0)</f>
        <v>18.02</v>
      </c>
      <c r="E90" s="2">
        <f>VLOOKUP(A90,'1인당 자동차등록대수'!A:AB,17,0)</f>
        <v>0.6</v>
      </c>
      <c r="F90" s="2">
        <f>VLOOKUP(A90,도시면적!A:I,7,0)</f>
        <v>32583000</v>
      </c>
      <c r="G90" s="2">
        <f>VLOOKUP(A90,'주택 수'!A:I,7,0)</f>
        <v>26136</v>
      </c>
    </row>
    <row r="91" spans="1:7" customFormat="1">
      <c r="A91" s="1" t="s">
        <v>90</v>
      </c>
      <c r="B91" s="2">
        <f>VLOOKUP(A91,교통문화지수!A:AL,24,0)</f>
        <v>45.01</v>
      </c>
      <c r="C91" s="2">
        <f>VLOOKUP(A91,교통문화지수!A:AL,25,0)</f>
        <v>12.36</v>
      </c>
      <c r="D91" s="2">
        <f>VLOOKUP(A91,교통문화지수!A:AL,26,0)</f>
        <v>15.33</v>
      </c>
      <c r="E91" s="2">
        <f>VLOOKUP(A91,'1인당 자동차등록대수'!A:AB,17,0)</f>
        <v>0.6</v>
      </c>
      <c r="F91" s="2">
        <f>VLOOKUP(A91,도시면적!A:I,7,0)</f>
        <v>21150000</v>
      </c>
      <c r="G91" s="2">
        <f>VLOOKUP(A91,'주택 수'!A:I,7,0)</f>
        <v>21748</v>
      </c>
    </row>
    <row r="92" spans="1:7" customFormat="1">
      <c r="A92" s="1" t="s">
        <v>91</v>
      </c>
      <c r="B92" s="2">
        <f>VLOOKUP(A92,교통문화지수!A:AL,24,0)</f>
        <v>42.78</v>
      </c>
      <c r="C92" s="2">
        <f>VLOOKUP(A92,교통문화지수!A:AL,25,0)</f>
        <v>16.46</v>
      </c>
      <c r="D92" s="2">
        <f>VLOOKUP(A92,교통문화지수!A:AL,26,0)</f>
        <v>14.63</v>
      </c>
      <c r="E92" s="2">
        <f>VLOOKUP(A92,'1인당 자동차등록대수'!A:AB,17,0)</f>
        <v>0.6</v>
      </c>
      <c r="F92" s="2">
        <f>VLOOKUP(A92,도시면적!A:I,7,0)</f>
        <v>6196276</v>
      </c>
      <c r="G92" s="2">
        <f>VLOOKUP(A92,'주택 수'!A:I,7,0)</f>
        <v>12493</v>
      </c>
    </row>
    <row r="93" spans="1:7" customFormat="1">
      <c r="A93" s="1" t="s">
        <v>92</v>
      </c>
      <c r="B93" s="2">
        <f>VLOOKUP(A93,교통문화지수!A:AL,24,0)</f>
        <v>46.48</v>
      </c>
      <c r="C93" s="2">
        <f>VLOOKUP(A93,교통문화지수!A:AL,25,0)</f>
        <v>17.86</v>
      </c>
      <c r="D93" s="2">
        <f>VLOOKUP(A93,교통문화지수!A:AL,26,0)</f>
        <v>16.93</v>
      </c>
      <c r="E93" s="2">
        <f>VLOOKUP(A93,'1인당 자동차등록대수'!A:AB,17,0)</f>
        <v>0.6</v>
      </c>
      <c r="F93" s="2">
        <f>VLOOKUP(A93,도시면적!A:I,7,0)</f>
        <v>148865952</v>
      </c>
      <c r="G93" s="2">
        <f>VLOOKUP(A93,'주택 수'!A:I,7,0)</f>
        <v>44000</v>
      </c>
    </row>
    <row r="94" spans="1:7" customFormat="1">
      <c r="A94" s="1" t="s">
        <v>93</v>
      </c>
      <c r="B94" s="2">
        <f>VLOOKUP(A94,교통문화지수!A:AL,24,0)</f>
        <v>45.23</v>
      </c>
      <c r="C94" s="2">
        <f>VLOOKUP(A94,교통문화지수!A:AL,25,0)</f>
        <v>20.149999999999999</v>
      </c>
      <c r="D94" s="2">
        <f>VLOOKUP(A94,교통문화지수!A:AL,26,0)</f>
        <v>16.47</v>
      </c>
      <c r="E94" s="2">
        <f>VLOOKUP(A94,'1인당 자동차등록대수'!A:AB,17,0)</f>
        <v>0.5</v>
      </c>
      <c r="F94" s="2">
        <f>VLOOKUP(A94,도시면적!A:I,7,0)</f>
        <v>393164851</v>
      </c>
      <c r="G94" s="2">
        <f>VLOOKUP(A94,'주택 수'!A:I,7,0)</f>
        <v>201611</v>
      </c>
    </row>
    <row r="95" spans="1:7" customFormat="1">
      <c r="A95" s="1" t="s">
        <v>274</v>
      </c>
      <c r="B95" s="2">
        <f>VLOOKUP(A95,교통문화지수!A:AL,24,0)</f>
        <v>47.81</v>
      </c>
      <c r="C95" s="2">
        <f>VLOOKUP(A95,교통문화지수!A:AL,25,0)</f>
        <v>18.71</v>
      </c>
      <c r="D95" s="2">
        <f>VLOOKUP(A95,교통문화지수!A:AL,26,0)</f>
        <v>17.04</v>
      </c>
      <c r="E95" s="2">
        <f>VLOOKUP(A95,'1인당 자동차등록대수'!A:AB,17,0)</f>
        <v>0.5</v>
      </c>
      <c r="F95" s="2">
        <f>VLOOKUP(A95,도시면적!A:I,7,0)</f>
        <v>480081726</v>
      </c>
      <c r="G95" s="2">
        <f>VLOOKUP(A95,'주택 수'!A:I,7,0)</f>
        <v>538275</v>
      </c>
    </row>
    <row r="96" spans="1:7" customFormat="1">
      <c r="A96" s="1" t="s">
        <v>95</v>
      </c>
      <c r="B96" s="2">
        <f>VLOOKUP(A96,교통문화지수!A:AL,24,0)</f>
        <v>46.42</v>
      </c>
      <c r="C96" s="2">
        <f>VLOOKUP(A96,교통문화지수!A:AL,25,0)</f>
        <v>20.13</v>
      </c>
      <c r="D96" s="2">
        <f>VLOOKUP(A96,교통문화지수!A:AL,26,0)</f>
        <v>16.399999999999999</v>
      </c>
      <c r="E96" s="2">
        <f>VLOOKUP(A96,'1인당 자동차등록대수'!A:AB,17,0)</f>
        <v>0.5</v>
      </c>
      <c r="F96" s="2">
        <f>VLOOKUP(A96,도시면적!A:I,7,0)</f>
        <v>201863790</v>
      </c>
      <c r="G96" s="2">
        <f>VLOOKUP(A96,'주택 수'!A:I,7,0)</f>
        <v>148489</v>
      </c>
    </row>
    <row r="97" spans="1:7" customFormat="1">
      <c r="A97" s="1" t="s">
        <v>96</v>
      </c>
      <c r="B97" s="2">
        <f>VLOOKUP(A97,교통문화지수!A:AL,24,0)</f>
        <v>48.31</v>
      </c>
      <c r="C97" s="2">
        <f>VLOOKUP(A97,교통문화지수!A:AL,25,0)</f>
        <v>18.37</v>
      </c>
      <c r="D97" s="2">
        <f>VLOOKUP(A97,교통문화지수!A:AL,26,0)</f>
        <v>17.41</v>
      </c>
      <c r="E97" s="2">
        <f>VLOOKUP(A97,'1인당 자동차등록대수'!A:AB,17,0)</f>
        <v>0.4</v>
      </c>
      <c r="F97" s="2">
        <f>VLOOKUP(A97,도시면적!A:I,7,0)</f>
        <v>60855251</v>
      </c>
      <c r="G97" s="2">
        <f>VLOOKUP(A97,'주택 수'!A:I,7,0)</f>
        <v>80737</v>
      </c>
    </row>
    <row r="98" spans="1:7" customFormat="1">
      <c r="A98" s="1" t="s">
        <v>97</v>
      </c>
      <c r="B98" s="2">
        <f>VLOOKUP(A98,교통문화지수!A:AL,24,0)</f>
        <v>46.34</v>
      </c>
      <c r="C98" s="2">
        <f>VLOOKUP(A98,교통문화지수!A:AL,25,0)</f>
        <v>19.329999999999998</v>
      </c>
      <c r="D98" s="2">
        <f>VLOOKUP(A98,교통문화지수!A:AL,26,0)</f>
        <v>17.13</v>
      </c>
      <c r="E98" s="2">
        <f>VLOOKUP(A98,'1인당 자동차등록대수'!A:AB,17,0)</f>
        <v>0.4</v>
      </c>
      <c r="F98" s="2">
        <f>VLOOKUP(A98,도시면적!A:I,7,0)</f>
        <v>49312364</v>
      </c>
      <c r="G98" s="2">
        <f>VLOOKUP(A98,'주택 수'!A:I,7,0)</f>
        <v>40108</v>
      </c>
    </row>
    <row r="99" spans="1:7" customFormat="1">
      <c r="A99" s="1" t="s">
        <v>98</v>
      </c>
      <c r="B99" s="2">
        <f>VLOOKUP(A99,교통문화지수!A:AL,24,0)</f>
        <v>50.47</v>
      </c>
      <c r="C99" s="2">
        <f>VLOOKUP(A99,교통문화지수!A:AL,25,0)</f>
        <v>18.21</v>
      </c>
      <c r="D99" s="2">
        <f>VLOOKUP(A99,교통문화지수!A:AL,26,0)</f>
        <v>17.21</v>
      </c>
      <c r="E99" s="2">
        <f>VLOOKUP(A99,'1인당 자동차등록대수'!A:AB,17,0)</f>
        <v>0.5</v>
      </c>
      <c r="F99" s="2">
        <f>VLOOKUP(A99,도시면적!A:I,7,0)</f>
        <v>120302200</v>
      </c>
      <c r="G99" s="2">
        <f>VLOOKUP(A99,'주택 수'!A:I,7,0)</f>
        <v>162768</v>
      </c>
    </row>
    <row r="100" spans="1:7" customFormat="1">
      <c r="A100" s="1" t="s">
        <v>99</v>
      </c>
      <c r="B100" s="2">
        <f>VLOOKUP(A100,교통문화지수!A:AL,24,0)</f>
        <v>47.74</v>
      </c>
      <c r="C100" s="2">
        <f>VLOOKUP(A100,교통문화지수!A:AL,25,0)</f>
        <v>17.510000000000002</v>
      </c>
      <c r="D100" s="2">
        <f>VLOOKUP(A100,교통문화지수!A:AL,26,0)</f>
        <v>16.77</v>
      </c>
      <c r="E100" s="2">
        <f>VLOOKUP(A100,'1인당 자동차등록대수'!A:AB,17,0)</f>
        <v>0.5</v>
      </c>
      <c r="F100" s="2">
        <f>VLOOKUP(A100,도시면적!A:I,7,0)</f>
        <v>47748121</v>
      </c>
      <c r="G100" s="2">
        <f>VLOOKUP(A100,'주택 수'!A:I,7,0)</f>
        <v>106173</v>
      </c>
    </row>
    <row r="101" spans="1:7" customFormat="1">
      <c r="A101" s="1" t="s">
        <v>100</v>
      </c>
      <c r="B101" s="2">
        <f>VLOOKUP(A101,교통문화지수!A:AL,24,0)</f>
        <v>45.56</v>
      </c>
      <c r="C101" s="2">
        <f>VLOOKUP(A101,교통문화지수!A:AL,25,0)</f>
        <v>17.62</v>
      </c>
      <c r="D101" s="2">
        <f>VLOOKUP(A101,교통문화지수!A:AL,26,0)</f>
        <v>16.48</v>
      </c>
      <c r="E101" s="2">
        <f>VLOOKUP(A101,'1인당 자동차등록대수'!A:AB,17,0)</f>
        <v>0.5</v>
      </c>
      <c r="F101" s="2">
        <f>VLOOKUP(A101,도시면적!A:I,7,0)</f>
        <v>799299015</v>
      </c>
      <c r="G101" s="2">
        <f>VLOOKUP(A101,'주택 수'!A:I,7,0)</f>
        <v>809802</v>
      </c>
    </row>
    <row r="102" spans="1:7" customFormat="1">
      <c r="A102" s="1" t="s">
        <v>101</v>
      </c>
      <c r="B102" s="2" t="str">
        <f>VLOOKUP(A102,교통문화지수!A:AL,24,0)</f>
        <v>-</v>
      </c>
      <c r="C102" s="2" t="str">
        <f>VLOOKUP(A102,교통문화지수!A:AL,25,0)</f>
        <v>-</v>
      </c>
      <c r="D102" s="2" t="str">
        <f>VLOOKUP(A102,교통문화지수!A:AL,26,0)</f>
        <v>-</v>
      </c>
      <c r="E102" s="2" t="str">
        <f>VLOOKUP(A102,'1인당 자동차등록대수'!A:AB,17,0)</f>
        <v>-</v>
      </c>
      <c r="F102" s="2" t="e">
        <f>VLOOKUP(A102,도시면적!A:I,7,0)</f>
        <v>#N/A</v>
      </c>
      <c r="G102" s="2" t="e">
        <f>VLOOKUP(A102,'주택 수'!A:I,7,0)</f>
        <v>#N/A</v>
      </c>
    </row>
    <row r="103" spans="1:7" customFormat="1">
      <c r="A103" s="1" t="s">
        <v>102</v>
      </c>
      <c r="B103" s="2">
        <f>VLOOKUP(A103,교통문화지수!A:AL,24,0)</f>
        <v>45.8</v>
      </c>
      <c r="C103" s="2">
        <f>VLOOKUP(A103,교통문화지수!A:AL,25,0)</f>
        <v>15.08</v>
      </c>
      <c r="D103" s="2">
        <f>VLOOKUP(A103,교통문화지수!A:AL,26,0)</f>
        <v>16.579999999999998</v>
      </c>
      <c r="E103" s="2">
        <f>VLOOKUP(A103,'1인당 자동차등록대수'!A:AB,17,0)</f>
        <v>0.4</v>
      </c>
      <c r="F103" s="2">
        <f>VLOOKUP(A103,도시면적!A:I,7,0)</f>
        <v>17431243</v>
      </c>
      <c r="G103" s="2">
        <f>VLOOKUP(A103,'주택 수'!A:I,7,0)</f>
        <v>42607</v>
      </c>
    </row>
    <row r="104" spans="1:7" customFormat="1">
      <c r="A104" s="1" t="s">
        <v>103</v>
      </c>
      <c r="B104" s="2">
        <f>VLOOKUP(A104,교통문화지수!A:AL,24,0)</f>
        <v>44.44</v>
      </c>
      <c r="C104" s="2">
        <f>VLOOKUP(A104,교통문화지수!A:AL,25,0)</f>
        <v>19.55</v>
      </c>
      <c r="D104" s="2">
        <f>VLOOKUP(A104,교통문화지수!A:AL,26,0)</f>
        <v>16.850000000000001</v>
      </c>
      <c r="E104" s="2">
        <f>VLOOKUP(A104,'1인당 자동차등록대수'!A:AB,17,0)</f>
        <v>0.5</v>
      </c>
      <c r="F104" s="2">
        <f>VLOOKUP(A104,도시면적!A:I,7,0)</f>
        <v>62340042</v>
      </c>
      <c r="G104" s="2">
        <f>VLOOKUP(A104,'주택 수'!A:I,7,0)</f>
        <v>184756</v>
      </c>
    </row>
    <row r="105" spans="1:7" customFormat="1">
      <c r="A105" s="1" t="s">
        <v>104</v>
      </c>
      <c r="B105" s="2">
        <f>VLOOKUP(A105,교통문화지수!A:AL,24,0)</f>
        <v>41.89</v>
      </c>
      <c r="C105" s="2">
        <f>VLOOKUP(A105,교통문화지수!A:AL,25,0)</f>
        <v>18.72</v>
      </c>
      <c r="D105" s="2">
        <f>VLOOKUP(A105,교통문화지수!A:AL,26,0)</f>
        <v>16.04</v>
      </c>
      <c r="E105" s="2">
        <f>VLOOKUP(A105,'1인당 자동차등록대수'!A:AB,17,0)</f>
        <v>0.5</v>
      </c>
      <c r="F105" s="2">
        <f>VLOOKUP(A105,도시면적!A:I,7,0)</f>
        <v>377788398</v>
      </c>
      <c r="G105" s="2">
        <f>VLOOKUP(A105,'주택 수'!A:I,7,0)</f>
        <v>97595</v>
      </c>
    </row>
    <row r="106" spans="1:7" customFormat="1">
      <c r="A106" s="1" t="s">
        <v>105</v>
      </c>
      <c r="B106" s="2">
        <f>VLOOKUP(A106,교통문화지수!A:AL,24,0)</f>
        <v>43.67</v>
      </c>
      <c r="C106" s="2">
        <f>VLOOKUP(A106,교통문화지수!A:AL,25,0)</f>
        <v>17.86</v>
      </c>
      <c r="D106" s="2">
        <f>VLOOKUP(A106,교통문화지수!A:AL,26,0)</f>
        <v>16.12</v>
      </c>
      <c r="E106" s="2">
        <f>VLOOKUP(A106,'1인당 자동차등록대수'!A:AB,17,0)</f>
        <v>0.5</v>
      </c>
      <c r="F106" s="2">
        <f>VLOOKUP(A106,도시면적!A:I,7,0)</f>
        <v>146842005</v>
      </c>
      <c r="G106" s="2">
        <f>VLOOKUP(A106,'주택 수'!A:I,7,0)</f>
        <v>123199</v>
      </c>
    </row>
    <row r="107" spans="1:7" customFormat="1">
      <c r="A107" s="1" t="s">
        <v>106</v>
      </c>
      <c r="B107" s="2">
        <f>VLOOKUP(A107,교통문화지수!A:AL,24,0)</f>
        <v>49.07</v>
      </c>
      <c r="C107" s="2">
        <f>VLOOKUP(A107,교통문화지수!A:AL,25,0)</f>
        <v>18.48</v>
      </c>
      <c r="D107" s="2">
        <f>VLOOKUP(A107,교통문화지수!A:AL,26,0)</f>
        <v>16.63</v>
      </c>
      <c r="E107" s="2">
        <f>VLOOKUP(A107,'1인당 자동차등록대수'!A:AB,17,0)</f>
        <v>0.5</v>
      </c>
      <c r="F107" s="2">
        <f>VLOOKUP(A107,도시면적!A:I,7,0)</f>
        <v>93985402</v>
      </c>
      <c r="G107" s="2">
        <f>VLOOKUP(A107,'주택 수'!A:I,7,0)</f>
        <v>147686</v>
      </c>
    </row>
    <row r="108" spans="1:7" customFormat="1">
      <c r="A108" s="1" t="s">
        <v>107</v>
      </c>
      <c r="B108" s="2">
        <f>VLOOKUP(A108,교통문화지수!A:AL,24,0)</f>
        <v>45.03</v>
      </c>
      <c r="C108" s="2">
        <f>VLOOKUP(A108,교통문화지수!A:AL,25,0)</f>
        <v>17.48</v>
      </c>
      <c r="D108" s="2">
        <f>VLOOKUP(A108,교통문화지수!A:AL,26,0)</f>
        <v>17.100000000000001</v>
      </c>
      <c r="E108" s="2">
        <f>VLOOKUP(A108,'1인당 자동차등록대수'!A:AB,17,0)</f>
        <v>0.4</v>
      </c>
      <c r="F108" s="2">
        <f>VLOOKUP(A108,도시면적!A:I,7,0)</f>
        <v>17319972</v>
      </c>
      <c r="G108" s="2">
        <f>VLOOKUP(A108,'주택 수'!A:I,7,0)</f>
        <v>51379</v>
      </c>
    </row>
    <row r="109" spans="1:7" customFormat="1">
      <c r="A109" s="1" t="s">
        <v>108</v>
      </c>
      <c r="B109" s="2">
        <f>VLOOKUP(A109,교통문화지수!A:AL,24,0)</f>
        <v>45.78</v>
      </c>
      <c r="C109" s="2">
        <f>VLOOKUP(A109,교통문화지수!A:AL,25,0)</f>
        <v>19.600000000000001</v>
      </c>
      <c r="D109" s="2">
        <f>VLOOKUP(A109,교통문화지수!A:AL,26,0)</f>
        <v>16.72</v>
      </c>
      <c r="E109" s="2">
        <f>VLOOKUP(A109,'1인당 자동차등록대수'!A:AB,17,0)</f>
        <v>0.5</v>
      </c>
      <c r="F109" s="2">
        <f>VLOOKUP(A109,도시면적!A:I,7,0)</f>
        <v>76536911</v>
      </c>
      <c r="G109" s="2">
        <f>VLOOKUP(A109,'주택 수'!A:I,7,0)</f>
        <v>136996</v>
      </c>
    </row>
    <row r="110" spans="1:7" customFormat="1">
      <c r="A110" s="1" t="s">
        <v>109</v>
      </c>
      <c r="B110" s="2">
        <f>VLOOKUP(A110,교통문화지수!A:AL,24,0)</f>
        <v>46.69</v>
      </c>
      <c r="C110" s="2">
        <f>VLOOKUP(A110,교통문화지수!A:AL,25,0)</f>
        <v>14.2</v>
      </c>
      <c r="D110" s="2">
        <f>VLOOKUP(A110,교통문화지수!A:AL,26,0)</f>
        <v>15.84</v>
      </c>
      <c r="E110" s="2">
        <f>VLOOKUP(A110,'1인당 자동차등록대수'!A:AB,17,0)</f>
        <v>0.9</v>
      </c>
      <c r="F110" s="2">
        <f>VLOOKUP(A110,도시면적!A:I,7,0)</f>
        <v>7055042</v>
      </c>
      <c r="G110" s="2">
        <f>VLOOKUP(A110,'주택 수'!A:I,7,0)</f>
        <v>25584</v>
      </c>
    </row>
    <row r="111" spans="1:7" customFormat="1">
      <c r="A111" s="1" t="s">
        <v>110</v>
      </c>
      <c r="B111" s="2">
        <f>VLOOKUP(A111,교통문화지수!A:AL,24,0)</f>
        <v>46.35</v>
      </c>
      <c r="C111" s="2">
        <f>VLOOKUP(A111,교통문화지수!A:AL,25,0)</f>
        <v>16.98</v>
      </c>
      <c r="D111" s="2">
        <f>VLOOKUP(A111,교통문화지수!A:AL,26,0)</f>
        <v>16.239999999999998</v>
      </c>
      <c r="E111" s="2">
        <f>VLOOKUP(A111,'1인당 자동차등록대수'!A:AB,17,0)</f>
        <v>0.5</v>
      </c>
      <c r="F111" s="2">
        <f>VLOOKUP(A111,도시면적!A:I,7,0)</f>
        <v>496123890</v>
      </c>
      <c r="G111" s="2">
        <f>VLOOKUP(A111,'주택 수'!A:I,7,0)</f>
        <v>496875</v>
      </c>
    </row>
    <row r="112" spans="1:7" customFormat="1">
      <c r="A112" s="1" t="s">
        <v>111</v>
      </c>
      <c r="B112" s="2">
        <f>VLOOKUP(A112,교통문화지수!A:AL,24,0)</f>
        <v>45</v>
      </c>
      <c r="C112" s="2">
        <f>VLOOKUP(A112,교통문화지수!A:AL,25,0)</f>
        <v>16.309999999999999</v>
      </c>
      <c r="D112" s="2">
        <f>VLOOKUP(A112,교통문화지수!A:AL,26,0)</f>
        <v>16.149999999999999</v>
      </c>
      <c r="E112" s="2">
        <f>VLOOKUP(A112,'1인당 자동차등록대수'!A:AB,17,0)</f>
        <v>0.5</v>
      </c>
      <c r="F112" s="2">
        <f>VLOOKUP(A112,도시면적!A:I,7,0)</f>
        <v>69010118</v>
      </c>
      <c r="G112" s="2">
        <f>VLOOKUP(A112,'주택 수'!A:I,7,0)</f>
        <v>63102</v>
      </c>
    </row>
    <row r="113" spans="1:7" customFormat="1">
      <c r="A113" s="1" t="s">
        <v>112</v>
      </c>
      <c r="B113" s="2">
        <f>VLOOKUP(A113,교통문화지수!A:AL,24,0)</f>
        <v>48.97</v>
      </c>
      <c r="C113" s="2">
        <f>VLOOKUP(A113,교통문화지수!A:AL,25,0)</f>
        <v>16.68</v>
      </c>
      <c r="D113" s="2">
        <f>VLOOKUP(A113,교통문화지수!A:AL,26,0)</f>
        <v>17.059999999999999</v>
      </c>
      <c r="E113" s="2">
        <f>VLOOKUP(A113,'1인당 자동차등록대수'!A:AB,17,0)</f>
        <v>0.4</v>
      </c>
      <c r="F113" s="2">
        <f>VLOOKUP(A113,도시면적!A:I,7,0)</f>
        <v>118734150</v>
      </c>
      <c r="G113" s="2">
        <f>VLOOKUP(A113,'주택 수'!A:I,7,0)</f>
        <v>79262</v>
      </c>
    </row>
    <row r="114" spans="1:7" customFormat="1">
      <c r="A114" s="1" t="s">
        <v>113</v>
      </c>
      <c r="B114" s="2">
        <f>VLOOKUP(A114,교통문화지수!A:AL,24,0)</f>
        <v>45.86</v>
      </c>
      <c r="C114" s="2">
        <f>VLOOKUP(A114,교통문화지수!A:AL,25,0)</f>
        <v>17.45</v>
      </c>
      <c r="D114" s="2">
        <f>VLOOKUP(A114,교통문화지수!A:AL,26,0)</f>
        <v>15.54</v>
      </c>
      <c r="E114" s="2">
        <f>VLOOKUP(A114,'1인당 자동차등록대수'!A:AB,17,0)</f>
        <v>0.4</v>
      </c>
      <c r="F114" s="2">
        <f>VLOOKUP(A114,도시면적!A:I,7,0)</f>
        <v>74892474</v>
      </c>
      <c r="G114" s="2">
        <f>VLOOKUP(A114,'주택 수'!A:I,7,0)</f>
        <v>153397</v>
      </c>
    </row>
    <row r="115" spans="1:7" customFormat="1">
      <c r="A115" s="1" t="s">
        <v>114</v>
      </c>
      <c r="B115" s="2">
        <f>VLOOKUP(A115,교통문화지수!A:AL,24,0)</f>
        <v>45.61</v>
      </c>
      <c r="C115" s="2">
        <f>VLOOKUP(A115,교통문화지수!A:AL,25,0)</f>
        <v>17.52</v>
      </c>
      <c r="D115" s="2">
        <f>VLOOKUP(A115,교통문화지수!A:AL,26,0)</f>
        <v>15.58</v>
      </c>
      <c r="E115" s="2">
        <f>VLOOKUP(A115,'1인당 자동차등록대수'!A:AB,17,0)</f>
        <v>0.5</v>
      </c>
      <c r="F115" s="2">
        <f>VLOOKUP(A115,도시면적!A:I,7,0)</f>
        <v>177801819</v>
      </c>
      <c r="G115" s="2">
        <f>VLOOKUP(A115,'주택 수'!A:I,7,0)</f>
        <v>119063</v>
      </c>
    </row>
    <row r="116" spans="1:7" customFormat="1">
      <c r="A116" s="1" t="s">
        <v>115</v>
      </c>
      <c r="B116" s="2">
        <f>VLOOKUP(A116,교통문화지수!A:AL,24,0)</f>
        <v>46.78</v>
      </c>
      <c r="C116" s="2">
        <f>VLOOKUP(A116,교통문화지수!A:AL,25,0)</f>
        <v>16.89</v>
      </c>
      <c r="D116" s="2">
        <f>VLOOKUP(A116,교통문화지수!A:AL,26,0)</f>
        <v>17.190000000000001</v>
      </c>
      <c r="E116" s="2">
        <f>VLOOKUP(A116,'1인당 자동차등록대수'!A:AB,17,0)</f>
        <v>0.4</v>
      </c>
      <c r="F116" s="2">
        <f>VLOOKUP(A116,도시면적!A:I,7,0)</f>
        <v>55685329</v>
      </c>
      <c r="G116" s="2">
        <f>VLOOKUP(A116,'주택 수'!A:I,7,0)</f>
        <v>82051</v>
      </c>
    </row>
    <row r="117" spans="1:7" customFormat="1">
      <c r="A117" s="1" t="s">
        <v>116</v>
      </c>
      <c r="B117" s="2">
        <f>VLOOKUP(A117,교통문화지수!A:AL,24,0)</f>
        <v>44.9</v>
      </c>
      <c r="C117" s="2">
        <f>VLOOKUP(A117,교통문화지수!A:AL,25,0)</f>
        <v>18.91</v>
      </c>
      <c r="D117" s="2">
        <f>VLOOKUP(A117,교통문화지수!A:AL,26,0)</f>
        <v>16.82</v>
      </c>
      <c r="E117" s="2">
        <f>VLOOKUP(A117,'1인당 자동차등록대수'!A:AB,17,0)</f>
        <v>0.4</v>
      </c>
      <c r="F117" s="2">
        <f>VLOOKUP(A117,도시면적!A:I,7,0)</f>
        <v>940825055</v>
      </c>
      <c r="G117" s="2">
        <f>VLOOKUP(A117,'주택 수'!A:I,7,0)</f>
        <v>1275859</v>
      </c>
    </row>
    <row r="118" spans="1:7" customFormat="1">
      <c r="A118" s="1" t="s">
        <v>117</v>
      </c>
      <c r="B118" s="2">
        <f>VLOOKUP(A118,교통문화지수!A:AL,24,0)</f>
        <v>46.32</v>
      </c>
      <c r="C118" s="2">
        <f>VLOOKUP(A118,교통문화지수!A:AL,25,0)</f>
        <v>20.61</v>
      </c>
      <c r="D118" s="2">
        <f>VLOOKUP(A118,교통문화지수!A:AL,26,0)</f>
        <v>16.54</v>
      </c>
      <c r="E118" s="2">
        <f>VLOOKUP(A118,'1인당 자동차등록대수'!A:AB,17,0)</f>
        <v>0.6</v>
      </c>
      <c r="F118" s="2">
        <f>VLOOKUP(A118,도시면적!A:I,7,0)</f>
        <v>238454382</v>
      </c>
      <c r="G118" s="2">
        <f>VLOOKUP(A118,'주택 수'!A:I,7,0)</f>
        <v>48150</v>
      </c>
    </row>
    <row r="119" spans="1:7" customFormat="1">
      <c r="A119" s="1" t="s">
        <v>118</v>
      </c>
      <c r="B119" s="2">
        <f>VLOOKUP(A119,교통문화지수!A:AL,24,0)</f>
        <v>46.37</v>
      </c>
      <c r="C119" s="2">
        <f>VLOOKUP(A119,교통문화지수!A:AL,25,0)</f>
        <v>19.940000000000001</v>
      </c>
      <c r="D119" s="2">
        <f>VLOOKUP(A119,교통문화지수!A:AL,26,0)</f>
        <v>17.37</v>
      </c>
      <c r="E119" s="2">
        <f>VLOOKUP(A119,'1인당 자동차등록대수'!A:AB,17,0)</f>
        <v>0.4</v>
      </c>
      <c r="F119" s="2">
        <f>VLOOKUP(A119,도시면적!A:I,7,0)</f>
        <v>65179775</v>
      </c>
      <c r="G119" s="2">
        <f>VLOOKUP(A119,'주택 수'!A:I,7,0)</f>
        <v>86739</v>
      </c>
    </row>
    <row r="120" spans="1:7" customFormat="1">
      <c r="A120" s="1" t="s">
        <v>119</v>
      </c>
      <c r="B120" s="2">
        <f>VLOOKUP(A120,교통문화지수!A:AL,24,0)</f>
        <v>45</v>
      </c>
      <c r="C120" s="2">
        <f>VLOOKUP(A120,교통문화지수!A:AL,25,0)</f>
        <v>19.05</v>
      </c>
      <c r="D120" s="2">
        <f>VLOOKUP(A120,교통문화지수!A:AL,26,0)</f>
        <v>15.71</v>
      </c>
      <c r="E120" s="2">
        <f>VLOOKUP(A120,'1인당 자동차등록대수'!A:AB,17,0)</f>
        <v>0.5</v>
      </c>
      <c r="F120" s="2">
        <f>VLOOKUP(A120,도시면적!A:I,7,0)</f>
        <v>221563954</v>
      </c>
      <c r="G120" s="2">
        <f>VLOOKUP(A120,'주택 수'!A:I,7,0)</f>
        <v>65541</v>
      </c>
    </row>
    <row r="121" spans="1:7" customFormat="1">
      <c r="A121" s="1" t="s">
        <v>120</v>
      </c>
      <c r="B121" s="2">
        <f>VLOOKUP(A121,교통문화지수!A:AL,24,0)</f>
        <v>44.4</v>
      </c>
      <c r="C121" s="2">
        <f>VLOOKUP(A121,교통문화지수!A:AL,25,0)</f>
        <v>20.04</v>
      </c>
      <c r="D121" s="2">
        <f>VLOOKUP(A121,교통문화지수!A:AL,26,0)</f>
        <v>16.100000000000001</v>
      </c>
      <c r="E121" s="2">
        <f>VLOOKUP(A121,'1인당 자동차등록대수'!A:AB,17,0)</f>
        <v>0.4</v>
      </c>
      <c r="F121" s="2">
        <f>VLOOKUP(A121,도시면적!A:I,7,0)</f>
        <v>42507261</v>
      </c>
      <c r="G121" s="2">
        <f>VLOOKUP(A121,'주택 수'!A:I,7,0)</f>
        <v>108223</v>
      </c>
    </row>
    <row r="122" spans="1:7" customFormat="1">
      <c r="A122" s="1" t="s">
        <v>121</v>
      </c>
      <c r="B122" s="2">
        <f>VLOOKUP(A122,교통문화지수!A:AL,24,0)</f>
        <v>45.17</v>
      </c>
      <c r="C122" s="2">
        <f>VLOOKUP(A122,교통문화지수!A:AL,25,0)</f>
        <v>18.809999999999999</v>
      </c>
      <c r="D122" s="2">
        <f>VLOOKUP(A122,교통문화지수!A:AL,26,0)</f>
        <v>16.170000000000002</v>
      </c>
      <c r="E122" s="2">
        <f>VLOOKUP(A122,'1인당 자동차등록대수'!A:AB,17,0)</f>
        <v>0.6</v>
      </c>
      <c r="F122" s="2">
        <f>VLOOKUP(A122,도시면적!A:I,7,0)</f>
        <v>11593305</v>
      </c>
      <c r="G122" s="2">
        <f>VLOOKUP(A122,'주택 수'!A:I,7,0)</f>
        <v>33775</v>
      </c>
    </row>
    <row r="123" spans="1:7" customFormat="1">
      <c r="A123" s="1" t="s">
        <v>122</v>
      </c>
      <c r="B123" s="2">
        <f>VLOOKUP(A123,교통문화지수!A:AL,24,0)</f>
        <v>48.7</v>
      </c>
      <c r="C123" s="2">
        <f>VLOOKUP(A123,교통문화지수!A:AL,25,0)</f>
        <v>18.170000000000002</v>
      </c>
      <c r="D123" s="2">
        <f>VLOOKUP(A123,교통문화지수!A:AL,26,0)</f>
        <v>17.350000000000001</v>
      </c>
      <c r="E123" s="2">
        <f>VLOOKUP(A123,'1인당 자동차등록대수'!A:AB,17,0)</f>
        <v>0.4</v>
      </c>
      <c r="F123" s="2">
        <f>VLOOKUP(A123,도시면적!A:I,7,0)</f>
        <v>16697577</v>
      </c>
      <c r="G123" s="2">
        <f>VLOOKUP(A123,'주택 수'!A:I,7,0)</f>
        <v>94561</v>
      </c>
    </row>
    <row r="124" spans="1:7" customFormat="1">
      <c r="A124" s="1" t="s">
        <v>280</v>
      </c>
      <c r="B124" s="2">
        <f>VLOOKUP(A124,교통문화지수!A:AL,24,0)</f>
        <v>41.49</v>
      </c>
      <c r="C124" s="2">
        <f>VLOOKUP(A124,교통문화지수!A:AL,25,0)</f>
        <v>19.100000000000001</v>
      </c>
      <c r="D124" s="2">
        <f>VLOOKUP(A124,교통문화지수!A:AL,26,0)</f>
        <v>16.600000000000001</v>
      </c>
      <c r="E124" s="2">
        <f>VLOOKUP(A124,'1인당 자동차등록대수'!A:AB,17,0)</f>
        <v>0.4</v>
      </c>
      <c r="F124" s="2">
        <f>VLOOKUP(A124,도시면적!A:I,7,0)</f>
        <v>29666536</v>
      </c>
      <c r="G124" s="2">
        <f>VLOOKUP(A124,'주택 수'!A:I,7,0)</f>
        <v>141650</v>
      </c>
    </row>
    <row r="125" spans="1:7" customFormat="1">
      <c r="A125" s="1" t="s">
        <v>123</v>
      </c>
      <c r="B125" s="2">
        <f>VLOOKUP(A125,교통문화지수!A:AL,24,0)</f>
        <v>41.88</v>
      </c>
      <c r="C125" s="2">
        <f>VLOOKUP(A125,교통문화지수!A:AL,25,0)</f>
        <v>16.23</v>
      </c>
      <c r="D125" s="2">
        <f>VLOOKUP(A125,교통문화지수!A:AL,26,0)</f>
        <v>16.55</v>
      </c>
      <c r="E125" s="2">
        <f>VLOOKUP(A125,'1인당 자동차등록대수'!A:AB,17,0)</f>
        <v>0.4</v>
      </c>
      <c r="F125" s="2">
        <f>VLOOKUP(A125,도시면적!A:I,7,0)</f>
        <v>39434038</v>
      </c>
      <c r="G125" s="2">
        <f>VLOOKUP(A125,'주택 수'!A:I,7,0)</f>
        <v>106250</v>
      </c>
    </row>
    <row r="126" spans="1:7" customFormat="1">
      <c r="A126" s="1" t="s">
        <v>124</v>
      </c>
      <c r="B126" s="2">
        <f>VLOOKUP(A126,교통문화지수!A:AL,24,0)</f>
        <v>44.89</v>
      </c>
      <c r="C126" s="2">
        <f>VLOOKUP(A126,교통문화지수!A:AL,25,0)</f>
        <v>15.52</v>
      </c>
      <c r="D126" s="2">
        <f>VLOOKUP(A126,교통문화지수!A:AL,26,0)</f>
        <v>17</v>
      </c>
      <c r="E126" s="2">
        <f>VLOOKUP(A126,'1인당 자동차등록대수'!A:AB,17,0)</f>
        <v>0.4</v>
      </c>
      <c r="F126" s="2">
        <f>VLOOKUP(A126,도시면적!A:I,7,0)</f>
        <v>36106274</v>
      </c>
      <c r="G126" s="2">
        <f>VLOOKUP(A126,'주택 수'!A:I,7,0)</f>
        <v>76688</v>
      </c>
    </row>
    <row r="127" spans="1:7" customFormat="1">
      <c r="A127" s="1" t="s">
        <v>125</v>
      </c>
      <c r="B127" s="2">
        <f>VLOOKUP(A127,교통문화지수!A:AL,24,0)</f>
        <v>46.76</v>
      </c>
      <c r="C127" s="2">
        <f>VLOOKUP(A127,교통문화지수!A:AL,25,0)</f>
        <v>20.82</v>
      </c>
      <c r="D127" s="2">
        <f>VLOOKUP(A127,교통문화지수!A:AL,26,0)</f>
        <v>16.100000000000001</v>
      </c>
      <c r="E127" s="2">
        <f>VLOOKUP(A127,'1인당 자동차등록대수'!A:AB,17,0)</f>
        <v>0.4</v>
      </c>
      <c r="F127" s="2">
        <f>VLOOKUP(A127,도시면적!A:I,7,0)</f>
        <v>68381835</v>
      </c>
      <c r="G127" s="2">
        <f>VLOOKUP(A127,'주택 수'!A:I,7,0)</f>
        <v>117701</v>
      </c>
    </row>
    <row r="128" spans="1:7" customFormat="1">
      <c r="A128" s="1" t="s">
        <v>126</v>
      </c>
      <c r="B128" s="2">
        <f>VLOOKUP(A128,교통문화지수!A:AL,24,0)</f>
        <v>45.74</v>
      </c>
      <c r="C128" s="2">
        <f>VLOOKUP(A128,교통문화지수!A:AL,25,0)</f>
        <v>18.170000000000002</v>
      </c>
      <c r="D128" s="2">
        <f>VLOOKUP(A128,교통문화지수!A:AL,26,0)</f>
        <v>17.28</v>
      </c>
      <c r="E128" s="2">
        <f>VLOOKUP(A128,'1인당 자동차등록대수'!A:AB,17,0)</f>
        <v>0.3</v>
      </c>
      <c r="F128" s="2">
        <f>VLOOKUP(A128,도시면적!A:I,7,0)</f>
        <v>29362772</v>
      </c>
      <c r="G128" s="2">
        <f>VLOOKUP(A128,'주택 수'!A:I,7,0)</f>
        <v>41592</v>
      </c>
    </row>
    <row r="129" spans="1:7" customFormat="1">
      <c r="A129" s="1" t="s">
        <v>127</v>
      </c>
      <c r="B129" s="2">
        <f>VLOOKUP(A129,교통문화지수!A:AL,24,0)</f>
        <v>47.26</v>
      </c>
      <c r="C129" s="2">
        <f>VLOOKUP(A129,교통문화지수!A:AL,25,0)</f>
        <v>20.6</v>
      </c>
      <c r="D129" s="2">
        <f>VLOOKUP(A129,교통문화지수!A:AL,26,0)</f>
        <v>17.7</v>
      </c>
      <c r="E129" s="2">
        <f>VLOOKUP(A129,'1인당 자동차등록대수'!A:AB,17,0)</f>
        <v>0.6</v>
      </c>
      <c r="F129" s="2">
        <f>VLOOKUP(A129,도시면적!A:I,7,0)</f>
        <v>14084751</v>
      </c>
      <c r="G129" s="2">
        <f>VLOOKUP(A129,'주택 수'!A:I,7,0)</f>
        <v>69748</v>
      </c>
    </row>
    <row r="130" spans="1:7" customFormat="1">
      <c r="A130" s="1" t="s">
        <v>128</v>
      </c>
      <c r="B130" s="2">
        <f>VLOOKUP(A130,교통문화지수!A:AL,24,0)</f>
        <v>45.5</v>
      </c>
      <c r="C130" s="2">
        <f>VLOOKUP(A130,교통문화지수!A:AL,25,0)</f>
        <v>16.84</v>
      </c>
      <c r="D130" s="2">
        <f>VLOOKUP(A130,교통문화지수!A:AL,26,0)</f>
        <v>16.989999999999998</v>
      </c>
      <c r="E130" s="2">
        <f>VLOOKUP(A130,'1인당 자동차등록대수'!A:AB,17,0)</f>
        <v>0.5</v>
      </c>
      <c r="F130" s="2">
        <f>VLOOKUP(A130,도시면적!A:I,7,0)</f>
        <v>12094555</v>
      </c>
      <c r="G130" s="2">
        <f>VLOOKUP(A130,'주택 수'!A:I,7,0)</f>
        <v>75081</v>
      </c>
    </row>
    <row r="131" spans="1:7" customFormat="1">
      <c r="A131" s="1" t="s">
        <v>129</v>
      </c>
      <c r="B131" s="2">
        <f>VLOOKUP(A131,교통문화지수!A:AL,24,0)</f>
        <v>46.48</v>
      </c>
      <c r="C131" s="2">
        <f>VLOOKUP(A131,교통문화지수!A:AL,25,0)</f>
        <v>18.57</v>
      </c>
      <c r="D131" s="2">
        <f>VLOOKUP(A131,교통문화지수!A:AL,26,0)</f>
        <v>17.16</v>
      </c>
      <c r="E131" s="2">
        <f>VLOOKUP(A131,'1인당 자동차등록대수'!A:AB,17,0)</f>
        <v>0.3</v>
      </c>
      <c r="F131" s="2">
        <f>VLOOKUP(A131,도시면적!A:I,7,0)</f>
        <v>56165682</v>
      </c>
      <c r="G131" s="2">
        <f>VLOOKUP(A131,'주택 수'!A:I,7,0)</f>
        <v>46617</v>
      </c>
    </row>
    <row r="132" spans="1:7" customFormat="1">
      <c r="A132" s="1" t="s">
        <v>130</v>
      </c>
      <c r="B132" s="2">
        <f>VLOOKUP(A132,교통문화지수!A:AL,24,0)</f>
        <v>41.77</v>
      </c>
      <c r="C132" s="2">
        <f>VLOOKUP(A132,교통문화지수!A:AL,25,0)</f>
        <v>20.78</v>
      </c>
      <c r="D132" s="2">
        <f>VLOOKUP(A132,교통문화지수!A:AL,26,0)</f>
        <v>16.329999999999998</v>
      </c>
      <c r="E132" s="2">
        <f>VLOOKUP(A132,'1인당 자동차등록대수'!A:AB,17,0)</f>
        <v>0.9</v>
      </c>
      <c r="F132" s="2">
        <f>VLOOKUP(A132,도시면적!A:I,7,0)</f>
        <v>4466946</v>
      </c>
      <c r="G132" s="2">
        <f>VLOOKUP(A132,'주택 수'!A:I,7,0)</f>
        <v>17170</v>
      </c>
    </row>
    <row r="133" spans="1:7" customFormat="1">
      <c r="A133" s="1" t="s">
        <v>131</v>
      </c>
      <c r="B133" s="2">
        <f>VLOOKUP(A133,교통문화지수!A:AL,24,0)</f>
        <v>44.81</v>
      </c>
      <c r="C133" s="2">
        <f>VLOOKUP(A133,교통문화지수!A:AL,25,0)</f>
        <v>19.32</v>
      </c>
      <c r="D133" s="2">
        <f>VLOOKUP(A133,교통문화지수!A:AL,26,0)</f>
        <v>16.57</v>
      </c>
      <c r="E133" s="2">
        <f>VLOOKUP(A133,'1인당 자동차등록대수'!A:AB,17,0)</f>
        <v>0.4</v>
      </c>
      <c r="F133" s="2">
        <f>VLOOKUP(A133,도시면적!A:I,7,0)</f>
        <v>55065412</v>
      </c>
      <c r="G133" s="2">
        <f>VLOOKUP(A133,'주택 수'!A:I,7,0)</f>
        <v>146373</v>
      </c>
    </row>
    <row r="134" spans="1:7" customFormat="1">
      <c r="A134" s="1" t="s">
        <v>132</v>
      </c>
      <c r="B134" s="2">
        <f>VLOOKUP(A134,교통문화지수!A:AL,24,0)</f>
        <v>46.12</v>
      </c>
      <c r="C134" s="2">
        <f>VLOOKUP(A134,교통문화지수!A:AL,25,0)</f>
        <v>15.49</v>
      </c>
      <c r="D134" s="2">
        <f>VLOOKUP(A134,교통문화지수!A:AL,26,0)</f>
        <v>16.670000000000002</v>
      </c>
      <c r="E134" s="2">
        <f>VLOOKUP(A134,'1인당 자동차등록대수'!A:AB,17,0)</f>
        <v>0.3</v>
      </c>
      <c r="F134" s="2">
        <f>VLOOKUP(A134,도시면적!A:I,7,0)</f>
        <v>605680193</v>
      </c>
      <c r="G134" s="2">
        <f>VLOOKUP(A134,'주택 수'!A:I,7,0)</f>
        <v>3015371</v>
      </c>
    </row>
    <row r="135" spans="1:7" customFormat="1">
      <c r="A135" s="1" t="s">
        <v>133</v>
      </c>
      <c r="B135" s="2">
        <f>VLOOKUP(A135,교통문화지수!A:AL,24,0)</f>
        <v>45.39</v>
      </c>
      <c r="C135" s="2">
        <f>VLOOKUP(A135,교통문화지수!A:AL,25,0)</f>
        <v>11.48</v>
      </c>
      <c r="D135" s="2">
        <f>VLOOKUP(A135,교통문화지수!A:AL,26,0)</f>
        <v>16.920000000000002</v>
      </c>
      <c r="E135" s="2">
        <f>VLOOKUP(A135,'1인당 자동차등록대수'!A:AB,17,0)</f>
        <v>0.4</v>
      </c>
      <c r="F135" s="2">
        <f>VLOOKUP(A135,도시면적!A:I,7,0)</f>
        <v>39497268</v>
      </c>
      <c r="G135" s="2">
        <f>VLOOKUP(A135,'주택 수'!A:I,7,0)</f>
        <v>173745</v>
      </c>
    </row>
    <row r="136" spans="1:7" customFormat="1">
      <c r="A136" s="1" t="s">
        <v>134</v>
      </c>
      <c r="B136" s="2">
        <f>VLOOKUP(A136,교통문화지수!A:AL,24,0)</f>
        <v>47.75</v>
      </c>
      <c r="C136" s="2">
        <f>VLOOKUP(A136,교통문화지수!A:AL,25,0)</f>
        <v>12.43</v>
      </c>
      <c r="D136" s="2">
        <f>VLOOKUP(A136,교통문화지수!A:AL,26,0)</f>
        <v>17.190000000000001</v>
      </c>
      <c r="E136" s="2">
        <f>VLOOKUP(A136,'1인당 자동차등록대수'!A:AB,17,0)</f>
        <v>0.3</v>
      </c>
      <c r="F136" s="2">
        <f>VLOOKUP(A136,도시면적!A:I,7,0)</f>
        <v>24556203</v>
      </c>
      <c r="G136" s="2">
        <f>VLOOKUP(A136,'주택 수'!A:I,7,0)</f>
        <v>137876</v>
      </c>
    </row>
    <row r="137" spans="1:7" customFormat="1">
      <c r="A137" s="1" t="s">
        <v>135</v>
      </c>
      <c r="B137" s="2">
        <f>VLOOKUP(A137,교통문화지수!A:AL,24,0)</f>
        <v>47.25</v>
      </c>
      <c r="C137" s="2">
        <f>VLOOKUP(A137,교통문화지수!A:AL,25,0)</f>
        <v>15.66</v>
      </c>
      <c r="D137" s="2">
        <f>VLOOKUP(A137,교통문화지수!A:AL,26,0)</f>
        <v>16.170000000000002</v>
      </c>
      <c r="E137" s="2">
        <f>VLOOKUP(A137,'1인당 자동차등록대수'!A:AB,17,0)</f>
        <v>0.2</v>
      </c>
      <c r="F137" s="2">
        <f>VLOOKUP(A137,도시면적!A:I,7,0)</f>
        <v>23636019</v>
      </c>
      <c r="G137" s="2">
        <f>VLOOKUP(A137,'주택 수'!A:I,7,0)</f>
        <v>97452</v>
      </c>
    </row>
    <row r="138" spans="1:7" customFormat="1">
      <c r="A138" s="1" t="s">
        <v>136</v>
      </c>
      <c r="B138" s="2">
        <f>VLOOKUP(A138,교통문화지수!A:AL,24,0)</f>
        <v>45.47</v>
      </c>
      <c r="C138" s="2">
        <f>VLOOKUP(A138,교통문화지수!A:AL,25,0)</f>
        <v>17.829999999999998</v>
      </c>
      <c r="D138" s="2">
        <f>VLOOKUP(A138,교통문화지수!A:AL,26,0)</f>
        <v>16.66</v>
      </c>
      <c r="E138" s="2">
        <f>VLOOKUP(A138,'1인당 자동차등록대수'!A:AB,17,0)</f>
        <v>0.4</v>
      </c>
      <c r="F138" s="2">
        <f>VLOOKUP(A138,도시면적!A:I,7,0)</f>
        <v>41463274</v>
      </c>
      <c r="G138" s="2">
        <f>VLOOKUP(A138,'주택 수'!A:I,7,0)</f>
        <v>195383</v>
      </c>
    </row>
    <row r="139" spans="1:7" customFormat="1">
      <c r="A139" s="1" t="s">
        <v>137</v>
      </c>
      <c r="B139" s="2">
        <f>VLOOKUP(A139,교통문화지수!A:AL,24,0)</f>
        <v>45.88</v>
      </c>
      <c r="C139" s="2">
        <f>VLOOKUP(A139,교통문화지수!A:AL,25,0)</f>
        <v>11</v>
      </c>
      <c r="D139" s="2">
        <f>VLOOKUP(A139,교통문화지수!A:AL,26,0)</f>
        <v>17.37</v>
      </c>
      <c r="E139" s="2">
        <f>VLOOKUP(A139,'1인당 자동차등록대수'!A:AB,17,0)</f>
        <v>0.2</v>
      </c>
      <c r="F139" s="2">
        <f>VLOOKUP(A139,도시면적!A:I,7,0)</f>
        <v>29563482</v>
      </c>
      <c r="G139" s="2">
        <f>VLOOKUP(A139,'주택 수'!A:I,7,0)</f>
        <v>127568</v>
      </c>
    </row>
    <row r="140" spans="1:7" customFormat="1">
      <c r="A140" s="1" t="s">
        <v>138</v>
      </c>
      <c r="B140" s="2">
        <f>VLOOKUP(A140,교통문화지수!A:AL,24,0)</f>
        <v>45.05</v>
      </c>
      <c r="C140" s="2">
        <f>VLOOKUP(A140,교통문화지수!A:AL,25,0)</f>
        <v>17.75</v>
      </c>
      <c r="D140" s="2">
        <f>VLOOKUP(A140,교통문화지수!A:AL,26,0)</f>
        <v>16.75</v>
      </c>
      <c r="E140" s="2">
        <f>VLOOKUP(A140,'1인당 자동차등록대수'!A:AB,17,0)</f>
        <v>0.3</v>
      </c>
      <c r="F140" s="2">
        <f>VLOOKUP(A140,도시면적!A:I,7,0)</f>
        <v>17075115</v>
      </c>
      <c r="G140" s="2">
        <f>VLOOKUP(A140,'주택 수'!A:I,7,0)</f>
        <v>89832</v>
      </c>
    </row>
    <row r="141" spans="1:7" customFormat="1">
      <c r="A141" s="1" t="s">
        <v>139</v>
      </c>
      <c r="B141" s="2">
        <f>VLOOKUP(A141,교통문화지수!A:AL,24,0)</f>
        <v>46.07</v>
      </c>
      <c r="C141" s="2">
        <f>VLOOKUP(A141,교통문화지수!A:AL,25,0)</f>
        <v>19.39</v>
      </c>
      <c r="D141" s="2">
        <f>VLOOKUP(A141,교통문화지수!A:AL,26,0)</f>
        <v>16.34</v>
      </c>
      <c r="E141" s="2">
        <f>VLOOKUP(A141,'1인당 자동차등록대수'!A:AB,17,0)</f>
        <v>0.4</v>
      </c>
      <c r="F141" s="2">
        <f>VLOOKUP(A141,도시면적!A:I,7,0)</f>
        <v>20136328</v>
      </c>
      <c r="G141" s="2">
        <f>VLOOKUP(A141,'주택 수'!A:I,7,0)</f>
        <v>133012</v>
      </c>
    </row>
    <row r="142" spans="1:7" customFormat="1">
      <c r="A142" s="1" t="s">
        <v>140</v>
      </c>
      <c r="B142" s="2">
        <f>VLOOKUP(A142,교통문화지수!A:AL,24,0)</f>
        <v>46.39</v>
      </c>
      <c r="C142" s="2">
        <f>VLOOKUP(A142,교통문화지수!A:AL,25,0)</f>
        <v>15.58</v>
      </c>
      <c r="D142" s="2">
        <f>VLOOKUP(A142,교통문화지수!A:AL,26,0)</f>
        <v>16.899999999999999</v>
      </c>
      <c r="E142" s="2">
        <f>VLOOKUP(A142,'1인당 자동차등록대수'!A:AB,17,0)</f>
        <v>0.4</v>
      </c>
      <c r="F142" s="2">
        <f>VLOOKUP(A142,도시면적!A:I,7,0)</f>
        <v>13012685</v>
      </c>
      <c r="G142" s="2">
        <f>VLOOKUP(A142,'주택 수'!A:I,7,0)</f>
        <v>68804</v>
      </c>
    </row>
    <row r="143" spans="1:7" customFormat="1">
      <c r="A143" s="1" t="s">
        <v>141</v>
      </c>
      <c r="B143" s="2">
        <f>VLOOKUP(A143,교통문화지수!A:AL,24,0)</f>
        <v>48.22</v>
      </c>
      <c r="C143" s="2">
        <f>VLOOKUP(A143,교통문화지수!A:AL,25,0)</f>
        <v>17.850000000000001</v>
      </c>
      <c r="D143" s="2">
        <f>VLOOKUP(A143,교통문화지수!A:AL,26,0)</f>
        <v>16.57</v>
      </c>
      <c r="E143" s="2">
        <f>VLOOKUP(A143,'1인당 자동차등록대수'!A:AB,17,0)</f>
        <v>0.3</v>
      </c>
      <c r="F143" s="2">
        <f>VLOOKUP(A143,도시면적!A:I,7,0)</f>
        <v>35546826</v>
      </c>
      <c r="G143" s="2">
        <f>VLOOKUP(A143,'주택 수'!A:I,7,0)</f>
        <v>189213</v>
      </c>
    </row>
    <row r="144" spans="1:7" customFormat="1">
      <c r="A144" s="1" t="s">
        <v>142</v>
      </c>
      <c r="B144" s="2">
        <f>VLOOKUP(A144,교통문화지수!A:AL,24,0)</f>
        <v>47.8</v>
      </c>
      <c r="C144" s="2">
        <f>VLOOKUP(A144,교통문화지수!A:AL,25,0)</f>
        <v>18.66</v>
      </c>
      <c r="D144" s="2">
        <f>VLOOKUP(A144,교통문화지수!A:AL,26,0)</f>
        <v>17.41</v>
      </c>
      <c r="E144" s="2">
        <f>VLOOKUP(A144,'1인당 자동차등록대수'!A:AB,17,0)</f>
        <v>0.3</v>
      </c>
      <c r="F144" s="2">
        <f>VLOOKUP(A144,도시면적!A:I,7,0)</f>
        <v>20839966</v>
      </c>
      <c r="G144" s="2">
        <f>VLOOKUP(A144,'주택 수'!A:I,7,0)</f>
        <v>107156</v>
      </c>
    </row>
    <row r="145" spans="1:7" customFormat="1">
      <c r="A145" s="1" t="s">
        <v>143</v>
      </c>
      <c r="B145" s="2">
        <f>VLOOKUP(A145,교통문화지수!A:AL,24,0)</f>
        <v>42.25</v>
      </c>
      <c r="C145" s="2">
        <f>VLOOKUP(A145,교통문화지수!A:AL,25,0)</f>
        <v>9.73</v>
      </c>
      <c r="D145" s="2">
        <f>VLOOKUP(A145,교통문화지수!A:AL,26,0)</f>
        <v>16.559999999999999</v>
      </c>
      <c r="E145" s="2">
        <f>VLOOKUP(A145,'1인당 자동차등록대수'!A:AB,17,0)</f>
        <v>0.3</v>
      </c>
      <c r="F145" s="2">
        <f>VLOOKUP(A145,도시면적!A:I,7,0)</f>
        <v>14251163</v>
      </c>
      <c r="G145" s="2">
        <f>VLOOKUP(A145,'주택 수'!A:I,7,0)</f>
        <v>103520</v>
      </c>
    </row>
    <row r="146" spans="1:7" customFormat="1">
      <c r="A146" s="1" t="s">
        <v>144</v>
      </c>
      <c r="B146" s="2">
        <f>VLOOKUP(A146,교통문화지수!A:AL,24,0)</f>
        <v>46.45</v>
      </c>
      <c r="C146" s="2">
        <f>VLOOKUP(A146,교통문화지수!A:AL,25,0)</f>
        <v>17.309999999999999</v>
      </c>
      <c r="D146" s="2">
        <f>VLOOKUP(A146,교통문화지수!A:AL,26,0)</f>
        <v>15.89</v>
      </c>
      <c r="E146" s="2">
        <f>VLOOKUP(A146,'1인당 자동차등록대수'!A:AB,17,0)</f>
        <v>0.3</v>
      </c>
      <c r="F146" s="2">
        <f>VLOOKUP(A146,도시면적!A:I,7,0)</f>
        <v>16387882</v>
      </c>
      <c r="G146" s="2">
        <f>VLOOKUP(A146,'주택 수'!A:I,7,0)</f>
        <v>115615</v>
      </c>
    </row>
    <row r="147" spans="1:7" customFormat="1">
      <c r="A147" s="1" t="s">
        <v>145</v>
      </c>
      <c r="B147" s="2">
        <f>VLOOKUP(A147,교통문화지수!A:AL,24,0)</f>
        <v>48.02</v>
      </c>
      <c r="C147" s="2">
        <f>VLOOKUP(A147,교통문화지수!A:AL,25,0)</f>
        <v>11.47</v>
      </c>
      <c r="D147" s="2">
        <f>VLOOKUP(A147,교통문화지수!A:AL,26,0)</f>
        <v>16.920000000000002</v>
      </c>
      <c r="E147" s="2">
        <f>VLOOKUP(A147,'1인당 자동차등록대수'!A:AB,17,0)</f>
        <v>0.3</v>
      </c>
      <c r="F147" s="2">
        <f>VLOOKUP(A147,도시면적!A:I,7,0)</f>
        <v>23883966</v>
      </c>
      <c r="G147" s="2">
        <f>VLOOKUP(A147,'주택 수'!A:I,7,0)</f>
        <v>122311</v>
      </c>
    </row>
    <row r="148" spans="1:7" customFormat="1">
      <c r="A148" s="1" t="s">
        <v>146</v>
      </c>
      <c r="B148" s="2">
        <f>VLOOKUP(A148,교통문화지수!A:AL,24,0)</f>
        <v>43.65</v>
      </c>
      <c r="C148" s="2">
        <f>VLOOKUP(A148,교통문화지수!A:AL,25,0)</f>
        <v>10.19</v>
      </c>
      <c r="D148" s="2">
        <f>VLOOKUP(A148,교통문화지수!A:AL,26,0)</f>
        <v>16.8</v>
      </c>
      <c r="E148" s="2">
        <f>VLOOKUP(A148,'1인당 자동차등록대수'!A:AB,17,0)</f>
        <v>0.3</v>
      </c>
      <c r="F148" s="2">
        <f>VLOOKUP(A148,도시면적!A:I,7,0)</f>
        <v>17685845</v>
      </c>
      <c r="G148" s="2">
        <f>VLOOKUP(A148,'주택 수'!A:I,7,0)</f>
        <v>101036</v>
      </c>
    </row>
    <row r="149" spans="1:7" customFormat="1">
      <c r="A149" s="1" t="s">
        <v>147</v>
      </c>
      <c r="B149" s="2">
        <f>VLOOKUP(A149,교통문화지수!A:AL,24,0)</f>
        <v>46.53</v>
      </c>
      <c r="C149" s="2">
        <f>VLOOKUP(A149,교통문화지수!A:AL,25,0)</f>
        <v>16.98</v>
      </c>
      <c r="D149" s="2">
        <f>VLOOKUP(A149,교통문화지수!A:AL,26,0)</f>
        <v>16.54</v>
      </c>
      <c r="E149" s="2">
        <f>VLOOKUP(A149,'1인당 자동차등록대수'!A:AB,17,0)</f>
        <v>0.4</v>
      </c>
      <c r="F149" s="2">
        <f>VLOOKUP(A149,도시면적!A:I,7,0)</f>
        <v>46899887</v>
      </c>
      <c r="G149" s="2">
        <f>VLOOKUP(A149,'주택 수'!A:I,7,0)</f>
        <v>133528</v>
      </c>
    </row>
    <row r="150" spans="1:7" customFormat="1">
      <c r="A150" s="1" t="s">
        <v>148</v>
      </c>
      <c r="B150" s="2">
        <f>VLOOKUP(A150,교통문화지수!A:AL,24,0)</f>
        <v>47.6</v>
      </c>
      <c r="C150" s="2">
        <f>VLOOKUP(A150,교통문화지수!A:AL,25,0)</f>
        <v>19.149999999999999</v>
      </c>
      <c r="D150" s="2">
        <f>VLOOKUP(A150,교통문화지수!A:AL,26,0)</f>
        <v>17.18</v>
      </c>
      <c r="E150" s="2">
        <f>VLOOKUP(A150,'1인당 자동차등록대수'!A:AB,17,0)</f>
        <v>0.4</v>
      </c>
      <c r="F150" s="2">
        <f>VLOOKUP(A150,도시면적!A:I,7,0)</f>
        <v>16804270</v>
      </c>
      <c r="G150" s="2">
        <f>VLOOKUP(A150,'주택 수'!A:I,7,0)</f>
        <v>91329</v>
      </c>
    </row>
    <row r="151" spans="1:7" customFormat="1">
      <c r="A151" s="1" t="s">
        <v>149</v>
      </c>
      <c r="B151" s="2">
        <f>VLOOKUP(A151,교통문화지수!A:AL,24,0)</f>
        <v>45.51</v>
      </c>
      <c r="C151" s="2">
        <f>VLOOKUP(A151,교통문화지수!A:AL,25,0)</f>
        <v>20.53</v>
      </c>
      <c r="D151" s="2">
        <f>VLOOKUP(A151,교통문화지수!A:AL,26,0)</f>
        <v>16.559999999999999</v>
      </c>
      <c r="E151" s="2">
        <f>VLOOKUP(A151,'1인당 자동차등록대수'!A:AB,17,0)</f>
        <v>0.3</v>
      </c>
      <c r="F151" s="2">
        <f>VLOOKUP(A151,도시면적!A:I,7,0)</f>
        <v>24621422</v>
      </c>
      <c r="G151" s="2">
        <f>VLOOKUP(A151,'주택 수'!A:I,7,0)</f>
        <v>138621</v>
      </c>
    </row>
    <row r="152" spans="1:7" customFormat="1">
      <c r="A152" s="1" t="s">
        <v>150</v>
      </c>
      <c r="B152" s="2">
        <f>VLOOKUP(A152,교통문화지수!A:AL,24,0)</f>
        <v>47.99</v>
      </c>
      <c r="C152" s="2">
        <f>VLOOKUP(A152,교통문화지수!A:AL,25,0)</f>
        <v>17.95</v>
      </c>
      <c r="D152" s="2">
        <f>VLOOKUP(A152,교통문화지수!A:AL,26,0)</f>
        <v>16.77</v>
      </c>
      <c r="E152" s="2">
        <f>VLOOKUP(A152,'1인당 자동차등록대수'!A:AB,17,0)</f>
        <v>0.4</v>
      </c>
      <c r="F152" s="2">
        <f>VLOOKUP(A152,도시면적!A:I,7,0)</f>
        <v>33857302</v>
      </c>
      <c r="G152" s="2">
        <f>VLOOKUP(A152,'주택 수'!A:I,7,0)</f>
        <v>211578</v>
      </c>
    </row>
    <row r="153" spans="1:7" customFormat="1">
      <c r="A153" s="1" t="s">
        <v>151</v>
      </c>
      <c r="B153" s="2">
        <f>VLOOKUP(A153,교통문화지수!A:AL,24,0)</f>
        <v>43.63</v>
      </c>
      <c r="C153" s="2">
        <f>VLOOKUP(A153,교통문화지수!A:AL,25,0)</f>
        <v>19.579999999999998</v>
      </c>
      <c r="D153" s="2">
        <f>VLOOKUP(A153,교통문화지수!A:AL,26,0)</f>
        <v>16.989999999999998</v>
      </c>
      <c r="E153" s="2">
        <f>VLOOKUP(A153,'1인당 자동차등록대수'!A:AB,17,0)</f>
        <v>0.3</v>
      </c>
      <c r="F153" s="2">
        <f>VLOOKUP(A153,도시면적!A:I,7,0)</f>
        <v>17469613</v>
      </c>
      <c r="G153" s="2">
        <f>VLOOKUP(A153,'주택 수'!A:I,7,0)</f>
        <v>143769</v>
      </c>
    </row>
    <row r="154" spans="1:7" customFormat="1">
      <c r="A154" s="1" t="s">
        <v>152</v>
      </c>
      <c r="B154" s="2">
        <f>VLOOKUP(A154,교통문화지수!A:AL,24,0)</f>
        <v>45.42</v>
      </c>
      <c r="C154" s="2">
        <f>VLOOKUP(A154,교통문화지수!A:AL,25,0)</f>
        <v>17.39</v>
      </c>
      <c r="D154" s="2">
        <f>VLOOKUP(A154,교통문화지수!A:AL,26,0)</f>
        <v>14.65</v>
      </c>
      <c r="E154" s="2">
        <f>VLOOKUP(A154,'1인당 자동차등록대수'!A:AB,17,0)</f>
        <v>0.4</v>
      </c>
      <c r="F154" s="2">
        <f>VLOOKUP(A154,도시면적!A:I,7,0)</f>
        <v>24354830</v>
      </c>
      <c r="G154" s="2">
        <f>VLOOKUP(A154,'주택 수'!A:I,7,0)</f>
        <v>107366</v>
      </c>
    </row>
    <row r="155" spans="1:7" customFormat="1">
      <c r="A155" s="1" t="s">
        <v>153</v>
      </c>
      <c r="B155" s="2">
        <f>VLOOKUP(A155,교통문화지수!A:AL,24,0)</f>
        <v>44</v>
      </c>
      <c r="C155" s="2">
        <f>VLOOKUP(A155,교통문화지수!A:AL,25,0)</f>
        <v>8.9700000000000006</v>
      </c>
      <c r="D155" s="2">
        <f>VLOOKUP(A155,교통문화지수!A:AL,26,0)</f>
        <v>16.010000000000002</v>
      </c>
      <c r="E155" s="2">
        <f>VLOOKUP(A155,'1인당 자동차등록대수'!A:AB,17,0)</f>
        <v>0.3</v>
      </c>
      <c r="F155" s="2">
        <f>VLOOKUP(A155,도시면적!A:I,7,0)</f>
        <v>21870000</v>
      </c>
      <c r="G155" s="2">
        <f>VLOOKUP(A155,'주택 수'!A:I,7,0)</f>
        <v>74542</v>
      </c>
    </row>
    <row r="156" spans="1:7" customFormat="1">
      <c r="A156" s="1" t="s">
        <v>154</v>
      </c>
      <c r="B156" s="2">
        <f>VLOOKUP(A156,교통문화지수!A:AL,24,0)</f>
        <v>48.06</v>
      </c>
      <c r="C156" s="2">
        <f>VLOOKUP(A156,교통문화지수!A:AL,25,0)</f>
        <v>11.76</v>
      </c>
      <c r="D156" s="2">
        <f>VLOOKUP(A156,교통문화지수!A:AL,26,0)</f>
        <v>16.96</v>
      </c>
      <c r="E156" s="2">
        <f>VLOOKUP(A156,'1인당 자동차등록대수'!A:AB,17,0)</f>
        <v>0.3</v>
      </c>
      <c r="F156" s="2">
        <f>VLOOKUP(A156,도시면적!A:I,7,0)</f>
        <v>29788522</v>
      </c>
      <c r="G156" s="2">
        <f>VLOOKUP(A156,'주택 수'!A:I,7,0)</f>
        <v>150658</v>
      </c>
    </row>
    <row r="157" spans="1:7" customFormat="1">
      <c r="A157" s="1" t="s">
        <v>155</v>
      </c>
      <c r="B157" s="2">
        <f>VLOOKUP(A157,교통문화지수!A:AL,24,0)</f>
        <v>47.5</v>
      </c>
      <c r="C157" s="2">
        <f>VLOOKUP(A157,교통문화지수!A:AL,25,0)</f>
        <v>20.149999999999999</v>
      </c>
      <c r="D157" s="2">
        <f>VLOOKUP(A157,교통문화지수!A:AL,26,0)</f>
        <v>16.68</v>
      </c>
      <c r="E157" s="2">
        <f>VLOOKUP(A157,'1인당 자동차등록대수'!A:AB,17,0)</f>
        <v>0.3</v>
      </c>
      <c r="F157" s="2">
        <f>VLOOKUP(A157,도시면적!A:I,7,0)</f>
        <v>23972507</v>
      </c>
      <c r="G157" s="2">
        <f>VLOOKUP(A157,'주택 수'!A:I,7,0)</f>
        <v>46859</v>
      </c>
    </row>
    <row r="158" spans="1:7" customFormat="1">
      <c r="A158" s="1" t="s">
        <v>156</v>
      </c>
      <c r="B158" s="2">
        <f>VLOOKUP(A158,교통문화지수!A:AL,24,0)</f>
        <v>45.24</v>
      </c>
      <c r="C158" s="2">
        <f>VLOOKUP(A158,교통문화지수!A:AL,25,0)</f>
        <v>10.42</v>
      </c>
      <c r="D158" s="2">
        <f>VLOOKUP(A158,교통문화지수!A:AL,26,0)</f>
        <v>16.18</v>
      </c>
      <c r="E158" s="2">
        <f>VLOOKUP(A158,'1인당 자동차등록대수'!A:AB,17,0)</f>
        <v>0.4</v>
      </c>
      <c r="F158" s="2">
        <f>VLOOKUP(A158,도시면적!A:I,7,0)</f>
        <v>9974292</v>
      </c>
      <c r="G158" s="2">
        <f>VLOOKUP(A158,'주택 수'!A:I,7,0)</f>
        <v>42234</v>
      </c>
    </row>
    <row r="159" spans="1:7" customFormat="1">
      <c r="A159" s="1" t="s">
        <v>157</v>
      </c>
      <c r="B159" s="2">
        <f>VLOOKUP(A159,교통문화지수!A:AL,24,0)</f>
        <v>44.97</v>
      </c>
      <c r="C159" s="2">
        <f>VLOOKUP(A159,교통문화지수!A:AL,25,0)</f>
        <v>18.14</v>
      </c>
      <c r="D159" s="2">
        <f>VLOOKUP(A159,교통문화지수!A:AL,26,0)</f>
        <v>15.48</v>
      </c>
      <c r="E159" s="2">
        <f>VLOOKUP(A159,'1인당 자동차등록대수'!A:AB,17,0)</f>
        <v>0.3</v>
      </c>
      <c r="F159" s="2">
        <f>VLOOKUP(A159,도시면적!A:I,7,0)</f>
        <v>18531526</v>
      </c>
      <c r="G159" s="2">
        <f>VLOOKUP(A159,'주택 수'!A:I,7,0)</f>
        <v>112364</v>
      </c>
    </row>
    <row r="160" spans="1:7" customFormat="1">
      <c r="A160" s="1" t="s">
        <v>158</v>
      </c>
      <c r="B160" s="2">
        <f>VLOOKUP(A160,교통문화지수!A:AL,24,0)</f>
        <v>48.32</v>
      </c>
      <c r="C160" s="2">
        <f>VLOOKUP(A160,교통문화지수!A:AL,25,0)</f>
        <v>18.440000000000001</v>
      </c>
      <c r="D160" s="2">
        <f>VLOOKUP(A160,교통문화지수!A:AL,26,0)</f>
        <v>16.850000000000001</v>
      </c>
      <c r="E160" s="2">
        <f>VLOOKUP(A160,'1인당 자동차등록대수'!A:AB,17,0)</f>
        <v>0.5</v>
      </c>
      <c r="F160" s="2">
        <f>VLOOKUP(A160,도시면적!A:I,7,0)</f>
        <v>142495482</v>
      </c>
      <c r="G160" s="2">
        <f>VLOOKUP(A160,'주택 수'!A:I,7,0)</f>
        <v>136887</v>
      </c>
    </row>
    <row r="161" spans="1:7" customFormat="1">
      <c r="A161" s="1" t="s">
        <v>159</v>
      </c>
      <c r="B161" s="2">
        <f>VLOOKUP(A161,교통문화지수!A:AL,24,0)</f>
        <v>46.88</v>
      </c>
      <c r="C161" s="2">
        <f>VLOOKUP(A161,교통문화지수!A:AL,25,0)</f>
        <v>17.489999999999998</v>
      </c>
      <c r="D161" s="2">
        <f>VLOOKUP(A161,교통문화지수!A:AL,26,0)</f>
        <v>16.72</v>
      </c>
      <c r="E161" s="2">
        <f>VLOOKUP(A161,'1인당 자동차등록대수'!A:AB,17,0)</f>
        <v>0.5</v>
      </c>
      <c r="F161" s="2">
        <f>VLOOKUP(A161,도시면적!A:I,7,0)</f>
        <v>761731893</v>
      </c>
      <c r="G161" s="2">
        <f>VLOOKUP(A161,'주택 수'!A:I,7,0)</f>
        <v>394634</v>
      </c>
    </row>
    <row r="162" spans="1:7" customFormat="1">
      <c r="A162" s="1" t="s">
        <v>160</v>
      </c>
      <c r="B162" s="2">
        <f>VLOOKUP(A162,교통문화지수!A:AL,24,0)</f>
        <v>46.43</v>
      </c>
      <c r="C162" s="2">
        <f>VLOOKUP(A162,교통문화지수!A:AL,25,0)</f>
        <v>20.48</v>
      </c>
      <c r="D162" s="2">
        <f>VLOOKUP(A162,교통문화지수!A:AL,26,0)</f>
        <v>16.600000000000001</v>
      </c>
      <c r="E162" s="2">
        <f>VLOOKUP(A162,'1인당 자동차등록대수'!A:AB,17,0)</f>
        <v>0.5</v>
      </c>
      <c r="F162" s="2">
        <f>VLOOKUP(A162,도시면적!A:I,7,0)</f>
        <v>73691355</v>
      </c>
      <c r="G162" s="2">
        <f>VLOOKUP(A162,'주택 수'!A:I,7,0)</f>
        <v>110405</v>
      </c>
    </row>
    <row r="163" spans="1:7" customFormat="1">
      <c r="A163" s="1" t="s">
        <v>161</v>
      </c>
      <c r="B163" s="2">
        <f>VLOOKUP(A163,교통문화지수!A:AL,24,0)</f>
        <v>48.21</v>
      </c>
      <c r="C163" s="2">
        <f>VLOOKUP(A163,교통문화지수!A:AL,25,0)</f>
        <v>18.82</v>
      </c>
      <c r="D163" s="2">
        <f>VLOOKUP(A163,교통문화지수!A:AL,26,0)</f>
        <v>16.91</v>
      </c>
      <c r="E163" s="2">
        <f>VLOOKUP(A163,'1인당 자동차등록대수'!A:AB,17,0)</f>
        <v>0.4</v>
      </c>
      <c r="F163" s="2">
        <f>VLOOKUP(A163,도시면적!A:I,7,0)</f>
        <v>36351722</v>
      </c>
      <c r="G163" s="2">
        <f>VLOOKUP(A163,'주택 수'!A:I,7,0)</f>
        <v>53662</v>
      </c>
    </row>
    <row r="164" spans="1:7" customFormat="1">
      <c r="A164" s="1" t="s">
        <v>162</v>
      </c>
      <c r="B164" s="2">
        <f>VLOOKUP(A164,교통문화지수!A:AL,24,0)</f>
        <v>46.11</v>
      </c>
      <c r="C164" s="2">
        <f>VLOOKUP(A164,교통문화지수!A:AL,25,0)</f>
        <v>12.59</v>
      </c>
      <c r="D164" s="2">
        <f>VLOOKUP(A164,교통문화지수!A:AL,26,0)</f>
        <v>15.49</v>
      </c>
      <c r="E164" s="2">
        <f>VLOOKUP(A164,'1인당 자동차등록대수'!A:AB,17,0)</f>
        <v>0.5</v>
      </c>
      <c r="F164" s="2">
        <f>VLOOKUP(A164,도시면적!A:I,7,0)</f>
        <v>120602620</v>
      </c>
      <c r="G164" s="2">
        <f>VLOOKUP(A164,'주택 수'!A:I,7,0)</f>
        <v>76593</v>
      </c>
    </row>
    <row r="165" spans="1:7" customFormat="1">
      <c r="A165" s="1" t="s">
        <v>163</v>
      </c>
      <c r="B165" s="2">
        <f>VLOOKUP(A165,교통문화지수!A:AL,24,0)</f>
        <v>48.9</v>
      </c>
      <c r="C165" s="2">
        <f>VLOOKUP(A165,교통문화지수!A:AL,25,0)</f>
        <v>19.05</v>
      </c>
      <c r="D165" s="2">
        <f>VLOOKUP(A165,교통문화지수!A:AL,26,0)</f>
        <v>17.21</v>
      </c>
      <c r="E165" s="2">
        <f>VLOOKUP(A165,'1인당 자동차등록대수'!A:AB,17,0)</f>
        <v>0.6</v>
      </c>
      <c r="F165" s="2">
        <f>VLOOKUP(A165,도시면적!A:I,7,0)</f>
        <v>494022455</v>
      </c>
      <c r="G165" s="2">
        <f>VLOOKUP(A165,'주택 수'!A:I,7,0)</f>
        <v>83180</v>
      </c>
    </row>
    <row r="166" spans="1:7" customFormat="1">
      <c r="A166" s="1" t="s">
        <v>164</v>
      </c>
      <c r="B166" s="2">
        <f>VLOOKUP(A166,교통문화지수!A:AL,24,0)</f>
        <v>44.5</v>
      </c>
      <c r="C166" s="2">
        <f>VLOOKUP(A166,교통문화지수!A:AL,25,0)</f>
        <v>16.48</v>
      </c>
      <c r="D166" s="2">
        <f>VLOOKUP(A166,교통문화지수!A:AL,26,0)</f>
        <v>17.52</v>
      </c>
      <c r="E166" s="2">
        <f>VLOOKUP(A166,'1인당 자동차등록대수'!A:AB,17,0)</f>
        <v>0.5</v>
      </c>
      <c r="F166" s="2">
        <f>VLOOKUP(A166,도시면적!A:I,7,0)</f>
        <v>37063741</v>
      </c>
      <c r="G166" s="2">
        <f>VLOOKUP(A166,'주택 수'!A:I,7,0)</f>
        <v>70794</v>
      </c>
    </row>
    <row r="167" spans="1:7" customFormat="1">
      <c r="A167" s="1" t="s">
        <v>165</v>
      </c>
      <c r="B167" s="2">
        <f>VLOOKUP(A167,교통문화지수!A:AL,24,0)</f>
        <v>47.47</v>
      </c>
      <c r="C167" s="2">
        <f>VLOOKUP(A167,교통문화지수!A:AL,25,0)</f>
        <v>18.57</v>
      </c>
      <c r="D167" s="2">
        <f>VLOOKUP(A167,교통문화지수!A:AL,26,0)</f>
        <v>16.91</v>
      </c>
      <c r="E167" s="2">
        <f>VLOOKUP(A167,'1인당 자동차등록대수'!A:AB,17,0)</f>
        <v>0.6</v>
      </c>
      <c r="F167" s="2">
        <f>VLOOKUP(A167,도시면적!A:I,7,0)</f>
        <v>529650659</v>
      </c>
      <c r="G167" s="2">
        <f>VLOOKUP(A167,'주택 수'!A:I,7,0)</f>
        <v>1032774</v>
      </c>
    </row>
    <row r="168" spans="1:7" customFormat="1">
      <c r="A168" s="1" t="s">
        <v>166</v>
      </c>
      <c r="B168" s="2">
        <f>VLOOKUP(A168,교통문화지수!A:AL,24,0)</f>
        <v>47.65</v>
      </c>
      <c r="C168" s="2">
        <f>VLOOKUP(A168,교통문화지수!A:AL,25,0)</f>
        <v>15.62</v>
      </c>
      <c r="D168" s="2">
        <f>VLOOKUP(A168,교통문화지수!A:AL,26,0)</f>
        <v>17.399999999999999</v>
      </c>
      <c r="E168" s="2">
        <f>VLOOKUP(A168,'1인당 자동차등록대수'!A:AB,17,0)</f>
        <v>1.1000000000000001</v>
      </c>
      <c r="F168" s="2">
        <f>VLOOKUP(A168,도시면적!A:I,7,0)</f>
        <v>17306615</v>
      </c>
      <c r="G168" s="2">
        <f>VLOOKUP(A168,'주택 수'!A:I,7,0)</f>
        <v>29323</v>
      </c>
    </row>
    <row r="169" spans="1:7" customFormat="1">
      <c r="A169" s="1" t="s">
        <v>167</v>
      </c>
      <c r="B169" s="2">
        <f>VLOOKUP(A169,교통문화지수!A:AL,24,0)</f>
        <v>47.97</v>
      </c>
      <c r="C169" s="2">
        <f>VLOOKUP(A169,교통문화지수!A:AL,25,0)</f>
        <v>21.41</v>
      </c>
      <c r="D169" s="2">
        <f>VLOOKUP(A169,교통문화지수!A:AL,26,0)</f>
        <v>16.96</v>
      </c>
      <c r="E169" s="2">
        <f>VLOOKUP(A169,'1인당 자동차등록대수'!A:AB,17,0)</f>
        <v>1.1000000000000001</v>
      </c>
      <c r="F169" s="2">
        <f>VLOOKUP(A169,도시면적!A:I,7,0)</f>
        <v>45549424</v>
      </c>
      <c r="G169" s="2">
        <f>VLOOKUP(A169,'주택 수'!A:I,7,0)</f>
        <v>107004</v>
      </c>
    </row>
    <row r="170" spans="1:7" customFormat="1">
      <c r="A170" s="1" t="s">
        <v>168</v>
      </c>
      <c r="B170" s="2">
        <f>VLOOKUP(A170,교통문화지수!A:AL,24,0)</f>
        <v>49.51</v>
      </c>
      <c r="C170" s="2">
        <f>VLOOKUP(A170,교통문화지수!A:AL,25,0)</f>
        <v>20.170000000000002</v>
      </c>
      <c r="D170" s="2">
        <f>VLOOKUP(A170,교통문화지수!A:AL,26,0)</f>
        <v>17.34</v>
      </c>
      <c r="E170" s="2">
        <f>VLOOKUP(A170,'1인당 자동차등록대수'!A:AB,17,0)</f>
        <v>0.6</v>
      </c>
      <c r="F170" s="2">
        <f>VLOOKUP(A170,도시면적!A:I,7,0)</f>
        <v>68657807</v>
      </c>
      <c r="G170" s="2">
        <f>VLOOKUP(A170,'주택 수'!A:I,7,0)</f>
        <v>187149</v>
      </c>
    </row>
    <row r="171" spans="1:7" customFormat="1">
      <c r="A171" s="1" t="s">
        <v>169</v>
      </c>
      <c r="B171" s="2">
        <f>VLOOKUP(A171,교통문화지수!A:AL,24,0)</f>
        <v>51.46</v>
      </c>
      <c r="C171" s="2">
        <f>VLOOKUP(A171,교통문화지수!A:AL,25,0)</f>
        <v>17.23</v>
      </c>
      <c r="D171" s="2">
        <f>VLOOKUP(A171,교통문화지수!A:AL,26,0)</f>
        <v>15.95</v>
      </c>
      <c r="E171" s="2">
        <f>VLOOKUP(A171,'1인당 자동차등록대수'!A:AB,17,0)</f>
        <v>0.4</v>
      </c>
      <c r="F171" s="2">
        <f>VLOOKUP(A171,도시면적!A:I,7,0)</f>
        <v>7595936</v>
      </c>
      <c r="G171" s="2">
        <f>VLOOKUP(A171,'주택 수'!A:I,7,0)</f>
        <v>24518</v>
      </c>
    </row>
    <row r="172" spans="1:7" customFormat="1">
      <c r="A172" s="1" t="s">
        <v>170</v>
      </c>
      <c r="B172" s="2">
        <f>VLOOKUP(A172,교통문화지수!A:AL,24,0)</f>
        <v>46.1</v>
      </c>
      <c r="C172" s="2">
        <f>VLOOKUP(A172,교통문화지수!A:AL,25,0)</f>
        <v>19.940000000000001</v>
      </c>
      <c r="D172" s="2">
        <f>VLOOKUP(A172,교통문화지수!A:AL,26,0)</f>
        <v>17.03</v>
      </c>
      <c r="E172" s="2">
        <f>VLOOKUP(A172,'1인당 자동차등록대수'!A:AB,17,0)</f>
        <v>0.4</v>
      </c>
      <c r="F172" s="2">
        <f>VLOOKUP(A172,도시면적!A:I,7,0)</f>
        <v>24840389</v>
      </c>
      <c r="G172" s="2">
        <f>VLOOKUP(A172,'주택 수'!A:I,7,0)</f>
        <v>146766</v>
      </c>
    </row>
    <row r="173" spans="1:7" customFormat="1">
      <c r="A173" s="1" t="s">
        <v>171</v>
      </c>
      <c r="B173" s="2">
        <f>VLOOKUP(A173,교통문화지수!A:AL,24,0)</f>
        <v>47.8</v>
      </c>
      <c r="C173" s="2">
        <f>VLOOKUP(A173,교통문화지수!A:AL,25,0)</f>
        <v>20.420000000000002</v>
      </c>
      <c r="D173" s="2">
        <f>VLOOKUP(A173,교통문화지수!A:AL,26,0)</f>
        <v>16.82</v>
      </c>
      <c r="E173" s="2">
        <f>VLOOKUP(A173,'1인당 자동차등록대수'!A:AB,17,0)</f>
        <v>0.5</v>
      </c>
      <c r="F173" s="2">
        <f>VLOOKUP(A173,도시면적!A:I,7,0)</f>
        <v>31994600</v>
      </c>
      <c r="G173" s="2">
        <f>VLOOKUP(A173,'주택 수'!A:I,7,0)</f>
        <v>168544</v>
      </c>
    </row>
    <row r="174" spans="1:7" customFormat="1">
      <c r="A174" s="1" t="s">
        <v>172</v>
      </c>
      <c r="B174" s="2">
        <f>VLOOKUP(A174,교통문화지수!A:AL,24,0)</f>
        <v>47.09</v>
      </c>
      <c r="C174" s="2">
        <f>VLOOKUP(A174,교통문화지수!A:AL,25,0)</f>
        <v>21.46</v>
      </c>
      <c r="D174" s="2">
        <f>VLOOKUP(A174,교통문화지수!A:AL,26,0)</f>
        <v>16.440000000000001</v>
      </c>
      <c r="E174" s="2">
        <f>VLOOKUP(A174,'1인당 자동차등록대수'!A:AB,17,0)</f>
        <v>0.5</v>
      </c>
      <c r="F174" s="2">
        <f>VLOOKUP(A174,도시면적!A:I,7,0)</f>
        <v>111605882</v>
      </c>
      <c r="G174" s="2">
        <f>VLOOKUP(A174,'주택 수'!A:I,7,0)</f>
        <v>182797</v>
      </c>
    </row>
    <row r="175" spans="1:7" customFormat="1">
      <c r="A175" s="1" t="s">
        <v>173</v>
      </c>
      <c r="B175" s="2">
        <f>VLOOKUP(A175,교통문화지수!A:AL,24,0)</f>
        <v>46.44</v>
      </c>
      <c r="C175" s="2">
        <f>VLOOKUP(A175,교통문화지수!A:AL,25,0)</f>
        <v>20.57</v>
      </c>
      <c r="D175" s="2">
        <f>VLOOKUP(A175,교통문화지수!A:AL,26,0)</f>
        <v>16.59</v>
      </c>
      <c r="E175" s="2">
        <f>VLOOKUP(A175,'1인당 자동차등록대수'!A:AB,17,0)</f>
        <v>0.5</v>
      </c>
      <c r="F175" s="2">
        <f>VLOOKUP(A175,도시면적!A:I,7,0)</f>
        <v>73287493</v>
      </c>
      <c r="G175" s="2">
        <f>VLOOKUP(A175,'주택 수'!A:I,7,0)</f>
        <v>127407</v>
      </c>
    </row>
    <row r="176" spans="1:7" customFormat="1">
      <c r="A176" s="1" t="s">
        <v>174</v>
      </c>
      <c r="B176" s="2">
        <f>VLOOKUP(A176,교통문화지수!A:AL,24,0)</f>
        <v>38.99</v>
      </c>
      <c r="C176" s="2">
        <f>VLOOKUP(A176,교통문화지수!A:AL,25,0)</f>
        <v>9.02</v>
      </c>
      <c r="D176" s="2">
        <f>VLOOKUP(A176,교통문화지수!A:AL,26,0)</f>
        <v>10.050000000000001</v>
      </c>
      <c r="E176" s="2">
        <f>VLOOKUP(A176,'1인당 자동차등록대수'!A:AB,17,0)</f>
        <v>0.6</v>
      </c>
      <c r="F176" s="2">
        <f>VLOOKUP(A176,도시면적!A:I,7,0)</f>
        <v>7585970</v>
      </c>
      <c r="G176" s="2">
        <f>VLOOKUP(A176,'주택 수'!A:I,7,0)</f>
        <v>8292</v>
      </c>
    </row>
    <row r="177" spans="1:7" customFormat="1">
      <c r="A177" s="1" t="s">
        <v>175</v>
      </c>
      <c r="B177" s="2">
        <f>VLOOKUP(A177,교통문화지수!A:AL,24,0)</f>
        <v>46.46</v>
      </c>
      <c r="C177" s="2">
        <f>VLOOKUP(A177,교통문화지수!A:AL,25,0)</f>
        <v>19.88</v>
      </c>
      <c r="D177" s="2">
        <f>VLOOKUP(A177,교통문화지수!A:AL,26,0)</f>
        <v>17.43</v>
      </c>
      <c r="E177" s="2">
        <f>VLOOKUP(A177,'1인당 자동차등록대수'!A:AB,17,0)</f>
        <v>0.5</v>
      </c>
      <c r="F177" s="2">
        <f>VLOOKUP(A177,도시면적!A:I,7,0)</f>
        <v>141226543</v>
      </c>
      <c r="G177" s="2">
        <f>VLOOKUP(A177,'주택 수'!A:I,7,0)</f>
        <v>50974</v>
      </c>
    </row>
    <row r="178" spans="1:7" customFormat="1">
      <c r="A178" s="1" t="s">
        <v>176</v>
      </c>
      <c r="B178" s="2">
        <f>VLOOKUP(A178,교통문화지수!A:AL,24,0)</f>
        <v>47.31</v>
      </c>
      <c r="C178" s="2">
        <f>VLOOKUP(A178,교통문화지수!A:AL,25,0)</f>
        <v>13.13</v>
      </c>
      <c r="D178" s="2">
        <f>VLOOKUP(A178,교통문화지수!A:AL,26,0)</f>
        <v>17.22</v>
      </c>
      <c r="E178" s="2">
        <f>VLOOKUP(A178,'1인당 자동차등록대수'!A:AB,17,0)</f>
        <v>0.6</v>
      </c>
      <c r="F178" s="2">
        <f>VLOOKUP(A178,도시면적!A:I,7,0)</f>
        <v>1719363436</v>
      </c>
      <c r="G178" s="2">
        <f>VLOOKUP(A178,'주택 수'!A:I,7,0)</f>
        <v>802043</v>
      </c>
    </row>
    <row r="179" spans="1:7" customFormat="1">
      <c r="A179" s="1" t="s">
        <v>177</v>
      </c>
      <c r="B179" s="2">
        <f>VLOOKUP(A179,교통문화지수!A:AL,24,0)</f>
        <v>47</v>
      </c>
      <c r="C179" s="2">
        <f>VLOOKUP(A179,교통문화지수!A:AL,25,0)</f>
        <v>16.579999999999998</v>
      </c>
      <c r="D179" s="2">
        <f>VLOOKUP(A179,교통문화지수!A:AL,26,0)</f>
        <v>16.03</v>
      </c>
      <c r="E179" s="2">
        <f>VLOOKUP(A179,'1인당 자동차등록대수'!A:AB,17,0)</f>
        <v>0.6</v>
      </c>
      <c r="F179" s="2">
        <f>VLOOKUP(A179,도시면적!A:I,7,0)</f>
        <v>27041759</v>
      </c>
      <c r="G179" s="2">
        <f>VLOOKUP(A179,'주택 수'!A:I,7,0)</f>
        <v>17241</v>
      </c>
    </row>
    <row r="180" spans="1:7" customFormat="1">
      <c r="A180" s="1" t="s">
        <v>178</v>
      </c>
      <c r="B180" s="2">
        <f>VLOOKUP(A180,교통문화지수!A:AL,24,0)</f>
        <v>43.55</v>
      </c>
      <c r="C180" s="2">
        <f>VLOOKUP(A180,교통문화지수!A:AL,25,0)</f>
        <v>11.92</v>
      </c>
      <c r="D180" s="2">
        <f>VLOOKUP(A180,교통문화지수!A:AL,26,0)</f>
        <v>16.22</v>
      </c>
      <c r="E180" s="2">
        <f>VLOOKUP(A180,'1인당 자동차등록대수'!A:AB,17,0)</f>
        <v>0.5</v>
      </c>
      <c r="F180" s="2">
        <f>VLOOKUP(A180,도시면적!A:I,7,0)</f>
        <v>32660659</v>
      </c>
      <c r="G180" s="2">
        <f>VLOOKUP(A180,'주택 수'!A:I,7,0)</f>
        <v>34150</v>
      </c>
    </row>
    <row r="181" spans="1:7" customFormat="1">
      <c r="A181" s="1" t="s">
        <v>179</v>
      </c>
      <c r="B181" s="2">
        <f>VLOOKUP(A181,교통문화지수!A:AL,24,0)</f>
        <v>51.82</v>
      </c>
      <c r="C181" s="2">
        <f>VLOOKUP(A181,교통문화지수!A:AL,25,0)</f>
        <v>13.91</v>
      </c>
      <c r="D181" s="2">
        <f>VLOOKUP(A181,교통문화지수!A:AL,26,0)</f>
        <v>18.21</v>
      </c>
      <c r="E181" s="2">
        <f>VLOOKUP(A181,'1인당 자동차등록대수'!A:AB,17,0)</f>
        <v>0.6</v>
      </c>
      <c r="F181" s="2">
        <f>VLOOKUP(A181,도시면적!A:I,7,0)</f>
        <v>15477288</v>
      </c>
      <c r="G181" s="2">
        <f>VLOOKUP(A181,'주택 수'!A:I,7,0)</f>
        <v>13488</v>
      </c>
    </row>
    <row r="182" spans="1:7" customFormat="1">
      <c r="A182" s="1" t="s">
        <v>180</v>
      </c>
      <c r="B182" s="2">
        <f>VLOOKUP(A182,교통문화지수!A:AL,24,0)</f>
        <v>46.85</v>
      </c>
      <c r="C182" s="2">
        <f>VLOOKUP(A182,교통문화지수!A:AL,25,0)</f>
        <v>18.55</v>
      </c>
      <c r="D182" s="2">
        <f>VLOOKUP(A182,교통문화지수!A:AL,26,0)</f>
        <v>17.47</v>
      </c>
      <c r="E182" s="2">
        <f>VLOOKUP(A182,'1인당 자동차등록대수'!A:AB,17,0)</f>
        <v>0.6</v>
      </c>
      <c r="F182" s="2">
        <f>VLOOKUP(A182,도시면적!A:I,7,0)</f>
        <v>176886009</v>
      </c>
      <c r="G182" s="2">
        <f>VLOOKUP(A182,'주택 수'!A:I,7,0)</f>
        <v>60548</v>
      </c>
    </row>
    <row r="183" spans="1:7" customFormat="1">
      <c r="A183" s="1" t="s">
        <v>181</v>
      </c>
      <c r="B183" s="2">
        <f>VLOOKUP(A183,교통문화지수!A:AL,24,0)</f>
        <v>46.96</v>
      </c>
      <c r="C183" s="2">
        <f>VLOOKUP(A183,교통문화지수!A:AL,25,0)</f>
        <v>12.35</v>
      </c>
      <c r="D183" s="2">
        <f>VLOOKUP(A183,교통문화지수!A:AL,26,0)</f>
        <v>16.38</v>
      </c>
      <c r="E183" s="2">
        <f>VLOOKUP(A183,'1인당 자동차등록대수'!A:AB,17,0)</f>
        <v>0.5</v>
      </c>
      <c r="F183" s="2">
        <f>VLOOKUP(A183,도시면적!A:I,7,0)</f>
        <v>10906000</v>
      </c>
      <c r="G183" s="2">
        <f>VLOOKUP(A183,'주택 수'!A:I,7,0)</f>
        <v>11687</v>
      </c>
    </row>
    <row r="184" spans="1:7" customFormat="1">
      <c r="A184" s="1" t="s">
        <v>182</v>
      </c>
      <c r="B184" s="2">
        <f>VLOOKUP(A184,교통문화지수!A:AL,24,0)</f>
        <v>45.65</v>
      </c>
      <c r="C184" s="2">
        <f>VLOOKUP(A184,교통문화지수!A:AL,25,0)</f>
        <v>15.64</v>
      </c>
      <c r="D184" s="2">
        <f>VLOOKUP(A184,교통문화지수!A:AL,26,0)</f>
        <v>16.600000000000001</v>
      </c>
      <c r="E184" s="2">
        <f>VLOOKUP(A184,'1인당 자동차등록대수'!A:AB,17,0)</f>
        <v>0.6</v>
      </c>
      <c r="F184" s="2">
        <f>VLOOKUP(A184,도시면적!A:I,7,0)</f>
        <v>104208246</v>
      </c>
      <c r="G184" s="2">
        <f>VLOOKUP(A184,'주택 수'!A:I,7,0)</f>
        <v>54524</v>
      </c>
    </row>
    <row r="185" spans="1:7" customFormat="1">
      <c r="A185" s="1" t="s">
        <v>183</v>
      </c>
      <c r="B185" s="2">
        <f>VLOOKUP(A185,교통문화지수!A:AL,24,0)</f>
        <v>49.19</v>
      </c>
      <c r="C185" s="2">
        <f>VLOOKUP(A185,교통문화지수!A:AL,25,0)</f>
        <v>15.14</v>
      </c>
      <c r="D185" s="2">
        <f>VLOOKUP(A185,교통문화지수!A:AL,26,0)</f>
        <v>16.71</v>
      </c>
      <c r="E185" s="2">
        <f>VLOOKUP(A185,'1인당 자동차등록대수'!A:AB,17,0)</f>
        <v>0.6</v>
      </c>
      <c r="F185" s="2">
        <f>VLOOKUP(A185,도시면적!A:I,7,0)</f>
        <v>133448209</v>
      </c>
      <c r="G185" s="2">
        <f>VLOOKUP(A185,'주택 수'!A:I,7,0)</f>
        <v>18485</v>
      </c>
    </row>
    <row r="186" spans="1:7" customFormat="1">
      <c r="A186" s="1" t="s">
        <v>184</v>
      </c>
      <c r="B186" s="2">
        <f>VLOOKUP(A186,교통문화지수!A:AL,24,0)</f>
        <v>46.27</v>
      </c>
      <c r="C186" s="2">
        <f>VLOOKUP(A186,교통문화지수!A:AL,25,0)</f>
        <v>10.91</v>
      </c>
      <c r="D186" s="2">
        <f>VLOOKUP(A186,교통문화지수!A:AL,26,0)</f>
        <v>16.7</v>
      </c>
      <c r="E186" s="2">
        <f>VLOOKUP(A186,'1인당 자동차등록대수'!A:AB,17,0)</f>
        <v>0.5</v>
      </c>
      <c r="F186" s="2">
        <f>VLOOKUP(A186,도시면적!A:I,7,0)</f>
        <v>112490000</v>
      </c>
      <c r="G186" s="2">
        <f>VLOOKUP(A186,'주택 수'!A:I,7,0)</f>
        <v>94332</v>
      </c>
    </row>
    <row r="187" spans="1:7" customFormat="1">
      <c r="A187" s="1" t="s">
        <v>185</v>
      </c>
      <c r="B187" s="2">
        <f>VLOOKUP(A187,교통문화지수!A:AL,24,0)</f>
        <v>46.22</v>
      </c>
      <c r="C187" s="2">
        <f>VLOOKUP(A187,교통문화지수!A:AL,25,0)</f>
        <v>11.6</v>
      </c>
      <c r="D187" s="2">
        <f>VLOOKUP(A187,교통문화지수!A:AL,26,0)</f>
        <v>16.86</v>
      </c>
      <c r="E187" s="2">
        <f>VLOOKUP(A187,'1인당 자동차등록대수'!A:AB,17,0)</f>
        <v>0.5</v>
      </c>
      <c r="F187" s="2">
        <f>VLOOKUP(A187,도시면적!A:I,7,0)</f>
        <v>31069640</v>
      </c>
      <c r="G187" s="2">
        <f>VLOOKUP(A187,'주택 수'!A:I,7,0)</f>
        <v>35403</v>
      </c>
    </row>
    <row r="188" spans="1:7" customFormat="1">
      <c r="A188" s="1" t="s">
        <v>186</v>
      </c>
      <c r="B188" s="2">
        <f>VLOOKUP(A188,교통문화지수!A:AL,24,0)</f>
        <v>45</v>
      </c>
      <c r="C188" s="2">
        <f>VLOOKUP(A188,교통문화지수!A:AL,25,0)</f>
        <v>6.96</v>
      </c>
      <c r="D188" s="2">
        <f>VLOOKUP(A188,교통문화지수!A:AL,26,0)</f>
        <v>16.579999999999998</v>
      </c>
      <c r="E188" s="2">
        <f>VLOOKUP(A188,'1인당 자동차등록대수'!A:AB,17,0)</f>
        <v>1.2</v>
      </c>
      <c r="F188" s="2">
        <f>VLOOKUP(A188,도시면적!A:I,7,0)</f>
        <v>23973695</v>
      </c>
      <c r="G188" s="2">
        <f>VLOOKUP(A188,'주택 수'!A:I,7,0)</f>
        <v>19464</v>
      </c>
    </row>
    <row r="189" spans="1:7" customFormat="1">
      <c r="A189" s="1" t="s">
        <v>187</v>
      </c>
      <c r="B189" s="2">
        <f>VLOOKUP(A189,교통문화지수!A:AL,24,0)</f>
        <v>49.19</v>
      </c>
      <c r="C189" s="2">
        <f>VLOOKUP(A189,교통문화지수!A:AL,25,0)</f>
        <v>18.600000000000001</v>
      </c>
      <c r="D189" s="2">
        <f>VLOOKUP(A189,교통문화지수!A:AL,26,0)</f>
        <v>17.14</v>
      </c>
      <c r="E189" s="2">
        <f>VLOOKUP(A189,'1인당 자동차등록대수'!A:AB,17,0)</f>
        <v>0.5</v>
      </c>
      <c r="F189" s="2">
        <f>VLOOKUP(A189,도시면적!A:I,7,0)</f>
        <v>197839766</v>
      </c>
      <c r="G189" s="2">
        <f>VLOOKUP(A189,'주택 수'!A:I,7,0)</f>
        <v>113964</v>
      </c>
    </row>
    <row r="190" spans="1:7" customFormat="1">
      <c r="A190" s="1" t="s">
        <v>188</v>
      </c>
      <c r="B190" s="2">
        <f>VLOOKUP(A190,교통문화지수!A:AL,24,0)</f>
        <v>21.3</v>
      </c>
      <c r="C190" s="2">
        <f>VLOOKUP(A190,교통문화지수!A:AL,25,0)</f>
        <v>12.09</v>
      </c>
      <c r="D190" s="2">
        <f>VLOOKUP(A190,교통문화지수!A:AL,26,0)</f>
        <v>7.91</v>
      </c>
      <c r="E190" s="2">
        <f>VLOOKUP(A190,'1인당 자동차등록대수'!A:AB,17,0)</f>
        <v>1.7</v>
      </c>
      <c r="F190" s="2">
        <f>VLOOKUP(A190,도시면적!A:I,7,0)</f>
        <v>3725281</v>
      </c>
      <c r="G190" s="2">
        <f>VLOOKUP(A190,'주택 수'!A:I,7,0)</f>
        <v>16705</v>
      </c>
    </row>
    <row r="191" spans="1:7" customFormat="1">
      <c r="A191" s="1" t="s">
        <v>189</v>
      </c>
      <c r="B191" s="2">
        <f>VLOOKUP(A191,교통문화지수!A:AL,24,0)</f>
        <v>48.02</v>
      </c>
      <c r="C191" s="2">
        <f>VLOOKUP(A191,교통문화지수!A:AL,25,0)</f>
        <v>16.98</v>
      </c>
      <c r="D191" s="2">
        <f>VLOOKUP(A191,교통문화지수!A:AL,26,0)</f>
        <v>17.489999999999998</v>
      </c>
      <c r="E191" s="2">
        <f>VLOOKUP(A191,'1인당 자동차등록대수'!A:AB,17,0)</f>
        <v>0.5</v>
      </c>
      <c r="F191" s="2">
        <f>VLOOKUP(A191,도시면적!A:I,7,0)</f>
        <v>345097039</v>
      </c>
      <c r="G191" s="2">
        <f>VLOOKUP(A191,'주택 수'!A:I,7,0)</f>
        <v>113941</v>
      </c>
    </row>
    <row r="192" spans="1:7" customFormat="1">
      <c r="A192" s="1" t="s">
        <v>190</v>
      </c>
      <c r="B192" s="2">
        <f>VLOOKUP(A192,교통문화지수!A:AL,24,0)</f>
        <v>49.23</v>
      </c>
      <c r="C192" s="2">
        <f>VLOOKUP(A192,교통문화지수!A:AL,25,0)</f>
        <v>4.6500000000000004</v>
      </c>
      <c r="D192" s="2">
        <f>VLOOKUP(A192,교통문화지수!A:AL,26,0)</f>
        <v>17.399999999999999</v>
      </c>
      <c r="E192" s="2">
        <f>VLOOKUP(A192,'1인당 자동차등록대수'!A:AB,17,0)</f>
        <v>0.5</v>
      </c>
      <c r="F192" s="2">
        <f>VLOOKUP(A192,도시면적!A:I,7,0)</f>
        <v>47016366</v>
      </c>
      <c r="G192" s="2">
        <f>VLOOKUP(A192,'주택 수'!A:I,7,0)</f>
        <v>23083</v>
      </c>
    </row>
    <row r="193" spans="1:7" customFormat="1">
      <c r="A193" s="1" t="s">
        <v>191</v>
      </c>
      <c r="B193" s="2">
        <f>VLOOKUP(A193,교통문화지수!A:AL,24,0)</f>
        <v>46.22</v>
      </c>
      <c r="C193" s="2">
        <f>VLOOKUP(A193,교통문화지수!A:AL,25,0)</f>
        <v>14.45</v>
      </c>
      <c r="D193" s="2">
        <f>VLOOKUP(A193,교통문화지수!A:AL,26,0)</f>
        <v>16.25</v>
      </c>
      <c r="E193" s="2">
        <f>VLOOKUP(A193,'1인당 자동차등록대수'!A:AB,17,0)</f>
        <v>0.8</v>
      </c>
      <c r="F193" s="2">
        <f>VLOOKUP(A193,도시면적!A:I,7,0)</f>
        <v>102642897</v>
      </c>
      <c r="G193" s="2">
        <f>VLOOKUP(A193,'주택 수'!A:I,7,0)</f>
        <v>27410</v>
      </c>
    </row>
    <row r="194" spans="1:7" customFormat="1">
      <c r="A194" s="1" t="s">
        <v>192</v>
      </c>
      <c r="B194" s="2">
        <f>VLOOKUP(A194,교통문화지수!A:AL,24,0)</f>
        <v>48.2</v>
      </c>
      <c r="C194" s="2">
        <f>VLOOKUP(A194,교통문화지수!A:AL,25,0)</f>
        <v>9.1</v>
      </c>
      <c r="D194" s="2">
        <f>VLOOKUP(A194,교통문화지수!A:AL,26,0)</f>
        <v>17.899999999999999</v>
      </c>
      <c r="E194" s="2">
        <f>VLOOKUP(A194,'1인당 자동차등록대수'!A:AB,17,0)</f>
        <v>0.5</v>
      </c>
      <c r="F194" s="2">
        <f>VLOOKUP(A194,도시면적!A:I,7,0)</f>
        <v>26633097</v>
      </c>
      <c r="G194" s="2">
        <f>VLOOKUP(A194,'주택 수'!A:I,7,0)</f>
        <v>22096</v>
      </c>
    </row>
    <row r="195" spans="1:7" customFormat="1">
      <c r="A195" s="1" t="s">
        <v>193</v>
      </c>
      <c r="B195" s="2">
        <f>VLOOKUP(A195,교통문화지수!A:AL,24,0)</f>
        <v>46.38</v>
      </c>
      <c r="C195" s="2">
        <f>VLOOKUP(A195,교통문화지수!A:AL,25,0)</f>
        <v>13.42</v>
      </c>
      <c r="D195" s="2">
        <f>VLOOKUP(A195,교통문화지수!A:AL,26,0)</f>
        <v>15.66</v>
      </c>
      <c r="E195" s="2">
        <f>VLOOKUP(A195,'1인당 자동차등록대수'!A:AB,17,0)</f>
        <v>0.6</v>
      </c>
      <c r="F195" s="2">
        <f>VLOOKUP(A195,도시면적!A:I,7,0)</f>
        <v>108637200</v>
      </c>
      <c r="G195" s="2">
        <f>VLOOKUP(A195,'주택 수'!A:I,7,0)</f>
        <v>18761</v>
      </c>
    </row>
    <row r="196" spans="1:7" customFormat="1">
      <c r="A196" s="1" t="s">
        <v>194</v>
      </c>
      <c r="B196" s="2">
        <f>VLOOKUP(A196,교통문화지수!A:AL,24,0)</f>
        <v>40.729999999999997</v>
      </c>
      <c r="C196" s="2">
        <f>VLOOKUP(A196,교통문화지수!A:AL,25,0)</f>
        <v>12.75</v>
      </c>
      <c r="D196" s="2">
        <f>VLOOKUP(A196,교통문화지수!A:AL,26,0)</f>
        <v>15.95</v>
      </c>
      <c r="E196" s="2">
        <f>VLOOKUP(A196,'1인당 자동차등록대수'!A:AB,17,0)</f>
        <v>0.5</v>
      </c>
      <c r="F196" s="2">
        <f>VLOOKUP(A196,도시면적!A:I,7,0)</f>
        <v>37266140</v>
      </c>
      <c r="G196" s="2">
        <f>VLOOKUP(A196,'주택 수'!A:I,7,0)</f>
        <v>17679</v>
      </c>
    </row>
    <row r="197" spans="1:7" customFormat="1">
      <c r="A197" s="1" t="s">
        <v>195</v>
      </c>
      <c r="B197" s="2">
        <f>VLOOKUP(A197,교통문화지수!A:AL,24,0)</f>
        <v>41.02</v>
      </c>
      <c r="C197" s="2">
        <f>VLOOKUP(A197,교통문화지수!A:AL,25,0)</f>
        <v>9.39</v>
      </c>
      <c r="D197" s="2">
        <f>VLOOKUP(A197,교통문화지수!A:AL,26,0)</f>
        <v>18.489999999999998</v>
      </c>
      <c r="E197" s="2">
        <f>VLOOKUP(A197,'1인당 자동차등록대수'!A:AB,17,0)</f>
        <v>0.6</v>
      </c>
      <c r="F197" s="2">
        <f>VLOOKUP(A197,도시면적!A:I,7,0)</f>
        <v>22966658</v>
      </c>
      <c r="G197" s="2">
        <f>VLOOKUP(A197,'주택 수'!A:I,7,0)</f>
        <v>14327</v>
      </c>
    </row>
    <row r="198" spans="1:7" customFormat="1">
      <c r="A198" s="1" t="s">
        <v>196</v>
      </c>
      <c r="B198" s="2">
        <f>VLOOKUP(A198,교통문화지수!A:AL,24,0)</f>
        <v>48.39</v>
      </c>
      <c r="C198" s="2">
        <f>VLOOKUP(A198,교통문화지수!A:AL,25,0)</f>
        <v>15.48</v>
      </c>
      <c r="D198" s="2">
        <f>VLOOKUP(A198,교통문화지수!A:AL,26,0)</f>
        <v>16.28</v>
      </c>
      <c r="E198" s="2">
        <f>VLOOKUP(A198,'1인당 자동차등록대수'!A:AB,17,0)</f>
        <v>1.4</v>
      </c>
      <c r="F198" s="2">
        <f>VLOOKUP(A198,도시면적!A:I,7,0)</f>
        <v>28039043</v>
      </c>
      <c r="G198" s="2">
        <f>VLOOKUP(A198,'주택 수'!A:I,7,0)</f>
        <v>14777</v>
      </c>
    </row>
    <row r="199" spans="1:7" customFormat="1">
      <c r="A199" s="1" t="s">
        <v>197</v>
      </c>
      <c r="B199" s="2">
        <f>VLOOKUP(A199,교통문화지수!A:AL,24,0)</f>
        <v>51.14</v>
      </c>
      <c r="C199" s="2">
        <f>VLOOKUP(A199,교통문화지수!A:AL,25,0)</f>
        <v>12.68</v>
      </c>
      <c r="D199" s="2">
        <f>VLOOKUP(A199,교통문화지수!A:AL,26,0)</f>
        <v>18.37</v>
      </c>
      <c r="E199" s="2">
        <f>VLOOKUP(A199,'1인당 자동차등록대수'!A:AB,17,0)</f>
        <v>0.6</v>
      </c>
      <c r="F199" s="2">
        <f>VLOOKUP(A199,도시면적!A:I,7,0)</f>
        <v>57326444</v>
      </c>
      <c r="G199" s="2">
        <f>VLOOKUP(A199,'주택 수'!A:I,7,0)</f>
        <v>31350</v>
      </c>
    </row>
    <row r="200" spans="1:7" customFormat="1">
      <c r="A200" s="1" t="s">
        <v>198</v>
      </c>
      <c r="B200" s="2">
        <f>VLOOKUP(A200,교통문화지수!A:AL,24,0)</f>
        <v>49.65</v>
      </c>
      <c r="C200" s="2">
        <f>VLOOKUP(A200,교통문화지수!A:AL,25,0)</f>
        <v>15.64</v>
      </c>
      <c r="D200" s="2">
        <f>VLOOKUP(A200,교통문화지수!A:AL,26,0)</f>
        <v>17.66</v>
      </c>
      <c r="E200" s="2">
        <f>VLOOKUP(A200,'1인당 자동차등록대수'!A:AB,17,0)</f>
        <v>0.6</v>
      </c>
      <c r="F200" s="2">
        <f>VLOOKUP(A200,도시면적!A:I,7,0)</f>
        <v>74012000</v>
      </c>
      <c r="G200" s="2">
        <f>VLOOKUP(A200,'주택 수'!A:I,7,0)</f>
        <v>28628</v>
      </c>
    </row>
    <row r="201" spans="1:7" customFormat="1">
      <c r="A201" s="1" t="s">
        <v>199</v>
      </c>
      <c r="B201" s="2">
        <f>VLOOKUP(A201,교통문화지수!A:AL,24,0)</f>
        <v>43.62</v>
      </c>
      <c r="C201" s="2">
        <f>VLOOKUP(A201,교통문화지수!A:AL,25,0)</f>
        <v>14.69</v>
      </c>
      <c r="D201" s="2">
        <f>VLOOKUP(A201,교통문화지수!A:AL,26,0)</f>
        <v>17.16</v>
      </c>
      <c r="E201" s="2">
        <f>VLOOKUP(A201,'1인당 자동차등록대수'!A:AB,17,0)</f>
        <v>0.5</v>
      </c>
      <c r="F201" s="2">
        <f>VLOOKUP(A201,도시면적!A:I,7,0)</f>
        <v>885633881</v>
      </c>
      <c r="G201" s="2">
        <f>VLOOKUP(A201,'주택 수'!A:I,7,0)</f>
        <v>741221</v>
      </c>
    </row>
    <row r="202" spans="1:7" customFormat="1">
      <c r="A202" s="1" t="s">
        <v>200</v>
      </c>
      <c r="B202" s="2">
        <f>VLOOKUP(A202,교통문화지수!A:AL,24,0)</f>
        <v>41.14</v>
      </c>
      <c r="C202" s="2">
        <f>VLOOKUP(A202,교통문화지수!A:AL,25,0)</f>
        <v>8.2799999999999994</v>
      </c>
      <c r="D202" s="2">
        <f>VLOOKUP(A202,교통문화지수!A:AL,26,0)</f>
        <v>18.399999999999999</v>
      </c>
      <c r="E202" s="2">
        <f>VLOOKUP(A202,'1인당 자동차등록대수'!A:AB,17,0)</f>
        <v>0.6</v>
      </c>
      <c r="F202" s="2">
        <f>VLOOKUP(A202,도시면적!A:I,7,0)</f>
        <v>32461878</v>
      </c>
      <c r="G202" s="2">
        <f>VLOOKUP(A202,'주택 수'!A:I,7,0)</f>
        <v>25269</v>
      </c>
    </row>
    <row r="203" spans="1:7" customFormat="1">
      <c r="A203" s="1" t="s">
        <v>201</v>
      </c>
      <c r="B203" s="2">
        <f>VLOOKUP(A203,교통문화지수!A:AL,24,0)</f>
        <v>43.7</v>
      </c>
      <c r="C203" s="2">
        <f>VLOOKUP(A203,교통문화지수!A:AL,25,0)</f>
        <v>9.7100000000000009</v>
      </c>
      <c r="D203" s="2">
        <f>VLOOKUP(A203,교통문화지수!A:AL,26,0)</f>
        <v>18.13</v>
      </c>
      <c r="E203" s="2">
        <f>VLOOKUP(A203,'1인당 자동차등록대수'!A:AB,17,0)</f>
        <v>0.5</v>
      </c>
      <c r="F203" s="2">
        <f>VLOOKUP(A203,도시면적!A:I,7,0)</f>
        <v>207398894</v>
      </c>
      <c r="G203" s="2">
        <f>VLOOKUP(A203,'주택 수'!A:I,7,0)</f>
        <v>116663</v>
      </c>
    </row>
    <row r="204" spans="1:7" customFormat="1">
      <c r="A204" s="1" t="s">
        <v>202</v>
      </c>
      <c r="B204" s="2">
        <f>VLOOKUP(A204,교통문화지수!A:AL,24,0)</f>
        <v>45.53</v>
      </c>
      <c r="C204" s="2">
        <f>VLOOKUP(A204,교통문화지수!A:AL,25,0)</f>
        <v>7.17</v>
      </c>
      <c r="D204" s="2">
        <f>VLOOKUP(A204,교통문화지수!A:AL,26,0)</f>
        <v>17.100000000000001</v>
      </c>
      <c r="E204" s="2">
        <f>VLOOKUP(A204,'1인당 자동차등록대수'!A:AB,17,0)</f>
        <v>0.6</v>
      </c>
      <c r="F204" s="2">
        <f>VLOOKUP(A204,도시면적!A:I,7,0)</f>
        <v>43831566</v>
      </c>
      <c r="G204" s="2">
        <f>VLOOKUP(A204,'주택 수'!A:I,7,0)</f>
        <v>37736</v>
      </c>
    </row>
    <row r="205" spans="1:7" customFormat="1">
      <c r="A205" s="1" t="s">
        <v>203</v>
      </c>
      <c r="B205" s="2">
        <f>VLOOKUP(A205,교통문화지수!A:AL,24,0)</f>
        <v>45.76</v>
      </c>
      <c r="C205" s="2">
        <f>VLOOKUP(A205,교통문화지수!A:AL,25,0)</f>
        <v>21.16</v>
      </c>
      <c r="D205" s="2">
        <f>VLOOKUP(A205,교통문화지수!A:AL,26,0)</f>
        <v>17.07</v>
      </c>
      <c r="E205" s="2">
        <f>VLOOKUP(A205,'1인당 자동차등록대수'!A:AB,17,0)</f>
        <v>0.6</v>
      </c>
      <c r="F205" s="2">
        <f>VLOOKUP(A205,도시면적!A:I,7,0)</f>
        <v>30647473</v>
      </c>
      <c r="G205" s="2">
        <f>VLOOKUP(A205,'주택 수'!A:I,7,0)</f>
        <v>34965</v>
      </c>
    </row>
    <row r="206" spans="1:7" customFormat="1">
      <c r="A206" s="1" t="s">
        <v>204</v>
      </c>
      <c r="B206" s="2">
        <f>VLOOKUP(A206,교통문화지수!A:AL,24,0)</f>
        <v>45.58</v>
      </c>
      <c r="C206" s="2">
        <f>VLOOKUP(A206,교통문화지수!A:AL,25,0)</f>
        <v>16.579999999999998</v>
      </c>
      <c r="D206" s="2">
        <f>VLOOKUP(A206,교통문화지수!A:AL,26,0)</f>
        <v>12.15</v>
      </c>
      <c r="E206" s="2">
        <f>VLOOKUP(A206,'1인당 자동차등록대수'!A:AB,17,0)</f>
        <v>0.6</v>
      </c>
      <c r="F206" s="2">
        <f>VLOOKUP(A206,도시면적!A:I,7,0)</f>
        <v>12353295</v>
      </c>
      <c r="G206" s="2">
        <f>VLOOKUP(A206,'주택 수'!A:I,7,0)</f>
        <v>11195</v>
      </c>
    </row>
    <row r="207" spans="1:7" customFormat="1">
      <c r="A207" s="1" t="s">
        <v>205</v>
      </c>
      <c r="B207" s="2">
        <f>VLOOKUP(A207,교통문화지수!A:AL,24,0)</f>
        <v>44.93</v>
      </c>
      <c r="C207" s="2">
        <f>VLOOKUP(A207,교통문화지수!A:AL,25,0)</f>
        <v>14.94</v>
      </c>
      <c r="D207" s="2">
        <f>VLOOKUP(A207,교통문화지수!A:AL,26,0)</f>
        <v>16.11</v>
      </c>
      <c r="E207" s="2">
        <f>VLOOKUP(A207,'1인당 자동차등록대수'!A:AB,17,0)</f>
        <v>0.5</v>
      </c>
      <c r="F207" s="2">
        <f>VLOOKUP(A207,도시면적!A:I,7,0)</f>
        <v>47775171</v>
      </c>
      <c r="G207" s="2">
        <f>VLOOKUP(A207,'주택 수'!A:I,7,0)</f>
        <v>24541</v>
      </c>
    </row>
    <row r="208" spans="1:7" customFormat="1">
      <c r="A208" s="1" t="s">
        <v>206</v>
      </c>
      <c r="B208" s="2">
        <f>VLOOKUP(A208,교통문화지수!A:AL,24,0)</f>
        <v>43.71</v>
      </c>
      <c r="C208" s="2">
        <f>VLOOKUP(A208,교통문화지수!A:AL,25,0)</f>
        <v>16.41</v>
      </c>
      <c r="D208" s="2">
        <f>VLOOKUP(A208,교통문화지수!A:AL,26,0)</f>
        <v>17.54</v>
      </c>
      <c r="E208" s="2">
        <f>VLOOKUP(A208,'1인당 자동차등록대수'!A:AB,17,0)</f>
        <v>0.5</v>
      </c>
      <c r="F208" s="2">
        <f>VLOOKUP(A208,도시면적!A:I,7,0)</f>
        <v>10110000</v>
      </c>
      <c r="G208" s="2">
        <f>VLOOKUP(A208,'주택 수'!A:I,7,0)</f>
        <v>13135</v>
      </c>
    </row>
    <row r="209" spans="1:7" customFormat="1">
      <c r="A209" s="1" t="s">
        <v>207</v>
      </c>
      <c r="B209" s="2">
        <f>VLOOKUP(A209,교통문화지수!A:AL,24,0)</f>
        <v>44.45</v>
      </c>
      <c r="C209" s="2">
        <f>VLOOKUP(A209,교통문화지수!A:AL,25,0)</f>
        <v>17.32</v>
      </c>
      <c r="D209" s="2">
        <f>VLOOKUP(A209,교통문화지수!A:AL,26,0)</f>
        <v>16.260000000000002</v>
      </c>
      <c r="E209" s="2">
        <f>VLOOKUP(A209,'1인당 자동차등록대수'!A:AB,17,0)</f>
        <v>0.6</v>
      </c>
      <c r="F209" s="2">
        <f>VLOOKUP(A209,도시면적!A:I,7,0)</f>
        <v>150045961</v>
      </c>
      <c r="G209" s="2">
        <f>VLOOKUP(A209,'주택 수'!A:I,7,0)</f>
        <v>38905</v>
      </c>
    </row>
    <row r="210" spans="1:7" customFormat="1">
      <c r="A210" s="1" t="s">
        <v>208</v>
      </c>
      <c r="B210" s="2">
        <f>VLOOKUP(A210,교통문화지수!A:AL,24,0)</f>
        <v>44.35</v>
      </c>
      <c r="C210" s="2">
        <f>VLOOKUP(A210,교통문화지수!A:AL,25,0)</f>
        <v>14.14</v>
      </c>
      <c r="D210" s="2">
        <f>VLOOKUP(A210,교통문화지수!A:AL,26,0)</f>
        <v>17.45</v>
      </c>
      <c r="E210" s="2">
        <f>VLOOKUP(A210,'1인당 자동차등록대수'!A:AB,17,0)</f>
        <v>0.5</v>
      </c>
      <c r="F210" s="2">
        <f>VLOOKUP(A210,도시면적!A:I,7,0)</f>
        <v>76088724</v>
      </c>
      <c r="G210" s="2">
        <f>VLOOKUP(A210,'주택 수'!A:I,7,0)</f>
        <v>117355</v>
      </c>
    </row>
    <row r="211" spans="1:7" customFormat="1">
      <c r="A211" s="1" t="s">
        <v>209</v>
      </c>
      <c r="B211" s="2">
        <f>VLOOKUP(A211,교통문화지수!A:AL,24,0)</f>
        <v>46.58</v>
      </c>
      <c r="C211" s="2">
        <f>VLOOKUP(A211,교통문화지수!A:AL,25,0)</f>
        <v>13.84</v>
      </c>
      <c r="D211" s="2">
        <f>VLOOKUP(A211,교통문화지수!A:AL,26,0)</f>
        <v>15.63</v>
      </c>
      <c r="E211" s="2">
        <f>VLOOKUP(A211,'1인당 자동차등록대수'!A:AB,17,0)</f>
        <v>0.5</v>
      </c>
      <c r="F211" s="2">
        <f>VLOOKUP(A211,도시면적!A:I,7,0)</f>
        <v>17985020</v>
      </c>
      <c r="G211" s="2">
        <f>VLOOKUP(A211,'주택 수'!A:I,7,0)</f>
        <v>12830</v>
      </c>
    </row>
    <row r="212" spans="1:7" customFormat="1">
      <c r="A212" s="1" t="s">
        <v>210</v>
      </c>
      <c r="B212" s="2">
        <f>VLOOKUP(A212,교통문화지수!A:AL,24,0)</f>
        <v>42.26</v>
      </c>
      <c r="C212" s="2">
        <f>VLOOKUP(A212,교통문화지수!A:AL,25,0)</f>
        <v>17.079999999999998</v>
      </c>
      <c r="D212" s="2">
        <f>VLOOKUP(A212,교통문화지수!A:AL,26,0)</f>
        <v>15.47</v>
      </c>
      <c r="E212" s="2">
        <f>VLOOKUP(A212,'1인당 자동차등록대수'!A:AB,17,0)</f>
        <v>0.6</v>
      </c>
      <c r="F212" s="2">
        <f>VLOOKUP(A212,도시면적!A:I,7,0)</f>
        <v>5474447</v>
      </c>
      <c r="G212" s="2">
        <f>VLOOKUP(A212,'주택 수'!A:I,7,0)</f>
        <v>9555</v>
      </c>
    </row>
    <row r="213" spans="1:7" customFormat="1">
      <c r="A213" s="1" t="s">
        <v>211</v>
      </c>
      <c r="B213" s="2">
        <f>VLOOKUP(A213,교통문화지수!A:AL,24,0)</f>
        <v>43.01</v>
      </c>
      <c r="C213" s="2">
        <f>VLOOKUP(A213,교통문화지수!A:AL,25,0)</f>
        <v>20.100000000000001</v>
      </c>
      <c r="D213" s="2">
        <f>VLOOKUP(A213,교통문화지수!A:AL,26,0)</f>
        <v>17.75</v>
      </c>
      <c r="E213" s="2">
        <f>VLOOKUP(A213,'1인당 자동차등록대수'!A:AB,17,0)</f>
        <v>0.5</v>
      </c>
      <c r="F213" s="2">
        <f>VLOOKUP(A213,도시면적!A:I,7,0)</f>
        <v>197229690</v>
      </c>
      <c r="G213" s="2">
        <f>VLOOKUP(A213,'주택 수'!A:I,7,0)</f>
        <v>240012</v>
      </c>
    </row>
    <row r="214" spans="1:7" customFormat="1">
      <c r="A214" s="1" t="s">
        <v>212</v>
      </c>
      <c r="B214" s="2">
        <f>VLOOKUP(A214,교통문화지수!A:AL,24,0)</f>
        <v>40.4</v>
      </c>
      <c r="C214" s="2">
        <f>VLOOKUP(A214,교통문화지수!A:AL,25,0)</f>
        <v>13.89</v>
      </c>
      <c r="D214" s="2">
        <f>VLOOKUP(A214,교통문화지수!A:AL,26,0)</f>
        <v>15.31</v>
      </c>
      <c r="E214" s="2">
        <f>VLOOKUP(A214,'1인당 자동차등록대수'!A:AB,17,0)</f>
        <v>0.5</v>
      </c>
      <c r="F214" s="2">
        <f>VLOOKUP(A214,도시면적!A:I,7,0)</f>
        <v>47833455</v>
      </c>
      <c r="G214" s="2">
        <f>VLOOKUP(A214,'주택 수'!A:I,7,0)</f>
        <v>48152</v>
      </c>
    </row>
    <row r="215" spans="1:7" customFormat="1">
      <c r="A215" s="1" t="s">
        <v>213</v>
      </c>
      <c r="B215" s="2">
        <f>VLOOKUP(A215,교통문화지수!A:AL,24,0)</f>
        <v>41.51</v>
      </c>
      <c r="C215" s="2">
        <f>VLOOKUP(A215,교통문화지수!A:AL,25,0)</f>
        <v>15.07</v>
      </c>
      <c r="D215" s="2">
        <f>VLOOKUP(A215,교통문화지수!A:AL,26,0)</f>
        <v>12.68</v>
      </c>
      <c r="E215" s="2">
        <f>VLOOKUP(A215,'1인당 자동차등록대수'!A:AB,17,0)</f>
        <v>0.6</v>
      </c>
      <c r="F215" s="2">
        <f>VLOOKUP(A215,도시면적!A:I,7,0)</f>
        <v>6398307</v>
      </c>
      <c r="G215" s="2">
        <f>VLOOKUP(A215,'주택 수'!A:I,7,0)</f>
        <v>10908</v>
      </c>
    </row>
    <row r="216" spans="1:7" customFormat="1">
      <c r="A216" s="1" t="s">
        <v>214</v>
      </c>
      <c r="B216" s="2">
        <f>VLOOKUP(A216,교통문화지수!A:AL,24,0)</f>
        <v>46.68</v>
      </c>
      <c r="C216" s="2">
        <f>VLOOKUP(A216,교통문화지수!A:AL,25,0)</f>
        <v>20.45</v>
      </c>
      <c r="D216" s="2">
        <f>VLOOKUP(A216,교통문화지수!A:AL,26,0)</f>
        <v>16.73</v>
      </c>
      <c r="E216" s="2">
        <f>VLOOKUP(A216,'1인당 자동차등록대수'!A:AB,17,0)</f>
        <v>0.9</v>
      </c>
      <c r="F216" s="2">
        <f>VLOOKUP(A216,도시면적!A:I,7,0)</f>
        <v>469737358</v>
      </c>
      <c r="G216" s="2">
        <f>VLOOKUP(A216,'주택 수'!A:I,7,0)</f>
        <v>246451</v>
      </c>
    </row>
    <row r="217" spans="1:7" customFormat="1">
      <c r="A217" s="1" t="s">
        <v>215</v>
      </c>
      <c r="B217" s="2">
        <f>VLOOKUP(A217,교통문화지수!A:AL,24,0)</f>
        <v>45.35</v>
      </c>
      <c r="C217" s="2">
        <f>VLOOKUP(A217,교통문화지수!A:AL,25,0)</f>
        <v>19.39</v>
      </c>
      <c r="D217" s="2">
        <f>VLOOKUP(A217,교통문화지수!A:AL,26,0)</f>
        <v>16.36</v>
      </c>
      <c r="E217" s="2">
        <f>VLOOKUP(A217,'1인당 자동차등록대수'!A:AB,17,0)</f>
        <v>0.6</v>
      </c>
      <c r="F217" s="2">
        <f>VLOOKUP(A217,도시면적!A:I,7,0)</f>
        <v>239451968</v>
      </c>
      <c r="G217" s="2">
        <f>VLOOKUP(A217,'주택 수'!A:I,7,0)</f>
        <v>72684</v>
      </c>
    </row>
    <row r="218" spans="1:7" customFormat="1">
      <c r="A218" s="1" t="s">
        <v>216</v>
      </c>
      <c r="B218" s="2">
        <f>VLOOKUP(A218,교통문화지수!A:AL,24,0)</f>
        <v>47.9</v>
      </c>
      <c r="C218" s="2">
        <f>VLOOKUP(A218,교통문화지수!A:AL,25,0)</f>
        <v>21.52</v>
      </c>
      <c r="D218" s="2">
        <f>VLOOKUP(A218,교통문화지수!A:AL,26,0)</f>
        <v>16.93</v>
      </c>
      <c r="E218" s="2">
        <f>VLOOKUP(A218,'1인당 자동차등록대수'!A:AB,17,0)</f>
        <v>1</v>
      </c>
      <c r="F218" s="2">
        <f>VLOOKUP(A218,도시면적!A:I,7,0)</f>
        <v>230285390</v>
      </c>
      <c r="G218" s="2">
        <f>VLOOKUP(A218,'주택 수'!A:I,7,0)</f>
        <v>173767</v>
      </c>
    </row>
    <row r="219" spans="1:7" customFormat="1">
      <c r="A219" s="1" t="s">
        <v>217</v>
      </c>
      <c r="B219" s="2">
        <f>VLOOKUP(A219,교통문화지수!A:AL,24,0)</f>
        <v>45.97</v>
      </c>
      <c r="C219" s="2">
        <f>VLOOKUP(A219,교통문화지수!A:AL,25,0)</f>
        <v>14.05</v>
      </c>
      <c r="D219" s="2">
        <f>VLOOKUP(A219,교통문화지수!A:AL,26,0)</f>
        <v>16.68</v>
      </c>
      <c r="E219" s="2">
        <f>VLOOKUP(A219,'1인당 자동차등록대수'!A:AB,17,0)</f>
        <v>0.5</v>
      </c>
      <c r="F219" s="2">
        <f>VLOOKUP(A219,도시면적!A:I,7,0)</f>
        <v>909043093</v>
      </c>
      <c r="G219" s="2">
        <f>VLOOKUP(A219,'주택 수'!A:I,7,0)</f>
        <v>865008</v>
      </c>
    </row>
    <row r="220" spans="1:7" customFormat="1">
      <c r="A220" s="1" t="s">
        <v>218</v>
      </c>
      <c r="B220" s="2">
        <f>VLOOKUP(A220,교통문화지수!A:AL,24,0)</f>
        <v>48.69</v>
      </c>
      <c r="C220" s="2">
        <f>VLOOKUP(A220,교통문화지수!A:AL,25,0)</f>
        <v>22.5</v>
      </c>
      <c r="D220" s="2">
        <f>VLOOKUP(A220,교통문화지수!A:AL,26,0)</f>
        <v>16.5</v>
      </c>
      <c r="E220" s="2">
        <f>VLOOKUP(A220,'1인당 자동차등록대수'!A:AB,17,0)</f>
        <v>0.5</v>
      </c>
      <c r="F220" s="2">
        <f>VLOOKUP(A220,도시면적!A:I,7,0)</f>
        <v>49225821</v>
      </c>
      <c r="G220" s="2">
        <f>VLOOKUP(A220,'주택 수'!A:I,7,0)</f>
        <v>17152</v>
      </c>
    </row>
    <row r="221" spans="1:7" customFormat="1">
      <c r="A221" s="1" t="s">
        <v>219</v>
      </c>
      <c r="B221" s="2">
        <f>VLOOKUP(A221,교통문화지수!A:AL,24,0)</f>
        <v>42.88</v>
      </c>
      <c r="C221" s="2">
        <f>VLOOKUP(A221,교통문화지수!A:AL,25,0)</f>
        <v>16.149999999999999</v>
      </c>
      <c r="D221" s="2">
        <f>VLOOKUP(A221,교통문화지수!A:AL,26,0)</f>
        <v>15.91</v>
      </c>
      <c r="E221" s="2">
        <f>VLOOKUP(A221,'1인당 자동차등록대수'!A:AB,17,0)</f>
        <v>0.5</v>
      </c>
      <c r="F221" s="2">
        <f>VLOOKUP(A221,도시면적!A:I,7,0)</f>
        <v>60114957</v>
      </c>
      <c r="G221" s="2">
        <f>VLOOKUP(A221,'주택 수'!A:I,7,0)</f>
        <v>45266</v>
      </c>
    </row>
    <row r="222" spans="1:7" customFormat="1">
      <c r="A222" s="1" t="s">
        <v>220</v>
      </c>
      <c r="B222" s="2">
        <f>VLOOKUP(A222,교통문화지수!A:AL,24,0)</f>
        <v>47.7</v>
      </c>
      <c r="C222" s="2">
        <f>VLOOKUP(A222,교통문화지수!A:AL,25,0)</f>
        <v>13.06</v>
      </c>
      <c r="D222" s="2">
        <f>VLOOKUP(A222,교통문화지수!A:AL,26,0)</f>
        <v>17.8</v>
      </c>
      <c r="E222" s="2">
        <f>VLOOKUP(A222,'1인당 자동차등록대수'!A:AB,17,0)</f>
        <v>0.6</v>
      </c>
      <c r="F222" s="2">
        <f>VLOOKUP(A222,도시면적!A:I,7,0)</f>
        <v>29453071</v>
      </c>
      <c r="G222" s="2">
        <f>VLOOKUP(A222,'주택 수'!A:I,7,0)</f>
        <v>23266</v>
      </c>
    </row>
    <row r="223" spans="1:7" customFormat="1">
      <c r="A223" s="1" t="s">
        <v>221</v>
      </c>
      <c r="B223" s="2">
        <f>VLOOKUP(A223,교통문화지수!A:AL,24,0)</f>
        <v>44.58</v>
      </c>
      <c r="C223" s="2">
        <f>VLOOKUP(A223,교통문화지수!A:AL,25,0)</f>
        <v>15.02</v>
      </c>
      <c r="D223" s="2">
        <f>VLOOKUP(A223,교통문화지수!A:AL,26,0)</f>
        <v>15.97</v>
      </c>
      <c r="E223" s="2">
        <f>VLOOKUP(A223,'1인당 자동차등록대수'!A:AB,17,0)</f>
        <v>0.5</v>
      </c>
      <c r="F223" s="2">
        <f>VLOOKUP(A223,도시면적!A:I,7,0)</f>
        <v>49850582</v>
      </c>
      <c r="G223" s="2">
        <f>VLOOKUP(A223,'주택 수'!A:I,7,0)</f>
        <v>48936</v>
      </c>
    </row>
    <row r="224" spans="1:7" customFormat="1">
      <c r="A224" s="1" t="s">
        <v>222</v>
      </c>
      <c r="B224" s="2">
        <f>VLOOKUP(A224,교통문화지수!A:AL,24,0)</f>
        <v>48.01</v>
      </c>
      <c r="C224" s="2">
        <f>VLOOKUP(A224,교통문화지수!A:AL,25,0)</f>
        <v>15.31</v>
      </c>
      <c r="D224" s="2">
        <f>VLOOKUP(A224,교통문화지수!A:AL,26,0)</f>
        <v>16.86</v>
      </c>
      <c r="E224" s="2">
        <f>VLOOKUP(A224,'1인당 자동차등록대수'!A:AB,17,0)</f>
        <v>0.6</v>
      </c>
      <c r="F224" s="2">
        <f>VLOOKUP(A224,도시면적!A:I,7,0)</f>
        <v>75159380</v>
      </c>
      <c r="G224" s="2">
        <f>VLOOKUP(A224,'주택 수'!A:I,7,0)</f>
        <v>64504</v>
      </c>
    </row>
    <row r="225" spans="1:7" customFormat="1">
      <c r="A225" s="1" t="s">
        <v>223</v>
      </c>
      <c r="B225" s="2">
        <f>VLOOKUP(A225,교통문화지수!A:AL,24,0)</f>
        <v>45.96</v>
      </c>
      <c r="C225" s="2">
        <f>VLOOKUP(A225,교통문화지수!A:AL,25,0)</f>
        <v>16.309999999999999</v>
      </c>
      <c r="D225" s="2">
        <f>VLOOKUP(A225,교통문화지수!A:AL,26,0)</f>
        <v>17</v>
      </c>
      <c r="E225" s="2">
        <f>VLOOKUP(A225,'1인당 자동차등록대수'!A:AB,17,0)</f>
        <v>0.5</v>
      </c>
      <c r="F225" s="2">
        <f>VLOOKUP(A225,도시면적!A:I,7,0)</f>
        <v>30064183</v>
      </c>
      <c r="G225" s="2">
        <f>VLOOKUP(A225,'주택 수'!A:I,7,0)</f>
        <v>44089</v>
      </c>
    </row>
    <row r="226" spans="1:7" customFormat="1">
      <c r="A226" s="1" t="s">
        <v>224</v>
      </c>
      <c r="B226" s="2">
        <f>VLOOKUP(A226,교통문화지수!A:AL,24,0)</f>
        <v>41.29</v>
      </c>
      <c r="C226" s="2">
        <f>VLOOKUP(A226,교통문화지수!A:AL,25,0)</f>
        <v>14.25</v>
      </c>
      <c r="D226" s="2">
        <f>VLOOKUP(A226,교통문화지수!A:AL,26,0)</f>
        <v>16.600000000000001</v>
      </c>
      <c r="E226" s="2">
        <f>VLOOKUP(A226,'1인당 자동차등록대수'!A:AB,17,0)</f>
        <v>0.5</v>
      </c>
      <c r="F226" s="2">
        <f>VLOOKUP(A226,도시면적!A:I,7,0)</f>
        <v>43390736</v>
      </c>
      <c r="G226" s="2">
        <f>VLOOKUP(A226,'주택 수'!A:I,7,0)</f>
        <v>29661</v>
      </c>
    </row>
    <row r="227" spans="1:7" customFormat="1">
      <c r="A227" s="1" t="s">
        <v>225</v>
      </c>
      <c r="B227" s="2">
        <f>VLOOKUP(A227,교통문화지수!A:AL,24,0)</f>
        <v>45.97</v>
      </c>
      <c r="C227" s="2">
        <f>VLOOKUP(A227,교통문화지수!A:AL,25,0)</f>
        <v>16.850000000000001</v>
      </c>
      <c r="D227" s="2">
        <f>VLOOKUP(A227,교통문화지수!A:AL,26,0)</f>
        <v>16.059999999999999</v>
      </c>
      <c r="E227" s="2">
        <f>VLOOKUP(A227,'1인당 자동차등록대수'!A:AB,17,0)</f>
        <v>0.6</v>
      </c>
      <c r="F227" s="2">
        <f>VLOOKUP(A227,도시면적!A:I,7,0)</f>
        <v>200224909</v>
      </c>
      <c r="G227" s="2">
        <f>VLOOKUP(A227,'주택 수'!A:I,7,0)</f>
        <v>73069</v>
      </c>
    </row>
    <row r="228" spans="1:7" customFormat="1">
      <c r="A228" s="1" t="s">
        <v>226</v>
      </c>
      <c r="B228" s="2">
        <f>VLOOKUP(A228,교통문화지수!A:AL,24,0)</f>
        <v>46.84</v>
      </c>
      <c r="C228" s="2">
        <f>VLOOKUP(A228,교통문화지수!A:AL,25,0)</f>
        <v>11.59</v>
      </c>
      <c r="D228" s="2">
        <f>VLOOKUP(A228,교통문화지수!A:AL,26,0)</f>
        <v>17.45</v>
      </c>
      <c r="E228" s="2">
        <f>VLOOKUP(A228,'1인당 자동차등록대수'!A:AB,17,0)</f>
        <v>0.5</v>
      </c>
      <c r="F228" s="2">
        <f>VLOOKUP(A228,도시면적!A:I,7,0)</f>
        <v>23038239</v>
      </c>
      <c r="G228" s="2">
        <f>VLOOKUP(A228,'주택 수'!A:I,7,0)</f>
        <v>25647</v>
      </c>
    </row>
    <row r="229" spans="1:7" customFormat="1">
      <c r="A229" s="1" t="s">
        <v>227</v>
      </c>
      <c r="B229" s="2">
        <f>VLOOKUP(A229,교통문화지수!A:AL,24,0)</f>
        <v>44.81</v>
      </c>
      <c r="C229" s="2">
        <f>VLOOKUP(A229,교통문화지수!A:AL,25,0)</f>
        <v>18.309999999999999</v>
      </c>
      <c r="D229" s="2">
        <f>VLOOKUP(A229,교통문화지수!A:AL,26,0)</f>
        <v>15.08</v>
      </c>
      <c r="E229" s="2">
        <f>VLOOKUP(A229,'1인당 자동차등록대수'!A:AB,17,0)</f>
        <v>0.5</v>
      </c>
      <c r="F229" s="2">
        <f>VLOOKUP(A229,도시면적!A:I,7,0)</f>
        <v>92034569</v>
      </c>
      <c r="G229" s="2">
        <f>VLOOKUP(A229,'주택 수'!A:I,7,0)</f>
        <v>126319</v>
      </c>
    </row>
    <row r="230" spans="1:7" customFormat="1">
      <c r="A230" s="1" t="s">
        <v>228</v>
      </c>
      <c r="B230" s="2">
        <f>VLOOKUP(A230,교통문화지수!A:AL,24,0)</f>
        <v>45.92</v>
      </c>
      <c r="C230" s="2">
        <f>VLOOKUP(A230,교통문화지수!A:AL,25,0)</f>
        <v>10.92</v>
      </c>
      <c r="D230" s="2">
        <f>VLOOKUP(A230,교통문화지수!A:AL,26,0)</f>
        <v>16.02</v>
      </c>
      <c r="E230" s="2">
        <f>VLOOKUP(A230,'1인당 자동차등록대수'!A:AB,17,0)</f>
        <v>0.6</v>
      </c>
      <c r="F230" s="2">
        <f>VLOOKUP(A230,도시면적!A:I,7,0)</f>
        <v>36812408</v>
      </c>
      <c r="G230" s="2">
        <f>VLOOKUP(A230,'주택 수'!A:I,7,0)</f>
        <v>36369</v>
      </c>
    </row>
    <row r="231" spans="1:7" customFormat="1">
      <c r="A231" s="1" t="s">
        <v>229</v>
      </c>
      <c r="B231" s="2">
        <f>VLOOKUP(A231,교통문화지수!A:AL,24,0)</f>
        <v>46.82</v>
      </c>
      <c r="C231" s="2">
        <f>VLOOKUP(A231,교통문화지수!A:AL,25,0)</f>
        <v>15.86</v>
      </c>
      <c r="D231" s="2">
        <f>VLOOKUP(A231,교통문화지수!A:AL,26,0)</f>
        <v>16.5</v>
      </c>
      <c r="E231" s="2">
        <f>VLOOKUP(A231,'1인당 자동차등록대수'!A:AB,17,0)</f>
        <v>0.5</v>
      </c>
      <c r="F231" s="2">
        <f>VLOOKUP(A231,도시면적!A:I,7,0)</f>
        <v>141709476</v>
      </c>
      <c r="G231" s="2">
        <f>VLOOKUP(A231,'주택 수'!A:I,7,0)</f>
        <v>244364</v>
      </c>
    </row>
    <row r="232" spans="1:7" customFormat="1">
      <c r="A232" s="1" t="s">
        <v>230</v>
      </c>
      <c r="B232" s="2">
        <f>VLOOKUP(A232,교통문화지수!A:AL,24,0)</f>
        <v>47.71</v>
      </c>
      <c r="C232" s="2">
        <f>VLOOKUP(A232,교통문화지수!A:AL,25,0)</f>
        <v>9.2200000000000006</v>
      </c>
      <c r="D232" s="2">
        <f>VLOOKUP(A232,교통문화지수!A:AL,26,0)</f>
        <v>17.600000000000001</v>
      </c>
      <c r="E232" s="2">
        <f>VLOOKUP(A232,'1인당 자동차등록대수'!A:AB,17,0)</f>
        <v>0.6</v>
      </c>
      <c r="F232" s="2">
        <f>VLOOKUP(A232,도시면적!A:I,7,0)</f>
        <v>5959271</v>
      </c>
      <c r="G232" s="2">
        <f>VLOOKUP(A232,'주택 수'!A:I,7,0)</f>
        <v>14062</v>
      </c>
    </row>
    <row r="233" spans="1:7" customFormat="1">
      <c r="A233" s="1" t="s">
        <v>231</v>
      </c>
      <c r="B233" s="2">
        <f>VLOOKUP(A233,교통문화지수!A:AL,24,0)</f>
        <v>47.99</v>
      </c>
      <c r="C233" s="2">
        <f>VLOOKUP(A233,교통문화지수!A:AL,25,0)</f>
        <v>8.8699999999999992</v>
      </c>
      <c r="D233" s="2">
        <f>VLOOKUP(A233,교통문화지수!A:AL,26,0)</f>
        <v>17.66</v>
      </c>
      <c r="E233" s="2">
        <f>VLOOKUP(A233,'1인당 자동차등록대수'!A:AB,17,0)</f>
        <v>0.6</v>
      </c>
      <c r="F233" s="2">
        <f>VLOOKUP(A233,도시면적!A:I,7,0)</f>
        <v>36291475</v>
      </c>
      <c r="G233" s="2">
        <f>VLOOKUP(A233,'주택 수'!A:I,7,0)</f>
        <v>28832</v>
      </c>
    </row>
    <row r="234" spans="1:7" customFormat="1">
      <c r="A234" s="13" t="s">
        <v>232</v>
      </c>
      <c r="B234" s="2">
        <f>VLOOKUP(A234,교통문화지수!A:AL,24,0)</f>
        <v>40.549999999999997</v>
      </c>
      <c r="C234" s="2">
        <f>VLOOKUP(A234,교통문화지수!A:AL,25,0)</f>
        <v>6.42</v>
      </c>
      <c r="D234" s="2">
        <f>VLOOKUP(A234,교통문화지수!A:AL,26,0)</f>
        <v>17.54</v>
      </c>
      <c r="E234" s="2">
        <f>VLOOKUP(A234,'1인당 자동차등록대수'!A:AB,17,0)</f>
        <v>0.5</v>
      </c>
      <c r="F234" s="2">
        <f>VLOOKUP(A234,도시면적!A:I,7,0)</f>
        <v>35714016</v>
      </c>
      <c r="G234" s="2">
        <f>VLOOKUP(A234,'주택 수'!A:I,7,0)</f>
        <v>43472</v>
      </c>
    </row>
    <row r="235" spans="1:7" customFormat="1">
      <c r="A235" s="1" t="s">
        <v>233</v>
      </c>
      <c r="B235" s="2">
        <f>VLOOKUP(A235,교통문화지수!A:AL,24,0)</f>
        <v>45.84</v>
      </c>
      <c r="C235" s="2">
        <f>VLOOKUP(A235,교통문화지수!A:AL,25,0)</f>
        <v>15.8</v>
      </c>
      <c r="D235" s="2">
        <f>VLOOKUP(A235,교통문화지수!A:AL,26,0)</f>
        <v>16.5</v>
      </c>
      <c r="E235" s="2">
        <f>VLOOKUP(A235,'1인당 자동차등록대수'!A:AB,17,0)</f>
        <v>0.5</v>
      </c>
      <c r="F235" s="2">
        <f>VLOOKUP(A235,도시면적!A:I,7,0)</f>
        <v>736252276</v>
      </c>
      <c r="G235" s="2">
        <f>VLOOKUP(A235,'주택 수'!A:I,7,0)</f>
        <v>640256</v>
      </c>
    </row>
    <row r="236" spans="1:7" customFormat="1">
      <c r="A236" s="1" t="s">
        <v>234</v>
      </c>
      <c r="B236" s="2">
        <f>VLOOKUP(A236,교통문화지수!A:AL,24,0)</f>
        <v>38</v>
      </c>
      <c r="C236" s="2">
        <f>VLOOKUP(A236,교통문화지수!A:AL,25,0)</f>
        <v>12.74</v>
      </c>
      <c r="D236" s="2">
        <f>VLOOKUP(A236,교통문화지수!A:AL,26,0)</f>
        <v>16.399999999999999</v>
      </c>
      <c r="E236" s="2">
        <f>VLOOKUP(A236,'1인당 자동차등록대수'!A:AB,17,0)</f>
        <v>0.6</v>
      </c>
      <c r="F236" s="2">
        <f>VLOOKUP(A236,도시면적!A:I,7,0)</f>
        <v>12429805</v>
      </c>
      <c r="G236" s="2">
        <f>VLOOKUP(A236,'주택 수'!A:I,7,0)</f>
        <v>17021</v>
      </c>
    </row>
    <row r="237" spans="1:7" customFormat="1">
      <c r="A237" s="1" t="s">
        <v>235</v>
      </c>
      <c r="B237" s="2">
        <f>VLOOKUP(A237,교통문화지수!A:AL,24,0)</f>
        <v>48.36</v>
      </c>
      <c r="C237" s="2">
        <f>VLOOKUP(A237,교통문화지수!A:AL,25,0)</f>
        <v>14.69</v>
      </c>
      <c r="D237" s="2">
        <f>VLOOKUP(A237,교통문화지수!A:AL,26,0)</f>
        <v>17.329999999999998</v>
      </c>
      <c r="E237" s="2">
        <f>VLOOKUP(A237,'1인당 자동차등록대수'!A:AB,17,0)</f>
        <v>0.6</v>
      </c>
      <c r="F237" s="2">
        <f>VLOOKUP(A237,도시면적!A:I,7,0)</f>
        <v>35644901</v>
      </c>
      <c r="G237" s="2">
        <f>VLOOKUP(A237,'주택 수'!A:I,7,0)</f>
        <v>13898</v>
      </c>
    </row>
    <row r="238" spans="1:7" customFormat="1">
      <c r="A238" s="1" t="s">
        <v>236</v>
      </c>
      <c r="B238" s="2">
        <f>VLOOKUP(A238,교통문화지수!A:AL,24,0)</f>
        <v>47.41</v>
      </c>
      <c r="C238" s="2">
        <f>VLOOKUP(A238,교통문화지수!A:AL,25,0)</f>
        <v>16.45</v>
      </c>
      <c r="D238" s="2">
        <f>VLOOKUP(A238,교통문화지수!A:AL,26,0)</f>
        <v>17.96</v>
      </c>
      <c r="E238" s="2">
        <f>VLOOKUP(A238,'1인당 자동차등록대수'!A:AB,17,0)</f>
        <v>0.6</v>
      </c>
      <c r="F238" s="2">
        <f>VLOOKUP(A238,도시면적!A:I,7,0)</f>
        <v>17736716</v>
      </c>
      <c r="G238" s="2">
        <f>VLOOKUP(A238,'주택 수'!A:I,7,0)</f>
        <v>15702</v>
      </c>
    </row>
    <row r="239" spans="1:7" customFormat="1">
      <c r="A239" s="1" t="s">
        <v>237</v>
      </c>
      <c r="B239" s="2">
        <f>VLOOKUP(A239,교통문화지수!A:AL,24,0)</f>
        <v>51.19</v>
      </c>
      <c r="C239" s="2">
        <f>VLOOKUP(A239,교통문화지수!A:AL,25,0)</f>
        <v>19.399999999999999</v>
      </c>
      <c r="D239" s="2">
        <f>VLOOKUP(A239,교통문화지수!A:AL,26,0)</f>
        <v>17.170000000000002</v>
      </c>
      <c r="E239" s="2">
        <f>VLOOKUP(A239,'1인당 자동차등록대수'!A:AB,17,0)</f>
        <v>0.5</v>
      </c>
      <c r="F239" s="2">
        <f>VLOOKUP(A239,도시면적!A:I,7,0)</f>
        <v>31106651</v>
      </c>
      <c r="G239" s="2">
        <f>VLOOKUP(A239,'주택 수'!A:I,7,0)</f>
        <v>21218</v>
      </c>
    </row>
    <row r="240" spans="1:7" customFormat="1">
      <c r="A240" s="1" t="s">
        <v>238</v>
      </c>
      <c r="B240" s="2">
        <f>VLOOKUP(A240,교통문화지수!A:AL,24,0)</f>
        <v>42.32</v>
      </c>
      <c r="C240" s="2">
        <f>VLOOKUP(A240,교통문화지수!A:AL,25,0)</f>
        <v>14.9</v>
      </c>
      <c r="D240" s="2">
        <f>VLOOKUP(A240,교통문화지수!A:AL,26,0)</f>
        <v>17.440000000000001</v>
      </c>
      <c r="E240" s="2">
        <f>VLOOKUP(A240,'1인당 자동차등록대수'!A:AB,17,0)</f>
        <v>0.6</v>
      </c>
      <c r="F240" s="2">
        <f>VLOOKUP(A240,도시면적!A:I,7,0)</f>
        <v>55061021</v>
      </c>
      <c r="G240" s="2">
        <f>VLOOKUP(A240,'주택 수'!A:I,7,0)</f>
        <v>21677</v>
      </c>
    </row>
    <row r="241" spans="1:7" customFormat="1">
      <c r="A241" s="1" t="s">
        <v>239</v>
      </c>
      <c r="B241" s="2">
        <f>VLOOKUP(A241,교통문화지수!A:AL,24,0)</f>
        <v>46.55</v>
      </c>
      <c r="C241" s="2">
        <f>VLOOKUP(A241,교통문화지수!A:AL,25,0)</f>
        <v>12.27</v>
      </c>
      <c r="D241" s="2">
        <f>VLOOKUP(A241,교통문화지수!A:AL,26,0)</f>
        <v>16.760000000000002</v>
      </c>
      <c r="E241" s="2">
        <f>VLOOKUP(A241,'1인당 자동차등록대수'!A:AB,17,0)</f>
        <v>0.6</v>
      </c>
      <c r="F241" s="2">
        <f>VLOOKUP(A241,도시면적!A:I,7,0)</f>
        <v>38618516</v>
      </c>
      <c r="G241" s="2">
        <f>VLOOKUP(A241,'주택 수'!A:I,7,0)</f>
        <v>42939</v>
      </c>
    </row>
    <row r="242" spans="1:7" customFormat="1">
      <c r="A242" s="1" t="s">
        <v>240</v>
      </c>
      <c r="B242" s="2">
        <f>VLOOKUP(A242,교통문화지수!A:AL,24,0)</f>
        <v>46.04</v>
      </c>
      <c r="C242" s="2">
        <f>VLOOKUP(A242,교통문화지수!A:AL,25,0)</f>
        <v>17.96</v>
      </c>
      <c r="D242" s="2">
        <f>VLOOKUP(A242,교통문화지수!A:AL,26,0)</f>
        <v>15.56</v>
      </c>
      <c r="E242" s="2">
        <f>VLOOKUP(A242,'1인당 자동차등록대수'!A:AB,17,0)</f>
        <v>0.5</v>
      </c>
      <c r="F242" s="2">
        <f>VLOOKUP(A242,도시면적!A:I,7,0)</f>
        <v>57646100</v>
      </c>
      <c r="G242" s="2">
        <f>VLOOKUP(A242,'주택 수'!A:I,7,0)</f>
        <v>57840</v>
      </c>
    </row>
    <row r="243" spans="1:7" customFormat="1">
      <c r="A243" s="1" t="s">
        <v>241</v>
      </c>
      <c r="B243" s="2">
        <f>VLOOKUP(A243,교통문화지수!A:AL,24,0)</f>
        <v>43.97</v>
      </c>
      <c r="C243" s="2">
        <f>VLOOKUP(A243,교통문화지수!A:AL,25,0)</f>
        <v>13.11</v>
      </c>
      <c r="D243" s="2">
        <f>VLOOKUP(A243,교통문화지수!A:AL,26,0)</f>
        <v>16.07</v>
      </c>
      <c r="E243" s="2">
        <f>VLOOKUP(A243,'1인당 자동차등록대수'!A:AB,17,0)</f>
        <v>0.5</v>
      </c>
      <c r="F243" s="2">
        <f>VLOOKUP(A243,도시면적!A:I,7,0)</f>
        <v>13543694</v>
      </c>
      <c r="G243" s="2">
        <f>VLOOKUP(A243,'주택 수'!A:I,7,0)</f>
        <v>15303</v>
      </c>
    </row>
    <row r="244" spans="1:7" customFormat="1">
      <c r="A244" s="1" t="s">
        <v>242</v>
      </c>
      <c r="B244" s="2">
        <f>VLOOKUP(A244,교통문화지수!A:AL,24,0)</f>
        <v>49.41</v>
      </c>
      <c r="C244" s="2">
        <f>VLOOKUP(A244,교통문화지수!A:AL,25,0)</f>
        <v>15.85</v>
      </c>
      <c r="D244" s="2">
        <f>VLOOKUP(A244,교통문화지수!A:AL,26,0)</f>
        <v>17.61</v>
      </c>
      <c r="E244" s="2">
        <f>VLOOKUP(A244,'1인당 자동차등록대수'!A:AB,17,0)</f>
        <v>0.6</v>
      </c>
      <c r="F244" s="2">
        <f>VLOOKUP(A244,도시면적!A:I,7,0)</f>
        <v>26299913</v>
      </c>
      <c r="G244" s="2">
        <f>VLOOKUP(A244,'주택 수'!A:I,7,0)</f>
        <v>38332</v>
      </c>
    </row>
    <row r="245" spans="1:7" customFormat="1">
      <c r="A245" s="1" t="s">
        <v>243</v>
      </c>
      <c r="B245" s="2">
        <f>VLOOKUP(A245,교통문화지수!A:AL,24,0)</f>
        <v>44.47</v>
      </c>
      <c r="C245" s="2">
        <f>VLOOKUP(A245,교통문화지수!A:AL,25,0)</f>
        <v>20.5</v>
      </c>
      <c r="D245" s="2">
        <f>VLOOKUP(A245,교통문화지수!A:AL,26,0)</f>
        <v>16.25</v>
      </c>
      <c r="E245" s="2">
        <f>VLOOKUP(A245,'1인당 자동차등록대수'!A:AB,17,0)</f>
        <v>0.5</v>
      </c>
      <c r="F245" s="2">
        <f>VLOOKUP(A245,도시면적!A:I,7,0)</f>
        <v>339442798</v>
      </c>
      <c r="G245" s="2">
        <f>VLOOKUP(A245,'주택 수'!A:I,7,0)</f>
        <v>302927</v>
      </c>
    </row>
    <row r="246" spans="1:7" customFormat="1">
      <c r="A246" s="1" t="s">
        <v>244</v>
      </c>
      <c r="B246" s="2">
        <f>VLOOKUP(A246,교통문화지수!A:AL,24,0)</f>
        <v>46.18</v>
      </c>
      <c r="C246" s="2">
        <f>VLOOKUP(A246,교통문화지수!A:AL,25,0)</f>
        <v>15.83</v>
      </c>
      <c r="D246" s="2">
        <f>VLOOKUP(A246,교통문화지수!A:AL,26,0)</f>
        <v>16.41</v>
      </c>
      <c r="E246" s="2">
        <f>VLOOKUP(A246,'1인당 자동차등록대수'!A:AB,17,0)</f>
        <v>0.5</v>
      </c>
      <c r="F246" s="2">
        <f>VLOOKUP(A246,도시면적!A:I,7,0)</f>
        <v>108722161</v>
      </c>
      <c r="G246" s="2">
        <f>VLOOKUP(A246,'주택 수'!A:I,7,0)</f>
        <v>93399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workbookViewId="0"/>
  </sheetViews>
  <sheetFormatPr defaultRowHeight="16.5"/>
  <cols>
    <col min="1" max="1" width="24.125" style="15" bestFit="1" customWidth="1"/>
    <col min="2" max="4" width="13" style="15" bestFit="1" customWidth="1"/>
    <col min="5" max="5" width="21.125" style="15" bestFit="1" customWidth="1"/>
    <col min="6" max="6" width="13" style="15" bestFit="1" customWidth="1"/>
    <col min="7" max="7" width="7.75" style="15" bestFit="1" customWidth="1"/>
    <col min="8" max="16384" width="9" style="15"/>
  </cols>
  <sheetData>
    <row r="1" spans="1:7" customFormat="1">
      <c r="A1" s="17" t="s">
        <v>0</v>
      </c>
      <c r="B1" s="2" t="s">
        <v>246</v>
      </c>
      <c r="C1" s="2" t="s">
        <v>248</v>
      </c>
      <c r="D1" s="2" t="s">
        <v>250</v>
      </c>
      <c r="E1" s="2" t="s">
        <v>251</v>
      </c>
      <c r="F1" s="2" t="s">
        <v>252</v>
      </c>
      <c r="G1" s="2" t="s">
        <v>253</v>
      </c>
    </row>
    <row r="2" spans="1:7" customFormat="1">
      <c r="A2" s="1" t="s">
        <v>1</v>
      </c>
      <c r="B2" s="2">
        <f>VLOOKUP(A2,교통문화지수!A:AL,28,0)</f>
        <v>46.36</v>
      </c>
      <c r="C2" s="2">
        <f>VLOOKUP(A2,교통문화지수!A:AL,29,0)</f>
        <v>15.92</v>
      </c>
      <c r="D2" s="2">
        <f>VLOOKUP(A2,교통문화지수!A:AL,30,0)</f>
        <v>16.600000000000001</v>
      </c>
      <c r="E2" s="2">
        <f>VLOOKUP(A2,'1인당 자동차등록대수'!A:AB,20,0)</f>
        <v>0.5</v>
      </c>
      <c r="F2" s="2">
        <f>VLOOKUP(A2,도시면적!A:I,8,0)</f>
        <v>1030004376</v>
      </c>
      <c r="G2" s="2">
        <f>VLOOKUP(A2,'주택 수'!A:I,8,0)</f>
        <v>654719</v>
      </c>
    </row>
    <row r="3" spans="1:7" customFormat="1">
      <c r="A3" s="1" t="s">
        <v>2</v>
      </c>
      <c r="B3" s="2">
        <f>VLOOKUP(A3,교통문화지수!A:AL,28,0)</f>
        <v>45.71</v>
      </c>
      <c r="C3" s="2">
        <f>VLOOKUP(A3,교통문화지수!A:AL,29,0)</f>
        <v>18.73</v>
      </c>
      <c r="D3" s="2">
        <f>VLOOKUP(A3,교통문화지수!A:AL,30,0)</f>
        <v>16.64</v>
      </c>
      <c r="E3" s="2">
        <f>VLOOKUP(A3,'1인당 자동차등록대수'!A:AB,20,0)</f>
        <v>0.5</v>
      </c>
      <c r="F3" s="2">
        <f>VLOOKUP(A3,도시면적!A:I,8,0)</f>
        <v>84958649</v>
      </c>
      <c r="G3" s="2">
        <f>VLOOKUP(A3,'주택 수'!A:I,8,0)</f>
        <v>89259</v>
      </c>
    </row>
    <row r="4" spans="1:7" customFormat="1">
      <c r="A4" s="1" t="s">
        <v>3</v>
      </c>
      <c r="B4" s="2">
        <f>VLOOKUP(A4,교통문화지수!A:AL,28,0)</f>
        <v>48.31</v>
      </c>
      <c r="C4" s="2">
        <f>VLOOKUP(A4,교통문화지수!A:AL,29,0)</f>
        <v>11.93</v>
      </c>
      <c r="D4" s="2">
        <f>VLOOKUP(A4,교통문화지수!A:AL,30,0)</f>
        <v>16.64</v>
      </c>
      <c r="E4" s="2">
        <f>VLOOKUP(A4,'1인당 자동차등록대수'!A:AB,20,0)</f>
        <v>0.6</v>
      </c>
      <c r="F4" s="2">
        <f>VLOOKUP(A4,도시면적!A:I,8,0)</f>
        <v>12421767</v>
      </c>
      <c r="G4" s="2">
        <f>VLOOKUP(A4,'주택 수'!A:I,8,0)</f>
        <v>13129</v>
      </c>
    </row>
    <row r="5" spans="1:7" customFormat="1">
      <c r="A5" s="1" t="s">
        <v>4</v>
      </c>
      <c r="B5" s="2">
        <f>VLOOKUP(A5,교통문화지수!A:AL,28,0)</f>
        <v>43.92</v>
      </c>
      <c r="C5" s="2">
        <f>VLOOKUP(A5,교통문화지수!A:AL,29,0)</f>
        <v>20.420000000000002</v>
      </c>
      <c r="D5" s="2">
        <f>VLOOKUP(A5,교통문화지수!A:AL,30,0)</f>
        <v>16.25</v>
      </c>
      <c r="E5" s="2">
        <f>VLOOKUP(A5,'1인당 자동차등록대수'!A:AB,20,0)</f>
        <v>0.5</v>
      </c>
      <c r="F5" s="2">
        <f>VLOOKUP(A5,도시면적!A:I,8,0)</f>
        <v>124014784</v>
      </c>
      <c r="G5" s="2">
        <f>VLOOKUP(A5,'주택 수'!A:I,8,0)</f>
        <v>41536</v>
      </c>
    </row>
    <row r="6" spans="1:7" customFormat="1">
      <c r="A6" s="1" t="s">
        <v>5</v>
      </c>
      <c r="B6" s="2">
        <f>VLOOKUP(A6,교통문화지수!A:AL,28,0)</f>
        <v>43.65</v>
      </c>
      <c r="C6" s="2">
        <f>VLOOKUP(A6,교통문화지수!A:AL,29,0)</f>
        <v>18.18</v>
      </c>
      <c r="D6" s="2">
        <f>VLOOKUP(A6,교통문화지수!A:AL,30,0)</f>
        <v>15.86</v>
      </c>
      <c r="E6" s="2">
        <f>VLOOKUP(A6,'1인당 자동차등록대수'!A:AB,20,0)</f>
        <v>0.5</v>
      </c>
      <c r="F6" s="2">
        <f>VLOOKUP(A6,도시면적!A:I,8,0)</f>
        <v>79882140</v>
      </c>
      <c r="G6" s="2">
        <f>VLOOKUP(A6,'주택 수'!A:I,8,0)</f>
        <v>30663</v>
      </c>
    </row>
    <row r="7" spans="1:7" customFormat="1">
      <c r="A7" s="1" t="s">
        <v>6</v>
      </c>
      <c r="B7" s="2">
        <f>VLOOKUP(A7,교통문화지수!A:AL,28,0)</f>
        <v>45.63</v>
      </c>
      <c r="C7" s="2">
        <f>VLOOKUP(A7,교통문화지수!A:AL,29,0)</f>
        <v>18.239999999999998</v>
      </c>
      <c r="D7" s="2">
        <f>VLOOKUP(A7,교통문화지수!A:AL,30,0)</f>
        <v>16.239999999999998</v>
      </c>
      <c r="E7" s="2">
        <f>VLOOKUP(A7,'1인당 자동차등록대수'!A:AB,20,0)</f>
        <v>0.5</v>
      </c>
      <c r="F7" s="2">
        <f>VLOOKUP(A7,도시면적!A:I,8,0)</f>
        <v>42065437</v>
      </c>
      <c r="G7" s="2">
        <f>VLOOKUP(A7,'주택 수'!A:I,8,0)</f>
        <v>39169</v>
      </c>
    </row>
    <row r="8" spans="1:7" customFormat="1">
      <c r="A8" s="1" t="s">
        <v>7</v>
      </c>
      <c r="B8" s="2">
        <f>VLOOKUP(A8,교통문화지수!A:AL,28,0)</f>
        <v>46.86</v>
      </c>
      <c r="C8" s="2">
        <f>VLOOKUP(A8,교통문화지수!A:AL,29,0)</f>
        <v>11.59</v>
      </c>
      <c r="D8" s="2">
        <f>VLOOKUP(A8,교통문화지수!A:AL,30,0)</f>
        <v>16.95</v>
      </c>
      <c r="E8" s="2">
        <f>VLOOKUP(A8,'1인당 자동차등록대수'!A:AB,20,0)</f>
        <v>0.6</v>
      </c>
      <c r="F8" s="2">
        <f>VLOOKUP(A8,도시면적!A:I,8,0)</f>
        <v>3710000</v>
      </c>
      <c r="G8" s="2">
        <f>VLOOKUP(A8,'주택 수'!A:I,8,0)</f>
        <v>8330</v>
      </c>
    </row>
    <row r="9" spans="1:7" customFormat="1">
      <c r="A9" s="1" t="s">
        <v>8</v>
      </c>
      <c r="B9" s="2">
        <f>VLOOKUP(A9,교통문화지수!A:AL,28,0)</f>
        <v>45.17</v>
      </c>
      <c r="C9" s="2">
        <f>VLOOKUP(A9,교통문화지수!A:AL,29,0)</f>
        <v>18.239999999999998</v>
      </c>
      <c r="D9" s="2">
        <f>VLOOKUP(A9,교통문화지수!A:AL,30,0)</f>
        <v>17.579999999999998</v>
      </c>
      <c r="E9" s="2">
        <f>VLOOKUP(A9,'1인당 자동차등록대수'!A:AB,20,0)</f>
        <v>0.6</v>
      </c>
      <c r="F9" s="2">
        <f>VLOOKUP(A9,도시면적!A:I,8,0)</f>
        <v>12029284</v>
      </c>
      <c r="G9" s="2">
        <f>VLOOKUP(A9,'주택 수'!A:I,8,0)</f>
        <v>14427</v>
      </c>
    </row>
    <row r="10" spans="1:7" customFormat="1">
      <c r="A10" s="1" t="s">
        <v>9</v>
      </c>
      <c r="B10" s="2">
        <f>VLOOKUP(A10,교통문화지수!A:AL,28,0)</f>
        <v>48.29</v>
      </c>
      <c r="C10" s="2">
        <f>VLOOKUP(A10,교통문화지수!A:AL,29,0)</f>
        <v>16.95</v>
      </c>
      <c r="D10" s="2">
        <f>VLOOKUP(A10,교통문화지수!A:AL,30,0)</f>
        <v>16.760000000000002</v>
      </c>
      <c r="E10" s="2">
        <f>VLOOKUP(A10,'1인당 자동차등록대수'!A:AB,20,0)</f>
        <v>0.6</v>
      </c>
      <c r="F10" s="2">
        <f>VLOOKUP(A10,도시면적!A:I,8,0)</f>
        <v>26383940</v>
      </c>
      <c r="G10" s="2">
        <f>VLOOKUP(A10,'주택 수'!A:I,8,0)</f>
        <v>18165</v>
      </c>
    </row>
    <row r="11" spans="1:7" customFormat="1">
      <c r="A11" s="1" t="s">
        <v>10</v>
      </c>
      <c r="B11" s="2">
        <f>VLOOKUP(A11,교통문화지수!A:AL,28,0)</f>
        <v>49.61</v>
      </c>
      <c r="C11" s="2">
        <f>VLOOKUP(A11,교통문화지수!A:AL,29,0)</f>
        <v>19.82</v>
      </c>
      <c r="D11" s="2">
        <f>VLOOKUP(A11,교통문화지수!A:AL,30,0)</f>
        <v>18.489999999999998</v>
      </c>
      <c r="E11" s="2">
        <f>VLOOKUP(A11,'1인당 자동차등록대수'!A:AB,20,0)</f>
        <v>0.5</v>
      </c>
      <c r="F11" s="2">
        <f>VLOOKUP(A11,도시면적!A:I,8,0)</f>
        <v>88304465</v>
      </c>
      <c r="G11" s="2">
        <f>VLOOKUP(A11,'주택 수'!A:I,8,0)</f>
        <v>143538</v>
      </c>
    </row>
    <row r="12" spans="1:7" customFormat="1">
      <c r="A12" s="1" t="s">
        <v>11</v>
      </c>
      <c r="B12" s="2">
        <f>VLOOKUP(A12,교통문화지수!A:AL,28,0)</f>
        <v>45.78</v>
      </c>
      <c r="C12" s="2">
        <f>VLOOKUP(A12,교통문화지수!A:AL,29,0)</f>
        <v>14.63</v>
      </c>
      <c r="D12" s="2">
        <f>VLOOKUP(A12,교통문화지수!A:AL,30,0)</f>
        <v>15.83</v>
      </c>
      <c r="E12" s="2">
        <f>VLOOKUP(A12,'1인당 자동차등록대수'!A:AB,20,0)</f>
        <v>0.6</v>
      </c>
      <c r="F12" s="2">
        <f>VLOOKUP(A12,도시면적!A:I,8,0)</f>
        <v>14839016</v>
      </c>
      <c r="G12" s="2">
        <f>VLOOKUP(A12,'주택 수'!A:I,8,0)</f>
        <v>13074</v>
      </c>
    </row>
    <row r="13" spans="1:7" customFormat="1">
      <c r="A13" s="1" t="s">
        <v>12</v>
      </c>
      <c r="B13" s="2">
        <f>VLOOKUP(A13,교통문화지수!A:AL,28,0)</f>
        <v>48.09</v>
      </c>
      <c r="C13" s="2">
        <f>VLOOKUP(A13,교통문화지수!A:AL,29,0)</f>
        <v>12.93</v>
      </c>
      <c r="D13" s="2">
        <f>VLOOKUP(A13,교통문화지수!A:AL,30,0)</f>
        <v>13.46</v>
      </c>
      <c r="E13" s="2">
        <f>VLOOKUP(A13,'1인당 자동차등록대수'!A:AB,20,0)</f>
        <v>0.6</v>
      </c>
      <c r="F13" s="2">
        <f>VLOOKUP(A13,도시면적!A:I,8,0)</f>
        <v>42543171</v>
      </c>
      <c r="G13" s="2">
        <f>VLOOKUP(A13,'주택 수'!A:I,8,0)</f>
        <v>17257</v>
      </c>
    </row>
    <row r="14" spans="1:7" customFormat="1">
      <c r="A14" s="1" t="s">
        <v>13</v>
      </c>
      <c r="B14" s="2">
        <f>VLOOKUP(A14,교통문화지수!A:AL,28,0)</f>
        <v>45.46</v>
      </c>
      <c r="C14" s="2">
        <f>VLOOKUP(A14,교통문화지수!A:AL,29,0)</f>
        <v>16.989999999999998</v>
      </c>
      <c r="D14" s="2">
        <f>VLOOKUP(A14,교통문화지수!A:AL,30,0)</f>
        <v>17.559999999999999</v>
      </c>
      <c r="E14" s="2">
        <f>VLOOKUP(A14,'1인당 자동차등록대수'!A:AB,20,0)</f>
        <v>0.6</v>
      </c>
      <c r="F14" s="2">
        <f>VLOOKUP(A14,도시면적!A:I,8,0)</f>
        <v>26456700</v>
      </c>
      <c r="G14" s="2">
        <f>VLOOKUP(A14,'주택 수'!A:I,8,0)</f>
        <v>16870</v>
      </c>
    </row>
    <row r="15" spans="1:7" customFormat="1">
      <c r="A15" s="1" t="s">
        <v>14</v>
      </c>
      <c r="B15" s="2">
        <f>VLOOKUP(A15,교통문화지수!A:AL,28,0)</f>
        <v>46.67</v>
      </c>
      <c r="C15" s="2">
        <f>VLOOKUP(A15,교통문화지수!A:AL,29,0)</f>
        <v>13.37</v>
      </c>
      <c r="D15" s="2">
        <f>VLOOKUP(A15,교통문화지수!A:AL,30,0)</f>
        <v>17.75</v>
      </c>
      <c r="E15" s="2">
        <f>VLOOKUP(A15,'1인당 자동차등록대수'!A:AB,20,0)</f>
        <v>0.5</v>
      </c>
      <c r="F15" s="2">
        <f>VLOOKUP(A15,도시면적!A:I,8,0)</f>
        <v>335305852</v>
      </c>
      <c r="G15" s="2">
        <f>VLOOKUP(A15,'주택 수'!A:I,8,0)</f>
        <v>105579</v>
      </c>
    </row>
    <row r="16" spans="1:7" customFormat="1">
      <c r="A16" s="1" t="s">
        <v>15</v>
      </c>
      <c r="B16" s="2">
        <f>VLOOKUP(A16,교통문화지수!A:AL,28,0)</f>
        <v>45.62</v>
      </c>
      <c r="C16" s="2">
        <f>VLOOKUP(A16,교통문화지수!A:AL,29,0)</f>
        <v>17.47</v>
      </c>
      <c r="D16" s="2">
        <f>VLOOKUP(A16,교통문화지수!A:AL,30,0)</f>
        <v>16.8</v>
      </c>
      <c r="E16" s="2">
        <f>VLOOKUP(A16,'1인당 자동차등록대수'!A:AB,20,0)</f>
        <v>0.5</v>
      </c>
      <c r="F16" s="2">
        <f>VLOOKUP(A16,도시면적!A:I,8,0)</f>
        <v>66544336</v>
      </c>
      <c r="G16" s="2">
        <f>VLOOKUP(A16,'주택 수'!A:I,8,0)</f>
        <v>20436</v>
      </c>
    </row>
    <row r="17" spans="1:7" customFormat="1">
      <c r="A17" s="1" t="s">
        <v>16</v>
      </c>
      <c r="B17" s="2">
        <f>VLOOKUP(A17,교통문화지수!A:AL,28,0)</f>
        <v>47.72</v>
      </c>
      <c r="C17" s="2">
        <f>VLOOKUP(A17,교통문화지수!A:AL,29,0)</f>
        <v>18.68</v>
      </c>
      <c r="D17" s="2">
        <f>VLOOKUP(A17,교통문화지수!A:AL,30,0)</f>
        <v>19.059999999999999</v>
      </c>
      <c r="E17" s="2">
        <f>VLOOKUP(A17,'1인당 자동차등록대수'!A:AB,20,0)</f>
        <v>0.6</v>
      </c>
      <c r="F17" s="2">
        <f>VLOOKUP(A17,도시면적!A:I,8,0)</f>
        <v>16680775</v>
      </c>
      <c r="G17" s="2">
        <f>VLOOKUP(A17,'주택 수'!A:I,8,0)</f>
        <v>22098</v>
      </c>
    </row>
    <row r="18" spans="1:7" customFormat="1">
      <c r="A18" s="1" t="s">
        <v>17</v>
      </c>
      <c r="B18" s="2">
        <f>VLOOKUP(A18,교통문화지수!A:AL,28,0)</f>
        <v>46.68</v>
      </c>
      <c r="C18" s="2">
        <f>VLOOKUP(A18,교통문화지수!A:AL,29,0)</f>
        <v>15.33</v>
      </c>
      <c r="D18" s="2">
        <f>VLOOKUP(A18,교통문화지수!A:AL,30,0)</f>
        <v>17.84</v>
      </c>
      <c r="E18" s="2">
        <f>VLOOKUP(A18,'1인당 자동차등록대수'!A:AB,20,0)</f>
        <v>0.6</v>
      </c>
      <c r="F18" s="2">
        <f>VLOOKUP(A18,도시면적!A:I,8,0)</f>
        <v>30715247</v>
      </c>
      <c r="G18" s="2">
        <f>VLOOKUP(A18,'주택 수'!A:I,8,0)</f>
        <v>30457</v>
      </c>
    </row>
    <row r="19" spans="1:7" customFormat="1">
      <c r="A19" s="1" t="s">
        <v>18</v>
      </c>
      <c r="B19" s="2">
        <f>VLOOKUP(A19,교통문화지수!A:AL,28,0)</f>
        <v>47.84</v>
      </c>
      <c r="C19" s="2">
        <f>VLOOKUP(A19,교통문화지수!A:AL,29,0)</f>
        <v>10.94</v>
      </c>
      <c r="D19" s="2">
        <f>VLOOKUP(A19,교통문화지수!A:AL,30,0)</f>
        <v>15.14</v>
      </c>
      <c r="E19" s="2">
        <f>VLOOKUP(A19,'1인당 자동차등록대수'!A:AB,20,0)</f>
        <v>0.6</v>
      </c>
      <c r="F19" s="2">
        <f>VLOOKUP(A19,도시면적!A:I,8,0)</f>
        <v>13229891</v>
      </c>
      <c r="G19" s="2">
        <f>VLOOKUP(A19,'주택 수'!A:I,8,0)</f>
        <v>9979</v>
      </c>
    </row>
    <row r="20" spans="1:7" customFormat="1">
      <c r="A20" s="1" t="s">
        <v>19</v>
      </c>
      <c r="B20" s="2">
        <f>VLOOKUP(A20,교통문화지수!A:AL,28,0)</f>
        <v>48.06</v>
      </c>
      <c r="C20" s="2">
        <f>VLOOKUP(A20,교통문화지수!A:AL,29,0)</f>
        <v>12.14</v>
      </c>
      <c r="D20" s="2">
        <f>VLOOKUP(A20,교통문화지수!A:AL,30,0)</f>
        <v>18.059999999999999</v>
      </c>
      <c r="E20" s="2">
        <f>VLOOKUP(A20,'1인당 자동차등록대수'!A:AB,20,0)</f>
        <v>0.6</v>
      </c>
      <c r="F20" s="2">
        <f>VLOOKUP(A20,도시면적!A:I,8,0)</f>
        <v>9918922</v>
      </c>
      <c r="G20" s="2">
        <f>VLOOKUP(A20,'주택 수'!A:I,8,0)</f>
        <v>20753</v>
      </c>
    </row>
    <row r="21" spans="1:7" customFormat="1">
      <c r="A21" s="1" t="s">
        <v>20</v>
      </c>
      <c r="B21" s="2">
        <f>VLOOKUP(A21,교통문화지수!A:AL,28,0)</f>
        <v>46.94</v>
      </c>
      <c r="C21" s="2">
        <f>VLOOKUP(A21,교통문화지수!A:AL,29,0)</f>
        <v>17.3</v>
      </c>
      <c r="D21" s="2">
        <f>VLOOKUP(A21,교통문화지수!A:AL,30,0)</f>
        <v>16.98</v>
      </c>
      <c r="E21" s="2">
        <f>VLOOKUP(A21,'1인당 자동차등록대수'!A:AB,20,0)</f>
        <v>0.5</v>
      </c>
      <c r="F21" s="2">
        <f>VLOOKUP(A21,도시면적!A:I,8,0)</f>
        <v>3385441488</v>
      </c>
      <c r="G21" s="2">
        <f>VLOOKUP(A21,'주택 수'!A:I,8,0)</f>
        <v>4608126</v>
      </c>
    </row>
    <row r="22" spans="1:7" customFormat="1">
      <c r="A22" s="1" t="s">
        <v>21</v>
      </c>
      <c r="B22" s="2">
        <f>VLOOKUP(A22,교통문화지수!A:AL,28,0)</f>
        <v>47.18</v>
      </c>
      <c r="C22" s="2">
        <f>VLOOKUP(A22,교통문화지수!A:AL,29,0)</f>
        <v>18.239999999999998</v>
      </c>
      <c r="D22" s="2">
        <f>VLOOKUP(A22,교통문화지수!A:AL,30,0)</f>
        <v>17.68</v>
      </c>
      <c r="E22" s="2">
        <f>VLOOKUP(A22,'1인당 자동차등록대수'!A:AB,20,0)</f>
        <v>0.5</v>
      </c>
      <c r="F22" s="2">
        <f>VLOOKUP(A22,도시면적!A:I,8,0)</f>
        <v>81889445</v>
      </c>
      <c r="G22" s="2">
        <f>VLOOKUP(A22,'주택 수'!A:I,8,0)</f>
        <v>26761</v>
      </c>
    </row>
    <row r="23" spans="1:7" customFormat="1">
      <c r="A23" s="1" t="s">
        <v>22</v>
      </c>
      <c r="B23" s="2">
        <f>VLOOKUP(A23,교통문화지수!A:AL,28,0)</f>
        <v>49.49</v>
      </c>
      <c r="C23" s="2">
        <f>VLOOKUP(A23,교통문화지수!A:AL,29,0)</f>
        <v>19.649999999999999</v>
      </c>
      <c r="D23" s="2">
        <f>VLOOKUP(A23,교통문화지수!A:AL,30,0)</f>
        <v>17.41</v>
      </c>
      <c r="E23" s="2">
        <f>VLOOKUP(A23,'1인당 자동차등록대수'!A:AB,20,0)</f>
        <v>0.4</v>
      </c>
      <c r="F23" s="2">
        <f>VLOOKUP(A23,도시면적!A:I,8,0)</f>
        <v>195008686</v>
      </c>
      <c r="G23" s="2">
        <f>VLOOKUP(A23,'주택 수'!A:I,8,0)</f>
        <v>339468</v>
      </c>
    </row>
    <row r="24" spans="1:7" customFormat="1">
      <c r="A24" s="1" t="s">
        <v>23</v>
      </c>
      <c r="B24" s="2">
        <f>VLOOKUP(A24,교통문화지수!A:AL,28,0)</f>
        <v>47.67</v>
      </c>
      <c r="C24" s="2">
        <f>VLOOKUP(A24,교통문화지수!A:AL,29,0)</f>
        <v>16.23</v>
      </c>
      <c r="D24" s="2">
        <f>VLOOKUP(A24,교통문화지수!A:AL,30,0)</f>
        <v>16.95</v>
      </c>
      <c r="E24" s="2">
        <f>VLOOKUP(A24,'1인당 자동차등록대수'!A:AB,20,0)</f>
        <v>0.4</v>
      </c>
      <c r="F24" s="2">
        <f>VLOOKUP(A24,도시면적!A:I,8,0)</f>
        <v>35853000</v>
      </c>
      <c r="G24" s="2">
        <f>VLOOKUP(A24,'주택 수'!A:I,8,0)</f>
        <v>18426</v>
      </c>
    </row>
    <row r="25" spans="1:7" customFormat="1">
      <c r="A25" s="1" t="s">
        <v>24</v>
      </c>
      <c r="B25" s="2">
        <f>VLOOKUP(A25,교통문화지수!A:AL,28,0)</f>
        <v>47.03</v>
      </c>
      <c r="C25" s="2">
        <f>VLOOKUP(A25,교통문화지수!A:AL,29,0)</f>
        <v>21.43</v>
      </c>
      <c r="D25" s="2">
        <f>VLOOKUP(A25,교통문화지수!A:AL,30,0)</f>
        <v>16.05</v>
      </c>
      <c r="E25" s="2">
        <f>VLOOKUP(A25,'1인당 자동차등록대수'!A:AB,20,0)</f>
        <v>0.4</v>
      </c>
      <c r="F25" s="2">
        <f>VLOOKUP(A25,도시면적!A:I,8,0)</f>
        <v>38506473</v>
      </c>
      <c r="G25" s="2">
        <f>VLOOKUP(A25,'주택 수'!A:I,8,0)</f>
        <v>97560</v>
      </c>
    </row>
    <row r="26" spans="1:7" customFormat="1">
      <c r="A26" s="1" t="s">
        <v>25</v>
      </c>
      <c r="B26" s="2">
        <f>VLOOKUP(A26,교통문화지수!A:AL,28,0)</f>
        <v>47.42</v>
      </c>
      <c r="C26" s="2">
        <f>VLOOKUP(A26,교통문화지수!A:AL,29,0)</f>
        <v>15.31</v>
      </c>
      <c r="D26" s="2">
        <f>VLOOKUP(A26,교통문화지수!A:AL,30,0)</f>
        <v>18.170000000000002</v>
      </c>
      <c r="E26" s="2">
        <f>VLOOKUP(A26,'1인당 자동차등록대수'!A:AB,20,0)</f>
        <v>0.5</v>
      </c>
      <c r="F26" s="2">
        <f>VLOOKUP(A26,도시면적!A:I,8,0)</f>
        <v>172263424</v>
      </c>
      <c r="G26" s="2">
        <f>VLOOKUP(A26,'주택 수'!A:I,8,0)</f>
        <v>130350</v>
      </c>
    </row>
    <row r="27" spans="1:7" customFormat="1">
      <c r="A27" s="1" t="s">
        <v>26</v>
      </c>
      <c r="B27" s="2">
        <f>VLOOKUP(A27,교통문화지수!A:AL,28,0)</f>
        <v>46.55</v>
      </c>
      <c r="C27" s="2">
        <f>VLOOKUP(A27,교통문화지수!A:AL,29,0)</f>
        <v>11.16</v>
      </c>
      <c r="D27" s="2">
        <f>VLOOKUP(A27,교통문화지수!A:AL,30,0)</f>
        <v>15.77</v>
      </c>
      <c r="E27" s="2">
        <f>VLOOKUP(A27,'1인당 자동차등록대수'!A:AB,20,0)</f>
        <v>0.4</v>
      </c>
      <c r="F27" s="2">
        <f>VLOOKUP(A27,도시면적!A:I,8,0)</f>
        <v>33292067</v>
      </c>
      <c r="G27" s="2">
        <f>VLOOKUP(A27,'주택 수'!A:I,8,0)</f>
        <v>60917</v>
      </c>
    </row>
    <row r="28" spans="1:7" customFormat="1">
      <c r="A28" s="1" t="s">
        <v>27</v>
      </c>
      <c r="B28" s="2">
        <f>VLOOKUP(A28,교통문화지수!A:AL,28,0)</f>
        <v>46.79</v>
      </c>
      <c r="C28" s="2">
        <f>VLOOKUP(A28,교통문화지수!A:AL,29,0)</f>
        <v>18.329999999999998</v>
      </c>
      <c r="D28" s="2">
        <f>VLOOKUP(A28,교통문화지수!A:AL,30,0)</f>
        <v>16.850000000000001</v>
      </c>
      <c r="E28" s="2">
        <f>VLOOKUP(A28,'1인당 자동차등록대수'!A:AB,20,0)</f>
        <v>0.4</v>
      </c>
      <c r="F28" s="2">
        <f>VLOOKUP(A28,도시면적!A:I,8,0)</f>
        <v>36460323</v>
      </c>
      <c r="G28" s="2">
        <f>VLOOKUP(A28,'주택 수'!A:I,8,0)</f>
        <v>91201</v>
      </c>
    </row>
    <row r="29" spans="1:7" customFormat="1">
      <c r="A29" s="1" t="s">
        <v>28</v>
      </c>
      <c r="B29" s="2">
        <f>VLOOKUP(A29,교통문화지수!A:AL,28,0)</f>
        <v>48.54</v>
      </c>
      <c r="C29" s="2">
        <f>VLOOKUP(A29,교통문화지수!A:AL,29,0)</f>
        <v>16.22</v>
      </c>
      <c r="D29" s="2">
        <f>VLOOKUP(A29,교통문화지수!A:AL,30,0)</f>
        <v>15.03</v>
      </c>
      <c r="E29" s="2">
        <f>VLOOKUP(A29,'1인당 자동차등록대수'!A:AB,20,0)</f>
        <v>0.5</v>
      </c>
      <c r="F29" s="2">
        <f>VLOOKUP(A29,도시면적!A:I,8,0)</f>
        <v>104689413</v>
      </c>
      <c r="G29" s="2">
        <f>VLOOKUP(A29,'주택 수'!A:I,8,0)</f>
        <v>167035</v>
      </c>
    </row>
    <row r="30" spans="1:7" customFormat="1">
      <c r="A30" s="1" t="s">
        <v>29</v>
      </c>
      <c r="B30" s="2">
        <f>VLOOKUP(A30,교통문화지수!A:AL,28,0)</f>
        <v>47.15</v>
      </c>
      <c r="C30" s="2">
        <f>VLOOKUP(A30,교통문화지수!A:AL,29,0)</f>
        <v>16.79</v>
      </c>
      <c r="D30" s="2">
        <f>VLOOKUP(A30,교통문화지수!A:AL,30,0)</f>
        <v>16.8</v>
      </c>
      <c r="E30" s="2">
        <f>VLOOKUP(A30,'1인당 자동차등록대수'!A:AB,20,0)</f>
        <v>0.4</v>
      </c>
      <c r="F30" s="2">
        <f>VLOOKUP(A30,도시면적!A:I,8,0)</f>
        <v>242423014</v>
      </c>
      <c r="G30" s="2">
        <f>VLOOKUP(A30,'주택 수'!A:I,8,0)</f>
        <v>252799</v>
      </c>
    </row>
    <row r="31" spans="1:7" customFormat="1">
      <c r="A31" s="1" t="s">
        <v>30</v>
      </c>
      <c r="B31" s="2">
        <f>VLOOKUP(A31,교통문화지수!A:AL,28,0)</f>
        <v>46.04</v>
      </c>
      <c r="C31" s="2">
        <f>VLOOKUP(A31,교통문화지수!A:AL,29,0)</f>
        <v>19.55</v>
      </c>
      <c r="D31" s="2">
        <f>VLOOKUP(A31,교통문화지수!A:AL,30,0)</f>
        <v>17.45</v>
      </c>
      <c r="E31" s="2">
        <f>VLOOKUP(A31,'1인당 자동차등록대수'!A:AB,20,0)</f>
        <v>0.4</v>
      </c>
      <c r="F31" s="2">
        <f>VLOOKUP(A31,도시면적!A:I,8,0)</f>
        <v>33565219</v>
      </c>
      <c r="G31" s="2">
        <f>VLOOKUP(A31,'주택 수'!A:I,8,0)</f>
        <v>38523</v>
      </c>
    </row>
    <row r="32" spans="1:7" customFormat="1">
      <c r="A32" s="1" t="s">
        <v>31</v>
      </c>
      <c r="B32" s="2">
        <f>VLOOKUP(A32,교통문화지수!A:AL,28,0)</f>
        <v>47.36</v>
      </c>
      <c r="C32" s="2">
        <f>VLOOKUP(A32,교통문화지수!A:AL,29,0)</f>
        <v>21.17</v>
      </c>
      <c r="D32" s="2">
        <f>VLOOKUP(A32,교통문화지수!A:AL,30,0)</f>
        <v>17.84</v>
      </c>
      <c r="E32" s="2">
        <f>VLOOKUP(A32,'1인당 자동차등록대수'!A:AB,20,0)</f>
        <v>0.4</v>
      </c>
      <c r="F32" s="2">
        <f>VLOOKUP(A32,도시면적!A:I,8,0)</f>
        <v>53450001</v>
      </c>
      <c r="G32" s="2">
        <f>VLOOKUP(A32,'주택 수'!A:I,8,0)</f>
        <v>273723</v>
      </c>
    </row>
    <row r="33" spans="1:7" customFormat="1">
      <c r="A33" s="1" t="s">
        <v>32</v>
      </c>
      <c r="B33" s="2">
        <f>VLOOKUP(A33,교통문화지수!A:AL,28,0)</f>
        <v>46.6</v>
      </c>
      <c r="C33" s="2">
        <f>VLOOKUP(A33,교통문화지수!A:AL,29,0)</f>
        <v>19.25</v>
      </c>
      <c r="D33" s="2">
        <f>VLOOKUP(A33,교통문화지수!A:AL,30,0)</f>
        <v>17.78</v>
      </c>
      <c r="E33" s="2">
        <f>VLOOKUP(A33,'1인당 자동차등록대수'!A:AB,20,0)</f>
        <v>0.4</v>
      </c>
      <c r="F33" s="2">
        <f>VLOOKUP(A33,도시면적!A:I,8,0)</f>
        <v>141820898</v>
      </c>
      <c r="G33" s="2">
        <f>VLOOKUP(A33,'주택 수'!A:I,8,0)</f>
        <v>268934</v>
      </c>
    </row>
    <row r="34" spans="1:7" customFormat="1">
      <c r="A34" s="1" t="s">
        <v>33</v>
      </c>
      <c r="B34" s="2">
        <f>VLOOKUP(A34,교통문화지수!A:AL,28,0)</f>
        <v>47.02</v>
      </c>
      <c r="C34" s="2">
        <f>VLOOKUP(A34,교통문화지수!A:AL,29,0)</f>
        <v>18.57</v>
      </c>
      <c r="D34" s="2">
        <f>VLOOKUP(A34,교통문화지수!A:AL,30,0)</f>
        <v>16.89</v>
      </c>
      <c r="E34" s="2">
        <f>VLOOKUP(A34,'1인당 자동차등록대수'!A:AB,20,0)</f>
        <v>0.5</v>
      </c>
      <c r="F34" s="2">
        <f>VLOOKUP(A34,도시면적!A:I,8,0)</f>
        <v>121136868</v>
      </c>
      <c r="G34" s="2">
        <f>VLOOKUP(A34,'주택 수'!A:I,8,0)</f>
        <v>382259</v>
      </c>
    </row>
    <row r="35" spans="1:7" customFormat="1">
      <c r="A35" s="1" t="s">
        <v>34</v>
      </c>
      <c r="B35" s="2">
        <f>VLOOKUP(A35,교통문화지수!A:AL,28,0)</f>
        <v>46.77</v>
      </c>
      <c r="C35" s="2">
        <f>VLOOKUP(A35,교통문화지수!A:AL,29,0)</f>
        <v>18.420000000000002</v>
      </c>
      <c r="D35" s="2">
        <f>VLOOKUP(A35,교통문화지수!A:AL,30,0)</f>
        <v>16.98</v>
      </c>
      <c r="E35" s="2">
        <f>VLOOKUP(A35,'1인당 자동차등록대수'!A:AB,20,0)</f>
        <v>0.5</v>
      </c>
      <c r="F35" s="2">
        <f>VLOOKUP(A35,도시면적!A:I,8,0)</f>
        <v>135056863</v>
      </c>
      <c r="G35" s="2">
        <f>VLOOKUP(A35,'주택 수'!A:I,8,0)</f>
        <v>184751</v>
      </c>
    </row>
    <row r="36" spans="1:7" customFormat="1">
      <c r="A36" s="1" t="s">
        <v>35</v>
      </c>
      <c r="B36" s="2">
        <f>VLOOKUP(A36,교통문화지수!A:AL,28,0)</f>
        <v>47.63</v>
      </c>
      <c r="C36" s="2">
        <f>VLOOKUP(A36,교통문화지수!A:AL,29,0)</f>
        <v>17.98</v>
      </c>
      <c r="D36" s="2">
        <f>VLOOKUP(A36,교통문화지수!A:AL,30,0)</f>
        <v>17.43</v>
      </c>
      <c r="E36" s="2">
        <f>VLOOKUP(A36,'1인당 자동차등록대수'!A:AB,20,0)</f>
        <v>0.5</v>
      </c>
      <c r="F36" s="2">
        <f>VLOOKUP(A36,도시면적!A:I,8,0)</f>
        <v>151472343</v>
      </c>
      <c r="G36" s="2">
        <f>VLOOKUP(A36,'주택 수'!A:I,8,0)</f>
        <v>222495</v>
      </c>
    </row>
    <row r="37" spans="1:7" customFormat="1">
      <c r="A37" s="1" t="s">
        <v>36</v>
      </c>
      <c r="B37" s="2">
        <f>VLOOKUP(A37,교통문화지수!A:AL,28,0)</f>
        <v>47.12</v>
      </c>
      <c r="C37" s="2">
        <f>VLOOKUP(A37,교통문화지수!A:AL,29,0)</f>
        <v>16.28</v>
      </c>
      <c r="D37" s="2">
        <f>VLOOKUP(A37,교통문화지수!A:AL,30,0)</f>
        <v>17.059999999999999</v>
      </c>
      <c r="E37" s="2">
        <f>VLOOKUP(A37,'1인당 자동차등록대수'!A:AB,20,0)</f>
        <v>0.6</v>
      </c>
      <c r="F37" s="2">
        <f>VLOOKUP(A37,도시면적!A:I,8,0)</f>
        <v>155860500</v>
      </c>
      <c r="G37" s="2">
        <f>VLOOKUP(A37,'주택 수'!A:I,8,0)</f>
        <v>77374</v>
      </c>
    </row>
    <row r="38" spans="1:7" customFormat="1">
      <c r="A38" s="1" t="s">
        <v>37</v>
      </c>
      <c r="B38" s="2">
        <f>VLOOKUP(A38,교통문화지수!A:AL,28,0)</f>
        <v>45.84</v>
      </c>
      <c r="C38" s="2">
        <f>VLOOKUP(A38,교통문화지수!A:AL,29,0)</f>
        <v>19.52</v>
      </c>
      <c r="D38" s="2">
        <f>VLOOKUP(A38,교통문화지수!A:AL,30,0)</f>
        <v>16.88</v>
      </c>
      <c r="E38" s="2">
        <f>VLOOKUP(A38,'1인당 자동차등록대수'!A:AB,20,0)</f>
        <v>0.4</v>
      </c>
      <c r="F38" s="2">
        <f>VLOOKUP(A38,도시면적!A:I,8,0)</f>
        <v>58480054</v>
      </c>
      <c r="G38" s="2">
        <f>VLOOKUP(A38,'주택 수'!A:I,8,0)</f>
        <v>178209</v>
      </c>
    </row>
    <row r="39" spans="1:7" customFormat="1">
      <c r="A39" s="1" t="s">
        <v>38</v>
      </c>
      <c r="B39" s="2">
        <f>VLOOKUP(A39,교통문화지수!A:AL,28,0)</f>
        <v>46.13</v>
      </c>
      <c r="C39" s="2">
        <f>VLOOKUP(A39,교통문화지수!A:AL,29,0)</f>
        <v>12.63</v>
      </c>
      <c r="D39" s="2">
        <f>VLOOKUP(A39,교통문화지수!A:AL,30,0)</f>
        <v>15.81</v>
      </c>
      <c r="E39" s="2">
        <f>VLOOKUP(A39,'1인당 자동차등록대수'!A:AB,20,0)</f>
        <v>0.5</v>
      </c>
      <c r="F39" s="2">
        <f>VLOOKUP(A39,도시면적!A:I,8,0)</f>
        <v>150455384</v>
      </c>
      <c r="G39" s="2">
        <f>VLOOKUP(A39,'주택 수'!A:I,8,0)</f>
        <v>88057</v>
      </c>
    </row>
    <row r="40" spans="1:7" customFormat="1">
      <c r="A40" s="1" t="s">
        <v>39</v>
      </c>
      <c r="B40" s="2">
        <f>VLOOKUP(A40,교통문화지수!A:AL,28,0)</f>
        <v>45.12</v>
      </c>
      <c r="C40" s="2">
        <f>VLOOKUP(A40,교통문화지수!A:AL,29,0)</f>
        <v>18.78</v>
      </c>
      <c r="D40" s="2">
        <f>VLOOKUP(A40,교통문화지수!A:AL,30,0)</f>
        <v>18.07</v>
      </c>
      <c r="E40" s="2">
        <f>VLOOKUP(A40,'1인당 자동차등록대수'!A:AB,20,0)</f>
        <v>0.5</v>
      </c>
      <c r="F40" s="2">
        <f>VLOOKUP(A40,도시면적!A:I,8,0)</f>
        <v>51198870</v>
      </c>
      <c r="G40" s="2">
        <f>VLOOKUP(A40,'주택 수'!A:I,8,0)</f>
        <v>47683</v>
      </c>
    </row>
    <row r="41" spans="1:7" customFormat="1">
      <c r="A41" s="1" t="s">
        <v>40</v>
      </c>
      <c r="B41" s="2">
        <f>VLOOKUP(A41,교통문화지수!A:AL,28,0)</f>
        <v>48.62</v>
      </c>
      <c r="C41" s="2">
        <f>VLOOKUP(A41,교통문화지수!A:AL,29,0)</f>
        <v>16.649999999999999</v>
      </c>
      <c r="D41" s="2">
        <f>VLOOKUP(A41,교통문화지수!A:AL,30,0)</f>
        <v>15.27</v>
      </c>
      <c r="E41" s="2">
        <f>VLOOKUP(A41,'1인당 자동차등록대수'!A:AB,20,0)</f>
        <v>0.6</v>
      </c>
      <c r="F41" s="2">
        <f>VLOOKUP(A41,도시면적!A:I,8,0)</f>
        <v>26436959</v>
      </c>
      <c r="G41" s="2">
        <f>VLOOKUP(A41,'주택 수'!A:I,8,0)</f>
        <v>43057</v>
      </c>
    </row>
    <row r="42" spans="1:7" customFormat="1">
      <c r="A42" s="1" t="s">
        <v>41</v>
      </c>
      <c r="B42" s="2">
        <f>VLOOKUP(A42,교통문화지수!A:AL,28,0)</f>
        <v>48.54</v>
      </c>
      <c r="C42" s="2">
        <f>VLOOKUP(A42,교통문화지수!A:AL,29,0)</f>
        <v>12.64</v>
      </c>
      <c r="D42" s="2">
        <f>VLOOKUP(A42,교통문화지수!A:AL,30,0)</f>
        <v>16.2</v>
      </c>
      <c r="E42" s="2">
        <f>VLOOKUP(A42,'1인당 자동차등록대수'!A:AB,20,0)</f>
        <v>0.7</v>
      </c>
      <c r="F42" s="2">
        <f>VLOOKUP(A42,도시면적!A:I,8,0)</f>
        <v>30445145</v>
      </c>
      <c r="G42" s="2">
        <f>VLOOKUP(A42,'주택 수'!A:I,8,0)</f>
        <v>17244</v>
      </c>
    </row>
    <row r="43" spans="1:7" customFormat="1">
      <c r="A43" s="1" t="s">
        <v>42</v>
      </c>
      <c r="B43" s="2">
        <f>VLOOKUP(A43,교통문화지수!A:AL,28,0)</f>
        <v>44.97</v>
      </c>
      <c r="C43" s="2">
        <f>VLOOKUP(A43,교통문화지수!A:AL,29,0)</f>
        <v>17.48</v>
      </c>
      <c r="D43" s="2">
        <f>VLOOKUP(A43,교통문화지수!A:AL,30,0)</f>
        <v>16.920000000000002</v>
      </c>
      <c r="E43" s="2">
        <f>VLOOKUP(A43,'1인당 자동차등록대수'!A:AB,20,0)</f>
        <v>0.5</v>
      </c>
      <c r="F43" s="2">
        <f>VLOOKUP(A43,도시면적!A:I,8,0)</f>
        <v>42757002</v>
      </c>
      <c r="G43" s="2">
        <f>VLOOKUP(A43,'주택 수'!A:I,8,0)</f>
        <v>82617</v>
      </c>
    </row>
    <row r="44" spans="1:7" customFormat="1">
      <c r="A44" s="1" t="s">
        <v>43</v>
      </c>
      <c r="B44" s="2">
        <f>VLOOKUP(A44,교통문화지수!A:AL,28,0)</f>
        <v>46.88</v>
      </c>
      <c r="C44" s="2">
        <f>VLOOKUP(A44,교통문화지수!A:AL,29,0)</f>
        <v>20.079999999999998</v>
      </c>
      <c r="D44" s="2">
        <f>VLOOKUP(A44,교통문화지수!A:AL,30,0)</f>
        <v>18.22</v>
      </c>
      <c r="E44" s="2">
        <f>VLOOKUP(A44,'1인당 자동차등록대수'!A:AB,20,0)</f>
        <v>0.5</v>
      </c>
      <c r="F44" s="2">
        <f>VLOOKUP(A44,도시면적!A:I,8,0)</f>
        <v>392238936</v>
      </c>
      <c r="G44" s="2">
        <f>VLOOKUP(A44,'주택 수'!A:I,8,0)</f>
        <v>355800</v>
      </c>
    </row>
    <row r="45" spans="1:7" customFormat="1">
      <c r="A45" s="1" t="s">
        <v>44</v>
      </c>
      <c r="B45" s="2">
        <f>VLOOKUP(A45,교통문화지수!A:AL,28,0)</f>
        <v>46.19</v>
      </c>
      <c r="C45" s="2">
        <f>VLOOKUP(A45,교통문화지수!A:AL,29,0)</f>
        <v>17.53</v>
      </c>
      <c r="D45" s="2">
        <f>VLOOKUP(A45,교통문화지수!A:AL,30,0)</f>
        <v>16.14</v>
      </c>
      <c r="E45" s="2">
        <f>VLOOKUP(A45,'1인당 자동차등록대수'!A:AB,20,0)</f>
        <v>0.4</v>
      </c>
      <c r="F45" s="2">
        <f>VLOOKUP(A45,도시면적!A:I,8,0)</f>
        <v>53991357</v>
      </c>
      <c r="G45" s="2">
        <f>VLOOKUP(A45,'주택 수'!A:I,8,0)</f>
        <v>56416</v>
      </c>
    </row>
    <row r="46" spans="1:7" customFormat="1">
      <c r="A46" s="1" t="s">
        <v>45</v>
      </c>
      <c r="B46" s="2">
        <f>VLOOKUP(A46,교통문화지수!A:AL,28,0)</f>
        <v>45.34</v>
      </c>
      <c r="C46" s="2">
        <f>VLOOKUP(A46,교통문화지수!A:AL,29,0)</f>
        <v>19.38</v>
      </c>
      <c r="D46" s="2">
        <f>VLOOKUP(A46,교통문화지수!A:AL,30,0)</f>
        <v>17.62</v>
      </c>
      <c r="E46" s="2">
        <f>VLOOKUP(A46,'1인당 자동차등록대수'!A:AB,20,0)</f>
        <v>0.4</v>
      </c>
      <c r="F46" s="2">
        <f>VLOOKUP(A46,도시면적!A:I,8,0)</f>
        <v>81598380</v>
      </c>
      <c r="G46" s="2">
        <f>VLOOKUP(A46,'주택 수'!A:I,8,0)</f>
        <v>161749</v>
      </c>
    </row>
    <row r="47" spans="1:7" customFormat="1">
      <c r="A47" s="1" t="s">
        <v>46</v>
      </c>
      <c r="B47" s="2">
        <f>VLOOKUP(A47,교통문화지수!A:AL,28,0)</f>
        <v>47.16</v>
      </c>
      <c r="C47" s="2">
        <f>VLOOKUP(A47,교통문화지수!A:AL,29,0)</f>
        <v>12.17</v>
      </c>
      <c r="D47" s="2">
        <f>VLOOKUP(A47,교통문화지수!A:AL,30,0)</f>
        <v>15.8</v>
      </c>
      <c r="E47" s="2">
        <f>VLOOKUP(A47,'1인당 자동차등록대수'!A:AB,20,0)</f>
        <v>0.6</v>
      </c>
      <c r="F47" s="2">
        <f>VLOOKUP(A47,도시면적!A:I,8,0)</f>
        <v>82195456</v>
      </c>
      <c r="G47" s="2">
        <f>VLOOKUP(A47,'주택 수'!A:I,8,0)</f>
        <v>80579</v>
      </c>
    </row>
    <row r="48" spans="1:7" customFormat="1">
      <c r="A48" s="1" t="s">
        <v>47</v>
      </c>
      <c r="B48" s="2">
        <f>VLOOKUP(A48,교통문화지수!A:AL,28,0)</f>
        <v>45.76</v>
      </c>
      <c r="C48" s="2">
        <f>VLOOKUP(A48,교통문화지수!A:AL,29,0)</f>
        <v>12.81</v>
      </c>
      <c r="D48" s="2">
        <f>VLOOKUP(A48,교통문화지수!A:AL,30,0)</f>
        <v>17.079999999999998</v>
      </c>
      <c r="E48" s="2">
        <f>VLOOKUP(A48,'1인당 자동차등록대수'!A:AB,20,0)</f>
        <v>0.5</v>
      </c>
      <c r="F48" s="2">
        <f>VLOOKUP(A48,도시면적!A:I,8,0)</f>
        <v>81898412</v>
      </c>
      <c r="G48" s="2">
        <f>VLOOKUP(A48,'주택 수'!A:I,8,0)</f>
        <v>169553</v>
      </c>
    </row>
    <row r="49" spans="1:7" customFormat="1">
      <c r="A49" s="1" t="s">
        <v>48</v>
      </c>
      <c r="B49" s="2">
        <f>VLOOKUP(A49,교통문화지수!A:AL,28,0)</f>
        <v>48.74</v>
      </c>
      <c r="C49" s="2">
        <f>VLOOKUP(A49,교통문화지수!A:AL,29,0)</f>
        <v>18.72</v>
      </c>
      <c r="D49" s="2">
        <f>VLOOKUP(A49,교통문화지수!A:AL,30,0)</f>
        <v>16.940000000000001</v>
      </c>
      <c r="E49" s="2">
        <f>VLOOKUP(A49,'1인당 자동차등록대수'!A:AB,20,0)</f>
        <v>0.6</v>
      </c>
      <c r="F49" s="2">
        <f>VLOOKUP(A49,도시면적!A:I,8,0)</f>
        <v>150952990</v>
      </c>
      <c r="G49" s="2">
        <f>VLOOKUP(A49,'주택 수'!A:I,8,0)</f>
        <v>231489</v>
      </c>
    </row>
    <row r="50" spans="1:7" customFormat="1">
      <c r="A50" s="1" t="s">
        <v>49</v>
      </c>
      <c r="B50" s="2">
        <f>VLOOKUP(A50,교통문화지수!A:AL,28,0)</f>
        <v>47.37</v>
      </c>
      <c r="C50" s="2">
        <f>VLOOKUP(A50,교통문화지수!A:AL,29,0)</f>
        <v>16.89</v>
      </c>
      <c r="D50" s="2">
        <f>VLOOKUP(A50,교통문화지수!A:AL,30,0)</f>
        <v>16.66</v>
      </c>
      <c r="E50" s="2">
        <f>VLOOKUP(A50,'1인당 자동차등록대수'!A:AB,20,0)</f>
        <v>0.7</v>
      </c>
      <c r="F50" s="2">
        <f>VLOOKUP(A50,도시면적!A:I,8,0)</f>
        <v>39212343</v>
      </c>
      <c r="G50" s="2">
        <f>VLOOKUP(A50,'주택 수'!A:I,8,0)</f>
        <v>56079</v>
      </c>
    </row>
    <row r="51" spans="1:7" customFormat="1">
      <c r="A51" s="1" t="s">
        <v>50</v>
      </c>
      <c r="B51" s="2">
        <f>VLOOKUP(A51,교통문화지수!A:AL,28,0)</f>
        <v>45.5</v>
      </c>
      <c r="C51" s="2">
        <f>VLOOKUP(A51,교통문화지수!A:AL,29,0)</f>
        <v>16.100000000000001</v>
      </c>
      <c r="D51" s="2">
        <f>VLOOKUP(A51,교통문화지수!A:AL,30,0)</f>
        <v>16.920000000000002</v>
      </c>
      <c r="E51" s="2">
        <f>VLOOKUP(A51,'1인당 자동차등록대수'!A:AB,20,0)</f>
        <v>0.4</v>
      </c>
      <c r="F51" s="2">
        <f>VLOOKUP(A51,도시면적!A:I,8,0)</f>
        <v>93044678</v>
      </c>
      <c r="G51" s="2">
        <f>VLOOKUP(A51,'주택 수'!A:I,8,0)</f>
        <v>95176</v>
      </c>
    </row>
    <row r="52" spans="1:7" customFormat="1">
      <c r="A52" s="1" t="s">
        <v>51</v>
      </c>
      <c r="B52" s="2">
        <f>VLOOKUP(A52,교통문화지수!A:AL,28,0)</f>
        <v>47.57</v>
      </c>
      <c r="C52" s="2">
        <f>VLOOKUP(A52,교통문화지수!A:AL,29,0)</f>
        <v>20.41</v>
      </c>
      <c r="D52" s="2">
        <f>VLOOKUP(A52,교통문화지수!A:AL,30,0)</f>
        <v>17.350000000000001</v>
      </c>
      <c r="E52" s="2">
        <f>VLOOKUP(A52,'1인당 자동차등록대수'!A:AB,20,0)</f>
        <v>0.5</v>
      </c>
      <c r="F52" s="2">
        <f>VLOOKUP(A52,도시면적!A:I,8,0)</f>
        <v>317786985</v>
      </c>
      <c r="G52" s="2">
        <f>VLOOKUP(A52,'주택 수'!A:I,8,0)</f>
        <v>311842</v>
      </c>
    </row>
    <row r="53" spans="1:7" customFormat="1">
      <c r="A53" s="1" t="s">
        <v>52</v>
      </c>
      <c r="B53" s="2">
        <f>VLOOKUP(A53,교통문화지수!A:AL,28,0)</f>
        <v>45.75</v>
      </c>
      <c r="C53" s="2">
        <f>VLOOKUP(A53,교통문화지수!A:AL,29,0)</f>
        <v>19.02</v>
      </c>
      <c r="D53" s="2">
        <f>VLOOKUP(A53,교통문화지수!A:AL,30,0)</f>
        <v>17.02</v>
      </c>
      <c r="E53" s="2">
        <f>VLOOKUP(A53,'1인당 자동차등록대수'!A:AB,20,0)</f>
        <v>0.6</v>
      </c>
      <c r="F53" s="2">
        <f>VLOOKUP(A53,도시면적!A:I,8,0)</f>
        <v>2007710621</v>
      </c>
      <c r="G53" s="2">
        <f>VLOOKUP(A53,'주택 수'!A:I,8,0)</f>
        <v>1306263</v>
      </c>
    </row>
    <row r="54" spans="1:7" customFormat="1">
      <c r="A54" s="1" t="s">
        <v>53</v>
      </c>
      <c r="B54" s="2">
        <f>VLOOKUP(A54,교통문화지수!A:AL,28,0)</f>
        <v>48.24</v>
      </c>
      <c r="C54" s="2">
        <f>VLOOKUP(A54,교통문화지수!A:AL,29,0)</f>
        <v>21.35</v>
      </c>
      <c r="D54" s="2">
        <f>VLOOKUP(A54,교통문화지수!A:AL,30,0)</f>
        <v>16.27</v>
      </c>
      <c r="E54" s="2">
        <f>VLOOKUP(A54,'1인당 자동차등록대수'!A:AB,20,0)</f>
        <v>0.5</v>
      </c>
      <c r="F54" s="2">
        <f>VLOOKUP(A54,도시면적!A:I,8,0)</f>
        <v>97944801</v>
      </c>
      <c r="G54" s="2">
        <f>VLOOKUP(A54,'주택 수'!A:I,8,0)</f>
        <v>100541</v>
      </c>
    </row>
    <row r="55" spans="1:7" customFormat="1">
      <c r="A55" s="1" t="s">
        <v>54</v>
      </c>
      <c r="B55" s="2">
        <f>VLOOKUP(A55,교통문화지수!A:AL,28,0)</f>
        <v>42.47</v>
      </c>
      <c r="C55" s="2">
        <f>VLOOKUP(A55,교통문화지수!A:AL,29,0)</f>
        <v>14.85</v>
      </c>
      <c r="D55" s="2">
        <f>VLOOKUP(A55,교통문화지수!A:AL,30,0)</f>
        <v>15.98</v>
      </c>
      <c r="E55" s="2">
        <f>VLOOKUP(A55,'1인당 자동차등록대수'!A:AB,20,0)</f>
        <v>0.6</v>
      </c>
      <c r="F55" s="2">
        <f>VLOOKUP(A55,도시면적!A:I,8,0)</f>
        <v>31906464</v>
      </c>
      <c r="G55" s="2">
        <f>VLOOKUP(A55,'주택 수'!A:I,8,0)</f>
        <v>27149</v>
      </c>
    </row>
    <row r="56" spans="1:7" customFormat="1">
      <c r="A56" s="1" t="s">
        <v>55</v>
      </c>
      <c r="B56" s="2">
        <f>VLOOKUP(A56,교통문화지수!A:AL,28,0)</f>
        <v>45.21</v>
      </c>
      <c r="C56" s="2">
        <f>VLOOKUP(A56,교통문화지수!A:AL,29,0)</f>
        <v>20.03</v>
      </c>
      <c r="D56" s="2">
        <f>VLOOKUP(A56,교통문화지수!A:AL,30,0)</f>
        <v>16.41</v>
      </c>
      <c r="E56" s="2">
        <f>VLOOKUP(A56,'1인당 자동차등록대수'!A:AB,20,0)</f>
        <v>0.5</v>
      </c>
      <c r="F56" s="2">
        <f>VLOOKUP(A56,도시면적!A:I,8,0)</f>
        <v>23350496</v>
      </c>
      <c r="G56" s="2">
        <f>VLOOKUP(A56,'주택 수'!A:I,8,0)</f>
        <v>24333</v>
      </c>
    </row>
    <row r="57" spans="1:7" customFormat="1">
      <c r="A57" s="1" t="s">
        <v>56</v>
      </c>
      <c r="B57" s="2">
        <f>VLOOKUP(A57,교통문화지수!A:AL,28,0)</f>
        <v>45.58</v>
      </c>
      <c r="C57" s="2">
        <f>VLOOKUP(A57,교통문화지수!A:AL,29,0)</f>
        <v>19.22</v>
      </c>
      <c r="D57" s="2">
        <f>VLOOKUP(A57,교통문화지수!A:AL,30,0)</f>
        <v>17.59</v>
      </c>
      <c r="E57" s="2">
        <f>VLOOKUP(A57,'1인당 자동차등록대수'!A:AB,20,0)</f>
        <v>0.5</v>
      </c>
      <c r="F57" s="2">
        <f>VLOOKUP(A57,도시면적!A:I,8,0)</f>
        <v>267179611</v>
      </c>
      <c r="G57" s="2">
        <f>VLOOKUP(A57,'주택 수'!A:I,8,0)</f>
        <v>194064</v>
      </c>
    </row>
    <row r="58" spans="1:7" customFormat="1">
      <c r="A58" s="1" t="s">
        <v>57</v>
      </c>
      <c r="B58" s="2">
        <f>VLOOKUP(A58,교통문화지수!A:AL,28,0)</f>
        <v>45.96</v>
      </c>
      <c r="C58" s="2">
        <f>VLOOKUP(A58,교통문화지수!A:AL,29,0)</f>
        <v>18.760000000000002</v>
      </c>
      <c r="D58" s="2">
        <f>VLOOKUP(A58,교통문화지수!A:AL,30,0)</f>
        <v>17.760000000000002</v>
      </c>
      <c r="E58" s="2">
        <f>VLOOKUP(A58,'1인당 자동차등록대수'!A:AB,20,0)</f>
        <v>0.5</v>
      </c>
      <c r="F58" s="2">
        <f>VLOOKUP(A58,도시면적!A:I,8,0)</f>
        <v>11801283</v>
      </c>
      <c r="G58" s="2">
        <f>VLOOKUP(A58,'주택 수'!A:I,8,0)</f>
        <v>23082</v>
      </c>
    </row>
    <row r="59" spans="1:7" customFormat="1">
      <c r="A59" s="1" t="s">
        <v>58</v>
      </c>
      <c r="B59" s="2">
        <f>VLOOKUP(A59,교통문화지수!A:AL,28,0)</f>
        <v>47.09</v>
      </c>
      <c r="C59" s="2">
        <f>VLOOKUP(A59,교통문화지수!A:AL,29,0)</f>
        <v>16.690000000000001</v>
      </c>
      <c r="D59" s="2">
        <f>VLOOKUP(A59,교통문화지수!A:AL,30,0)</f>
        <v>18.11</v>
      </c>
      <c r="E59" s="2">
        <f>VLOOKUP(A59,'1인당 자동차등록대수'!A:AB,20,0)</f>
        <v>0.6</v>
      </c>
      <c r="F59" s="2">
        <f>VLOOKUP(A59,도시면적!A:I,8,0)</f>
        <v>61441669</v>
      </c>
      <c r="G59" s="2">
        <f>VLOOKUP(A59,'주택 수'!A:I,8,0)</f>
        <v>49245</v>
      </c>
    </row>
    <row r="60" spans="1:7" customFormat="1">
      <c r="A60" s="1" t="s">
        <v>59</v>
      </c>
      <c r="B60" s="2">
        <f>VLOOKUP(A60,교통문화지수!A:AL,28,0)</f>
        <v>41.93</v>
      </c>
      <c r="C60" s="2">
        <f>VLOOKUP(A60,교통문화지수!A:AL,29,0)</f>
        <v>17.52</v>
      </c>
      <c r="D60" s="2">
        <f>VLOOKUP(A60,교통문화지수!A:AL,30,0)</f>
        <v>16.79</v>
      </c>
      <c r="E60" s="2">
        <f>VLOOKUP(A60,'1인당 자동차등록대수'!A:AB,20,0)</f>
        <v>0.5</v>
      </c>
      <c r="F60" s="2">
        <f>VLOOKUP(A60,도시면적!A:I,8,0)</f>
        <v>92916793</v>
      </c>
      <c r="G60" s="2">
        <f>VLOOKUP(A60,'주택 수'!A:I,8,0)</f>
        <v>49686</v>
      </c>
    </row>
    <row r="61" spans="1:7" customFormat="1">
      <c r="A61" s="1" t="s">
        <v>60</v>
      </c>
      <c r="B61" s="2">
        <f>VLOOKUP(A61,교통문화지수!A:AL,28,0)</f>
        <v>46.3</v>
      </c>
      <c r="C61" s="2">
        <f>VLOOKUP(A61,교통문화지수!A:AL,29,0)</f>
        <v>17.850000000000001</v>
      </c>
      <c r="D61" s="2">
        <f>VLOOKUP(A61,교통문화지수!A:AL,30,0)</f>
        <v>18.010000000000002</v>
      </c>
      <c r="E61" s="2">
        <f>VLOOKUP(A61,'1인당 자동차등록대수'!A:AB,20,0)</f>
        <v>0.6</v>
      </c>
      <c r="F61" s="2">
        <f>VLOOKUP(A61,도시면적!A:I,8,0)</f>
        <v>10466483</v>
      </c>
      <c r="G61" s="2">
        <f>VLOOKUP(A61,'주택 수'!A:I,8,0)</f>
        <v>17204</v>
      </c>
    </row>
    <row r="62" spans="1:7" customFormat="1">
      <c r="A62" s="1" t="s">
        <v>61</v>
      </c>
      <c r="B62" s="2">
        <f>VLOOKUP(A62,교통문화지수!A:AL,28,0)</f>
        <v>45.18</v>
      </c>
      <c r="C62" s="2">
        <f>VLOOKUP(A62,교통문화지수!A:AL,29,0)</f>
        <v>21.01</v>
      </c>
      <c r="D62" s="2">
        <f>VLOOKUP(A62,교통문화지수!A:AL,30,0)</f>
        <v>16.32</v>
      </c>
      <c r="E62" s="2">
        <f>VLOOKUP(A62,'1인당 자동차등록대수'!A:AB,20,0)</f>
        <v>0.5</v>
      </c>
      <c r="F62" s="2">
        <f>VLOOKUP(A62,도시면적!A:I,8,0)</f>
        <v>311750184</v>
      </c>
      <c r="G62" s="2">
        <f>VLOOKUP(A62,'주택 수'!A:I,8,0)</f>
        <v>136972</v>
      </c>
    </row>
    <row r="63" spans="1:7" customFormat="1">
      <c r="A63" s="1" t="s">
        <v>62</v>
      </c>
      <c r="B63" s="2">
        <f>VLOOKUP(A63,교통문화지수!A:AL,28,0)</f>
        <v>46.02</v>
      </c>
      <c r="C63" s="2">
        <f>VLOOKUP(A63,교통문화지수!A:AL,29,0)</f>
        <v>17.28</v>
      </c>
      <c r="D63" s="2">
        <f>VLOOKUP(A63,교통문화지수!A:AL,30,0)</f>
        <v>15.22</v>
      </c>
      <c r="E63" s="2">
        <f>VLOOKUP(A63,'1인당 자동차등록대수'!A:AB,20,0)</f>
        <v>0.6</v>
      </c>
      <c r="F63" s="2">
        <f>VLOOKUP(A63,도시면적!A:I,8,0)</f>
        <v>16184652</v>
      </c>
      <c r="G63" s="2">
        <f>VLOOKUP(A63,'주택 수'!A:I,8,0)</f>
        <v>13460</v>
      </c>
    </row>
    <row r="64" spans="1:7" customFormat="1">
      <c r="A64" s="1" t="s">
        <v>63</v>
      </c>
      <c r="B64" s="2">
        <f>VLOOKUP(A64,교통문화지수!A:AL,28,0)</f>
        <v>45.36</v>
      </c>
      <c r="C64" s="2">
        <f>VLOOKUP(A64,교통문화지수!A:AL,29,0)</f>
        <v>21.04</v>
      </c>
      <c r="D64" s="2">
        <f>VLOOKUP(A64,교통문화지수!A:AL,30,0)</f>
        <v>18.04</v>
      </c>
      <c r="E64" s="2">
        <f>VLOOKUP(A64,'1인당 자동차등록대수'!A:AB,20,0)</f>
        <v>0.5</v>
      </c>
      <c r="F64" s="2">
        <f>VLOOKUP(A64,도시면적!A:I,8,0)</f>
        <v>275745526</v>
      </c>
      <c r="G64" s="2">
        <f>VLOOKUP(A64,'주택 수'!A:I,8,0)</f>
        <v>131224</v>
      </c>
    </row>
    <row r="65" spans="1:7" customFormat="1">
      <c r="A65" s="1" t="s">
        <v>64</v>
      </c>
      <c r="B65" s="2">
        <f>VLOOKUP(A65,교통문화지수!A:AL,28,0)</f>
        <v>42.12</v>
      </c>
      <c r="C65" s="2">
        <f>VLOOKUP(A65,교통문화지수!A:AL,29,0)</f>
        <v>20.190000000000001</v>
      </c>
      <c r="D65" s="2">
        <f>VLOOKUP(A65,교통문화지수!A:AL,30,0)</f>
        <v>15.86</v>
      </c>
      <c r="E65" s="2">
        <f>VLOOKUP(A65,'1인당 자동차등록대수'!A:AB,20,0)</f>
        <v>0.6</v>
      </c>
      <c r="F65" s="2">
        <f>VLOOKUP(A65,도시면적!A:I,8,0)</f>
        <v>49474929</v>
      </c>
      <c r="G65" s="2">
        <f>VLOOKUP(A65,'주택 수'!A:I,8,0)</f>
        <v>28008</v>
      </c>
    </row>
    <row r="66" spans="1:7" customFormat="1">
      <c r="A66" s="1" t="s">
        <v>65</v>
      </c>
      <c r="B66" s="2">
        <f>VLOOKUP(A66,교통문화지수!A:AL,28,0)</f>
        <v>46.52</v>
      </c>
      <c r="C66" s="2">
        <f>VLOOKUP(A66,교통문화지수!A:AL,29,0)</f>
        <v>19.559999999999999</v>
      </c>
      <c r="D66" s="2">
        <f>VLOOKUP(A66,교통문화지수!A:AL,30,0)</f>
        <v>16.91</v>
      </c>
      <c r="E66" s="2">
        <f>VLOOKUP(A66,'1인당 자동차등록대수'!A:AB,20,0)</f>
        <v>0.6</v>
      </c>
      <c r="F66" s="2">
        <f>VLOOKUP(A66,도시면적!A:I,8,0)</f>
        <v>595333540</v>
      </c>
      <c r="G66" s="2">
        <f>VLOOKUP(A66,'주택 수'!A:I,8,0)</f>
        <v>368075</v>
      </c>
    </row>
    <row r="67" spans="1:7" customFormat="1">
      <c r="A67" s="1" t="s">
        <v>66</v>
      </c>
      <c r="B67" s="2">
        <f>VLOOKUP(A67,교통문화지수!A:AL,28,0)</f>
        <v>45.04</v>
      </c>
      <c r="C67" s="2">
        <f>VLOOKUP(A67,교통문화지수!A:AL,29,0)</f>
        <v>19.22</v>
      </c>
      <c r="D67" s="2">
        <f>VLOOKUP(A67,교통문화지수!A:AL,30,0)</f>
        <v>18.47</v>
      </c>
      <c r="E67" s="2">
        <f>VLOOKUP(A67,'1인당 자동차등록대수'!A:AB,20,0)</f>
        <v>0.4</v>
      </c>
      <c r="F67" s="2">
        <f>VLOOKUP(A67,도시면적!A:I,8,0)</f>
        <v>61728545</v>
      </c>
      <c r="G67" s="2">
        <f>VLOOKUP(A67,'주택 수'!A:I,8,0)</f>
        <v>52427</v>
      </c>
    </row>
    <row r="68" spans="1:7" customFormat="1">
      <c r="A68" s="1" t="s">
        <v>67</v>
      </c>
      <c r="B68" s="2">
        <f>VLOOKUP(A68,교통문화지수!A:AL,28,0)</f>
        <v>46.56</v>
      </c>
      <c r="C68" s="2">
        <f>VLOOKUP(A68,교통문화지수!A:AL,29,0)</f>
        <v>17.73</v>
      </c>
      <c r="D68" s="2">
        <f>VLOOKUP(A68,교통문화지수!A:AL,30,0)</f>
        <v>13.35</v>
      </c>
      <c r="E68" s="2">
        <f>VLOOKUP(A68,'1인당 자동차등록대수'!A:AB,20,0)</f>
        <v>0.6</v>
      </c>
      <c r="F68" s="2">
        <f>VLOOKUP(A68,도시면적!A:I,8,0)</f>
        <v>17535890</v>
      </c>
      <c r="G68" s="2">
        <f>VLOOKUP(A68,'주택 수'!A:I,8,0)</f>
        <v>20445</v>
      </c>
    </row>
    <row r="69" spans="1:7" customFormat="1">
      <c r="A69" s="1" t="s">
        <v>68</v>
      </c>
      <c r="B69" s="2">
        <f>VLOOKUP(A69,교통문화지수!A:AL,28,0)</f>
        <v>44.39</v>
      </c>
      <c r="C69" s="2">
        <f>VLOOKUP(A69,교통문화지수!A:AL,29,0)</f>
        <v>20.58</v>
      </c>
      <c r="D69" s="2">
        <f>VLOOKUP(A69,교통문화지수!A:AL,30,0)</f>
        <v>17.850000000000001</v>
      </c>
      <c r="E69" s="2">
        <f>VLOOKUP(A69,'1인당 자동차등록대수'!A:AB,20,0)</f>
        <v>1</v>
      </c>
      <c r="F69" s="2">
        <f>VLOOKUP(A69,도시면적!A:I,8,0)</f>
        <v>40012524</v>
      </c>
      <c r="G69" s="2">
        <f>VLOOKUP(A69,'주택 수'!A:I,8,0)</f>
        <v>27921</v>
      </c>
    </row>
    <row r="70" spans="1:7" customFormat="1">
      <c r="A70" s="1" t="s">
        <v>69</v>
      </c>
      <c r="B70" s="2">
        <f>VLOOKUP(A70,교통문화지수!A:AL,28,0)</f>
        <v>45.53</v>
      </c>
      <c r="C70" s="2">
        <f>VLOOKUP(A70,교통문화지수!A:AL,29,0)</f>
        <v>20.38</v>
      </c>
      <c r="D70" s="2">
        <f>VLOOKUP(A70,교통문화지수!A:AL,30,0)</f>
        <v>16.54</v>
      </c>
      <c r="E70" s="2">
        <f>VLOOKUP(A70,'1인당 자동차등록대수'!A:AB,20,0)</f>
        <v>0.5</v>
      </c>
      <c r="F70" s="2">
        <f>VLOOKUP(A70,도시면적!A:I,8,0)</f>
        <v>19391344</v>
      </c>
      <c r="G70" s="2">
        <f>VLOOKUP(A70,'주택 수'!A:I,8,0)</f>
        <v>18902</v>
      </c>
    </row>
    <row r="71" spans="1:7" customFormat="1">
      <c r="A71" s="1" t="s">
        <v>70</v>
      </c>
      <c r="B71" s="2">
        <f>VLOOKUP(A71,교통문화지수!A:AL,28,0)</f>
        <v>48.21</v>
      </c>
      <c r="C71" s="2">
        <f>VLOOKUP(A71,교통문화지수!A:AL,29,0)</f>
        <v>19.059999999999999</v>
      </c>
      <c r="D71" s="2">
        <f>VLOOKUP(A71,교통문화지수!A:AL,30,0)</f>
        <v>17.79</v>
      </c>
      <c r="E71" s="2">
        <f>VLOOKUP(A71,'1인당 자동차등록대수'!A:AB,20,0)</f>
        <v>0.6</v>
      </c>
      <c r="F71" s="2">
        <f>VLOOKUP(A71,도시면적!A:I,8,0)</f>
        <v>23545887</v>
      </c>
      <c r="G71" s="2">
        <f>VLOOKUP(A71,'주택 수'!A:I,8,0)</f>
        <v>23525</v>
      </c>
    </row>
    <row r="72" spans="1:7" customFormat="1">
      <c r="A72" s="1" t="s">
        <v>71</v>
      </c>
      <c r="B72" s="2">
        <f>VLOOKUP(A72,교통문화지수!A:AL,28,0)</f>
        <v>45.57</v>
      </c>
      <c r="C72" s="2">
        <f>VLOOKUP(A72,교통문화지수!A:AL,29,0)</f>
        <v>17.75</v>
      </c>
      <c r="D72" s="2">
        <f>VLOOKUP(A72,교통문화지수!A:AL,30,0)</f>
        <v>16.559999999999999</v>
      </c>
      <c r="E72" s="2">
        <f>VLOOKUP(A72,'1인당 자동차등록대수'!A:AB,20,0)</f>
        <v>0.6</v>
      </c>
      <c r="F72" s="2">
        <f>VLOOKUP(A72,도시면적!A:I,8,0)</f>
        <v>1879078335</v>
      </c>
      <c r="G72" s="2">
        <f>VLOOKUP(A72,'주택 수'!A:I,8,0)</f>
        <v>1103666</v>
      </c>
    </row>
    <row r="73" spans="1:7" customFormat="1">
      <c r="A73" s="1" t="s">
        <v>72</v>
      </c>
      <c r="B73" s="2">
        <f>VLOOKUP(A73,교통문화지수!A:AL,28,0)</f>
        <v>47.03</v>
      </c>
      <c r="C73" s="2">
        <f>VLOOKUP(A73,교통문화지수!A:AL,29,0)</f>
        <v>18.22</v>
      </c>
      <c r="D73" s="2">
        <f>VLOOKUP(A73,교통문화지수!A:AL,30,0)</f>
        <v>17</v>
      </c>
      <c r="E73" s="2">
        <f>VLOOKUP(A73,'1인당 자동차등록대수'!A:AB,20,0)</f>
        <v>0.5</v>
      </c>
      <c r="F73" s="2">
        <f>VLOOKUP(A73,도시면적!A:I,8,0)</f>
        <v>123728319</v>
      </c>
      <c r="G73" s="2">
        <f>VLOOKUP(A73,'주택 수'!A:I,8,0)</f>
        <v>100790</v>
      </c>
    </row>
    <row r="74" spans="1:7" customFormat="1">
      <c r="A74" s="1" t="s">
        <v>73</v>
      </c>
      <c r="B74" s="2">
        <f>VLOOKUP(A74,교통문화지수!A:AL,28,0)</f>
        <v>44.11</v>
      </c>
      <c r="C74" s="2">
        <f>VLOOKUP(A74,교통문화지수!A:AL,29,0)</f>
        <v>17.649999999999999</v>
      </c>
      <c r="D74" s="2">
        <f>VLOOKUP(A74,교통문화지수!A:AL,30,0)</f>
        <v>18.52</v>
      </c>
      <c r="E74" s="2">
        <f>VLOOKUP(A74,'1인당 자동차등록대수'!A:AB,20,0)</f>
        <v>0.6</v>
      </c>
      <c r="F74" s="2">
        <f>VLOOKUP(A74,도시면적!A:I,8,0)</f>
        <v>464824021</v>
      </c>
      <c r="G74" s="2">
        <f>VLOOKUP(A74,'주택 수'!A:I,8,0)</f>
        <v>110340</v>
      </c>
    </row>
    <row r="75" spans="1:7" customFormat="1">
      <c r="A75" s="1" t="s">
        <v>74</v>
      </c>
      <c r="B75" s="2">
        <f>VLOOKUP(A75,교통문화지수!A:AL,28,0)</f>
        <v>48.24</v>
      </c>
      <c r="C75" s="2">
        <f>VLOOKUP(A75,교통문화지수!A:AL,29,0)</f>
        <v>19.739999999999998</v>
      </c>
      <c r="D75" s="2">
        <f>VLOOKUP(A75,교통문화지수!A:AL,30,0)</f>
        <v>14.21</v>
      </c>
      <c r="E75" s="2">
        <f>VLOOKUP(A75,'1인당 자동차등록대수'!A:AB,20,0)</f>
        <v>0.7</v>
      </c>
      <c r="F75" s="2">
        <f>VLOOKUP(A75,도시면적!A:I,8,0)</f>
        <v>32473748</v>
      </c>
      <c r="G75" s="2">
        <f>VLOOKUP(A75,'주택 수'!A:I,8,0)</f>
        <v>13825</v>
      </c>
    </row>
    <row r="76" spans="1:7" customFormat="1">
      <c r="A76" s="1" t="s">
        <v>75</v>
      </c>
      <c r="B76" s="2">
        <f>VLOOKUP(A76,교통문화지수!A:AL,28,0)</f>
        <v>44.31</v>
      </c>
      <c r="C76" s="2">
        <f>VLOOKUP(A76,교통문화지수!A:AL,29,0)</f>
        <v>19.27</v>
      </c>
      <c r="D76" s="2">
        <f>VLOOKUP(A76,교통문화지수!A:AL,30,0)</f>
        <v>16.91</v>
      </c>
      <c r="E76" s="2">
        <f>VLOOKUP(A76,'1인당 자동차등록대수'!A:AB,20,0)</f>
        <v>0.5</v>
      </c>
      <c r="F76" s="2">
        <f>VLOOKUP(A76,도시면적!A:I,8,0)</f>
        <v>185821767</v>
      </c>
      <c r="G76" s="2">
        <f>VLOOKUP(A76,'주택 수'!A:I,8,0)</f>
        <v>152482</v>
      </c>
    </row>
    <row r="77" spans="1:7" customFormat="1">
      <c r="A77" s="1" t="s">
        <v>76</v>
      </c>
      <c r="B77" s="2">
        <f>VLOOKUP(A77,교통문화지수!A:AL,28,0)</f>
        <v>45.17</v>
      </c>
      <c r="C77" s="2">
        <f>VLOOKUP(A77,교통문화지수!A:AL,29,0)</f>
        <v>17.32</v>
      </c>
      <c r="D77" s="2">
        <f>VLOOKUP(A77,교통문화지수!A:AL,30,0)</f>
        <v>17.600000000000001</v>
      </c>
      <c r="E77" s="2">
        <f>VLOOKUP(A77,'1인당 자동차등록대수'!A:AB,20,0)</f>
        <v>0.6</v>
      </c>
      <c r="F77" s="2">
        <f>VLOOKUP(A77,도시면적!A:I,8,0)</f>
        <v>64622360</v>
      </c>
      <c r="G77" s="2">
        <f>VLOOKUP(A77,'주택 수'!A:I,8,0)</f>
        <v>61002</v>
      </c>
    </row>
    <row r="78" spans="1:7" customFormat="1">
      <c r="A78" s="1" t="s">
        <v>77</v>
      </c>
      <c r="B78" s="2">
        <f>VLOOKUP(A78,교통문화지수!A:AL,28,0)</f>
        <v>48.31</v>
      </c>
      <c r="C78" s="2">
        <f>VLOOKUP(A78,교통문화지수!A:AL,29,0)</f>
        <v>18.260000000000002</v>
      </c>
      <c r="D78" s="2">
        <f>VLOOKUP(A78,교통문화지수!A:AL,30,0)</f>
        <v>17.14</v>
      </c>
      <c r="E78" s="2">
        <f>VLOOKUP(A78,'1인당 자동차등록대수'!A:AB,20,0)</f>
        <v>0.5</v>
      </c>
      <c r="F78" s="2">
        <f>VLOOKUP(A78,도시면적!A:I,8,0)</f>
        <v>37848000</v>
      </c>
      <c r="G78" s="2">
        <f>VLOOKUP(A78,'주택 수'!A:I,8,0)</f>
        <v>30376</v>
      </c>
    </row>
    <row r="79" spans="1:7" customFormat="1">
      <c r="A79" s="1" t="s">
        <v>78</v>
      </c>
      <c r="B79" s="2">
        <f>VLOOKUP(A79,교통문화지수!A:AL,28,0)</f>
        <v>44.48</v>
      </c>
      <c r="C79" s="2">
        <f>VLOOKUP(A79,교통문화지수!A:AL,29,0)</f>
        <v>13.6</v>
      </c>
      <c r="D79" s="2">
        <f>VLOOKUP(A79,교통문화지수!A:AL,30,0)</f>
        <v>12.91</v>
      </c>
      <c r="E79" s="2">
        <f>VLOOKUP(A79,'1인당 자동차등록대수'!A:AB,20,0)</f>
        <v>0.6</v>
      </c>
      <c r="F79" s="2">
        <f>VLOOKUP(A79,도시면적!A:I,8,0)</f>
        <v>9484653</v>
      </c>
      <c r="G79" s="2">
        <f>VLOOKUP(A79,'주택 수'!A:I,8,0)</f>
        <v>15202</v>
      </c>
    </row>
    <row r="80" spans="1:7" customFormat="1">
      <c r="A80" s="1" t="s">
        <v>79</v>
      </c>
      <c r="B80" s="2">
        <f>VLOOKUP(A80,교통문화지수!A:AL,28,0)</f>
        <v>46.18</v>
      </c>
      <c r="C80" s="2">
        <f>VLOOKUP(A80,교통문화지수!A:AL,29,0)</f>
        <v>13.08</v>
      </c>
      <c r="D80" s="2">
        <f>VLOOKUP(A80,교통문화지수!A:AL,30,0)</f>
        <v>17.34</v>
      </c>
      <c r="E80" s="2">
        <f>VLOOKUP(A80,'1인당 자동차등록대수'!A:AB,20,0)</f>
        <v>0.6</v>
      </c>
      <c r="F80" s="2">
        <f>VLOOKUP(A80,도시면적!A:I,8,0)</f>
        <v>50640213</v>
      </c>
      <c r="G80" s="2">
        <f>VLOOKUP(A80,'주택 수'!A:I,8,0)</f>
        <v>44590</v>
      </c>
    </row>
    <row r="81" spans="1:7" customFormat="1">
      <c r="A81" s="1" t="s">
        <v>80</v>
      </c>
      <c r="B81" s="2">
        <f>VLOOKUP(A81,교통문화지수!A:AL,28,0)</f>
        <v>42.26</v>
      </c>
      <c r="C81" s="2">
        <f>VLOOKUP(A81,교통문화지수!A:AL,29,0)</f>
        <v>14.78</v>
      </c>
      <c r="D81" s="2">
        <f>VLOOKUP(A81,교통문화지수!A:AL,30,0)</f>
        <v>12.81</v>
      </c>
      <c r="E81" s="2">
        <f>VLOOKUP(A81,'1인당 자동차등록대수'!A:AB,20,0)</f>
        <v>0.8</v>
      </c>
      <c r="F81" s="2">
        <f>VLOOKUP(A81,도시면적!A:I,8,0)</f>
        <v>10583153</v>
      </c>
      <c r="G81" s="2">
        <f>VLOOKUP(A81,'주택 수'!A:I,8,0)</f>
        <v>17162</v>
      </c>
    </row>
    <row r="82" spans="1:7" customFormat="1">
      <c r="A82" s="1" t="s">
        <v>81</v>
      </c>
      <c r="B82" s="2">
        <f>VLOOKUP(A82,교통문화지수!A:AL,28,0)</f>
        <v>45.69</v>
      </c>
      <c r="C82" s="2">
        <f>VLOOKUP(A82,교통문화지수!A:AL,29,0)</f>
        <v>18.89</v>
      </c>
      <c r="D82" s="2">
        <f>VLOOKUP(A82,교통문화지수!A:AL,30,0)</f>
        <v>17.54</v>
      </c>
      <c r="E82" s="2">
        <f>VLOOKUP(A82,'1인당 자동차등록대수'!A:AB,20,0)</f>
        <v>0.6</v>
      </c>
      <c r="F82" s="2">
        <f>VLOOKUP(A82,도시면적!A:I,8,0)</f>
        <v>79223135</v>
      </c>
      <c r="G82" s="2">
        <f>VLOOKUP(A82,'주택 수'!A:I,8,0)</f>
        <v>70143</v>
      </c>
    </row>
    <row r="83" spans="1:7" customFormat="1">
      <c r="A83" s="1" t="s">
        <v>82</v>
      </c>
      <c r="B83" s="2">
        <f>VLOOKUP(A83,교통문화지수!A:AL,28,0)</f>
        <v>44.73</v>
      </c>
      <c r="C83" s="2">
        <f>VLOOKUP(A83,교통문화지수!A:AL,29,0)</f>
        <v>14.78</v>
      </c>
      <c r="D83" s="2">
        <f>VLOOKUP(A83,교통문화지수!A:AL,30,0)</f>
        <v>16.34</v>
      </c>
      <c r="E83" s="2">
        <f>VLOOKUP(A83,'1인당 자동차등록대수'!A:AB,20,0)</f>
        <v>0.6</v>
      </c>
      <c r="F83" s="2">
        <f>VLOOKUP(A83,도시면적!A:I,8,0)</f>
        <v>15669000</v>
      </c>
      <c r="G83" s="2">
        <f>VLOOKUP(A83,'주택 수'!A:I,8,0)</f>
        <v>18172</v>
      </c>
    </row>
    <row r="84" spans="1:7" customFormat="1">
      <c r="A84" s="1" t="s">
        <v>83</v>
      </c>
      <c r="B84" s="2">
        <f>VLOOKUP(A84,교통문화지수!A:AL,28,0)</f>
        <v>42.32</v>
      </c>
      <c r="C84" s="2">
        <f>VLOOKUP(A84,교통문화지수!A:AL,29,0)</f>
        <v>21.72</v>
      </c>
      <c r="D84" s="2">
        <f>VLOOKUP(A84,교통문화지수!A:AL,30,0)</f>
        <v>13.63</v>
      </c>
      <c r="E84" s="2">
        <f>VLOOKUP(A84,'1인당 자동차등록대수'!A:AB,20,0)</f>
        <v>0.6</v>
      </c>
      <c r="F84" s="2">
        <f>VLOOKUP(A84,도시면적!A:I,8,0)</f>
        <v>11453000</v>
      </c>
      <c r="G84" s="2">
        <f>VLOOKUP(A84,'주택 수'!A:I,8,0)</f>
        <v>8209</v>
      </c>
    </row>
    <row r="85" spans="1:7" customFormat="1">
      <c r="A85" s="1" t="s">
        <v>84</v>
      </c>
      <c r="B85" s="2">
        <f>VLOOKUP(A85,교통문화지수!A:AL,28,0)</f>
        <v>46.14</v>
      </c>
      <c r="C85" s="2">
        <f>VLOOKUP(A85,교통문화지수!A:AL,29,0)</f>
        <v>18.940000000000001</v>
      </c>
      <c r="D85" s="2">
        <f>VLOOKUP(A85,교통문화지수!A:AL,30,0)</f>
        <v>17.850000000000001</v>
      </c>
      <c r="E85" s="2">
        <f>VLOOKUP(A85,'1인당 자동차등록대수'!A:AB,20,0)</f>
        <v>0.6</v>
      </c>
      <c r="F85" s="2">
        <f>VLOOKUP(A85,도시면적!A:I,8,0)</f>
        <v>50092894</v>
      </c>
      <c r="G85" s="2">
        <f>VLOOKUP(A85,'주택 수'!A:I,8,0)</f>
        <v>43261</v>
      </c>
    </row>
    <row r="86" spans="1:7" customFormat="1">
      <c r="A86" s="1" t="s">
        <v>85</v>
      </c>
      <c r="B86" s="2">
        <f>VLOOKUP(A86,교통문화지수!A:AL,28,0)</f>
        <v>47.38</v>
      </c>
      <c r="C86" s="2">
        <f>VLOOKUP(A86,교통문화지수!A:AL,29,0)</f>
        <v>20.420000000000002</v>
      </c>
      <c r="D86" s="2">
        <f>VLOOKUP(A86,교통문화지수!A:AL,30,0)</f>
        <v>18.82</v>
      </c>
      <c r="E86" s="2">
        <f>VLOOKUP(A86,'1인당 자동차등록대수'!A:AB,20,0)</f>
        <v>0.6</v>
      </c>
      <c r="F86" s="2">
        <f>VLOOKUP(A86,도시면적!A:I,8,0)</f>
        <v>58659064</v>
      </c>
      <c r="G86" s="2">
        <f>VLOOKUP(A86,'주택 수'!A:I,8,0)</f>
        <v>46215</v>
      </c>
    </row>
    <row r="87" spans="1:7" customFormat="1">
      <c r="A87" s="1" t="s">
        <v>86</v>
      </c>
      <c r="B87" s="2">
        <f>VLOOKUP(A87,교통문화지수!A:AL,28,0)</f>
        <v>41.8</v>
      </c>
      <c r="C87" s="2">
        <f>VLOOKUP(A87,교통문화지수!A:AL,29,0)</f>
        <v>20.12</v>
      </c>
      <c r="D87" s="2">
        <f>VLOOKUP(A87,교통문화지수!A:AL,30,0)</f>
        <v>14.15</v>
      </c>
      <c r="E87" s="2">
        <f>VLOOKUP(A87,'1인당 자동차등록대수'!A:AB,20,0)</f>
        <v>0.6</v>
      </c>
      <c r="F87" s="2">
        <f>VLOOKUP(A87,도시면적!A:I,8,0)</f>
        <v>16347828</v>
      </c>
      <c r="G87" s="2">
        <f>VLOOKUP(A87,'주택 수'!A:I,8,0)</f>
        <v>27371</v>
      </c>
    </row>
    <row r="88" spans="1:7" customFormat="1">
      <c r="A88" s="1" t="s">
        <v>87</v>
      </c>
      <c r="B88" s="2">
        <f>VLOOKUP(A88,교통문화지수!A:AL,28,0)</f>
        <v>23.84</v>
      </c>
      <c r="C88" s="2">
        <f>VLOOKUP(A88,교통문화지수!A:AL,29,0)</f>
        <v>18.96</v>
      </c>
      <c r="D88" s="2">
        <f>VLOOKUP(A88,교통문화지수!A:AL,30,0)</f>
        <v>7.52</v>
      </c>
      <c r="E88" s="2">
        <f>VLOOKUP(A88,'1인당 자동차등록대수'!A:AB,20,0)</f>
        <v>0.7</v>
      </c>
      <c r="F88" s="2">
        <f>VLOOKUP(A88,도시면적!A:I,8,0)</f>
        <v>10483319</v>
      </c>
      <c r="G88" s="2">
        <f>VLOOKUP(A88,'주택 수'!A:I,8,0)</f>
        <v>3025</v>
      </c>
    </row>
    <row r="89" spans="1:7" customFormat="1">
      <c r="A89" s="1" t="s">
        <v>88</v>
      </c>
      <c r="B89" s="2">
        <f>VLOOKUP(A89,교통문화지수!A:AL,28,0)</f>
        <v>39.58</v>
      </c>
      <c r="C89" s="2">
        <f>VLOOKUP(A89,교통문화지수!A:AL,29,0)</f>
        <v>21.1</v>
      </c>
      <c r="D89" s="2">
        <f>VLOOKUP(A89,교통문화지수!A:AL,30,0)</f>
        <v>8.44</v>
      </c>
      <c r="E89" s="2">
        <f>VLOOKUP(A89,'1인당 자동차등록대수'!A:AB,20,0)</f>
        <v>0.6</v>
      </c>
      <c r="F89" s="2">
        <f>VLOOKUP(A89,도시면적!A:I,8,0)</f>
        <v>47920405</v>
      </c>
      <c r="G89" s="2">
        <f>VLOOKUP(A89,'주택 수'!A:I,8,0)</f>
        <v>24279</v>
      </c>
    </row>
    <row r="90" spans="1:7" customFormat="1">
      <c r="A90" s="1" t="s">
        <v>89</v>
      </c>
      <c r="B90" s="2">
        <f>VLOOKUP(A90,교통문화지수!A:AL,28,0)</f>
        <v>49.79</v>
      </c>
      <c r="C90" s="2">
        <f>VLOOKUP(A90,교통문화지수!A:AL,29,0)</f>
        <v>15.67</v>
      </c>
      <c r="D90" s="2">
        <f>VLOOKUP(A90,교통문화지수!A:AL,30,0)</f>
        <v>18.02</v>
      </c>
      <c r="E90" s="2">
        <f>VLOOKUP(A90,'1인당 자동차등록대수'!A:AB,20,0)</f>
        <v>0.6</v>
      </c>
      <c r="F90" s="2">
        <f>VLOOKUP(A90,도시면적!A:I,8,0)</f>
        <v>32583000</v>
      </c>
      <c r="G90" s="2">
        <f>VLOOKUP(A90,'주택 수'!A:I,8,0)</f>
        <v>26186</v>
      </c>
    </row>
    <row r="91" spans="1:7" customFormat="1">
      <c r="A91" s="1" t="s">
        <v>90</v>
      </c>
      <c r="B91" s="2">
        <f>VLOOKUP(A91,교통문화지수!A:AL,28,0)</f>
        <v>42.86</v>
      </c>
      <c r="C91" s="2">
        <f>VLOOKUP(A91,교통문화지수!A:AL,29,0)</f>
        <v>12.71</v>
      </c>
      <c r="D91" s="2">
        <f>VLOOKUP(A91,교통문화지수!A:AL,30,0)</f>
        <v>12.32</v>
      </c>
      <c r="E91" s="2">
        <f>VLOOKUP(A91,'1인당 자동차등록대수'!A:AB,20,0)</f>
        <v>0.6</v>
      </c>
      <c r="F91" s="2">
        <f>VLOOKUP(A91,도시면적!A:I,8,0)</f>
        <v>21150000</v>
      </c>
      <c r="G91" s="2">
        <f>VLOOKUP(A91,'주택 수'!A:I,8,0)</f>
        <v>21785</v>
      </c>
    </row>
    <row r="92" spans="1:7" customFormat="1">
      <c r="A92" s="1" t="s">
        <v>91</v>
      </c>
      <c r="B92" s="2">
        <f>VLOOKUP(A92,교통문화지수!A:AL,28,0)</f>
        <v>40.340000000000003</v>
      </c>
      <c r="C92" s="2">
        <f>VLOOKUP(A92,교통문화지수!A:AL,29,0)</f>
        <v>18.149999999999999</v>
      </c>
      <c r="D92" s="2">
        <f>VLOOKUP(A92,교통문화지수!A:AL,30,0)</f>
        <v>13.38</v>
      </c>
      <c r="E92" s="2">
        <f>VLOOKUP(A92,'1인당 자동차등록대수'!A:AB,20,0)</f>
        <v>0.7</v>
      </c>
      <c r="F92" s="2">
        <f>VLOOKUP(A92,도시면적!A:I,8,0)</f>
        <v>6196276</v>
      </c>
      <c r="G92" s="2">
        <f>VLOOKUP(A92,'주택 수'!A:I,8,0)</f>
        <v>12542</v>
      </c>
    </row>
    <row r="93" spans="1:7" customFormat="1">
      <c r="A93" s="1" t="s">
        <v>92</v>
      </c>
      <c r="B93" s="2">
        <f>VLOOKUP(A93,교통문화지수!A:AL,28,0)</f>
        <v>44.67</v>
      </c>
      <c r="C93" s="2">
        <f>VLOOKUP(A93,교통문화지수!A:AL,29,0)</f>
        <v>17.27</v>
      </c>
      <c r="D93" s="2">
        <f>VLOOKUP(A93,교통문화지수!A:AL,30,0)</f>
        <v>18.54</v>
      </c>
      <c r="E93" s="2">
        <f>VLOOKUP(A93,'1인당 자동차등록대수'!A:AB,20,0)</f>
        <v>0.6</v>
      </c>
      <c r="F93" s="2">
        <f>VLOOKUP(A93,도시면적!A:I,8,0)</f>
        <v>148865952</v>
      </c>
      <c r="G93" s="2">
        <f>VLOOKUP(A93,'주택 수'!A:I,8,0)</f>
        <v>44017</v>
      </c>
    </row>
    <row r="94" spans="1:7" customFormat="1">
      <c r="A94" s="1" t="s">
        <v>93</v>
      </c>
      <c r="B94" s="2">
        <f>VLOOKUP(A94,교통문화지수!A:AL,28,0)</f>
        <v>45.43</v>
      </c>
      <c r="C94" s="2">
        <f>VLOOKUP(A94,교통문화지수!A:AL,29,0)</f>
        <v>18.82</v>
      </c>
      <c r="D94" s="2">
        <f>VLOOKUP(A94,교통문화지수!A:AL,30,0)</f>
        <v>16.760000000000002</v>
      </c>
      <c r="E94" s="2">
        <f>VLOOKUP(A94,'1인당 자동차등록대수'!A:AB,20,0)</f>
        <v>0.6</v>
      </c>
      <c r="F94" s="2">
        <f>VLOOKUP(A94,도시면적!A:I,8,0)</f>
        <v>393162228</v>
      </c>
      <c r="G94" s="2">
        <f>VLOOKUP(A94,'주택 수'!A:I,8,0)</f>
        <v>201687</v>
      </c>
    </row>
    <row r="95" spans="1:7" customFormat="1">
      <c r="A95" s="1" t="s">
        <v>274</v>
      </c>
      <c r="B95" s="2">
        <f>VLOOKUP(A95,교통문화지수!A:AL,28,0)</f>
        <v>46.55</v>
      </c>
      <c r="C95" s="2">
        <f>VLOOKUP(A95,교통문화지수!A:AL,29,0)</f>
        <v>19.809999999999999</v>
      </c>
      <c r="D95" s="2">
        <f>VLOOKUP(A95,교통문화지수!A:AL,30,0)</f>
        <v>17.579999999999998</v>
      </c>
      <c r="E95" s="2">
        <f>VLOOKUP(A95,'1인당 자동차등록대수'!A:AB,20,0)</f>
        <v>0.5</v>
      </c>
      <c r="F95" s="2">
        <f>VLOOKUP(A95,도시면적!A:I,8,0)</f>
        <v>479978979</v>
      </c>
      <c r="G95" s="2">
        <f>VLOOKUP(A95,'주택 수'!A:I,8,0)</f>
        <v>542703</v>
      </c>
    </row>
    <row r="96" spans="1:7" customFormat="1">
      <c r="A96" s="1" t="s">
        <v>95</v>
      </c>
      <c r="B96" s="2">
        <f>VLOOKUP(A96,교통문화지수!A:AL,28,0)</f>
        <v>47.76</v>
      </c>
      <c r="C96" s="2">
        <f>VLOOKUP(A96,교통문화지수!A:AL,29,0)</f>
        <v>21</v>
      </c>
      <c r="D96" s="2">
        <f>VLOOKUP(A96,교통문화지수!A:AL,30,0)</f>
        <v>18.18</v>
      </c>
      <c r="E96" s="2">
        <f>VLOOKUP(A96,'1인당 자동차등록대수'!A:AB,20,0)</f>
        <v>0.5</v>
      </c>
      <c r="F96" s="2">
        <f>VLOOKUP(A96,도시면적!A:I,8,0)</f>
        <v>201798359</v>
      </c>
      <c r="G96" s="2">
        <f>VLOOKUP(A96,'주택 수'!A:I,8,0)</f>
        <v>149319</v>
      </c>
    </row>
    <row r="97" spans="1:7" customFormat="1">
      <c r="A97" s="1" t="s">
        <v>96</v>
      </c>
      <c r="B97" s="2">
        <f>VLOOKUP(A97,교통문화지수!A:AL,28,0)</f>
        <v>45.19</v>
      </c>
      <c r="C97" s="2">
        <f>VLOOKUP(A97,교통문화지수!A:AL,29,0)</f>
        <v>19.07</v>
      </c>
      <c r="D97" s="2">
        <f>VLOOKUP(A97,교통문화지수!A:AL,30,0)</f>
        <v>17.600000000000001</v>
      </c>
      <c r="E97" s="2">
        <f>VLOOKUP(A97,'1인당 자동차등록대수'!A:AB,20,0)</f>
        <v>0.4</v>
      </c>
      <c r="F97" s="2">
        <f>VLOOKUP(A97,도시면적!A:I,8,0)</f>
        <v>60840032</v>
      </c>
      <c r="G97" s="2">
        <f>VLOOKUP(A97,'주택 수'!A:I,8,0)</f>
        <v>83058</v>
      </c>
    </row>
    <row r="98" spans="1:7" customFormat="1">
      <c r="A98" s="1" t="s">
        <v>97</v>
      </c>
      <c r="B98" s="2">
        <f>VLOOKUP(A98,교통문화지수!A:AL,28,0)</f>
        <v>44.48</v>
      </c>
      <c r="C98" s="2">
        <f>VLOOKUP(A98,교통문화지수!A:AL,29,0)</f>
        <v>21.06</v>
      </c>
      <c r="D98" s="2">
        <f>VLOOKUP(A98,교통문화지수!A:AL,30,0)</f>
        <v>17.5</v>
      </c>
      <c r="E98" s="2">
        <f>VLOOKUP(A98,'1인당 자동차등록대수'!A:AB,20,0)</f>
        <v>0.4</v>
      </c>
      <c r="F98" s="2">
        <f>VLOOKUP(A98,도시면적!A:I,8,0)</f>
        <v>49314065</v>
      </c>
      <c r="G98" s="2">
        <f>VLOOKUP(A98,'주택 수'!A:I,8,0)</f>
        <v>40956</v>
      </c>
    </row>
    <row r="99" spans="1:7" customFormat="1">
      <c r="A99" s="1" t="s">
        <v>98</v>
      </c>
      <c r="B99" s="2">
        <f>VLOOKUP(A99,교통문화지수!A:AL,28,0)</f>
        <v>47.98</v>
      </c>
      <c r="C99" s="2">
        <f>VLOOKUP(A99,교통문화지수!A:AL,29,0)</f>
        <v>17.46</v>
      </c>
      <c r="D99" s="2">
        <f>VLOOKUP(A99,교통문화지수!A:AL,30,0)</f>
        <v>17.510000000000002</v>
      </c>
      <c r="E99" s="2">
        <f>VLOOKUP(A99,'1인당 자동차등록대수'!A:AB,20,0)</f>
        <v>0.5</v>
      </c>
      <c r="F99" s="2">
        <f>VLOOKUP(A99,도시면적!A:I,8,0)</f>
        <v>120270544</v>
      </c>
      <c r="G99" s="2">
        <f>VLOOKUP(A99,'주택 수'!A:I,8,0)</f>
        <v>163083</v>
      </c>
    </row>
    <row r="100" spans="1:7" customFormat="1">
      <c r="A100" s="1" t="s">
        <v>99</v>
      </c>
      <c r="B100" s="2">
        <f>VLOOKUP(A100,교통문화지수!A:AL,28,0)</f>
        <v>45.93</v>
      </c>
      <c r="C100" s="2">
        <f>VLOOKUP(A100,교통문화지수!A:AL,29,0)</f>
        <v>20.45</v>
      </c>
      <c r="D100" s="2">
        <f>VLOOKUP(A100,교통문화지수!A:AL,30,0)</f>
        <v>17.09</v>
      </c>
      <c r="E100" s="2">
        <f>VLOOKUP(A100,'1인당 자동차등록대수'!A:AB,20,0)</f>
        <v>0.5</v>
      </c>
      <c r="F100" s="2">
        <f>VLOOKUP(A100,도시면적!A:I,8,0)</f>
        <v>47755979</v>
      </c>
      <c r="G100" s="2">
        <f>VLOOKUP(A100,'주택 수'!A:I,8,0)</f>
        <v>106287</v>
      </c>
    </row>
    <row r="101" spans="1:7" customFormat="1">
      <c r="A101" s="1" t="s">
        <v>100</v>
      </c>
      <c r="B101" s="2">
        <f>VLOOKUP(A101,교통문화지수!A:AL,28,0)</f>
        <v>46.05</v>
      </c>
      <c r="C101" s="2">
        <f>VLOOKUP(A101,교통문화지수!A:AL,29,0)</f>
        <v>18.23</v>
      </c>
      <c r="D101" s="2">
        <f>VLOOKUP(A101,교통문화지수!A:AL,30,0)</f>
        <v>16.98</v>
      </c>
      <c r="E101" s="2">
        <f>VLOOKUP(A101,'1인당 자동차등록대수'!A:AB,20,0)</f>
        <v>0.5</v>
      </c>
      <c r="F101" s="2">
        <f>VLOOKUP(A101,도시면적!A:I,8,0)</f>
        <v>799509757</v>
      </c>
      <c r="G101" s="2">
        <f>VLOOKUP(A101,'주택 수'!A:I,8,0)</f>
        <v>815588</v>
      </c>
    </row>
    <row r="102" spans="1:7" customFormat="1">
      <c r="A102" s="1" t="s">
        <v>101</v>
      </c>
      <c r="B102" s="2" t="str">
        <f>VLOOKUP(A102,교통문화지수!A:AL,28,0)</f>
        <v>-</v>
      </c>
      <c r="C102" s="2" t="str">
        <f>VLOOKUP(A102,교통문화지수!A:AL,29,0)</f>
        <v>-</v>
      </c>
      <c r="D102" s="2" t="str">
        <f>VLOOKUP(A102,교통문화지수!A:AL,30,0)</f>
        <v>-</v>
      </c>
      <c r="E102" s="2" t="str">
        <f>VLOOKUP(A102,'1인당 자동차등록대수'!A:AB,20,0)</f>
        <v>-</v>
      </c>
      <c r="F102" s="2" t="e">
        <f>VLOOKUP(A102,도시면적!A:I,8,0)</f>
        <v>#N/A</v>
      </c>
      <c r="G102" s="2" t="e">
        <f>VLOOKUP(A102,'주택 수'!A:I,8,0)</f>
        <v>#N/A</v>
      </c>
    </row>
    <row r="103" spans="1:7" customFormat="1">
      <c r="A103" s="1" t="s">
        <v>102</v>
      </c>
      <c r="B103" s="2">
        <f>VLOOKUP(A103,교통문화지수!A:AL,28,0)</f>
        <v>45.55</v>
      </c>
      <c r="C103" s="2">
        <f>VLOOKUP(A103,교통문화지수!A:AL,29,0)</f>
        <v>19.97</v>
      </c>
      <c r="D103" s="2">
        <f>VLOOKUP(A103,교통문화지수!A:AL,30,0)</f>
        <v>14.41</v>
      </c>
      <c r="E103" s="2">
        <f>VLOOKUP(A103,'1인당 자동차등록대수'!A:AB,20,0)</f>
        <v>0.4</v>
      </c>
      <c r="F103" s="2">
        <f>VLOOKUP(A103,도시면적!A:I,8,0)</f>
        <v>17431453</v>
      </c>
      <c r="G103" s="2">
        <f>VLOOKUP(A103,'주택 수'!A:I,8,0)</f>
        <v>41905</v>
      </c>
    </row>
    <row r="104" spans="1:7" customFormat="1">
      <c r="A104" s="1" t="s">
        <v>103</v>
      </c>
      <c r="B104" s="2">
        <f>VLOOKUP(A104,교통문화지수!A:AL,28,0)</f>
        <v>45.23</v>
      </c>
      <c r="C104" s="2">
        <f>VLOOKUP(A104,교통문화지수!A:AL,29,0)</f>
        <v>20.02</v>
      </c>
      <c r="D104" s="2">
        <f>VLOOKUP(A104,교통문화지수!A:AL,30,0)</f>
        <v>18.29</v>
      </c>
      <c r="E104" s="2">
        <f>VLOOKUP(A104,'1인당 자동차등록대수'!A:AB,20,0)</f>
        <v>0.5</v>
      </c>
      <c r="F104" s="2">
        <f>VLOOKUP(A104,도시면적!A:I,8,0)</f>
        <v>62352606</v>
      </c>
      <c r="G104" s="2">
        <f>VLOOKUP(A104,'주택 수'!A:I,8,0)</f>
        <v>183025</v>
      </c>
    </row>
    <row r="105" spans="1:7" customFormat="1">
      <c r="A105" s="1" t="s">
        <v>104</v>
      </c>
      <c r="B105" s="2">
        <f>VLOOKUP(A105,교통문화지수!A:AL,28,0)</f>
        <v>45.96</v>
      </c>
      <c r="C105" s="2">
        <f>VLOOKUP(A105,교통문화지수!A:AL,29,0)</f>
        <v>19.38</v>
      </c>
      <c r="D105" s="2">
        <f>VLOOKUP(A105,교통문화지수!A:AL,30,0)</f>
        <v>17.670000000000002</v>
      </c>
      <c r="E105" s="2">
        <f>VLOOKUP(A105,'1인당 자동차등록대수'!A:AB,20,0)</f>
        <v>0.5</v>
      </c>
      <c r="F105" s="2">
        <f>VLOOKUP(A105,도시면적!A:I,8,0)</f>
        <v>377972263</v>
      </c>
      <c r="G105" s="2">
        <f>VLOOKUP(A105,'주택 수'!A:I,8,0)</f>
        <v>100552</v>
      </c>
    </row>
    <row r="106" spans="1:7" customFormat="1">
      <c r="A106" s="1" t="s">
        <v>105</v>
      </c>
      <c r="B106" s="2">
        <f>VLOOKUP(A106,교통문화지수!A:AL,28,0)</f>
        <v>45.15</v>
      </c>
      <c r="C106" s="2">
        <f>VLOOKUP(A106,교통문화지수!A:AL,29,0)</f>
        <v>16.559999999999999</v>
      </c>
      <c r="D106" s="2">
        <f>VLOOKUP(A106,교통문화지수!A:AL,30,0)</f>
        <v>16.829999999999998</v>
      </c>
      <c r="E106" s="2">
        <f>VLOOKUP(A106,'1인당 자동차등록대수'!A:AB,20,0)</f>
        <v>0.5</v>
      </c>
      <c r="F106" s="2">
        <f>VLOOKUP(A106,도시면적!A:I,8,0)</f>
        <v>146854660</v>
      </c>
      <c r="G106" s="2">
        <f>VLOOKUP(A106,'주택 수'!A:I,8,0)</f>
        <v>126648</v>
      </c>
    </row>
    <row r="107" spans="1:7" customFormat="1">
      <c r="A107" s="1" t="s">
        <v>106</v>
      </c>
      <c r="B107" s="2">
        <f>VLOOKUP(A107,교통문화지수!A:AL,28,0)</f>
        <v>49.31</v>
      </c>
      <c r="C107" s="2">
        <f>VLOOKUP(A107,교통문화지수!A:AL,29,0)</f>
        <v>18.84</v>
      </c>
      <c r="D107" s="2">
        <f>VLOOKUP(A107,교통문화지수!A:AL,30,0)</f>
        <v>17.350000000000001</v>
      </c>
      <c r="E107" s="2">
        <f>VLOOKUP(A107,'1인당 자동차등록대수'!A:AB,20,0)</f>
        <v>0.5</v>
      </c>
      <c r="F107" s="2">
        <f>VLOOKUP(A107,도시면적!A:I,8,0)</f>
        <v>93987602</v>
      </c>
      <c r="G107" s="2">
        <f>VLOOKUP(A107,'주택 수'!A:I,8,0)</f>
        <v>148438</v>
      </c>
    </row>
    <row r="108" spans="1:7" customFormat="1">
      <c r="A108" s="1" t="s">
        <v>107</v>
      </c>
      <c r="B108" s="2">
        <f>VLOOKUP(A108,교통문화지수!A:AL,28,0)</f>
        <v>46.82</v>
      </c>
      <c r="C108" s="2">
        <f>VLOOKUP(A108,교통문화지수!A:AL,29,0)</f>
        <v>19.600000000000001</v>
      </c>
      <c r="D108" s="2">
        <f>VLOOKUP(A108,교통문화지수!A:AL,30,0)</f>
        <v>16.97</v>
      </c>
      <c r="E108" s="2">
        <f>VLOOKUP(A108,'1인당 자동차등록대수'!A:AB,20,0)</f>
        <v>0.4</v>
      </c>
      <c r="F108" s="2">
        <f>VLOOKUP(A108,도시면적!A:I,8,0)</f>
        <v>17319408</v>
      </c>
      <c r="G108" s="2">
        <f>VLOOKUP(A108,'주택 수'!A:I,8,0)</f>
        <v>51093</v>
      </c>
    </row>
    <row r="109" spans="1:7" customFormat="1">
      <c r="A109" s="1" t="s">
        <v>108</v>
      </c>
      <c r="B109" s="2">
        <f>VLOOKUP(A109,교통문화지수!A:AL,28,0)</f>
        <v>45.52</v>
      </c>
      <c r="C109" s="2">
        <f>VLOOKUP(A109,교통문화지수!A:AL,29,0)</f>
        <v>19.96</v>
      </c>
      <c r="D109" s="2">
        <f>VLOOKUP(A109,교통문화지수!A:AL,30,0)</f>
        <v>17.239999999999998</v>
      </c>
      <c r="E109" s="2">
        <f>VLOOKUP(A109,'1인당 자동차등록대수'!A:AB,20,0)</f>
        <v>0.5</v>
      </c>
      <c r="F109" s="2">
        <f>VLOOKUP(A109,도시면적!A:I,8,0)</f>
        <v>76535524</v>
      </c>
      <c r="G109" s="2">
        <f>VLOOKUP(A109,'주택 수'!A:I,8,0)</f>
        <v>137832</v>
      </c>
    </row>
    <row r="110" spans="1:7" customFormat="1">
      <c r="A110" s="1" t="s">
        <v>109</v>
      </c>
      <c r="B110" s="2">
        <f>VLOOKUP(A110,교통문화지수!A:AL,28,0)</f>
        <v>46.33</v>
      </c>
      <c r="C110" s="2">
        <f>VLOOKUP(A110,교통문화지수!A:AL,29,0)</f>
        <v>11.48</v>
      </c>
      <c r="D110" s="2">
        <f>VLOOKUP(A110,교통문화지수!A:AL,30,0)</f>
        <v>16.41</v>
      </c>
      <c r="E110" s="2">
        <f>VLOOKUP(A110,'1인당 자동차등록대수'!A:AB,20,0)</f>
        <v>0.8</v>
      </c>
      <c r="F110" s="2">
        <f>VLOOKUP(A110,도시면적!A:I,8,0)</f>
        <v>7056241</v>
      </c>
      <c r="G110" s="2">
        <f>VLOOKUP(A110,'주택 수'!A:I,8,0)</f>
        <v>26095</v>
      </c>
    </row>
    <row r="111" spans="1:7" customFormat="1">
      <c r="A111" s="1" t="s">
        <v>110</v>
      </c>
      <c r="B111" s="2">
        <f>VLOOKUP(A111,교통문화지수!A:AL,28,0)</f>
        <v>47.06</v>
      </c>
      <c r="C111" s="2">
        <f>VLOOKUP(A111,교통문화지수!A:AL,29,0)</f>
        <v>19.809999999999999</v>
      </c>
      <c r="D111" s="2">
        <f>VLOOKUP(A111,교통문화지수!A:AL,30,0)</f>
        <v>16.59</v>
      </c>
      <c r="E111" s="2">
        <f>VLOOKUP(A111,'1인당 자동차등록대수'!A:AB,20,0)</f>
        <v>0.5</v>
      </c>
      <c r="F111" s="2">
        <f>VLOOKUP(A111,도시면적!A:I,8,0)</f>
        <v>496123890</v>
      </c>
      <c r="G111" s="2">
        <f>VLOOKUP(A111,'주택 수'!A:I,8,0)</f>
        <v>501218</v>
      </c>
    </row>
    <row r="112" spans="1:7" customFormat="1">
      <c r="A112" s="1" t="s">
        <v>111</v>
      </c>
      <c r="B112" s="2">
        <f>VLOOKUP(A112,교통문화지수!A:AL,28,0)</f>
        <v>45.89</v>
      </c>
      <c r="C112" s="2">
        <f>VLOOKUP(A112,교통문화지수!A:AL,29,0)</f>
        <v>19.399999999999999</v>
      </c>
      <c r="D112" s="2">
        <f>VLOOKUP(A112,교통문화지수!A:AL,30,0)</f>
        <v>17.18</v>
      </c>
      <c r="E112" s="2">
        <f>VLOOKUP(A112,'1인당 자동차등록대수'!A:AB,20,0)</f>
        <v>0.5</v>
      </c>
      <c r="F112" s="2">
        <f>VLOOKUP(A112,도시면적!A:I,8,0)</f>
        <v>69010118</v>
      </c>
      <c r="G112" s="2">
        <f>VLOOKUP(A112,'주택 수'!A:I,8,0)</f>
        <v>62717</v>
      </c>
    </row>
    <row r="113" spans="1:7" customFormat="1">
      <c r="A113" s="1" t="s">
        <v>112</v>
      </c>
      <c r="B113" s="2">
        <f>VLOOKUP(A113,교통문화지수!A:AL,28,0)</f>
        <v>48.85</v>
      </c>
      <c r="C113" s="2">
        <f>VLOOKUP(A113,교통문화지수!A:AL,29,0)</f>
        <v>21.29</v>
      </c>
      <c r="D113" s="2">
        <f>VLOOKUP(A113,교통문화지수!A:AL,30,0)</f>
        <v>15.88</v>
      </c>
      <c r="E113" s="2">
        <f>VLOOKUP(A113,'1인당 자동차등록대수'!A:AB,20,0)</f>
        <v>0.4</v>
      </c>
      <c r="F113" s="2">
        <f>VLOOKUP(A113,도시면적!A:I,8,0)</f>
        <v>118734150</v>
      </c>
      <c r="G113" s="2">
        <f>VLOOKUP(A113,'주택 수'!A:I,8,0)</f>
        <v>80589</v>
      </c>
    </row>
    <row r="114" spans="1:7" customFormat="1">
      <c r="A114" s="1" t="s">
        <v>113</v>
      </c>
      <c r="B114" s="2">
        <f>VLOOKUP(A114,교통문화지수!A:AL,28,0)</f>
        <v>46.21</v>
      </c>
      <c r="C114" s="2">
        <f>VLOOKUP(A114,교통문화지수!A:AL,29,0)</f>
        <v>18.98</v>
      </c>
      <c r="D114" s="2">
        <f>VLOOKUP(A114,교통문화지수!A:AL,30,0)</f>
        <v>17.38</v>
      </c>
      <c r="E114" s="2">
        <f>VLOOKUP(A114,'1인당 자동차등록대수'!A:AB,20,0)</f>
        <v>0.5</v>
      </c>
      <c r="F114" s="2">
        <f>VLOOKUP(A114,도시면적!A:I,8,0)</f>
        <v>74892474</v>
      </c>
      <c r="G114" s="2">
        <f>VLOOKUP(A114,'주택 수'!A:I,8,0)</f>
        <v>154398</v>
      </c>
    </row>
    <row r="115" spans="1:7" customFormat="1">
      <c r="A115" s="1" t="s">
        <v>114</v>
      </c>
      <c r="B115" s="2">
        <f>VLOOKUP(A115,교통문화지수!A:AL,28,0)</f>
        <v>47.76</v>
      </c>
      <c r="C115" s="2">
        <f>VLOOKUP(A115,교통문화지수!A:AL,29,0)</f>
        <v>20.309999999999999</v>
      </c>
      <c r="D115" s="2">
        <f>VLOOKUP(A115,교통문화지수!A:AL,30,0)</f>
        <v>15.58</v>
      </c>
      <c r="E115" s="2">
        <f>VLOOKUP(A115,'1인당 자동차등록대수'!A:AB,20,0)</f>
        <v>0.5</v>
      </c>
      <c r="F115" s="2">
        <f>VLOOKUP(A115,도시면적!A:I,8,0)</f>
        <v>177801819</v>
      </c>
      <c r="G115" s="2">
        <f>VLOOKUP(A115,'주택 수'!A:I,8,0)</f>
        <v>121641</v>
      </c>
    </row>
    <row r="116" spans="1:7" customFormat="1">
      <c r="A116" s="1" t="s">
        <v>115</v>
      </c>
      <c r="B116" s="2">
        <f>VLOOKUP(A116,교통문화지수!A:AL,28,0)</f>
        <v>47.13</v>
      </c>
      <c r="C116" s="2">
        <f>VLOOKUP(A116,교통문화지수!A:AL,29,0)</f>
        <v>19.04</v>
      </c>
      <c r="D116" s="2">
        <f>VLOOKUP(A116,교통문화지수!A:AL,30,0)</f>
        <v>15.92</v>
      </c>
      <c r="E116" s="2">
        <f>VLOOKUP(A116,'1인당 자동차등록대수'!A:AB,20,0)</f>
        <v>0.4</v>
      </c>
      <c r="F116" s="2">
        <f>VLOOKUP(A116,도시면적!A:I,8,0)</f>
        <v>55685329</v>
      </c>
      <c r="G116" s="2">
        <f>VLOOKUP(A116,'주택 수'!A:I,8,0)</f>
        <v>81873</v>
      </c>
    </row>
    <row r="117" spans="1:7" customFormat="1">
      <c r="A117" s="1" t="s">
        <v>116</v>
      </c>
      <c r="B117" s="2">
        <f>VLOOKUP(A117,교통문화지수!A:AL,28,0)</f>
        <v>44.84</v>
      </c>
      <c r="C117" s="2">
        <f>VLOOKUP(A117,교통문화지수!A:AL,29,0)</f>
        <v>20.18</v>
      </c>
      <c r="D117" s="2">
        <f>VLOOKUP(A117,교통문화지수!A:AL,30,0)</f>
        <v>17.18</v>
      </c>
      <c r="E117" s="2">
        <f>VLOOKUP(A117,'1인당 자동차등록대수'!A:AB,20,0)</f>
        <v>0.4</v>
      </c>
      <c r="F117" s="2">
        <f>VLOOKUP(A117,도시면적!A:I,8,0)</f>
        <v>940825971</v>
      </c>
      <c r="G117" s="2">
        <f>VLOOKUP(A117,'주택 수'!A:I,8,0)</f>
        <v>1282831</v>
      </c>
    </row>
    <row r="118" spans="1:7" customFormat="1">
      <c r="A118" s="1" t="s">
        <v>117</v>
      </c>
      <c r="B118" s="2">
        <f>VLOOKUP(A118,교통문화지수!A:AL,28,0)</f>
        <v>45.09</v>
      </c>
      <c r="C118" s="2">
        <f>VLOOKUP(A118,교통문화지수!A:AL,29,0)</f>
        <v>18.43</v>
      </c>
      <c r="D118" s="2">
        <f>VLOOKUP(A118,교통문화지수!A:AL,30,0)</f>
        <v>16.21</v>
      </c>
      <c r="E118" s="2">
        <f>VLOOKUP(A118,'1인당 자동차등록대수'!A:AB,20,0)</f>
        <v>0.6</v>
      </c>
      <c r="F118" s="2">
        <f>VLOOKUP(A118,도시면적!A:I,8,0)</f>
        <v>238454382</v>
      </c>
      <c r="G118" s="2">
        <f>VLOOKUP(A118,'주택 수'!A:I,8,0)</f>
        <v>48374</v>
      </c>
    </row>
    <row r="119" spans="1:7" customFormat="1">
      <c r="A119" s="1" t="s">
        <v>118</v>
      </c>
      <c r="B119" s="2">
        <f>VLOOKUP(A119,교통문화지수!A:AL,28,0)</f>
        <v>45.72</v>
      </c>
      <c r="C119" s="2">
        <f>VLOOKUP(A119,교통문화지수!A:AL,29,0)</f>
        <v>20.69</v>
      </c>
      <c r="D119" s="2">
        <f>VLOOKUP(A119,교통문화지수!A:AL,30,0)</f>
        <v>16.829999999999998</v>
      </c>
      <c r="E119" s="2">
        <f>VLOOKUP(A119,'1인당 자동차등록대수'!A:AB,20,0)</f>
        <v>0.4</v>
      </c>
      <c r="F119" s="2">
        <f>VLOOKUP(A119,도시면적!A:I,8,0)</f>
        <v>65179775</v>
      </c>
      <c r="G119" s="2">
        <f>VLOOKUP(A119,'주택 수'!A:I,8,0)</f>
        <v>86898</v>
      </c>
    </row>
    <row r="120" spans="1:7" customFormat="1">
      <c r="A120" s="1" t="s">
        <v>119</v>
      </c>
      <c r="B120" s="2">
        <f>VLOOKUP(A120,교통문화지수!A:AL,28,0)</f>
        <v>45.4</v>
      </c>
      <c r="C120" s="2">
        <f>VLOOKUP(A120,교통문화지수!A:AL,29,0)</f>
        <v>20.92</v>
      </c>
      <c r="D120" s="2">
        <f>VLOOKUP(A120,교통문화지수!A:AL,30,0)</f>
        <v>17.84</v>
      </c>
      <c r="E120" s="2">
        <f>VLOOKUP(A120,'1인당 자동차등록대수'!A:AB,20,0)</f>
        <v>0.5</v>
      </c>
      <c r="F120" s="2">
        <f>VLOOKUP(A120,도시면적!A:I,8,0)</f>
        <v>221563954</v>
      </c>
      <c r="G120" s="2">
        <f>VLOOKUP(A120,'주택 수'!A:I,8,0)</f>
        <v>65110</v>
      </c>
    </row>
    <row r="121" spans="1:7" customFormat="1">
      <c r="A121" s="1" t="s">
        <v>120</v>
      </c>
      <c r="B121" s="2">
        <f>VLOOKUP(A121,교통문화지수!A:AL,28,0)</f>
        <v>45.32</v>
      </c>
      <c r="C121" s="2">
        <f>VLOOKUP(A121,교통문화지수!A:AL,29,0)</f>
        <v>20.82</v>
      </c>
      <c r="D121" s="2">
        <f>VLOOKUP(A121,교통문화지수!A:AL,30,0)</f>
        <v>17.190000000000001</v>
      </c>
      <c r="E121" s="2">
        <f>VLOOKUP(A121,'1인당 자동차등록대수'!A:AB,20,0)</f>
        <v>0.4</v>
      </c>
      <c r="F121" s="2">
        <f>VLOOKUP(A121,도시면적!A:I,8,0)</f>
        <v>42507261</v>
      </c>
      <c r="G121" s="2">
        <f>VLOOKUP(A121,'주택 수'!A:I,8,0)</f>
        <v>106747</v>
      </c>
    </row>
    <row r="122" spans="1:7" customFormat="1">
      <c r="A122" s="1" t="s">
        <v>121</v>
      </c>
      <c r="B122" s="2">
        <f>VLOOKUP(A122,교통문화지수!A:AL,28,0)</f>
        <v>45.54</v>
      </c>
      <c r="C122" s="2">
        <f>VLOOKUP(A122,교통문화지수!A:AL,29,0)</f>
        <v>20.11</v>
      </c>
      <c r="D122" s="2">
        <f>VLOOKUP(A122,교통문화지수!A:AL,30,0)</f>
        <v>17.25</v>
      </c>
      <c r="E122" s="2">
        <f>VLOOKUP(A122,'1인당 자동차등록대수'!A:AB,20,0)</f>
        <v>0.7</v>
      </c>
      <c r="F122" s="2">
        <f>VLOOKUP(A122,도시면적!A:I,8,0)</f>
        <v>11593305</v>
      </c>
      <c r="G122" s="2">
        <f>VLOOKUP(A122,'주택 수'!A:I,8,0)</f>
        <v>34295</v>
      </c>
    </row>
    <row r="123" spans="1:7" customFormat="1">
      <c r="A123" s="1" t="s">
        <v>122</v>
      </c>
      <c r="B123" s="2">
        <f>VLOOKUP(A123,교통문화지수!A:AL,28,0)</f>
        <v>45.64</v>
      </c>
      <c r="C123" s="2">
        <f>VLOOKUP(A123,교통문화지수!A:AL,29,0)</f>
        <v>21.38</v>
      </c>
      <c r="D123" s="2">
        <f>VLOOKUP(A123,교통문화지수!A:AL,30,0)</f>
        <v>16.89</v>
      </c>
      <c r="E123" s="2">
        <f>VLOOKUP(A123,'1인당 자동차등록대수'!A:AB,20,0)</f>
        <v>0.4</v>
      </c>
      <c r="F123" s="2">
        <f>VLOOKUP(A123,도시면적!A:I,8,0)</f>
        <v>16697577</v>
      </c>
      <c r="G123" s="2">
        <f>VLOOKUP(A123,'주택 수'!A:I,8,0)</f>
        <v>95011</v>
      </c>
    </row>
    <row r="124" spans="1:7" customFormat="1">
      <c r="A124" s="1" t="s">
        <v>280</v>
      </c>
      <c r="B124" s="2">
        <f>VLOOKUP(A124,교통문화지수!A:AL,28,0)</f>
        <v>45.55</v>
      </c>
      <c r="C124" s="2">
        <f>VLOOKUP(A124,교통문화지수!A:AL,29,0)</f>
        <v>20.27</v>
      </c>
      <c r="D124" s="2">
        <f>VLOOKUP(A124,교통문화지수!A:AL,30,0)</f>
        <v>16.39</v>
      </c>
      <c r="E124" s="2">
        <f>VLOOKUP(A124,'1인당 자동차등록대수'!A:AB,20,0)</f>
        <v>0.4</v>
      </c>
      <c r="F124" s="2">
        <f>VLOOKUP(A124,도시면적!A:I,8,0)</f>
        <v>29666536</v>
      </c>
      <c r="G124" s="2">
        <f>VLOOKUP(A124,'주택 수'!A:I,8,0)</f>
        <v>142381</v>
      </c>
    </row>
    <row r="125" spans="1:7" customFormat="1">
      <c r="A125" s="1" t="s">
        <v>123</v>
      </c>
      <c r="B125" s="2">
        <f>VLOOKUP(A125,교통문화지수!A:AL,28,0)</f>
        <v>42.86</v>
      </c>
      <c r="C125" s="2">
        <f>VLOOKUP(A125,교통문화지수!A:AL,29,0)</f>
        <v>21.2</v>
      </c>
      <c r="D125" s="2">
        <f>VLOOKUP(A125,교통문화지수!A:AL,30,0)</f>
        <v>16.59</v>
      </c>
      <c r="E125" s="2">
        <f>VLOOKUP(A125,'1인당 자동차등록대수'!A:AB,20,0)</f>
        <v>0.4</v>
      </c>
      <c r="F125" s="2">
        <f>VLOOKUP(A125,도시면적!A:I,8,0)</f>
        <v>39434038</v>
      </c>
      <c r="G125" s="2">
        <f>VLOOKUP(A125,'주택 수'!A:I,8,0)</f>
        <v>109078</v>
      </c>
    </row>
    <row r="126" spans="1:7" customFormat="1">
      <c r="A126" s="1" t="s">
        <v>124</v>
      </c>
      <c r="B126" s="2">
        <f>VLOOKUP(A126,교통문화지수!A:AL,28,0)</f>
        <v>44.76</v>
      </c>
      <c r="C126" s="2">
        <f>VLOOKUP(A126,교통문화지수!A:AL,29,0)</f>
        <v>18.440000000000001</v>
      </c>
      <c r="D126" s="2">
        <f>VLOOKUP(A126,교통문화지수!A:AL,30,0)</f>
        <v>17.010000000000002</v>
      </c>
      <c r="E126" s="2">
        <f>VLOOKUP(A126,'1인당 자동차등록대수'!A:AB,20,0)</f>
        <v>0.4</v>
      </c>
      <c r="F126" s="2">
        <f>VLOOKUP(A126,도시면적!A:I,8,0)</f>
        <v>36106274</v>
      </c>
      <c r="G126" s="2">
        <f>VLOOKUP(A126,'주택 수'!A:I,8,0)</f>
        <v>77466</v>
      </c>
    </row>
    <row r="127" spans="1:7" customFormat="1">
      <c r="A127" s="1" t="s">
        <v>125</v>
      </c>
      <c r="B127" s="2">
        <f>VLOOKUP(A127,교통문화지수!A:AL,28,0)</f>
        <v>42.52</v>
      </c>
      <c r="C127" s="2">
        <f>VLOOKUP(A127,교통문화지수!A:AL,29,0)</f>
        <v>18.88</v>
      </c>
      <c r="D127" s="2">
        <f>VLOOKUP(A127,교통문화지수!A:AL,30,0)</f>
        <v>15.99</v>
      </c>
      <c r="E127" s="2">
        <f>VLOOKUP(A127,'1인당 자동차등록대수'!A:AB,20,0)</f>
        <v>0.4</v>
      </c>
      <c r="F127" s="2">
        <f>VLOOKUP(A127,도시면적!A:I,8,0)</f>
        <v>68381835</v>
      </c>
      <c r="G127" s="2">
        <f>VLOOKUP(A127,'주택 수'!A:I,8,0)</f>
        <v>118464</v>
      </c>
    </row>
    <row r="128" spans="1:7" customFormat="1">
      <c r="A128" s="1" t="s">
        <v>126</v>
      </c>
      <c r="B128" s="2">
        <f>VLOOKUP(A128,교통문화지수!A:AL,28,0)</f>
        <v>43</v>
      </c>
      <c r="C128" s="2">
        <f>VLOOKUP(A128,교통문화지수!A:AL,29,0)</f>
        <v>17.059999999999999</v>
      </c>
      <c r="D128" s="2">
        <f>VLOOKUP(A128,교통문화지수!A:AL,30,0)</f>
        <v>17.11</v>
      </c>
      <c r="E128" s="2">
        <f>VLOOKUP(A128,'1인당 자동차등록대수'!A:AB,20,0)</f>
        <v>0.3</v>
      </c>
      <c r="F128" s="2">
        <f>VLOOKUP(A128,도시면적!A:I,8,0)</f>
        <v>29362772</v>
      </c>
      <c r="G128" s="2">
        <f>VLOOKUP(A128,'주택 수'!A:I,8,0)</f>
        <v>41555</v>
      </c>
    </row>
    <row r="129" spans="1:7" customFormat="1">
      <c r="A129" s="1" t="s">
        <v>127</v>
      </c>
      <c r="B129" s="2">
        <f>VLOOKUP(A129,교통문화지수!A:AL,28,0)</f>
        <v>45.95</v>
      </c>
      <c r="C129" s="2">
        <f>VLOOKUP(A129,교통문화지수!A:AL,29,0)</f>
        <v>21.23</v>
      </c>
      <c r="D129" s="2">
        <f>VLOOKUP(A129,교통문화지수!A:AL,30,0)</f>
        <v>16.149999999999999</v>
      </c>
      <c r="E129" s="2">
        <f>VLOOKUP(A129,'1인당 자동차등록대수'!A:AB,20,0)</f>
        <v>0.6</v>
      </c>
      <c r="F129" s="2">
        <f>VLOOKUP(A129,도시면적!A:I,8,0)</f>
        <v>14085667</v>
      </c>
      <c r="G129" s="2">
        <f>VLOOKUP(A129,'주택 수'!A:I,8,0)</f>
        <v>70629</v>
      </c>
    </row>
    <row r="130" spans="1:7" customFormat="1">
      <c r="A130" s="1" t="s">
        <v>128</v>
      </c>
      <c r="B130" s="2">
        <f>VLOOKUP(A130,교통문화지수!A:AL,28,0)</f>
        <v>43.66</v>
      </c>
      <c r="C130" s="2">
        <f>VLOOKUP(A130,교통문화지수!A:AL,29,0)</f>
        <v>20.11</v>
      </c>
      <c r="D130" s="2">
        <f>VLOOKUP(A130,교통문화지수!A:AL,30,0)</f>
        <v>16.82</v>
      </c>
      <c r="E130" s="2">
        <f>VLOOKUP(A130,'1인당 자동차등록대수'!A:AB,20,0)</f>
        <v>0.5</v>
      </c>
      <c r="F130" s="2">
        <f>VLOOKUP(A130,도시면적!A:I,8,0)</f>
        <v>12094555</v>
      </c>
      <c r="G130" s="2">
        <f>VLOOKUP(A130,'주택 수'!A:I,8,0)</f>
        <v>75509</v>
      </c>
    </row>
    <row r="131" spans="1:7" customFormat="1">
      <c r="A131" s="1" t="s">
        <v>129</v>
      </c>
      <c r="B131" s="2">
        <f>VLOOKUP(A131,교통문화지수!A:AL,28,0)</f>
        <v>45.63</v>
      </c>
      <c r="C131" s="2">
        <f>VLOOKUP(A131,교통문화지수!A:AL,29,0)</f>
        <v>22.07</v>
      </c>
      <c r="D131" s="2">
        <f>VLOOKUP(A131,교통문화지수!A:AL,30,0)</f>
        <v>16.7</v>
      </c>
      <c r="E131" s="2">
        <f>VLOOKUP(A131,'1인당 자동차등록대수'!A:AB,20,0)</f>
        <v>0.3</v>
      </c>
      <c r="F131" s="2">
        <f>VLOOKUP(A131,도시면적!A:I,8,0)</f>
        <v>56165682</v>
      </c>
      <c r="G131" s="2">
        <f>VLOOKUP(A131,'주택 수'!A:I,8,0)</f>
        <v>47606</v>
      </c>
    </row>
    <row r="132" spans="1:7" customFormat="1">
      <c r="A132" s="1" t="s">
        <v>130</v>
      </c>
      <c r="B132" s="2">
        <f>VLOOKUP(A132,교통문화지수!A:AL,28,0)</f>
        <v>43.11</v>
      </c>
      <c r="C132" s="2">
        <f>VLOOKUP(A132,교통문화지수!A:AL,29,0)</f>
        <v>19.63</v>
      </c>
      <c r="D132" s="2">
        <f>VLOOKUP(A132,교통문화지수!A:AL,30,0)</f>
        <v>17.559999999999999</v>
      </c>
      <c r="E132" s="2">
        <f>VLOOKUP(A132,'1인당 자동차등록대수'!A:AB,20,0)</f>
        <v>0.9</v>
      </c>
      <c r="F132" s="2">
        <f>VLOOKUP(A132,도시면적!A:I,8,0)</f>
        <v>4466946</v>
      </c>
      <c r="G132" s="2">
        <f>VLOOKUP(A132,'주택 수'!A:I,8,0)</f>
        <v>17242</v>
      </c>
    </row>
    <row r="133" spans="1:7" customFormat="1">
      <c r="A133" s="1" t="s">
        <v>131</v>
      </c>
      <c r="B133" s="2">
        <f>VLOOKUP(A133,교통문화지수!A:AL,28,0)</f>
        <v>48.47</v>
      </c>
      <c r="C133" s="2">
        <f>VLOOKUP(A133,교통문화지수!A:AL,29,0)</f>
        <v>21.64</v>
      </c>
      <c r="D133" s="2">
        <f>VLOOKUP(A133,교통문화지수!A:AL,30,0)</f>
        <v>17.3</v>
      </c>
      <c r="E133" s="2">
        <f>VLOOKUP(A133,'1인당 자동차등록대수'!A:AB,20,0)</f>
        <v>0.5</v>
      </c>
      <c r="F133" s="2">
        <f>VLOOKUP(A133,도시면적!A:I,8,0)</f>
        <v>55065412</v>
      </c>
      <c r="G133" s="2">
        <f>VLOOKUP(A133,'주택 수'!A:I,8,0)</f>
        <v>146466</v>
      </c>
    </row>
    <row r="134" spans="1:7" customFormat="1">
      <c r="A134" s="1" t="s">
        <v>132</v>
      </c>
      <c r="B134" s="2">
        <f>VLOOKUP(A134,교통문화지수!A:AL,28,0)</f>
        <v>46.85</v>
      </c>
      <c r="C134" s="2">
        <f>VLOOKUP(A134,교통문화지수!A:AL,29,0)</f>
        <v>17.8</v>
      </c>
      <c r="D134" s="2">
        <f>VLOOKUP(A134,교통문화지수!A:AL,30,0)</f>
        <v>16.97</v>
      </c>
      <c r="E134" s="2">
        <f>VLOOKUP(A134,'1인당 자동차등록대수'!A:AB,20,0)</f>
        <v>0.3</v>
      </c>
      <c r="F134" s="2">
        <f>VLOOKUP(A134,도시면적!A:I,8,0)</f>
        <v>605680264</v>
      </c>
      <c r="G134" s="2">
        <f>VLOOKUP(A134,'주택 수'!A:I,8,0)</f>
        <v>3068494</v>
      </c>
    </row>
    <row r="135" spans="1:7" customFormat="1">
      <c r="A135" s="1" t="s">
        <v>133</v>
      </c>
      <c r="B135" s="2">
        <f>VLOOKUP(A135,교통문화지수!A:AL,28,0)</f>
        <v>46.34</v>
      </c>
      <c r="C135" s="2">
        <f>VLOOKUP(A135,교통문화지수!A:AL,29,0)</f>
        <v>19.2</v>
      </c>
      <c r="D135" s="2">
        <f>VLOOKUP(A135,교통문화지수!A:AL,30,0)</f>
        <v>18.03</v>
      </c>
      <c r="E135" s="2">
        <f>VLOOKUP(A135,'1인당 자동차등록대수'!A:AB,20,0)</f>
        <v>0.4</v>
      </c>
      <c r="F135" s="2">
        <f>VLOOKUP(A135,도시면적!A:I,8,0)</f>
        <v>39497268</v>
      </c>
      <c r="G135" s="2">
        <f>VLOOKUP(A135,'주택 수'!A:I,8,0)</f>
        <v>175536</v>
      </c>
    </row>
    <row r="136" spans="1:7" customFormat="1">
      <c r="A136" s="1" t="s">
        <v>134</v>
      </c>
      <c r="B136" s="2">
        <f>VLOOKUP(A136,교통문화지수!A:AL,28,0)</f>
        <v>47.88</v>
      </c>
      <c r="C136" s="2">
        <f>VLOOKUP(A136,교통문화지수!A:AL,29,0)</f>
        <v>18.72</v>
      </c>
      <c r="D136" s="2">
        <f>VLOOKUP(A136,교통문화지수!A:AL,30,0)</f>
        <v>17.29</v>
      </c>
      <c r="E136" s="2">
        <f>VLOOKUP(A136,'1인당 자동차등록대수'!A:AB,20,0)</f>
        <v>0.3</v>
      </c>
      <c r="F136" s="2">
        <f>VLOOKUP(A136,도시면적!A:I,8,0)</f>
        <v>24556203</v>
      </c>
      <c r="G136" s="2">
        <f>VLOOKUP(A136,'주택 수'!A:I,8,0)</f>
        <v>146249</v>
      </c>
    </row>
    <row r="137" spans="1:7" customFormat="1">
      <c r="A137" s="1" t="s">
        <v>135</v>
      </c>
      <c r="B137" s="2">
        <f>VLOOKUP(A137,교통문화지수!A:AL,28,0)</f>
        <v>45.39</v>
      </c>
      <c r="C137" s="2">
        <f>VLOOKUP(A137,교통문화지수!A:AL,29,0)</f>
        <v>20.02</v>
      </c>
      <c r="D137" s="2">
        <f>VLOOKUP(A137,교통문화지수!A:AL,30,0)</f>
        <v>16.41</v>
      </c>
      <c r="E137" s="2">
        <f>VLOOKUP(A137,'1인당 자동차등록대수'!A:AB,20,0)</f>
        <v>0.3</v>
      </c>
      <c r="F137" s="2">
        <f>VLOOKUP(A137,도시면적!A:I,8,0)</f>
        <v>23636019</v>
      </c>
      <c r="G137" s="2">
        <f>VLOOKUP(A137,'주택 수'!A:I,8,0)</f>
        <v>97840</v>
      </c>
    </row>
    <row r="138" spans="1:7" customFormat="1">
      <c r="A138" s="1" t="s">
        <v>136</v>
      </c>
      <c r="B138" s="2">
        <f>VLOOKUP(A138,교통문화지수!A:AL,28,0)</f>
        <v>48.44</v>
      </c>
      <c r="C138" s="2">
        <f>VLOOKUP(A138,교통문화지수!A:AL,29,0)</f>
        <v>18.510000000000002</v>
      </c>
      <c r="D138" s="2">
        <f>VLOOKUP(A138,교통문화지수!A:AL,30,0)</f>
        <v>15.54</v>
      </c>
      <c r="E138" s="2">
        <f>VLOOKUP(A138,'1인당 자동차등록대수'!A:AB,20,0)</f>
        <v>0.4</v>
      </c>
      <c r="F138" s="2">
        <f>VLOOKUP(A138,도시면적!A:I,8,0)</f>
        <v>41463273</v>
      </c>
      <c r="G138" s="2">
        <f>VLOOKUP(A138,'주택 수'!A:I,8,0)</f>
        <v>199556</v>
      </c>
    </row>
    <row r="139" spans="1:7" customFormat="1">
      <c r="A139" s="1" t="s">
        <v>137</v>
      </c>
      <c r="B139" s="2">
        <f>VLOOKUP(A139,교통문화지수!A:AL,28,0)</f>
        <v>47.74</v>
      </c>
      <c r="C139" s="2">
        <f>VLOOKUP(A139,교통문화지수!A:AL,29,0)</f>
        <v>18.5</v>
      </c>
      <c r="D139" s="2">
        <f>VLOOKUP(A139,교통문화지수!A:AL,30,0)</f>
        <v>17.54</v>
      </c>
      <c r="E139" s="2">
        <f>VLOOKUP(A139,'1인당 자동차등록대수'!A:AB,20,0)</f>
        <v>0.2</v>
      </c>
      <c r="F139" s="2">
        <f>VLOOKUP(A139,도시면적!A:I,8,0)</f>
        <v>29563482</v>
      </c>
      <c r="G139" s="2">
        <f>VLOOKUP(A139,'주택 수'!A:I,8,0)</f>
        <v>127783</v>
      </c>
    </row>
    <row r="140" spans="1:7" customFormat="1">
      <c r="A140" s="1" t="s">
        <v>138</v>
      </c>
      <c r="B140" s="2">
        <f>VLOOKUP(A140,교통문화지수!A:AL,28,0)</f>
        <v>44.84</v>
      </c>
      <c r="C140" s="2">
        <f>VLOOKUP(A140,교통문화지수!A:AL,29,0)</f>
        <v>22.66</v>
      </c>
      <c r="D140" s="2">
        <f>VLOOKUP(A140,교통문화지수!A:AL,30,0)</f>
        <v>14.16</v>
      </c>
      <c r="E140" s="2">
        <f>VLOOKUP(A140,'1인당 자동차등록대수'!A:AB,20,0)</f>
        <v>0.3</v>
      </c>
      <c r="F140" s="2">
        <f>VLOOKUP(A140,도시면적!A:I,8,0)</f>
        <v>17075115</v>
      </c>
      <c r="G140" s="2">
        <f>VLOOKUP(A140,'주택 수'!A:I,8,0)</f>
        <v>91432</v>
      </c>
    </row>
    <row r="141" spans="1:7" customFormat="1">
      <c r="A141" s="1" t="s">
        <v>139</v>
      </c>
      <c r="B141" s="2">
        <f>VLOOKUP(A141,교통문화지수!A:AL,28,0)</f>
        <v>47.65</v>
      </c>
      <c r="C141" s="2">
        <f>VLOOKUP(A141,교통문화지수!A:AL,29,0)</f>
        <v>16.46</v>
      </c>
      <c r="D141" s="2">
        <f>VLOOKUP(A141,교통문화지수!A:AL,30,0)</f>
        <v>15.56</v>
      </c>
      <c r="E141" s="2">
        <f>VLOOKUP(A141,'1인당 자동차등록대수'!A:AB,20,0)</f>
        <v>0.4</v>
      </c>
      <c r="F141" s="2">
        <f>VLOOKUP(A141,도시면적!A:I,8,0)</f>
        <v>20136328</v>
      </c>
      <c r="G141" s="2">
        <f>VLOOKUP(A141,'주택 수'!A:I,8,0)</f>
        <v>134367</v>
      </c>
    </row>
    <row r="142" spans="1:7" customFormat="1">
      <c r="A142" s="1" t="s">
        <v>140</v>
      </c>
      <c r="B142" s="2">
        <f>VLOOKUP(A142,교통문화지수!A:AL,28,0)</f>
        <v>46.43</v>
      </c>
      <c r="C142" s="2">
        <f>VLOOKUP(A142,교통문화지수!A:AL,29,0)</f>
        <v>16.63</v>
      </c>
      <c r="D142" s="2">
        <f>VLOOKUP(A142,교통문화지수!A:AL,30,0)</f>
        <v>16.829999999999998</v>
      </c>
      <c r="E142" s="2">
        <f>VLOOKUP(A142,'1인당 자동차등록대수'!A:AB,20,0)</f>
        <v>0.4</v>
      </c>
      <c r="F142" s="2">
        <f>VLOOKUP(A142,도시면적!A:I,8,0)</f>
        <v>13012685</v>
      </c>
      <c r="G142" s="2">
        <f>VLOOKUP(A142,'주택 수'!A:I,8,0)</f>
        <v>71117</v>
      </c>
    </row>
    <row r="143" spans="1:7" customFormat="1">
      <c r="A143" s="1" t="s">
        <v>141</v>
      </c>
      <c r="B143" s="2">
        <f>VLOOKUP(A143,교통문화지수!A:AL,28,0)</f>
        <v>47.51</v>
      </c>
      <c r="C143" s="2">
        <f>VLOOKUP(A143,교통문화지수!A:AL,29,0)</f>
        <v>16.09</v>
      </c>
      <c r="D143" s="2">
        <f>VLOOKUP(A143,교통문화지수!A:AL,30,0)</f>
        <v>17.77</v>
      </c>
      <c r="E143" s="2">
        <f>VLOOKUP(A143,'1인당 자동차등록대수'!A:AB,20,0)</f>
        <v>0.3</v>
      </c>
      <c r="F143" s="2">
        <f>VLOOKUP(A143,도시면적!A:I,8,0)</f>
        <v>35546825</v>
      </c>
      <c r="G143" s="2">
        <f>VLOOKUP(A143,'주택 수'!A:I,8,0)</f>
        <v>190352</v>
      </c>
    </row>
    <row r="144" spans="1:7" customFormat="1">
      <c r="A144" s="1" t="s">
        <v>142</v>
      </c>
      <c r="B144" s="2">
        <f>VLOOKUP(A144,교통문화지수!A:AL,28,0)</f>
        <v>47.1</v>
      </c>
      <c r="C144" s="2">
        <f>VLOOKUP(A144,교통문화지수!A:AL,29,0)</f>
        <v>19.16</v>
      </c>
      <c r="D144" s="2">
        <f>VLOOKUP(A144,교통문화지수!A:AL,30,0)</f>
        <v>17.309999999999999</v>
      </c>
      <c r="E144" s="2">
        <f>VLOOKUP(A144,'1인당 자동차등록대수'!A:AB,20,0)</f>
        <v>0.3</v>
      </c>
      <c r="F144" s="2">
        <f>VLOOKUP(A144,도시면적!A:I,8,0)</f>
        <v>20839966</v>
      </c>
      <c r="G144" s="2">
        <f>VLOOKUP(A144,'주택 수'!A:I,8,0)</f>
        <v>107959</v>
      </c>
    </row>
    <row r="145" spans="1:7" customFormat="1">
      <c r="A145" s="1" t="s">
        <v>143</v>
      </c>
      <c r="B145" s="2">
        <f>VLOOKUP(A145,교통문화지수!A:AL,28,0)</f>
        <v>44.2</v>
      </c>
      <c r="C145" s="2">
        <f>VLOOKUP(A145,교통문화지수!A:AL,29,0)</f>
        <v>10.8</v>
      </c>
      <c r="D145" s="2">
        <f>VLOOKUP(A145,교통문화지수!A:AL,30,0)</f>
        <v>17.36</v>
      </c>
      <c r="E145" s="2">
        <f>VLOOKUP(A145,'1인당 자동차등록대수'!A:AB,20,0)</f>
        <v>0.3</v>
      </c>
      <c r="F145" s="2">
        <f>VLOOKUP(A145,도시면적!A:I,8,0)</f>
        <v>14251236</v>
      </c>
      <c r="G145" s="2">
        <f>VLOOKUP(A145,'주택 수'!A:I,8,0)</f>
        <v>104287</v>
      </c>
    </row>
    <row r="146" spans="1:7" customFormat="1">
      <c r="A146" s="1" t="s">
        <v>144</v>
      </c>
      <c r="B146" s="2">
        <f>VLOOKUP(A146,교통문화지수!A:AL,28,0)</f>
        <v>47.56</v>
      </c>
      <c r="C146" s="2">
        <f>VLOOKUP(A146,교통문화지수!A:AL,29,0)</f>
        <v>15.13</v>
      </c>
      <c r="D146" s="2">
        <f>VLOOKUP(A146,교통문화지수!A:AL,30,0)</f>
        <v>16.16</v>
      </c>
      <c r="E146" s="2">
        <f>VLOOKUP(A146,'1인당 자동차등록대수'!A:AB,20,0)</f>
        <v>0.3</v>
      </c>
      <c r="F146" s="2">
        <f>VLOOKUP(A146,도시면적!A:I,8,0)</f>
        <v>16387882</v>
      </c>
      <c r="G146" s="2">
        <f>VLOOKUP(A146,'주택 수'!A:I,8,0)</f>
        <v>119534</v>
      </c>
    </row>
    <row r="147" spans="1:7" customFormat="1">
      <c r="A147" s="1" t="s">
        <v>145</v>
      </c>
      <c r="B147" s="2">
        <f>VLOOKUP(A147,교통문화지수!A:AL,28,0)</f>
        <v>47.67</v>
      </c>
      <c r="C147" s="2">
        <f>VLOOKUP(A147,교통문화지수!A:AL,29,0)</f>
        <v>11.62</v>
      </c>
      <c r="D147" s="2">
        <f>VLOOKUP(A147,교통문화지수!A:AL,30,0)</f>
        <v>17.13</v>
      </c>
      <c r="E147" s="2">
        <f>VLOOKUP(A147,'1인당 자동차등록대수'!A:AB,20,0)</f>
        <v>0.3</v>
      </c>
      <c r="F147" s="2">
        <f>VLOOKUP(A147,도시면적!A:I,8,0)</f>
        <v>23883966</v>
      </c>
      <c r="G147" s="2">
        <f>VLOOKUP(A147,'주택 수'!A:I,8,0)</f>
        <v>126005</v>
      </c>
    </row>
    <row r="148" spans="1:7" customFormat="1">
      <c r="A148" s="1" t="s">
        <v>146</v>
      </c>
      <c r="B148" s="2">
        <f>VLOOKUP(A148,교통문화지수!A:AL,28,0)</f>
        <v>46.57</v>
      </c>
      <c r="C148" s="2">
        <f>VLOOKUP(A148,교통문화지수!A:AL,29,0)</f>
        <v>19.649999999999999</v>
      </c>
      <c r="D148" s="2">
        <f>VLOOKUP(A148,교통문화지수!A:AL,30,0)</f>
        <v>16.399999999999999</v>
      </c>
      <c r="E148" s="2">
        <f>VLOOKUP(A148,'1인당 자동차등록대수'!A:AB,20,0)</f>
        <v>0.3</v>
      </c>
      <c r="F148" s="2">
        <f>VLOOKUP(A148,도시면적!A:I,8,0)</f>
        <v>17685845</v>
      </c>
      <c r="G148" s="2">
        <f>VLOOKUP(A148,'주택 수'!A:I,8,0)</f>
        <v>102024</v>
      </c>
    </row>
    <row r="149" spans="1:7" customFormat="1">
      <c r="A149" s="1" t="s">
        <v>147</v>
      </c>
      <c r="B149" s="2">
        <f>VLOOKUP(A149,교통문화지수!A:AL,28,0)</f>
        <v>46.93</v>
      </c>
      <c r="C149" s="2">
        <f>VLOOKUP(A149,교통문화지수!A:AL,29,0)</f>
        <v>20.56</v>
      </c>
      <c r="D149" s="2">
        <f>VLOOKUP(A149,교통문화지수!A:AL,30,0)</f>
        <v>16.62</v>
      </c>
      <c r="E149" s="2">
        <f>VLOOKUP(A149,'1인당 자동차등록대수'!A:AB,20,0)</f>
        <v>0.4</v>
      </c>
      <c r="F149" s="2">
        <f>VLOOKUP(A149,도시면적!A:I,8,0)</f>
        <v>46899887</v>
      </c>
      <c r="G149" s="2">
        <f>VLOOKUP(A149,'주택 수'!A:I,8,0)</f>
        <v>135171</v>
      </c>
    </row>
    <row r="150" spans="1:7" customFormat="1">
      <c r="A150" s="1" t="s">
        <v>148</v>
      </c>
      <c r="B150" s="2">
        <f>VLOOKUP(A150,교통문화지수!A:AL,28,0)</f>
        <v>46.95</v>
      </c>
      <c r="C150" s="2">
        <f>VLOOKUP(A150,교통문화지수!A:AL,29,0)</f>
        <v>19.78</v>
      </c>
      <c r="D150" s="2">
        <f>VLOOKUP(A150,교통문화지수!A:AL,30,0)</f>
        <v>16.760000000000002</v>
      </c>
      <c r="E150" s="2">
        <f>VLOOKUP(A150,'1인당 자동차등록대수'!A:AB,20,0)</f>
        <v>0.4</v>
      </c>
      <c r="F150" s="2">
        <f>VLOOKUP(A150,도시면적!A:I,8,0)</f>
        <v>16804270</v>
      </c>
      <c r="G150" s="2">
        <f>VLOOKUP(A150,'주택 수'!A:I,8,0)</f>
        <v>91033</v>
      </c>
    </row>
    <row r="151" spans="1:7" customFormat="1">
      <c r="A151" s="1" t="s">
        <v>149</v>
      </c>
      <c r="B151" s="2">
        <f>VLOOKUP(A151,교통문화지수!A:AL,28,0)</f>
        <v>46.19</v>
      </c>
      <c r="C151" s="2">
        <f>VLOOKUP(A151,교통문화지수!A:AL,29,0)</f>
        <v>19.04</v>
      </c>
      <c r="D151" s="2">
        <f>VLOOKUP(A151,교통문화지수!A:AL,30,0)</f>
        <v>17.68</v>
      </c>
      <c r="E151" s="2">
        <f>VLOOKUP(A151,'1인당 자동차등록대수'!A:AB,20,0)</f>
        <v>0.3</v>
      </c>
      <c r="F151" s="2">
        <f>VLOOKUP(A151,도시면적!A:I,8,0)</f>
        <v>24621422</v>
      </c>
      <c r="G151" s="2">
        <f>VLOOKUP(A151,'주택 수'!A:I,8,0)</f>
        <v>140138</v>
      </c>
    </row>
    <row r="152" spans="1:7" customFormat="1">
      <c r="A152" s="1" t="s">
        <v>150</v>
      </c>
      <c r="B152" s="2">
        <f>VLOOKUP(A152,교통문화지수!A:AL,28,0)</f>
        <v>48.27</v>
      </c>
      <c r="C152" s="2">
        <f>VLOOKUP(A152,교통문화지수!A:AL,29,0)</f>
        <v>22.39</v>
      </c>
      <c r="D152" s="2">
        <f>VLOOKUP(A152,교통문화지수!A:AL,30,0)</f>
        <v>17.649999999999999</v>
      </c>
      <c r="E152" s="2">
        <f>VLOOKUP(A152,'1인당 자동차등록대수'!A:AB,20,0)</f>
        <v>0.4</v>
      </c>
      <c r="F152" s="2">
        <f>VLOOKUP(A152,도시면적!A:I,8,0)</f>
        <v>33857302</v>
      </c>
      <c r="G152" s="2">
        <f>VLOOKUP(A152,'주택 수'!A:I,8,0)</f>
        <v>215731</v>
      </c>
    </row>
    <row r="153" spans="1:7" customFormat="1">
      <c r="A153" s="1" t="s">
        <v>151</v>
      </c>
      <c r="B153" s="2">
        <f>VLOOKUP(A153,교통문화지수!A:AL,28,0)</f>
        <v>47.01</v>
      </c>
      <c r="C153" s="2">
        <f>VLOOKUP(A153,교통문화지수!A:AL,29,0)</f>
        <v>16.39</v>
      </c>
      <c r="D153" s="2">
        <f>VLOOKUP(A153,교통문화지수!A:AL,30,0)</f>
        <v>17.399999999999999</v>
      </c>
      <c r="E153" s="2">
        <f>VLOOKUP(A153,'1인당 자동차등록대수'!A:AB,20,0)</f>
        <v>0.3</v>
      </c>
      <c r="F153" s="2">
        <f>VLOOKUP(A153,도시면적!A:I,8,0)</f>
        <v>17469613</v>
      </c>
      <c r="G153" s="2">
        <f>VLOOKUP(A153,'주택 수'!A:I,8,0)</f>
        <v>145843</v>
      </c>
    </row>
    <row r="154" spans="1:7" customFormat="1">
      <c r="A154" s="1" t="s">
        <v>152</v>
      </c>
      <c r="B154" s="2">
        <f>VLOOKUP(A154,교통문화지수!A:AL,28,0)</f>
        <v>47.96</v>
      </c>
      <c r="C154" s="2">
        <f>VLOOKUP(A154,교통문화지수!A:AL,29,0)</f>
        <v>18.760000000000002</v>
      </c>
      <c r="D154" s="2">
        <f>VLOOKUP(A154,교통문화지수!A:AL,30,0)</f>
        <v>16.62</v>
      </c>
      <c r="E154" s="2">
        <f>VLOOKUP(A154,'1인당 자동차등록대수'!A:AB,20,0)</f>
        <v>0.4</v>
      </c>
      <c r="F154" s="2">
        <f>VLOOKUP(A154,도시면적!A:I,8,0)</f>
        <v>24354830</v>
      </c>
      <c r="G154" s="2">
        <f>VLOOKUP(A154,'주택 수'!A:I,8,0)</f>
        <v>110396</v>
      </c>
    </row>
    <row r="155" spans="1:7" customFormat="1">
      <c r="A155" s="1" t="s">
        <v>153</v>
      </c>
      <c r="B155" s="2">
        <f>VLOOKUP(A155,교통문화지수!A:AL,28,0)</f>
        <v>45.2</v>
      </c>
      <c r="C155" s="2">
        <f>VLOOKUP(A155,교통문화지수!A:AL,29,0)</f>
        <v>15.03</v>
      </c>
      <c r="D155" s="2">
        <f>VLOOKUP(A155,교통문화지수!A:AL,30,0)</f>
        <v>17.190000000000001</v>
      </c>
      <c r="E155" s="2">
        <f>VLOOKUP(A155,'1인당 자동차등록대수'!A:AB,20,0)</f>
        <v>0.4</v>
      </c>
      <c r="F155" s="2">
        <f>VLOOKUP(A155,도시면적!A:I,8,0)</f>
        <v>21870000</v>
      </c>
      <c r="G155" s="2">
        <f>VLOOKUP(A155,'주택 수'!A:I,8,0)</f>
        <v>75739</v>
      </c>
    </row>
    <row r="156" spans="1:7" customFormat="1">
      <c r="A156" s="1" t="s">
        <v>154</v>
      </c>
      <c r="B156" s="2">
        <f>VLOOKUP(A156,교통문화지수!A:AL,28,0)</f>
        <v>46.78</v>
      </c>
      <c r="C156" s="2">
        <f>VLOOKUP(A156,교통문화지수!A:AL,29,0)</f>
        <v>19.8</v>
      </c>
      <c r="D156" s="2">
        <f>VLOOKUP(A156,교통문화지수!A:AL,30,0)</f>
        <v>15.34</v>
      </c>
      <c r="E156" s="2">
        <f>VLOOKUP(A156,'1인당 자동차등록대수'!A:AB,20,0)</f>
        <v>0.3</v>
      </c>
      <c r="F156" s="2">
        <f>VLOOKUP(A156,도시면적!A:I,8,0)</f>
        <v>29788522</v>
      </c>
      <c r="G156" s="2">
        <f>VLOOKUP(A156,'주택 수'!A:I,8,0)</f>
        <v>156710</v>
      </c>
    </row>
    <row r="157" spans="1:7" customFormat="1">
      <c r="A157" s="1" t="s">
        <v>155</v>
      </c>
      <c r="B157" s="2">
        <f>VLOOKUP(A157,교통문화지수!A:AL,28,0)</f>
        <v>45.44</v>
      </c>
      <c r="C157" s="2">
        <f>VLOOKUP(A157,교통문화지수!A:AL,29,0)</f>
        <v>19.5</v>
      </c>
      <c r="D157" s="2">
        <f>VLOOKUP(A157,교통문화지수!A:AL,30,0)</f>
        <v>16.559999999999999</v>
      </c>
      <c r="E157" s="2">
        <f>VLOOKUP(A157,'1인당 자동차등록대수'!A:AB,20,0)</f>
        <v>0.3</v>
      </c>
      <c r="F157" s="2">
        <f>VLOOKUP(A157,도시면적!A:I,8,0)</f>
        <v>23972507</v>
      </c>
      <c r="G157" s="2">
        <f>VLOOKUP(A157,'주택 수'!A:I,8,0)</f>
        <v>46885</v>
      </c>
    </row>
    <row r="158" spans="1:7" customFormat="1">
      <c r="A158" s="1" t="s">
        <v>156</v>
      </c>
      <c r="B158" s="2">
        <f>VLOOKUP(A158,교통문화지수!A:AL,28,0)</f>
        <v>47.07</v>
      </c>
      <c r="C158" s="2">
        <f>VLOOKUP(A158,교통문화지수!A:AL,29,0)</f>
        <v>11.87</v>
      </c>
      <c r="D158" s="2">
        <f>VLOOKUP(A158,교통문화지수!A:AL,30,0)</f>
        <v>17.05</v>
      </c>
      <c r="E158" s="2">
        <f>VLOOKUP(A158,'1인당 자동차등록대수'!A:AB,20,0)</f>
        <v>0.5</v>
      </c>
      <c r="F158" s="2">
        <f>VLOOKUP(A158,도시면적!A:I,8,0)</f>
        <v>9974292</v>
      </c>
      <c r="G158" s="2">
        <f>VLOOKUP(A158,'주택 수'!A:I,8,0)</f>
        <v>42319</v>
      </c>
    </row>
    <row r="159" spans="1:7" customFormat="1">
      <c r="A159" s="1" t="s">
        <v>157</v>
      </c>
      <c r="B159" s="2">
        <f>VLOOKUP(A159,교통문화지수!A:AL,28,0)</f>
        <v>46.87</v>
      </c>
      <c r="C159" s="2">
        <f>VLOOKUP(A159,교통문화지수!A:AL,29,0)</f>
        <v>18.670000000000002</v>
      </c>
      <c r="D159" s="2">
        <f>VLOOKUP(A159,교통문화지수!A:AL,30,0)</f>
        <v>17.489999999999998</v>
      </c>
      <c r="E159" s="2">
        <f>VLOOKUP(A159,'1인당 자동차등록대수'!A:AB,20,0)</f>
        <v>0.3</v>
      </c>
      <c r="F159" s="2">
        <f>VLOOKUP(A159,도시면적!A:I,8,0)</f>
        <v>18531526</v>
      </c>
      <c r="G159" s="2">
        <f>VLOOKUP(A159,'주택 수'!A:I,8,0)</f>
        <v>114488</v>
      </c>
    </row>
    <row r="160" spans="1:7" customFormat="1">
      <c r="A160" s="1" t="s">
        <v>158</v>
      </c>
      <c r="B160" s="2">
        <f>VLOOKUP(A160,교통문화지수!A:AL,28,0)</f>
        <v>47.84</v>
      </c>
      <c r="C160" s="2">
        <f>VLOOKUP(A160,교통문화지수!A:AL,29,0)</f>
        <v>20.27</v>
      </c>
      <c r="D160" s="2">
        <f>VLOOKUP(A160,교통문화지수!A:AL,30,0)</f>
        <v>16.649999999999999</v>
      </c>
      <c r="E160" s="2">
        <f>VLOOKUP(A160,'1인당 자동차등록대수'!A:AB,20,0)</f>
        <v>0.5</v>
      </c>
      <c r="F160" s="2">
        <f>VLOOKUP(A160,도시면적!A:I,8,0)</f>
        <v>143324836</v>
      </c>
      <c r="G160" s="2">
        <f>VLOOKUP(A160,'주택 수'!A:I,8,0)</f>
        <v>143798</v>
      </c>
    </row>
    <row r="161" spans="1:7" customFormat="1">
      <c r="A161" s="1" t="s">
        <v>159</v>
      </c>
      <c r="B161" s="2">
        <f>VLOOKUP(A161,교통문화지수!A:AL,28,0)</f>
        <v>46.67</v>
      </c>
      <c r="C161" s="2">
        <f>VLOOKUP(A161,교통문화지수!A:AL,29,0)</f>
        <v>18.100000000000001</v>
      </c>
      <c r="D161" s="2">
        <f>VLOOKUP(A161,교통문화지수!A:AL,30,0)</f>
        <v>16.68</v>
      </c>
      <c r="E161" s="2">
        <f>VLOOKUP(A161,'1인당 자동차등록대수'!A:AB,20,0)</f>
        <v>0.5</v>
      </c>
      <c r="F161" s="2">
        <f>VLOOKUP(A161,도시면적!A:I,8,0)</f>
        <v>764204857</v>
      </c>
      <c r="G161" s="2">
        <f>VLOOKUP(A161,'주택 수'!A:I,8,0)</f>
        <v>396893</v>
      </c>
    </row>
    <row r="162" spans="1:7" customFormat="1">
      <c r="A162" s="1" t="s">
        <v>160</v>
      </c>
      <c r="B162" s="2">
        <f>VLOOKUP(A162,교통문화지수!A:AL,28,0)</f>
        <v>47.8</v>
      </c>
      <c r="C162" s="2">
        <f>VLOOKUP(A162,교통문화지수!A:AL,29,0)</f>
        <v>18.64</v>
      </c>
      <c r="D162" s="2">
        <f>VLOOKUP(A162,교통문화지수!A:AL,30,0)</f>
        <v>18.11</v>
      </c>
      <c r="E162" s="2">
        <f>VLOOKUP(A162,'1인당 자동차등록대수'!A:AB,20,0)</f>
        <v>0.5</v>
      </c>
      <c r="F162" s="2">
        <f>VLOOKUP(A162,도시면적!A:I,8,0)</f>
        <v>72736108</v>
      </c>
      <c r="G162" s="2">
        <f>VLOOKUP(A162,'주택 수'!A:I,8,0)</f>
        <v>110424</v>
      </c>
    </row>
    <row r="163" spans="1:7" customFormat="1">
      <c r="A163" s="1" t="s">
        <v>161</v>
      </c>
      <c r="B163" s="2">
        <f>VLOOKUP(A163,교통문화지수!A:AL,28,0)</f>
        <v>45.93</v>
      </c>
      <c r="C163" s="2">
        <f>VLOOKUP(A163,교통문화지수!A:AL,29,0)</f>
        <v>19.03</v>
      </c>
      <c r="D163" s="2">
        <f>VLOOKUP(A163,교통문화지수!A:AL,30,0)</f>
        <v>17.39</v>
      </c>
      <c r="E163" s="2">
        <f>VLOOKUP(A163,'1인당 자동차등록대수'!A:AB,20,0)</f>
        <v>0.4</v>
      </c>
      <c r="F163" s="2">
        <f>VLOOKUP(A163,도시면적!A:I,8,0)</f>
        <v>36351722</v>
      </c>
      <c r="G163" s="2">
        <f>VLOOKUP(A163,'주택 수'!A:I,8,0)</f>
        <v>53584</v>
      </c>
    </row>
    <row r="164" spans="1:7" customFormat="1">
      <c r="A164" s="1" t="s">
        <v>162</v>
      </c>
      <c r="B164" s="2">
        <f>VLOOKUP(A164,교통문화지수!A:AL,28,0)</f>
        <v>46.32</v>
      </c>
      <c r="C164" s="2">
        <f>VLOOKUP(A164,교통문화지수!A:AL,29,0)</f>
        <v>12.57</v>
      </c>
      <c r="D164" s="2">
        <f>VLOOKUP(A164,교통문화지수!A:AL,30,0)</f>
        <v>16.28</v>
      </c>
      <c r="E164" s="2">
        <f>VLOOKUP(A164,'1인당 자동차등록대수'!A:AB,20,0)</f>
        <v>0.6</v>
      </c>
      <c r="F164" s="2">
        <f>VLOOKUP(A164,도시면적!A:I,8,0)</f>
        <v>120283505</v>
      </c>
      <c r="G164" s="2">
        <f>VLOOKUP(A164,'주택 수'!A:I,8,0)</f>
        <v>78298</v>
      </c>
    </row>
    <row r="165" spans="1:7" customFormat="1">
      <c r="A165" s="1" t="s">
        <v>163</v>
      </c>
      <c r="B165" s="2">
        <f>VLOOKUP(A165,교통문화지수!A:AL,28,0)</f>
        <v>46.59</v>
      </c>
      <c r="C165" s="2">
        <f>VLOOKUP(A165,교통문화지수!A:AL,29,0)</f>
        <v>21.01</v>
      </c>
      <c r="D165" s="2">
        <f>VLOOKUP(A165,교통문화지수!A:AL,30,0)</f>
        <v>16.47</v>
      </c>
      <c r="E165" s="2">
        <f>VLOOKUP(A165,'1인당 자동차등록대수'!A:AB,20,0)</f>
        <v>0.6</v>
      </c>
      <c r="F165" s="2">
        <f>VLOOKUP(A165,도시면적!A:I,8,0)</f>
        <v>497769781</v>
      </c>
      <c r="G165" s="2">
        <f>VLOOKUP(A165,'주택 수'!A:I,8,0)</f>
        <v>83498</v>
      </c>
    </row>
    <row r="166" spans="1:7" customFormat="1">
      <c r="A166" s="1" t="s">
        <v>164</v>
      </c>
      <c r="B166" s="2">
        <f>VLOOKUP(A166,교통문화지수!A:AL,28,0)</f>
        <v>46.58</v>
      </c>
      <c r="C166" s="2">
        <f>VLOOKUP(A166,교통문화지수!A:AL,29,0)</f>
        <v>19.239999999999998</v>
      </c>
      <c r="D166" s="2">
        <f>VLOOKUP(A166,교통문화지수!A:AL,30,0)</f>
        <v>18.309999999999999</v>
      </c>
      <c r="E166" s="2">
        <f>VLOOKUP(A166,'1인당 자동차등록대수'!A:AB,20,0)</f>
        <v>0.5</v>
      </c>
      <c r="F166" s="2">
        <f>VLOOKUP(A166,도시면적!A:I,8,0)</f>
        <v>37063741</v>
      </c>
      <c r="G166" s="2">
        <f>VLOOKUP(A166,'주택 수'!A:I,8,0)</f>
        <v>71089</v>
      </c>
    </row>
    <row r="167" spans="1:7" customFormat="1">
      <c r="A167" s="1" t="s">
        <v>165</v>
      </c>
      <c r="B167" s="2">
        <f>VLOOKUP(A167,교통문화지수!A:AL,28,0)</f>
        <v>47.79</v>
      </c>
      <c r="C167" s="2">
        <f>VLOOKUP(A167,교통문화지수!A:AL,29,0)</f>
        <v>17.579999999999998</v>
      </c>
      <c r="D167" s="2">
        <f>VLOOKUP(A167,교통문화지수!A:AL,30,0)</f>
        <v>17.48</v>
      </c>
      <c r="E167" s="2">
        <f>VLOOKUP(A167,'1인당 자동차등록대수'!A:AB,20,0)</f>
        <v>0.6</v>
      </c>
      <c r="F167" s="2">
        <f>VLOOKUP(A167,도시면적!A:I,8,0)</f>
        <v>529699653</v>
      </c>
      <c r="G167" s="2">
        <f>VLOOKUP(A167,'주택 수'!A:I,8,0)</f>
        <v>1053451</v>
      </c>
    </row>
    <row r="168" spans="1:7" customFormat="1">
      <c r="A168" s="1" t="s">
        <v>166</v>
      </c>
      <c r="B168" s="2">
        <f>VLOOKUP(A168,교통문화지수!A:AL,28,0)</f>
        <v>47.28</v>
      </c>
      <c r="C168" s="2">
        <f>VLOOKUP(A168,교통문화지수!A:AL,29,0)</f>
        <v>8.99</v>
      </c>
      <c r="D168" s="2">
        <f>VLOOKUP(A168,교통문화지수!A:AL,30,0)</f>
        <v>17.579999999999998</v>
      </c>
      <c r="E168" s="2">
        <f>VLOOKUP(A168,'1인당 자동차등록대수'!A:AB,20,0)</f>
        <v>0.8</v>
      </c>
      <c r="F168" s="2">
        <f>VLOOKUP(A168,도시면적!A:I,8,0)</f>
        <v>17306615</v>
      </c>
      <c r="G168" s="2">
        <f>VLOOKUP(A168,'주택 수'!A:I,8,0)</f>
        <v>30214</v>
      </c>
    </row>
    <row r="169" spans="1:7" customFormat="1">
      <c r="A169" s="1" t="s">
        <v>167</v>
      </c>
      <c r="B169" s="2">
        <f>VLOOKUP(A169,교통문화지수!A:AL,28,0)</f>
        <v>46.76</v>
      </c>
      <c r="C169" s="2">
        <f>VLOOKUP(A169,교통문화지수!A:AL,29,0)</f>
        <v>19.350000000000001</v>
      </c>
      <c r="D169" s="2">
        <f>VLOOKUP(A169,교통문화지수!A:AL,30,0)</f>
        <v>17.16</v>
      </c>
      <c r="E169" s="2">
        <f>VLOOKUP(A169,'1인당 자동차등록대수'!A:AB,20,0)</f>
        <v>1</v>
      </c>
      <c r="F169" s="2">
        <f>VLOOKUP(A169,도시면적!A:I,8,0)</f>
        <v>45549863</v>
      </c>
      <c r="G169" s="2">
        <f>VLOOKUP(A169,'주택 수'!A:I,8,0)</f>
        <v>110467</v>
      </c>
    </row>
    <row r="170" spans="1:7" customFormat="1">
      <c r="A170" s="1" t="s">
        <v>168</v>
      </c>
      <c r="B170" s="2">
        <f>VLOOKUP(A170,교통문화지수!A:AL,28,0)</f>
        <v>47.22</v>
      </c>
      <c r="C170" s="2">
        <f>VLOOKUP(A170,교통문화지수!A:AL,29,0)</f>
        <v>20.22</v>
      </c>
      <c r="D170" s="2">
        <f>VLOOKUP(A170,교통문화지수!A:AL,30,0)</f>
        <v>17.22</v>
      </c>
      <c r="E170" s="2">
        <f>VLOOKUP(A170,'1인당 자동차등록대수'!A:AB,20,0)</f>
        <v>0.6</v>
      </c>
      <c r="F170" s="2">
        <f>VLOOKUP(A170,도시면적!A:I,8,0)</f>
        <v>68657807</v>
      </c>
      <c r="G170" s="2">
        <f>VLOOKUP(A170,'주택 수'!A:I,8,0)</f>
        <v>188253</v>
      </c>
    </row>
    <row r="171" spans="1:7" customFormat="1">
      <c r="A171" s="1" t="s">
        <v>169</v>
      </c>
      <c r="B171" s="2">
        <f>VLOOKUP(A171,교통문화지수!A:AL,28,0)</f>
        <v>47.86</v>
      </c>
      <c r="C171" s="2">
        <f>VLOOKUP(A171,교통문화지수!A:AL,29,0)</f>
        <v>19.3</v>
      </c>
      <c r="D171" s="2">
        <f>VLOOKUP(A171,교통문화지수!A:AL,30,0)</f>
        <v>16.88</v>
      </c>
      <c r="E171" s="2">
        <f>VLOOKUP(A171,'1인당 자동차등록대수'!A:AB,20,0)</f>
        <v>0.4</v>
      </c>
      <c r="F171" s="2">
        <f>VLOOKUP(A171,도시면적!A:I,8,0)</f>
        <v>7595909</v>
      </c>
      <c r="G171" s="2">
        <f>VLOOKUP(A171,'주택 수'!A:I,8,0)</f>
        <v>25724</v>
      </c>
    </row>
    <row r="172" spans="1:7" customFormat="1">
      <c r="A172" s="1" t="s">
        <v>170</v>
      </c>
      <c r="B172" s="2">
        <f>VLOOKUP(A172,교통문화지수!A:AL,28,0)</f>
        <v>48.56</v>
      </c>
      <c r="C172" s="2">
        <f>VLOOKUP(A172,교통문화지수!A:AL,29,0)</f>
        <v>19.559999999999999</v>
      </c>
      <c r="D172" s="2">
        <f>VLOOKUP(A172,교통문화지수!A:AL,30,0)</f>
        <v>17.22</v>
      </c>
      <c r="E172" s="2">
        <f>VLOOKUP(A172,'1인당 자동차등록대수'!A:AB,20,0)</f>
        <v>0.4</v>
      </c>
      <c r="F172" s="2">
        <f>VLOOKUP(A172,도시면적!A:I,8,0)</f>
        <v>24840389</v>
      </c>
      <c r="G172" s="2">
        <f>VLOOKUP(A172,'주택 수'!A:I,8,0)</f>
        <v>148659</v>
      </c>
    </row>
    <row r="173" spans="1:7" customFormat="1">
      <c r="A173" s="1" t="s">
        <v>171</v>
      </c>
      <c r="B173" s="2">
        <f>VLOOKUP(A173,교통문화지수!A:AL,28,0)</f>
        <v>50.07</v>
      </c>
      <c r="C173" s="2">
        <f>VLOOKUP(A173,교통문화지수!A:AL,29,0)</f>
        <v>21.26</v>
      </c>
      <c r="D173" s="2">
        <f>VLOOKUP(A173,교통문화지수!A:AL,30,0)</f>
        <v>18.23</v>
      </c>
      <c r="E173" s="2">
        <f>VLOOKUP(A173,'1인당 자동차등록대수'!A:AB,20,0)</f>
        <v>0.5</v>
      </c>
      <c r="F173" s="2">
        <f>VLOOKUP(A173,도시면적!A:I,8,0)</f>
        <v>31994438</v>
      </c>
      <c r="G173" s="2">
        <f>VLOOKUP(A173,'주택 수'!A:I,8,0)</f>
        <v>170161</v>
      </c>
    </row>
    <row r="174" spans="1:7" customFormat="1">
      <c r="A174" s="1" t="s">
        <v>172</v>
      </c>
      <c r="B174" s="2">
        <f>VLOOKUP(A174,교통문화지수!A:AL,28,0)</f>
        <v>46.76</v>
      </c>
      <c r="C174" s="2">
        <f>VLOOKUP(A174,교통문화지수!A:AL,29,0)</f>
        <v>20.52</v>
      </c>
      <c r="D174" s="2">
        <f>VLOOKUP(A174,교통문화지수!A:AL,30,0)</f>
        <v>17.04</v>
      </c>
      <c r="E174" s="2">
        <f>VLOOKUP(A174,'1인당 자동차등록대수'!A:AB,20,0)</f>
        <v>0.5</v>
      </c>
      <c r="F174" s="2">
        <f>VLOOKUP(A174,도시면적!A:I,8,0)</f>
        <v>111604950</v>
      </c>
      <c r="G174" s="2">
        <f>VLOOKUP(A174,'주택 수'!A:I,8,0)</f>
        <v>191771</v>
      </c>
    </row>
    <row r="175" spans="1:7" customFormat="1">
      <c r="A175" s="1" t="s">
        <v>173</v>
      </c>
      <c r="B175" s="2">
        <f>VLOOKUP(A175,교통문화지수!A:AL,28,0)</f>
        <v>48.64</v>
      </c>
      <c r="C175" s="2">
        <f>VLOOKUP(A175,교통문화지수!A:AL,29,0)</f>
        <v>17.53</v>
      </c>
      <c r="D175" s="2">
        <f>VLOOKUP(A175,교통문화지수!A:AL,30,0)</f>
        <v>16.72</v>
      </c>
      <c r="E175" s="2">
        <f>VLOOKUP(A175,'1인당 자동차등록대수'!A:AB,20,0)</f>
        <v>0.5</v>
      </c>
      <c r="F175" s="2">
        <f>VLOOKUP(A175,도시면적!A:I,8,0)</f>
        <v>73300094</v>
      </c>
      <c r="G175" s="2">
        <f>VLOOKUP(A175,'주택 수'!A:I,8,0)</f>
        <v>127461</v>
      </c>
    </row>
    <row r="176" spans="1:7" customFormat="1">
      <c r="A176" s="1" t="s">
        <v>174</v>
      </c>
      <c r="B176" s="2">
        <f>VLOOKUP(A176,교통문화지수!A:AL,28,0)</f>
        <v>37.659999999999997</v>
      </c>
      <c r="C176" s="2">
        <f>VLOOKUP(A176,교통문화지수!A:AL,29,0)</f>
        <v>13.7</v>
      </c>
      <c r="D176" s="2">
        <f>VLOOKUP(A176,교통문화지수!A:AL,30,0)</f>
        <v>9.8800000000000008</v>
      </c>
      <c r="E176" s="2">
        <f>VLOOKUP(A176,'1인당 자동차등록대수'!A:AB,20,0)</f>
        <v>0.6</v>
      </c>
      <c r="F176" s="2">
        <f>VLOOKUP(A176,도시면적!A:I,8,0)</f>
        <v>7585977</v>
      </c>
      <c r="G176" s="2">
        <f>VLOOKUP(A176,'주택 수'!A:I,8,0)</f>
        <v>8372</v>
      </c>
    </row>
    <row r="177" spans="1:7" customFormat="1">
      <c r="A177" s="1" t="s">
        <v>175</v>
      </c>
      <c r="B177" s="2">
        <f>VLOOKUP(A177,교통문화지수!A:AL,28,0)</f>
        <v>48.54</v>
      </c>
      <c r="C177" s="2">
        <f>VLOOKUP(A177,교통문화지수!A:AL,29,0)</f>
        <v>15.39</v>
      </c>
      <c r="D177" s="2">
        <f>VLOOKUP(A177,교통문화지수!A:AL,30,0)</f>
        <v>17.54</v>
      </c>
      <c r="E177" s="2">
        <f>VLOOKUP(A177,'1인당 자동차등록대수'!A:AB,20,0)</f>
        <v>0.6</v>
      </c>
      <c r="F177" s="2">
        <f>VLOOKUP(A177,도시면적!A:I,8,0)</f>
        <v>141263611</v>
      </c>
      <c r="G177" s="2">
        <f>VLOOKUP(A177,'주택 수'!A:I,8,0)</f>
        <v>52369</v>
      </c>
    </row>
    <row r="178" spans="1:7" customFormat="1">
      <c r="A178" s="1" t="s">
        <v>176</v>
      </c>
      <c r="B178" s="2">
        <f>VLOOKUP(A178,교통문화지수!A:AL,28,0)</f>
        <v>46.8</v>
      </c>
      <c r="C178" s="2">
        <f>VLOOKUP(A178,교통문화지수!A:AL,29,0)</f>
        <v>15.9</v>
      </c>
      <c r="D178" s="2">
        <f>VLOOKUP(A178,교통문화지수!A:AL,30,0)</f>
        <v>17.149999999999999</v>
      </c>
      <c r="E178" s="2">
        <f>VLOOKUP(A178,'1인당 자동차등록대수'!A:AB,20,0)</f>
        <v>0.6</v>
      </c>
      <c r="F178" s="2">
        <f>VLOOKUP(A178,도시면적!A:I,8,0)</f>
        <v>1720423117</v>
      </c>
      <c r="G178" s="2">
        <f>VLOOKUP(A178,'주택 수'!A:I,8,0)</f>
        <v>811478</v>
      </c>
    </row>
    <row r="179" spans="1:7" customFormat="1">
      <c r="A179" s="1" t="s">
        <v>177</v>
      </c>
      <c r="B179" s="2">
        <f>VLOOKUP(A179,교통문화지수!A:AL,28,0)</f>
        <v>45.39</v>
      </c>
      <c r="C179" s="2">
        <f>VLOOKUP(A179,교통문화지수!A:AL,29,0)</f>
        <v>20.62</v>
      </c>
      <c r="D179" s="2">
        <f>VLOOKUP(A179,교통문화지수!A:AL,30,0)</f>
        <v>14.04</v>
      </c>
      <c r="E179" s="2">
        <f>VLOOKUP(A179,'1인당 자동차등록대수'!A:AB,20,0)</f>
        <v>0.6</v>
      </c>
      <c r="F179" s="2">
        <f>VLOOKUP(A179,도시면적!A:I,8,0)</f>
        <v>27041759</v>
      </c>
      <c r="G179" s="2">
        <f>VLOOKUP(A179,'주택 수'!A:I,8,0)</f>
        <v>17267</v>
      </c>
    </row>
    <row r="180" spans="1:7" customFormat="1">
      <c r="A180" s="1" t="s">
        <v>178</v>
      </c>
      <c r="B180" s="2">
        <f>VLOOKUP(A180,교통문화지수!A:AL,28,0)</f>
        <v>47.32</v>
      </c>
      <c r="C180" s="2">
        <f>VLOOKUP(A180,교통문화지수!A:AL,29,0)</f>
        <v>13.78</v>
      </c>
      <c r="D180" s="2">
        <f>VLOOKUP(A180,교통문화지수!A:AL,30,0)</f>
        <v>16.809999999999999</v>
      </c>
      <c r="E180" s="2">
        <f>VLOOKUP(A180,'1인당 자동차등록대수'!A:AB,20,0)</f>
        <v>0.5</v>
      </c>
      <c r="F180" s="2">
        <f>VLOOKUP(A180,도시면적!A:I,8,0)</f>
        <v>32660659</v>
      </c>
      <c r="G180" s="2">
        <f>VLOOKUP(A180,'주택 수'!A:I,8,0)</f>
        <v>34227</v>
      </c>
    </row>
    <row r="181" spans="1:7" customFormat="1">
      <c r="A181" s="1" t="s">
        <v>179</v>
      </c>
      <c r="B181" s="2">
        <f>VLOOKUP(A181,교통문화지수!A:AL,28,0)</f>
        <v>50.07</v>
      </c>
      <c r="C181" s="2">
        <f>VLOOKUP(A181,교통문화지수!A:AL,29,0)</f>
        <v>17.5</v>
      </c>
      <c r="D181" s="2">
        <f>VLOOKUP(A181,교통문화지수!A:AL,30,0)</f>
        <v>17.29</v>
      </c>
      <c r="E181" s="2">
        <f>VLOOKUP(A181,'1인당 자동차등록대수'!A:AB,20,0)</f>
        <v>0.6</v>
      </c>
      <c r="F181" s="2">
        <f>VLOOKUP(A181,도시면적!A:I,8,0)</f>
        <v>15477288</v>
      </c>
      <c r="G181" s="2">
        <f>VLOOKUP(A181,'주택 수'!A:I,8,0)</f>
        <v>13545</v>
      </c>
    </row>
    <row r="182" spans="1:7" customFormat="1">
      <c r="A182" s="1" t="s">
        <v>180</v>
      </c>
      <c r="B182" s="2">
        <f>VLOOKUP(A182,교통문화지수!A:AL,28,0)</f>
        <v>48.13</v>
      </c>
      <c r="C182" s="2">
        <f>VLOOKUP(A182,교통문화지수!A:AL,29,0)</f>
        <v>18</v>
      </c>
      <c r="D182" s="2">
        <f>VLOOKUP(A182,교통문화지수!A:AL,30,0)</f>
        <v>18.2</v>
      </c>
      <c r="E182" s="2">
        <f>VLOOKUP(A182,'1인당 자동차등록대수'!A:AB,20,0)</f>
        <v>0.6</v>
      </c>
      <c r="F182" s="2">
        <f>VLOOKUP(A182,도시면적!A:I,8,0)</f>
        <v>176886009</v>
      </c>
      <c r="G182" s="2">
        <f>VLOOKUP(A182,'주택 수'!A:I,8,0)</f>
        <v>64442</v>
      </c>
    </row>
    <row r="183" spans="1:7" customFormat="1">
      <c r="A183" s="1" t="s">
        <v>181</v>
      </c>
      <c r="B183" s="2">
        <f>VLOOKUP(A183,교통문화지수!A:AL,28,0)</f>
        <v>44.06</v>
      </c>
      <c r="C183" s="2">
        <f>VLOOKUP(A183,교통문화지수!A:AL,29,0)</f>
        <v>17.440000000000001</v>
      </c>
      <c r="D183" s="2">
        <f>VLOOKUP(A183,교통문화지수!A:AL,30,0)</f>
        <v>17.34</v>
      </c>
      <c r="E183" s="2">
        <f>VLOOKUP(A183,'1인당 자동차등록대수'!A:AB,20,0)</f>
        <v>0.6</v>
      </c>
      <c r="F183" s="2">
        <f>VLOOKUP(A183,도시면적!A:I,8,0)</f>
        <v>10906000</v>
      </c>
      <c r="G183" s="2">
        <f>VLOOKUP(A183,'주택 수'!A:I,8,0)</f>
        <v>11948</v>
      </c>
    </row>
    <row r="184" spans="1:7" customFormat="1">
      <c r="A184" s="1" t="s">
        <v>182</v>
      </c>
      <c r="B184" s="2">
        <f>VLOOKUP(A184,교통문화지수!A:AL,28,0)</f>
        <v>46.75</v>
      </c>
      <c r="C184" s="2">
        <f>VLOOKUP(A184,교통문화지수!A:AL,29,0)</f>
        <v>18.420000000000002</v>
      </c>
      <c r="D184" s="2">
        <f>VLOOKUP(A184,교통문화지수!A:AL,30,0)</f>
        <v>16.71</v>
      </c>
      <c r="E184" s="2">
        <f>VLOOKUP(A184,'1인당 자동차등록대수'!A:AB,20,0)</f>
        <v>0.6</v>
      </c>
      <c r="F184" s="2">
        <f>VLOOKUP(A184,도시면적!A:I,8,0)</f>
        <v>105204946</v>
      </c>
      <c r="G184" s="2">
        <f>VLOOKUP(A184,'주택 수'!A:I,8,0)</f>
        <v>54339</v>
      </c>
    </row>
    <row r="185" spans="1:7" customFormat="1">
      <c r="A185" s="1" t="s">
        <v>183</v>
      </c>
      <c r="B185" s="2">
        <f>VLOOKUP(A185,교통문화지수!A:AL,28,0)</f>
        <v>49.66</v>
      </c>
      <c r="C185" s="2">
        <f>VLOOKUP(A185,교통문화지수!A:AL,29,0)</f>
        <v>19.72</v>
      </c>
      <c r="D185" s="2">
        <f>VLOOKUP(A185,교통문화지수!A:AL,30,0)</f>
        <v>16.77</v>
      </c>
      <c r="E185" s="2">
        <f>VLOOKUP(A185,'1인당 자동차등록대수'!A:AB,20,0)</f>
        <v>0.6</v>
      </c>
      <c r="F185" s="2">
        <f>VLOOKUP(A185,도시면적!A:I,8,0)</f>
        <v>133448210</v>
      </c>
      <c r="G185" s="2">
        <f>VLOOKUP(A185,'주택 수'!A:I,8,0)</f>
        <v>19420</v>
      </c>
    </row>
    <row r="186" spans="1:7" customFormat="1">
      <c r="A186" s="1" t="s">
        <v>184</v>
      </c>
      <c r="B186" s="2">
        <f>VLOOKUP(A186,교통문화지수!A:AL,28,0)</f>
        <v>46.38</v>
      </c>
      <c r="C186" s="2">
        <f>VLOOKUP(A186,교통문화지수!A:AL,29,0)</f>
        <v>15.41</v>
      </c>
      <c r="D186" s="2">
        <f>VLOOKUP(A186,교통문화지수!A:AL,30,0)</f>
        <v>17.7</v>
      </c>
      <c r="E186" s="2">
        <f>VLOOKUP(A186,'1인당 자동차등록대수'!A:AB,20,0)</f>
        <v>0.5</v>
      </c>
      <c r="F186" s="2">
        <f>VLOOKUP(A186,도시면적!A:I,8,0)</f>
        <v>112490000</v>
      </c>
      <c r="G186" s="2">
        <f>VLOOKUP(A186,'주택 수'!A:I,8,0)</f>
        <v>95419</v>
      </c>
    </row>
    <row r="187" spans="1:7" customFormat="1">
      <c r="A187" s="1" t="s">
        <v>185</v>
      </c>
      <c r="B187" s="2">
        <f>VLOOKUP(A187,교통문화지수!A:AL,28,0)</f>
        <v>45.14</v>
      </c>
      <c r="C187" s="2">
        <f>VLOOKUP(A187,교통문화지수!A:AL,29,0)</f>
        <v>8.17</v>
      </c>
      <c r="D187" s="2">
        <f>VLOOKUP(A187,교통문화지수!A:AL,30,0)</f>
        <v>15.86</v>
      </c>
      <c r="E187" s="2">
        <f>VLOOKUP(A187,'1인당 자동차등록대수'!A:AB,20,0)</f>
        <v>0.6</v>
      </c>
      <c r="F187" s="2">
        <f>VLOOKUP(A187,도시면적!A:I,8,0)</f>
        <v>31069640</v>
      </c>
      <c r="G187" s="2">
        <f>VLOOKUP(A187,'주택 수'!A:I,8,0)</f>
        <v>36527</v>
      </c>
    </row>
    <row r="188" spans="1:7" customFormat="1">
      <c r="A188" s="1" t="s">
        <v>186</v>
      </c>
      <c r="B188" s="2">
        <f>VLOOKUP(A188,교통문화지수!A:AL,28,0)</f>
        <v>49.65</v>
      </c>
      <c r="C188" s="2">
        <f>VLOOKUP(A188,교통문화지수!A:AL,29,0)</f>
        <v>11.93</v>
      </c>
      <c r="D188" s="2">
        <f>VLOOKUP(A188,교통문화지수!A:AL,30,0)</f>
        <v>17.97</v>
      </c>
      <c r="E188" s="2">
        <f>VLOOKUP(A188,'1인당 자동차등록대수'!A:AB,20,0)</f>
        <v>0.8</v>
      </c>
      <c r="F188" s="2">
        <f>VLOOKUP(A188,도시면적!A:I,8,0)</f>
        <v>23973695</v>
      </c>
      <c r="G188" s="2">
        <f>VLOOKUP(A188,'주택 수'!A:I,8,0)</f>
        <v>19658</v>
      </c>
    </row>
    <row r="189" spans="1:7" customFormat="1">
      <c r="A189" s="1" t="s">
        <v>187</v>
      </c>
      <c r="B189" s="2">
        <f>VLOOKUP(A189,교통문화지수!A:AL,28,0)</f>
        <v>48.95</v>
      </c>
      <c r="C189" s="2">
        <f>VLOOKUP(A189,교통문화지수!A:AL,29,0)</f>
        <v>18.63</v>
      </c>
      <c r="D189" s="2">
        <f>VLOOKUP(A189,교통문화지수!A:AL,30,0)</f>
        <v>17.72</v>
      </c>
      <c r="E189" s="2">
        <f>VLOOKUP(A189,'1인당 자동차등록대수'!A:AB,20,0)</f>
        <v>0.5</v>
      </c>
      <c r="F189" s="2">
        <f>VLOOKUP(A189,도시면적!A:I,8,0)</f>
        <v>197839766</v>
      </c>
      <c r="G189" s="2">
        <f>VLOOKUP(A189,'주택 수'!A:I,8,0)</f>
        <v>115059</v>
      </c>
    </row>
    <row r="190" spans="1:7" customFormat="1">
      <c r="A190" s="1" t="s">
        <v>188</v>
      </c>
      <c r="B190" s="2">
        <f>VLOOKUP(A190,교통문화지수!A:AL,28,0)</f>
        <v>23.06</v>
      </c>
      <c r="C190" s="2">
        <f>VLOOKUP(A190,교통문화지수!A:AL,29,0)</f>
        <v>15.5</v>
      </c>
      <c r="D190" s="2">
        <f>VLOOKUP(A190,교통문화지수!A:AL,30,0)</f>
        <v>8</v>
      </c>
      <c r="E190" s="2">
        <f>VLOOKUP(A190,'1인당 자동차등록대수'!A:AB,20,0)</f>
        <v>2.8</v>
      </c>
      <c r="F190" s="2">
        <f>VLOOKUP(A190,도시면적!A:I,8,0)</f>
        <v>3725281</v>
      </c>
      <c r="G190" s="2">
        <f>VLOOKUP(A190,'주택 수'!A:I,8,0)</f>
        <v>16578</v>
      </c>
    </row>
    <row r="191" spans="1:7" customFormat="1">
      <c r="A191" s="1" t="s">
        <v>189</v>
      </c>
      <c r="B191" s="2">
        <f>VLOOKUP(A191,교통문화지수!A:AL,28,0)</f>
        <v>45.42</v>
      </c>
      <c r="C191" s="2">
        <f>VLOOKUP(A191,교통문화지수!A:AL,29,0)</f>
        <v>15.53</v>
      </c>
      <c r="D191" s="2">
        <f>VLOOKUP(A191,교통문화지수!A:AL,30,0)</f>
        <v>16.3</v>
      </c>
      <c r="E191" s="2">
        <f>VLOOKUP(A191,'1인당 자동차등록대수'!A:AB,20,0)</f>
        <v>0.5</v>
      </c>
      <c r="F191" s="2">
        <f>VLOOKUP(A191,도시면적!A:I,8,0)</f>
        <v>345099809</v>
      </c>
      <c r="G191" s="2">
        <f>VLOOKUP(A191,'주택 수'!A:I,8,0)</f>
        <v>113866</v>
      </c>
    </row>
    <row r="192" spans="1:7" customFormat="1">
      <c r="A192" s="1" t="s">
        <v>190</v>
      </c>
      <c r="B192" s="2">
        <f>VLOOKUP(A192,교통문화지수!A:AL,28,0)</f>
        <v>46.39</v>
      </c>
      <c r="C192" s="2">
        <f>VLOOKUP(A192,교통문화지수!A:AL,29,0)</f>
        <v>16.43</v>
      </c>
      <c r="D192" s="2">
        <f>VLOOKUP(A192,교통문화지수!A:AL,30,0)</f>
        <v>18.02</v>
      </c>
      <c r="E192" s="2">
        <f>VLOOKUP(A192,'1인당 자동차등록대수'!A:AB,20,0)</f>
        <v>0.6</v>
      </c>
      <c r="F192" s="2">
        <f>VLOOKUP(A192,도시면적!A:I,8,0)</f>
        <v>47016366</v>
      </c>
      <c r="G192" s="2">
        <f>VLOOKUP(A192,'주택 수'!A:I,8,0)</f>
        <v>22587</v>
      </c>
    </row>
    <row r="193" spans="1:7" customFormat="1">
      <c r="A193" s="1" t="s">
        <v>191</v>
      </c>
      <c r="B193" s="2">
        <f>VLOOKUP(A193,교통문화지수!A:AL,28,0)</f>
        <v>47.11</v>
      </c>
      <c r="C193" s="2">
        <f>VLOOKUP(A193,교통문화지수!A:AL,29,0)</f>
        <v>10.97</v>
      </c>
      <c r="D193" s="2">
        <f>VLOOKUP(A193,교통문화지수!A:AL,30,0)</f>
        <v>17.329999999999998</v>
      </c>
      <c r="E193" s="2">
        <f>VLOOKUP(A193,'1인당 자동차등록대수'!A:AB,20,0)</f>
        <v>0.7</v>
      </c>
      <c r="F193" s="2">
        <f>VLOOKUP(A193,도시면적!A:I,8,0)</f>
        <v>102642897</v>
      </c>
      <c r="G193" s="2">
        <f>VLOOKUP(A193,'주택 수'!A:I,8,0)</f>
        <v>27074</v>
      </c>
    </row>
    <row r="194" spans="1:7" customFormat="1">
      <c r="A194" s="1" t="s">
        <v>192</v>
      </c>
      <c r="B194" s="2">
        <f>VLOOKUP(A194,교통문화지수!A:AL,28,0)</f>
        <v>48.12</v>
      </c>
      <c r="C194" s="2">
        <f>VLOOKUP(A194,교통문화지수!A:AL,29,0)</f>
        <v>15.2</v>
      </c>
      <c r="D194" s="2">
        <f>VLOOKUP(A194,교통문화지수!A:AL,30,0)</f>
        <v>17.07</v>
      </c>
      <c r="E194" s="2">
        <f>VLOOKUP(A194,'1인당 자동차등록대수'!A:AB,20,0)</f>
        <v>0.5</v>
      </c>
      <c r="F194" s="2">
        <f>VLOOKUP(A194,도시면적!A:I,8,0)</f>
        <v>26633097</v>
      </c>
      <c r="G194" s="2">
        <f>VLOOKUP(A194,'주택 수'!A:I,8,0)</f>
        <v>22087</v>
      </c>
    </row>
    <row r="195" spans="1:7" customFormat="1">
      <c r="A195" s="1" t="s">
        <v>193</v>
      </c>
      <c r="B195" s="2">
        <f>VLOOKUP(A195,교통문화지수!A:AL,28,0)</f>
        <v>46.17</v>
      </c>
      <c r="C195" s="2">
        <f>VLOOKUP(A195,교통문화지수!A:AL,29,0)</f>
        <v>18.78</v>
      </c>
      <c r="D195" s="2">
        <f>VLOOKUP(A195,교통문화지수!A:AL,30,0)</f>
        <v>16.71</v>
      </c>
      <c r="E195" s="2">
        <f>VLOOKUP(A195,'1인당 자동차등록대수'!A:AB,20,0)</f>
        <v>0.7</v>
      </c>
      <c r="F195" s="2">
        <f>VLOOKUP(A195,도시면적!A:I,8,0)</f>
        <v>108637200</v>
      </c>
      <c r="G195" s="2">
        <f>VLOOKUP(A195,'주택 수'!A:I,8,0)</f>
        <v>19363</v>
      </c>
    </row>
    <row r="196" spans="1:7" customFormat="1">
      <c r="A196" s="1" t="s">
        <v>194</v>
      </c>
      <c r="B196" s="2">
        <f>VLOOKUP(A196,교통문화지수!A:AL,28,0)</f>
        <v>43.74</v>
      </c>
      <c r="C196" s="2">
        <f>VLOOKUP(A196,교통문화지수!A:AL,29,0)</f>
        <v>15.46</v>
      </c>
      <c r="D196" s="2">
        <f>VLOOKUP(A196,교통문화지수!A:AL,30,0)</f>
        <v>16.36</v>
      </c>
      <c r="E196" s="2">
        <f>VLOOKUP(A196,'1인당 자동차등록대수'!A:AB,20,0)</f>
        <v>0.6</v>
      </c>
      <c r="F196" s="2">
        <f>VLOOKUP(A196,도시면적!A:I,8,0)</f>
        <v>37266140</v>
      </c>
      <c r="G196" s="2">
        <f>VLOOKUP(A196,'주택 수'!A:I,8,0)</f>
        <v>17642</v>
      </c>
    </row>
    <row r="197" spans="1:7" customFormat="1">
      <c r="A197" s="1" t="s">
        <v>195</v>
      </c>
      <c r="B197" s="2">
        <f>VLOOKUP(A197,교통문화지수!A:AL,28,0)</f>
        <v>38.590000000000003</v>
      </c>
      <c r="C197" s="2">
        <f>VLOOKUP(A197,교통문화지수!A:AL,29,0)</f>
        <v>9.4600000000000009</v>
      </c>
      <c r="D197" s="2">
        <f>VLOOKUP(A197,교통문화지수!A:AL,30,0)</f>
        <v>13.77</v>
      </c>
      <c r="E197" s="2">
        <f>VLOOKUP(A197,'1인당 자동차등록대수'!A:AB,20,0)</f>
        <v>0.6</v>
      </c>
      <c r="F197" s="2">
        <f>VLOOKUP(A197,도시면적!A:I,8,0)</f>
        <v>22966658</v>
      </c>
      <c r="G197" s="2">
        <f>VLOOKUP(A197,'주택 수'!A:I,8,0)</f>
        <v>14341</v>
      </c>
    </row>
    <row r="198" spans="1:7" customFormat="1">
      <c r="A198" s="1" t="s">
        <v>196</v>
      </c>
      <c r="B198" s="2">
        <f>VLOOKUP(A198,교통문화지수!A:AL,28,0)</f>
        <v>45.34</v>
      </c>
      <c r="C198" s="2">
        <f>VLOOKUP(A198,교통문화지수!A:AL,29,0)</f>
        <v>16.39</v>
      </c>
      <c r="D198" s="2">
        <f>VLOOKUP(A198,교통문화지수!A:AL,30,0)</f>
        <v>14.2</v>
      </c>
      <c r="E198" s="2">
        <f>VLOOKUP(A198,'1인당 자동차등록대수'!A:AB,20,0)</f>
        <v>1.6</v>
      </c>
      <c r="F198" s="2">
        <f>VLOOKUP(A198,도시면적!A:I,8,0)</f>
        <v>28039043</v>
      </c>
      <c r="G198" s="2">
        <f>VLOOKUP(A198,'주택 수'!A:I,8,0)</f>
        <v>14913</v>
      </c>
    </row>
    <row r="199" spans="1:7" customFormat="1">
      <c r="A199" s="1" t="s">
        <v>197</v>
      </c>
      <c r="B199" s="2">
        <f>VLOOKUP(A199,교통문화지수!A:AL,28,0)</f>
        <v>44.97</v>
      </c>
      <c r="C199" s="2">
        <f>VLOOKUP(A199,교통문화지수!A:AL,29,0)</f>
        <v>17.91</v>
      </c>
      <c r="D199" s="2">
        <f>VLOOKUP(A199,교통문화지수!A:AL,30,0)</f>
        <v>17.920000000000002</v>
      </c>
      <c r="E199" s="2">
        <f>VLOOKUP(A199,'1인당 자동차등록대수'!A:AB,20,0)</f>
        <v>1.1000000000000001</v>
      </c>
      <c r="F199" s="2">
        <f>VLOOKUP(A199,도시면적!A:I,8,0)</f>
        <v>57386654</v>
      </c>
      <c r="G199" s="2">
        <f>VLOOKUP(A199,'주택 수'!A:I,8,0)</f>
        <v>31310</v>
      </c>
    </row>
    <row r="200" spans="1:7" customFormat="1">
      <c r="A200" s="1" t="s">
        <v>198</v>
      </c>
      <c r="B200" s="2">
        <f>VLOOKUP(A200,교통문화지수!A:AL,28,0)</f>
        <v>48.7</v>
      </c>
      <c r="C200" s="2">
        <f>VLOOKUP(A200,교통문화지수!A:AL,29,0)</f>
        <v>18.62</v>
      </c>
      <c r="D200" s="2">
        <f>VLOOKUP(A200,교통문화지수!A:AL,30,0)</f>
        <v>17.05</v>
      </c>
      <c r="E200" s="2">
        <f>VLOOKUP(A200,'1인당 자동차등록대수'!A:AB,20,0)</f>
        <v>0.6</v>
      </c>
      <c r="F200" s="2">
        <f>VLOOKUP(A200,도시면적!A:I,8,0)</f>
        <v>74012000</v>
      </c>
      <c r="G200" s="2">
        <f>VLOOKUP(A200,'주택 수'!A:I,8,0)</f>
        <v>29866</v>
      </c>
    </row>
    <row r="201" spans="1:7" customFormat="1">
      <c r="A201" s="1" t="s">
        <v>199</v>
      </c>
      <c r="B201" s="2">
        <f>VLOOKUP(A201,교통문화지수!A:AL,28,0)</f>
        <v>44.92</v>
      </c>
      <c r="C201" s="2">
        <f>VLOOKUP(A201,교통문화지수!A:AL,29,0)</f>
        <v>17.649999999999999</v>
      </c>
      <c r="D201" s="2">
        <f>VLOOKUP(A201,교통문화지수!A:AL,30,0)</f>
        <v>16.75</v>
      </c>
      <c r="E201" s="2">
        <f>VLOOKUP(A201,'1인당 자동차등록대수'!A:AB,20,0)</f>
        <v>0.5</v>
      </c>
      <c r="F201" s="2">
        <f>VLOOKUP(A201,도시면적!A:I,8,0)</f>
        <v>885638790</v>
      </c>
      <c r="G201" s="2">
        <f>VLOOKUP(A201,'주택 수'!A:I,8,0)</f>
        <v>747880</v>
      </c>
    </row>
    <row r="202" spans="1:7" customFormat="1">
      <c r="A202" s="1" t="s">
        <v>200</v>
      </c>
      <c r="B202" s="2">
        <f>VLOOKUP(A202,교통문화지수!A:AL,28,0)</f>
        <v>43.07</v>
      </c>
      <c r="C202" s="2">
        <f>VLOOKUP(A202,교통문화지수!A:AL,29,0)</f>
        <v>19.190000000000001</v>
      </c>
      <c r="D202" s="2">
        <f>VLOOKUP(A202,교통문화지수!A:AL,30,0)</f>
        <v>13.79</v>
      </c>
      <c r="E202" s="2">
        <f>VLOOKUP(A202,'1인당 자동차등록대수'!A:AB,20,0)</f>
        <v>0.6</v>
      </c>
      <c r="F202" s="2">
        <f>VLOOKUP(A202,도시면적!A:I,8,0)</f>
        <v>32466784</v>
      </c>
      <c r="G202" s="2">
        <f>VLOOKUP(A202,'주택 수'!A:I,8,0)</f>
        <v>25261</v>
      </c>
    </row>
    <row r="203" spans="1:7" customFormat="1">
      <c r="A203" s="1" t="s">
        <v>201</v>
      </c>
      <c r="B203" s="2">
        <f>VLOOKUP(A203,교통문화지수!A:AL,28,0)</f>
        <v>48.23</v>
      </c>
      <c r="C203" s="2">
        <f>VLOOKUP(A203,교통문화지수!A:AL,29,0)</f>
        <v>15.97</v>
      </c>
      <c r="D203" s="2">
        <f>VLOOKUP(A203,교통문화지수!A:AL,30,0)</f>
        <v>16.25</v>
      </c>
      <c r="E203" s="2">
        <f>VLOOKUP(A203,'1인당 자동차등록대수'!A:AB,20,0)</f>
        <v>0.5</v>
      </c>
      <c r="F203" s="2">
        <f>VLOOKUP(A203,도시면적!A:I,8,0)</f>
        <v>207398894</v>
      </c>
      <c r="G203" s="2">
        <f>VLOOKUP(A203,'주택 수'!A:I,8,0)</f>
        <v>117489</v>
      </c>
    </row>
    <row r="204" spans="1:7" customFormat="1">
      <c r="A204" s="1" t="s">
        <v>202</v>
      </c>
      <c r="B204" s="2">
        <f>VLOOKUP(A204,교통문화지수!A:AL,28,0)</f>
        <v>46.95</v>
      </c>
      <c r="C204" s="2">
        <f>VLOOKUP(A204,교통문화지수!A:AL,29,0)</f>
        <v>10.54</v>
      </c>
      <c r="D204" s="2">
        <f>VLOOKUP(A204,교통문화지수!A:AL,30,0)</f>
        <v>18.12</v>
      </c>
      <c r="E204" s="2">
        <f>VLOOKUP(A204,'1인당 자동차등록대수'!A:AB,20,0)</f>
        <v>0.6</v>
      </c>
      <c r="F204" s="2">
        <f>VLOOKUP(A204,도시면적!A:I,8,0)</f>
        <v>43831566</v>
      </c>
      <c r="G204" s="2">
        <f>VLOOKUP(A204,'주택 수'!A:I,8,0)</f>
        <v>38501</v>
      </c>
    </row>
    <row r="205" spans="1:7" customFormat="1">
      <c r="A205" s="1" t="s">
        <v>203</v>
      </c>
      <c r="B205" s="2">
        <f>VLOOKUP(A205,교통문화지수!A:AL,28,0)</f>
        <v>49.07</v>
      </c>
      <c r="C205" s="2">
        <f>VLOOKUP(A205,교통문화지수!A:AL,29,0)</f>
        <v>17.46</v>
      </c>
      <c r="D205" s="2">
        <f>VLOOKUP(A205,교통문화지수!A:AL,30,0)</f>
        <v>17.61</v>
      </c>
      <c r="E205" s="2">
        <f>VLOOKUP(A205,'1인당 자동차등록대수'!A:AB,20,0)</f>
        <v>0.6</v>
      </c>
      <c r="F205" s="2">
        <f>VLOOKUP(A205,도시면적!A:I,8,0)</f>
        <v>30647473</v>
      </c>
      <c r="G205" s="2">
        <f>VLOOKUP(A205,'주택 수'!A:I,8,0)</f>
        <v>35018</v>
      </c>
    </row>
    <row r="206" spans="1:7" customFormat="1">
      <c r="A206" s="1" t="s">
        <v>204</v>
      </c>
      <c r="B206" s="2">
        <f>VLOOKUP(A206,교통문화지수!A:AL,28,0)</f>
        <v>45.34</v>
      </c>
      <c r="C206" s="2">
        <f>VLOOKUP(A206,교통문화지수!A:AL,29,0)</f>
        <v>15.6</v>
      </c>
      <c r="D206" s="2">
        <f>VLOOKUP(A206,교통문화지수!A:AL,30,0)</f>
        <v>16.07</v>
      </c>
      <c r="E206" s="2">
        <f>VLOOKUP(A206,'1인당 자동차등록대수'!A:AB,20,0)</f>
        <v>0.6</v>
      </c>
      <c r="F206" s="2">
        <f>VLOOKUP(A206,도시면적!A:I,8,0)</f>
        <v>12353295</v>
      </c>
      <c r="G206" s="2">
        <f>VLOOKUP(A206,'주택 수'!A:I,8,0)</f>
        <v>11255</v>
      </c>
    </row>
    <row r="207" spans="1:7" customFormat="1">
      <c r="A207" s="1" t="s">
        <v>205</v>
      </c>
      <c r="B207" s="2">
        <f>VLOOKUP(A207,교통문화지수!A:AL,28,0)</f>
        <v>45.47</v>
      </c>
      <c r="C207" s="2">
        <f>VLOOKUP(A207,교통문화지수!A:AL,29,0)</f>
        <v>21.07</v>
      </c>
      <c r="D207" s="2">
        <f>VLOOKUP(A207,교통문화지수!A:AL,30,0)</f>
        <v>15.69</v>
      </c>
      <c r="E207" s="2">
        <f>VLOOKUP(A207,'1인당 자동차등록대수'!A:AB,20,0)</f>
        <v>0.6</v>
      </c>
      <c r="F207" s="2">
        <f>VLOOKUP(A207,도시면적!A:I,8,0)</f>
        <v>47775171</v>
      </c>
      <c r="G207" s="2">
        <f>VLOOKUP(A207,'주택 수'!A:I,8,0)</f>
        <v>24443</v>
      </c>
    </row>
    <row r="208" spans="1:7" customFormat="1">
      <c r="A208" s="1" t="s">
        <v>206</v>
      </c>
      <c r="B208" s="2">
        <f>VLOOKUP(A208,교통문화지수!A:AL,28,0)</f>
        <v>43.21</v>
      </c>
      <c r="C208" s="2">
        <f>VLOOKUP(A208,교통문화지수!A:AL,29,0)</f>
        <v>19.91</v>
      </c>
      <c r="D208" s="2">
        <f>VLOOKUP(A208,교통문화지수!A:AL,30,0)</f>
        <v>15.18</v>
      </c>
      <c r="E208" s="2">
        <f>VLOOKUP(A208,'1인당 자동차등록대수'!A:AB,20,0)</f>
        <v>0.6</v>
      </c>
      <c r="F208" s="2">
        <f>VLOOKUP(A208,도시면적!A:I,8,0)</f>
        <v>10110000</v>
      </c>
      <c r="G208" s="2">
        <f>VLOOKUP(A208,'주택 수'!A:I,8,0)</f>
        <v>12907</v>
      </c>
    </row>
    <row r="209" spans="1:7" customFormat="1">
      <c r="A209" s="1" t="s">
        <v>207</v>
      </c>
      <c r="B209" s="2">
        <f>VLOOKUP(A209,교통문화지수!A:AL,28,0)</f>
        <v>44.2</v>
      </c>
      <c r="C209" s="2">
        <f>VLOOKUP(A209,교통문화지수!A:AL,29,0)</f>
        <v>16.61</v>
      </c>
      <c r="D209" s="2">
        <f>VLOOKUP(A209,교통문화지수!A:AL,30,0)</f>
        <v>16.649999999999999</v>
      </c>
      <c r="E209" s="2">
        <f>VLOOKUP(A209,'1인당 자동차등록대수'!A:AB,20,0)</f>
        <v>0.6</v>
      </c>
      <c r="F209" s="2">
        <f>VLOOKUP(A209,도시면적!A:I,8,0)</f>
        <v>150045964</v>
      </c>
      <c r="G209" s="2">
        <f>VLOOKUP(A209,'주택 수'!A:I,8,0)</f>
        <v>39362</v>
      </c>
    </row>
    <row r="210" spans="1:7" customFormat="1">
      <c r="A210" s="1" t="s">
        <v>208</v>
      </c>
      <c r="B210" s="2">
        <f>VLOOKUP(A210,교통문화지수!A:AL,28,0)</f>
        <v>46.4</v>
      </c>
      <c r="C210" s="2">
        <f>VLOOKUP(A210,교통문화지수!A:AL,29,0)</f>
        <v>19.41</v>
      </c>
      <c r="D210" s="2">
        <f>VLOOKUP(A210,교통문화지수!A:AL,30,0)</f>
        <v>17.190000000000001</v>
      </c>
      <c r="E210" s="2">
        <f>VLOOKUP(A210,'1인당 자동차등록대수'!A:AB,20,0)</f>
        <v>0.5</v>
      </c>
      <c r="F210" s="2">
        <f>VLOOKUP(A210,도시면적!A:I,8,0)</f>
        <v>76088724</v>
      </c>
      <c r="G210" s="2">
        <f>VLOOKUP(A210,'주택 수'!A:I,8,0)</f>
        <v>118515</v>
      </c>
    </row>
    <row r="211" spans="1:7" customFormat="1">
      <c r="A211" s="1" t="s">
        <v>209</v>
      </c>
      <c r="B211" s="2">
        <f>VLOOKUP(A211,교통문화지수!A:AL,28,0)</f>
        <v>41.95</v>
      </c>
      <c r="C211" s="2">
        <f>VLOOKUP(A211,교통문화지수!A:AL,29,0)</f>
        <v>18.73</v>
      </c>
      <c r="D211" s="2">
        <f>VLOOKUP(A211,교통문화지수!A:AL,30,0)</f>
        <v>16.920000000000002</v>
      </c>
      <c r="E211" s="2">
        <f>VLOOKUP(A211,'1인당 자동차등록대수'!A:AB,20,0)</f>
        <v>0.6</v>
      </c>
      <c r="F211" s="2">
        <f>VLOOKUP(A211,도시면적!A:I,8,0)</f>
        <v>17985020</v>
      </c>
      <c r="G211" s="2">
        <f>VLOOKUP(A211,'주택 수'!A:I,8,0)</f>
        <v>12938</v>
      </c>
    </row>
    <row r="212" spans="1:7" customFormat="1">
      <c r="A212" s="1" t="s">
        <v>210</v>
      </c>
      <c r="B212" s="2">
        <f>VLOOKUP(A212,교통문화지수!A:AL,28,0)</f>
        <v>37.840000000000003</v>
      </c>
      <c r="C212" s="2">
        <f>VLOOKUP(A212,교통문화지수!A:AL,29,0)</f>
        <v>18.03</v>
      </c>
      <c r="D212" s="2">
        <f>VLOOKUP(A212,교통문화지수!A:AL,30,0)</f>
        <v>15.76</v>
      </c>
      <c r="E212" s="2">
        <f>VLOOKUP(A212,'1인당 자동차등록대수'!A:AB,20,0)</f>
        <v>0.6</v>
      </c>
      <c r="F212" s="2">
        <f>VLOOKUP(A212,도시면적!A:I,8,0)</f>
        <v>5474447</v>
      </c>
      <c r="G212" s="2">
        <f>VLOOKUP(A212,'주택 수'!A:I,8,0)</f>
        <v>9577</v>
      </c>
    </row>
    <row r="213" spans="1:7" customFormat="1">
      <c r="A213" s="1" t="s">
        <v>211</v>
      </c>
      <c r="B213" s="2">
        <f>VLOOKUP(A213,교통문화지수!A:AL,28,0)</f>
        <v>44.64</v>
      </c>
      <c r="C213" s="2">
        <f>VLOOKUP(A213,교통문화지수!A:AL,29,0)</f>
        <v>17.690000000000001</v>
      </c>
      <c r="D213" s="2">
        <f>VLOOKUP(A213,교통문화지수!A:AL,30,0)</f>
        <v>17.54</v>
      </c>
      <c r="E213" s="2">
        <f>VLOOKUP(A213,'1인당 자동차등록대수'!A:AB,20,0)</f>
        <v>0.5</v>
      </c>
      <c r="F213" s="2">
        <f>VLOOKUP(A213,도시면적!A:I,8,0)</f>
        <v>197229690</v>
      </c>
      <c r="G213" s="2">
        <f>VLOOKUP(A213,'주택 수'!A:I,8,0)</f>
        <v>243306</v>
      </c>
    </row>
    <row r="214" spans="1:7" customFormat="1">
      <c r="A214" s="1" t="s">
        <v>212</v>
      </c>
      <c r="B214" s="2">
        <f>VLOOKUP(A214,교통문화지수!A:AL,28,0)</f>
        <v>45.09</v>
      </c>
      <c r="C214" s="2">
        <f>VLOOKUP(A214,교통문화지수!A:AL,29,0)</f>
        <v>19.27</v>
      </c>
      <c r="D214" s="2">
        <f>VLOOKUP(A214,교통문화지수!A:AL,30,0)</f>
        <v>16.88</v>
      </c>
      <c r="E214" s="2">
        <f>VLOOKUP(A214,'1인당 자동차등록대수'!A:AB,20,0)</f>
        <v>0.6</v>
      </c>
      <c r="F214" s="2">
        <f>VLOOKUP(A214,도시면적!A:I,8,0)</f>
        <v>47833455</v>
      </c>
      <c r="G214" s="2">
        <f>VLOOKUP(A214,'주택 수'!A:I,8,0)</f>
        <v>48382</v>
      </c>
    </row>
    <row r="215" spans="1:7" customFormat="1">
      <c r="A215" s="1" t="s">
        <v>213</v>
      </c>
      <c r="B215" s="2">
        <f>VLOOKUP(A215,교통문화지수!A:AL,28,0)</f>
        <v>43.79</v>
      </c>
      <c r="C215" s="2">
        <f>VLOOKUP(A215,교통문화지수!A:AL,29,0)</f>
        <v>17.59</v>
      </c>
      <c r="D215" s="2">
        <f>VLOOKUP(A215,교통문화지수!A:AL,30,0)</f>
        <v>11.05</v>
      </c>
      <c r="E215" s="2">
        <f>VLOOKUP(A215,'1인당 자동차등록대수'!A:AB,20,0)</f>
        <v>0.6</v>
      </c>
      <c r="F215" s="2">
        <f>VLOOKUP(A215,도시면적!A:I,8,0)</f>
        <v>6398307</v>
      </c>
      <c r="G215" s="2">
        <f>VLOOKUP(A215,'주택 수'!A:I,8,0)</f>
        <v>10926</v>
      </c>
    </row>
    <row r="216" spans="1:7" customFormat="1">
      <c r="A216" s="1" t="s">
        <v>214</v>
      </c>
      <c r="B216" s="2">
        <f>VLOOKUP(A216,교통문화지수!A:AL,28,0)</f>
        <v>45.9</v>
      </c>
      <c r="C216" s="2">
        <f>VLOOKUP(A216,교통문화지수!A:AL,29,0)</f>
        <v>20.25</v>
      </c>
      <c r="D216" s="2">
        <f>VLOOKUP(A216,교통문화지수!A:AL,30,0)</f>
        <v>16.2</v>
      </c>
      <c r="E216" s="2">
        <f>VLOOKUP(A216,'1인당 자동차등록대수'!A:AB,20,0)</f>
        <v>1</v>
      </c>
      <c r="F216" s="2">
        <f>VLOOKUP(A216,도시면적!A:I,8,0)</f>
        <v>469737358</v>
      </c>
      <c r="G216" s="2">
        <f>VLOOKUP(A216,'주택 수'!A:I,8,0)</f>
        <v>249629</v>
      </c>
    </row>
    <row r="217" spans="1:7" customFormat="1">
      <c r="A217" s="1" t="s">
        <v>215</v>
      </c>
      <c r="B217" s="2">
        <f>VLOOKUP(A217,교통문화지수!A:AL,28,0)</f>
        <v>44.35</v>
      </c>
      <c r="C217" s="2">
        <f>VLOOKUP(A217,교통문화지수!A:AL,29,0)</f>
        <v>19.239999999999998</v>
      </c>
      <c r="D217" s="2">
        <f>VLOOKUP(A217,교통문화지수!A:AL,30,0)</f>
        <v>15.6</v>
      </c>
      <c r="E217" s="2">
        <f>VLOOKUP(A217,'1인당 자동차등록대수'!A:AB,20,0)</f>
        <v>0.6</v>
      </c>
      <c r="F217" s="2">
        <f>VLOOKUP(A217,도시면적!A:I,8,0)</f>
        <v>239451968</v>
      </c>
      <c r="G217" s="2">
        <f>VLOOKUP(A217,'주택 수'!A:I,8,0)</f>
        <v>74077</v>
      </c>
    </row>
    <row r="218" spans="1:7" customFormat="1">
      <c r="A218" s="1" t="s">
        <v>216</v>
      </c>
      <c r="B218" s="2">
        <f>VLOOKUP(A218,교통문화지수!A:AL,28,0)</f>
        <v>47.58</v>
      </c>
      <c r="C218" s="2">
        <f>VLOOKUP(A218,교통문화지수!A:AL,29,0)</f>
        <v>21.26</v>
      </c>
      <c r="D218" s="2">
        <f>VLOOKUP(A218,교통문화지수!A:AL,30,0)</f>
        <v>17.16</v>
      </c>
      <c r="E218" s="2">
        <f>VLOOKUP(A218,'1인당 자동차등록대수'!A:AB,20,0)</f>
        <v>1.1000000000000001</v>
      </c>
      <c r="F218" s="2">
        <f>VLOOKUP(A218,도시면적!A:I,8,0)</f>
        <v>230285390</v>
      </c>
      <c r="G218" s="2">
        <f>VLOOKUP(A218,'주택 수'!A:I,8,0)</f>
        <v>175552</v>
      </c>
    </row>
    <row r="219" spans="1:7" customFormat="1">
      <c r="A219" s="1" t="s">
        <v>217</v>
      </c>
      <c r="B219" s="2">
        <f>VLOOKUP(A219,교통문화지수!A:AL,28,0)</f>
        <v>45.64</v>
      </c>
      <c r="C219" s="2">
        <f>VLOOKUP(A219,교통문화지수!A:AL,29,0)</f>
        <v>15.63</v>
      </c>
      <c r="D219" s="2">
        <f>VLOOKUP(A219,교통문화지수!A:AL,30,0)</f>
        <v>17.16</v>
      </c>
      <c r="E219" s="2">
        <f>VLOOKUP(A219,'1인당 자동차등록대수'!A:AB,20,0)</f>
        <v>0.6</v>
      </c>
      <c r="F219" s="2">
        <f>VLOOKUP(A219,도시면적!A:I,8,0)</f>
        <v>912069919</v>
      </c>
      <c r="G219" s="2">
        <f>VLOOKUP(A219,'주택 수'!A:I,8,0)</f>
        <v>874666</v>
      </c>
    </row>
    <row r="220" spans="1:7" customFormat="1">
      <c r="A220" s="1" t="s">
        <v>218</v>
      </c>
      <c r="B220" s="2">
        <f>VLOOKUP(A220,교통문화지수!A:AL,28,0)</f>
        <v>46.98</v>
      </c>
      <c r="C220" s="2">
        <f>VLOOKUP(A220,교통문화지수!A:AL,29,0)</f>
        <v>17.48</v>
      </c>
      <c r="D220" s="2">
        <f>VLOOKUP(A220,교통문화지수!A:AL,30,0)</f>
        <v>16.5</v>
      </c>
      <c r="E220" s="2">
        <f>VLOOKUP(A220,'1인당 자동차등록대수'!A:AB,20,0)</f>
        <v>0.5</v>
      </c>
      <c r="F220" s="2">
        <f>VLOOKUP(A220,도시면적!A:I,8,0)</f>
        <v>49225821</v>
      </c>
      <c r="G220" s="2">
        <f>VLOOKUP(A220,'주택 수'!A:I,8,0)</f>
        <v>17156</v>
      </c>
    </row>
    <row r="221" spans="1:7" customFormat="1">
      <c r="A221" s="1" t="s">
        <v>219</v>
      </c>
      <c r="B221" s="2">
        <f>VLOOKUP(A221,교통문화지수!A:AL,28,0)</f>
        <v>45.61</v>
      </c>
      <c r="C221" s="2">
        <f>VLOOKUP(A221,교통문화지수!A:AL,29,0)</f>
        <v>14.45</v>
      </c>
      <c r="D221" s="2">
        <f>VLOOKUP(A221,교통문화지수!A:AL,30,0)</f>
        <v>15.15</v>
      </c>
      <c r="E221" s="2">
        <f>VLOOKUP(A221,'1인당 자동차등록대수'!A:AB,20,0)</f>
        <v>0.6</v>
      </c>
      <c r="F221" s="2">
        <f>VLOOKUP(A221,도시면적!A:I,8,0)</f>
        <v>60114957</v>
      </c>
      <c r="G221" s="2">
        <f>VLOOKUP(A221,'주택 수'!A:I,8,0)</f>
        <v>45172</v>
      </c>
    </row>
    <row r="222" spans="1:7" customFormat="1">
      <c r="A222" s="1" t="s">
        <v>220</v>
      </c>
      <c r="B222" s="2">
        <f>VLOOKUP(A222,교통문화지수!A:AL,28,0)</f>
        <v>46.88</v>
      </c>
      <c r="C222" s="2">
        <f>VLOOKUP(A222,교통문화지수!A:AL,29,0)</f>
        <v>18.07</v>
      </c>
      <c r="D222" s="2">
        <f>VLOOKUP(A222,교통문화지수!A:AL,30,0)</f>
        <v>17.55</v>
      </c>
      <c r="E222" s="2">
        <f>VLOOKUP(A222,'1인당 자동차등록대수'!A:AB,20,0)</f>
        <v>0.6</v>
      </c>
      <c r="F222" s="2">
        <f>VLOOKUP(A222,도시면적!A:I,8,0)</f>
        <v>29453071</v>
      </c>
      <c r="G222" s="2">
        <f>VLOOKUP(A222,'주택 수'!A:I,8,0)</f>
        <v>23307</v>
      </c>
    </row>
    <row r="223" spans="1:7" customFormat="1">
      <c r="A223" s="1" t="s">
        <v>221</v>
      </c>
      <c r="B223" s="2">
        <f>VLOOKUP(A223,교통문화지수!A:AL,28,0)</f>
        <v>44.97</v>
      </c>
      <c r="C223" s="2">
        <f>VLOOKUP(A223,교통문화지수!A:AL,29,0)</f>
        <v>14.66</v>
      </c>
      <c r="D223" s="2">
        <f>VLOOKUP(A223,교통문화지수!A:AL,30,0)</f>
        <v>17.059999999999999</v>
      </c>
      <c r="E223" s="2">
        <f>VLOOKUP(A223,'1인당 자동차등록대수'!A:AB,20,0)</f>
        <v>0.6</v>
      </c>
      <c r="F223" s="2">
        <f>VLOOKUP(A223,도시면적!A:I,8,0)</f>
        <v>49850582</v>
      </c>
      <c r="G223" s="2">
        <f>VLOOKUP(A223,'주택 수'!A:I,8,0)</f>
        <v>48915</v>
      </c>
    </row>
    <row r="224" spans="1:7" customFormat="1">
      <c r="A224" s="1" t="s">
        <v>222</v>
      </c>
      <c r="B224" s="2">
        <f>VLOOKUP(A224,교통문화지수!A:AL,28,0)</f>
        <v>44.37</v>
      </c>
      <c r="C224" s="2">
        <f>VLOOKUP(A224,교통문화지수!A:AL,29,0)</f>
        <v>13.45</v>
      </c>
      <c r="D224" s="2">
        <f>VLOOKUP(A224,교통문화지수!A:AL,30,0)</f>
        <v>15.69</v>
      </c>
      <c r="E224" s="2">
        <f>VLOOKUP(A224,'1인당 자동차등록대수'!A:AB,20,0)</f>
        <v>0.6</v>
      </c>
      <c r="F224" s="2">
        <f>VLOOKUP(A224,도시면적!A:I,8,0)</f>
        <v>75847910</v>
      </c>
      <c r="G224" s="2">
        <f>VLOOKUP(A224,'주택 수'!A:I,8,0)</f>
        <v>66931</v>
      </c>
    </row>
    <row r="225" spans="1:7" customFormat="1">
      <c r="A225" s="1" t="s">
        <v>223</v>
      </c>
      <c r="B225" s="2">
        <f>VLOOKUP(A225,교통문화지수!A:AL,28,0)</f>
        <v>45.33</v>
      </c>
      <c r="C225" s="2">
        <f>VLOOKUP(A225,교통문화지수!A:AL,29,0)</f>
        <v>15.43</v>
      </c>
      <c r="D225" s="2">
        <f>VLOOKUP(A225,교통문화지수!A:AL,30,0)</f>
        <v>16.510000000000002</v>
      </c>
      <c r="E225" s="2">
        <f>VLOOKUP(A225,'1인당 자동차등록대수'!A:AB,20,0)</f>
        <v>0.6</v>
      </c>
      <c r="F225" s="2">
        <f>VLOOKUP(A225,도시면적!A:I,8,0)</f>
        <v>30064183</v>
      </c>
      <c r="G225" s="2">
        <f>VLOOKUP(A225,'주택 수'!A:I,8,0)</f>
        <v>44017</v>
      </c>
    </row>
    <row r="226" spans="1:7" customFormat="1">
      <c r="A226" s="1" t="s">
        <v>224</v>
      </c>
      <c r="B226" s="2">
        <f>VLOOKUP(A226,교통문화지수!A:AL,28,0)</f>
        <v>42.99</v>
      </c>
      <c r="C226" s="2">
        <f>VLOOKUP(A226,교통문화지수!A:AL,29,0)</f>
        <v>10.28</v>
      </c>
      <c r="D226" s="2">
        <f>VLOOKUP(A226,교통문화지수!A:AL,30,0)</f>
        <v>15.59</v>
      </c>
      <c r="E226" s="2">
        <f>VLOOKUP(A226,'1인당 자동차등록대수'!A:AB,20,0)</f>
        <v>0.6</v>
      </c>
      <c r="F226" s="2">
        <f>VLOOKUP(A226,도시면적!A:I,8,0)</f>
        <v>43390736</v>
      </c>
      <c r="G226" s="2">
        <f>VLOOKUP(A226,'주택 수'!A:I,8,0)</f>
        <v>29582</v>
      </c>
    </row>
    <row r="227" spans="1:7" customFormat="1">
      <c r="A227" s="1" t="s">
        <v>225</v>
      </c>
      <c r="B227" s="2">
        <f>VLOOKUP(A227,교통문화지수!A:AL,28,0)</f>
        <v>45.47</v>
      </c>
      <c r="C227" s="2">
        <f>VLOOKUP(A227,교통문화지수!A:AL,29,0)</f>
        <v>19.72</v>
      </c>
      <c r="D227" s="2">
        <f>VLOOKUP(A227,교통문화지수!A:AL,30,0)</f>
        <v>17.579999999999998</v>
      </c>
      <c r="E227" s="2">
        <f>VLOOKUP(A227,'1인당 자동차등록대수'!A:AB,20,0)</f>
        <v>0.6</v>
      </c>
      <c r="F227" s="2">
        <f>VLOOKUP(A227,도시면적!A:I,8,0)</f>
        <v>200224913</v>
      </c>
      <c r="G227" s="2">
        <f>VLOOKUP(A227,'주택 수'!A:I,8,0)</f>
        <v>75088</v>
      </c>
    </row>
    <row r="228" spans="1:7" customFormat="1">
      <c r="A228" s="1" t="s">
        <v>226</v>
      </c>
      <c r="B228" s="2">
        <f>VLOOKUP(A228,교통문화지수!A:AL,28,0)</f>
        <v>49.01</v>
      </c>
      <c r="C228" s="2">
        <f>VLOOKUP(A228,교통문화지수!A:AL,29,0)</f>
        <v>16</v>
      </c>
      <c r="D228" s="2">
        <f>VLOOKUP(A228,교통문화지수!A:AL,30,0)</f>
        <v>17.190000000000001</v>
      </c>
      <c r="E228" s="2">
        <f>VLOOKUP(A228,'1인당 자동차등록대수'!A:AB,20,0)</f>
        <v>0.6</v>
      </c>
      <c r="F228" s="2">
        <f>VLOOKUP(A228,도시면적!A:I,8,0)</f>
        <v>23030031</v>
      </c>
      <c r="G228" s="2">
        <f>VLOOKUP(A228,'주택 수'!A:I,8,0)</f>
        <v>26078</v>
      </c>
    </row>
    <row r="229" spans="1:7" customFormat="1">
      <c r="A229" s="1" t="s">
        <v>227</v>
      </c>
      <c r="B229" s="2">
        <f>VLOOKUP(A229,교통문화지수!A:AL,28,0)</f>
        <v>42.96</v>
      </c>
      <c r="C229" s="2">
        <f>VLOOKUP(A229,교통문화지수!A:AL,29,0)</f>
        <v>18</v>
      </c>
      <c r="D229" s="2">
        <f>VLOOKUP(A229,교통문화지수!A:AL,30,0)</f>
        <v>16.87</v>
      </c>
      <c r="E229" s="2">
        <f>VLOOKUP(A229,'1인당 자동차등록대수'!A:AB,20,0)</f>
        <v>0.6</v>
      </c>
      <c r="F229" s="2">
        <f>VLOOKUP(A229,도시면적!A:I,8,0)</f>
        <v>92147361</v>
      </c>
      <c r="G229" s="2">
        <f>VLOOKUP(A229,'주택 수'!A:I,8,0)</f>
        <v>130041</v>
      </c>
    </row>
    <row r="230" spans="1:7" customFormat="1">
      <c r="A230" s="1" t="s">
        <v>228</v>
      </c>
      <c r="B230" s="2">
        <f>VLOOKUP(A230,교통문화지수!A:AL,28,0)</f>
        <v>48.11</v>
      </c>
      <c r="C230" s="2">
        <f>VLOOKUP(A230,교통문화지수!A:AL,29,0)</f>
        <v>15.29</v>
      </c>
      <c r="D230" s="2">
        <f>VLOOKUP(A230,교통문화지수!A:AL,30,0)</f>
        <v>17.8</v>
      </c>
      <c r="E230" s="2">
        <f>VLOOKUP(A230,'1인당 자동차등록대수'!A:AB,20,0)</f>
        <v>0.6</v>
      </c>
      <c r="F230" s="2">
        <f>VLOOKUP(A230,도시면적!A:I,8,0)</f>
        <v>36812408</v>
      </c>
      <c r="G230" s="2">
        <f>VLOOKUP(A230,'주택 수'!A:I,8,0)</f>
        <v>36286</v>
      </c>
    </row>
    <row r="231" spans="1:7" customFormat="1">
      <c r="A231" s="1" t="s">
        <v>229</v>
      </c>
      <c r="B231" s="2">
        <f>VLOOKUP(A231,교통문화지수!A:AL,28,0)</f>
        <v>44.93</v>
      </c>
      <c r="C231" s="2">
        <f>VLOOKUP(A231,교통문화지수!A:AL,29,0)</f>
        <v>18.78</v>
      </c>
      <c r="D231" s="2">
        <f>VLOOKUP(A231,교통문화지수!A:AL,30,0)</f>
        <v>16.63</v>
      </c>
      <c r="E231" s="2">
        <f>VLOOKUP(A231,'1인당 자동차등록대수'!A:AB,20,0)</f>
        <v>0.5</v>
      </c>
      <c r="F231" s="2">
        <f>VLOOKUP(A231,도시면적!A:I,8,0)</f>
        <v>143943184</v>
      </c>
      <c r="G231" s="2">
        <f>VLOOKUP(A231,'주택 수'!A:I,8,0)</f>
        <v>245351</v>
      </c>
    </row>
    <row r="232" spans="1:7" customFormat="1">
      <c r="A232" s="1" t="s">
        <v>230</v>
      </c>
      <c r="B232" s="2">
        <f>VLOOKUP(A232,교통문화지수!A:AL,28,0)</f>
        <v>46.58</v>
      </c>
      <c r="C232" s="2">
        <f>VLOOKUP(A232,교통문화지수!A:AL,29,0)</f>
        <v>9</v>
      </c>
      <c r="D232" s="2">
        <f>VLOOKUP(A232,교통문화지수!A:AL,30,0)</f>
        <v>16.899999999999999</v>
      </c>
      <c r="E232" s="2">
        <f>VLOOKUP(A232,'1인당 자동차등록대수'!A:AB,20,0)</f>
        <v>0.6</v>
      </c>
      <c r="F232" s="2">
        <f>VLOOKUP(A232,도시면적!A:I,8,0)</f>
        <v>5959271</v>
      </c>
      <c r="G232" s="2">
        <f>VLOOKUP(A232,'주택 수'!A:I,8,0)</f>
        <v>14181</v>
      </c>
    </row>
    <row r="233" spans="1:7" customFormat="1">
      <c r="A233" s="1" t="s">
        <v>231</v>
      </c>
      <c r="B233" s="2">
        <f>VLOOKUP(A233,교통문화지수!A:AL,28,0)</f>
        <v>46.01</v>
      </c>
      <c r="C233" s="2">
        <f>VLOOKUP(A233,교통문화지수!A:AL,29,0)</f>
        <v>15.75</v>
      </c>
      <c r="D233" s="2">
        <f>VLOOKUP(A233,교통문화지수!A:AL,30,0)</f>
        <v>17.43</v>
      </c>
      <c r="E233" s="2">
        <f>VLOOKUP(A233,'1인당 자동차등록대수'!A:AB,20,0)</f>
        <v>0.6</v>
      </c>
      <c r="F233" s="2">
        <f>VLOOKUP(A233,도시면적!A:I,8,0)</f>
        <v>36291475</v>
      </c>
      <c r="G233" s="2">
        <f>VLOOKUP(A233,'주택 수'!A:I,8,0)</f>
        <v>29132</v>
      </c>
    </row>
    <row r="234" spans="1:7" customFormat="1">
      <c r="A234" s="13" t="s">
        <v>232</v>
      </c>
      <c r="B234" s="2">
        <f>VLOOKUP(A234,교통문화지수!A:AL,28,0)</f>
        <v>43.23</v>
      </c>
      <c r="C234" s="2">
        <f>VLOOKUP(A234,교통문화지수!A:AL,29,0)</f>
        <v>18.04</v>
      </c>
      <c r="D234" s="2">
        <f>VLOOKUP(A234,교통문화지수!A:AL,30,0)</f>
        <v>16.75</v>
      </c>
      <c r="E234" s="2">
        <f>VLOOKUP(A234,'1인당 자동차등록대수'!A:AB,20,0)</f>
        <v>0.6</v>
      </c>
      <c r="F234" s="2">
        <f>VLOOKUP(A234,도시면적!A:I,8,0)</f>
        <v>35714016</v>
      </c>
      <c r="G234" s="2">
        <f>VLOOKUP(A234,'주택 수'!A:I,8,0)</f>
        <v>43429</v>
      </c>
    </row>
    <row r="235" spans="1:7" customFormat="1">
      <c r="A235" s="1" t="s">
        <v>233</v>
      </c>
      <c r="B235" s="2">
        <f>VLOOKUP(A235,교통문화지수!A:AL,28,0)</f>
        <v>47.37</v>
      </c>
      <c r="C235" s="2">
        <f>VLOOKUP(A235,교통문화지수!A:AL,29,0)</f>
        <v>15.9</v>
      </c>
      <c r="D235" s="2">
        <f>VLOOKUP(A235,교통문화지수!A:AL,30,0)</f>
        <v>15.82</v>
      </c>
      <c r="E235" s="2">
        <f>VLOOKUP(A235,'1인당 자동차등록대수'!A:AB,20,0)</f>
        <v>0.6</v>
      </c>
      <c r="F235" s="2">
        <f>VLOOKUP(A235,도시면적!A:I,8,0)</f>
        <v>737094363</v>
      </c>
      <c r="G235" s="2">
        <f>VLOOKUP(A235,'주택 수'!A:I,8,0)</f>
        <v>650224</v>
      </c>
    </row>
    <row r="236" spans="1:7" customFormat="1">
      <c r="A236" s="1" t="s">
        <v>234</v>
      </c>
      <c r="B236" s="2">
        <f>VLOOKUP(A236,교통문화지수!A:AL,28,0)</f>
        <v>45.47</v>
      </c>
      <c r="C236" s="2">
        <f>VLOOKUP(A236,교통문화지수!A:AL,29,0)</f>
        <v>20.23</v>
      </c>
      <c r="D236" s="2">
        <f>VLOOKUP(A236,교통문화지수!A:AL,30,0)</f>
        <v>14.96</v>
      </c>
      <c r="E236" s="2">
        <f>VLOOKUP(A236,'1인당 자동차등록대수'!A:AB,20,0)</f>
        <v>0.6</v>
      </c>
      <c r="F236" s="2">
        <f>VLOOKUP(A236,도시면적!A:I,8,0)</f>
        <v>12430138</v>
      </c>
      <c r="G236" s="2">
        <f>VLOOKUP(A236,'주택 수'!A:I,8,0)</f>
        <v>17208</v>
      </c>
    </row>
    <row r="237" spans="1:7" customFormat="1">
      <c r="A237" s="1" t="s">
        <v>235</v>
      </c>
      <c r="B237" s="2">
        <f>VLOOKUP(A237,교통문화지수!A:AL,28,0)</f>
        <v>46.66</v>
      </c>
      <c r="C237" s="2">
        <f>VLOOKUP(A237,교통문화지수!A:AL,29,0)</f>
        <v>17.3</v>
      </c>
      <c r="D237" s="2">
        <f>VLOOKUP(A237,교통문화지수!A:AL,30,0)</f>
        <v>17.059999999999999</v>
      </c>
      <c r="E237" s="2">
        <f>VLOOKUP(A237,'1인당 자동차등록대수'!A:AB,20,0)</f>
        <v>0.6</v>
      </c>
      <c r="F237" s="2">
        <f>VLOOKUP(A237,도시면적!A:I,8,0)</f>
        <v>35644901</v>
      </c>
      <c r="G237" s="2">
        <f>VLOOKUP(A237,'주택 수'!A:I,8,0)</f>
        <v>13885</v>
      </c>
    </row>
    <row r="238" spans="1:7" customFormat="1">
      <c r="A238" s="1" t="s">
        <v>236</v>
      </c>
      <c r="B238" s="2">
        <f>VLOOKUP(A238,교통문화지수!A:AL,28,0)</f>
        <v>47.9</v>
      </c>
      <c r="C238" s="2">
        <f>VLOOKUP(A238,교통문화지수!A:AL,29,0)</f>
        <v>15.48</v>
      </c>
      <c r="D238" s="2">
        <f>VLOOKUP(A238,교통문화지수!A:AL,30,0)</f>
        <v>17.72</v>
      </c>
      <c r="E238" s="2">
        <f>VLOOKUP(A238,'1인당 자동차등록대수'!A:AB,20,0)</f>
        <v>0.6</v>
      </c>
      <c r="F238" s="2">
        <f>VLOOKUP(A238,도시면적!A:I,8,0)</f>
        <v>17736716</v>
      </c>
      <c r="G238" s="2">
        <f>VLOOKUP(A238,'주택 수'!A:I,8,0)</f>
        <v>15881</v>
      </c>
    </row>
    <row r="239" spans="1:7" customFormat="1">
      <c r="A239" s="1" t="s">
        <v>237</v>
      </c>
      <c r="B239" s="2">
        <f>VLOOKUP(A239,교통문화지수!A:AL,28,0)</f>
        <v>49.34</v>
      </c>
      <c r="C239" s="2">
        <f>VLOOKUP(A239,교통문화지수!A:AL,29,0)</f>
        <v>17.82</v>
      </c>
      <c r="D239" s="2">
        <f>VLOOKUP(A239,교통문화지수!A:AL,30,0)</f>
        <v>18.04</v>
      </c>
      <c r="E239" s="2">
        <f>VLOOKUP(A239,'1인당 자동차등록대수'!A:AB,20,0)</f>
        <v>0.6</v>
      </c>
      <c r="F239" s="2">
        <f>VLOOKUP(A239,도시면적!A:I,8,0)</f>
        <v>31106652</v>
      </c>
      <c r="G239" s="2">
        <f>VLOOKUP(A239,'주택 수'!A:I,8,0)</f>
        <v>21504</v>
      </c>
    </row>
    <row r="240" spans="1:7" customFormat="1">
      <c r="A240" s="1" t="s">
        <v>238</v>
      </c>
      <c r="B240" s="2">
        <f>VLOOKUP(A240,교통문화지수!A:AL,28,0)</f>
        <v>46.1</v>
      </c>
      <c r="C240" s="2">
        <f>VLOOKUP(A240,교통문화지수!A:AL,29,0)</f>
        <v>12.03</v>
      </c>
      <c r="D240" s="2">
        <f>VLOOKUP(A240,교통문화지수!A:AL,30,0)</f>
        <v>17.48</v>
      </c>
      <c r="E240" s="2">
        <f>VLOOKUP(A240,'1인당 자동차등록대수'!A:AB,20,0)</f>
        <v>0.6</v>
      </c>
      <c r="F240" s="2">
        <f>VLOOKUP(A240,도시면적!A:I,8,0)</f>
        <v>55061021</v>
      </c>
      <c r="G240" s="2">
        <f>VLOOKUP(A240,'주택 수'!A:I,8,0)</f>
        <v>22330</v>
      </c>
    </row>
    <row r="241" spans="1:7" customFormat="1">
      <c r="A241" s="1" t="s">
        <v>239</v>
      </c>
      <c r="B241" s="2">
        <f>VLOOKUP(A241,교통문화지수!A:AL,28,0)</f>
        <v>48</v>
      </c>
      <c r="C241" s="2">
        <f>VLOOKUP(A241,교통문화지수!A:AL,29,0)</f>
        <v>9.7799999999999994</v>
      </c>
      <c r="D241" s="2">
        <f>VLOOKUP(A241,교통문화지수!A:AL,30,0)</f>
        <v>15.72</v>
      </c>
      <c r="E241" s="2">
        <f>VLOOKUP(A241,'1인당 자동차등록대수'!A:AB,20,0)</f>
        <v>0.7</v>
      </c>
      <c r="F241" s="2">
        <f>VLOOKUP(A241,도시면적!A:I,8,0)</f>
        <v>38672271</v>
      </c>
      <c r="G241" s="2">
        <f>VLOOKUP(A241,'주택 수'!A:I,8,0)</f>
        <v>43294</v>
      </c>
    </row>
    <row r="242" spans="1:7" customFormat="1">
      <c r="A242" s="1" t="s">
        <v>240</v>
      </c>
      <c r="B242" s="2">
        <f>VLOOKUP(A242,교통문화지수!A:AL,28,0)</f>
        <v>47.71</v>
      </c>
      <c r="C242" s="2">
        <f>VLOOKUP(A242,교통문화지수!A:AL,29,0)</f>
        <v>16.170000000000002</v>
      </c>
      <c r="D242" s="2">
        <f>VLOOKUP(A242,교통문화지수!A:AL,30,0)</f>
        <v>14.53</v>
      </c>
      <c r="E242" s="2">
        <f>VLOOKUP(A242,'1인당 자동차등록대수'!A:AB,20,0)</f>
        <v>0.5</v>
      </c>
      <c r="F242" s="2">
        <f>VLOOKUP(A242,도시면적!A:I,8,0)</f>
        <v>57646099</v>
      </c>
      <c r="G242" s="2">
        <f>VLOOKUP(A242,'주택 수'!A:I,8,0)</f>
        <v>58119</v>
      </c>
    </row>
    <row r="243" spans="1:7" customFormat="1">
      <c r="A243" s="1" t="s">
        <v>241</v>
      </c>
      <c r="B243" s="2">
        <f>VLOOKUP(A243,교통문화지수!A:AL,28,0)</f>
        <v>48.32</v>
      </c>
      <c r="C243" s="2">
        <f>VLOOKUP(A243,교통문화지수!A:AL,29,0)</f>
        <v>12.23</v>
      </c>
      <c r="D243" s="2">
        <f>VLOOKUP(A243,교통문화지수!A:AL,30,0)</f>
        <v>16.29</v>
      </c>
      <c r="E243" s="2">
        <f>VLOOKUP(A243,'1인당 자동차등록대수'!A:AB,20,0)</f>
        <v>0.6</v>
      </c>
      <c r="F243" s="2">
        <f>VLOOKUP(A243,도시면적!A:I,8,0)</f>
        <v>13543694</v>
      </c>
      <c r="G243" s="2">
        <f>VLOOKUP(A243,'주택 수'!A:I,8,0)</f>
        <v>15326</v>
      </c>
    </row>
    <row r="244" spans="1:7" customFormat="1">
      <c r="A244" s="1" t="s">
        <v>242</v>
      </c>
      <c r="B244" s="2">
        <f>VLOOKUP(A244,교통문화지수!A:AL,28,0)</f>
        <v>50.76</v>
      </c>
      <c r="C244" s="2">
        <f>VLOOKUP(A244,교통문화지수!A:AL,29,0)</f>
        <v>15.8</v>
      </c>
      <c r="D244" s="2">
        <f>VLOOKUP(A244,교통문화지수!A:AL,30,0)</f>
        <v>17.64</v>
      </c>
      <c r="E244" s="2">
        <f>VLOOKUP(A244,'1인당 자동차등록대수'!A:AB,20,0)</f>
        <v>0.6</v>
      </c>
      <c r="F244" s="2">
        <f>VLOOKUP(A244,도시면적!A:I,8,0)</f>
        <v>27087912</v>
      </c>
      <c r="G244" s="2">
        <f>VLOOKUP(A244,'주택 수'!A:I,8,0)</f>
        <v>39670</v>
      </c>
    </row>
    <row r="245" spans="1:7" customFormat="1">
      <c r="A245" s="1" t="s">
        <v>243</v>
      </c>
      <c r="B245" s="2">
        <f>VLOOKUP(A245,교통문화지수!A:AL,28,0)</f>
        <v>46.95</v>
      </c>
      <c r="C245" s="2">
        <f>VLOOKUP(A245,교통문화지수!A:AL,29,0)</f>
        <v>19.690000000000001</v>
      </c>
      <c r="D245" s="2">
        <f>VLOOKUP(A245,교통문화지수!A:AL,30,0)</f>
        <v>16.850000000000001</v>
      </c>
      <c r="E245" s="2">
        <f>VLOOKUP(A245,'1인당 자동차등록대수'!A:AB,20,0)</f>
        <v>0.5</v>
      </c>
      <c r="F245" s="2">
        <f>VLOOKUP(A245,도시면적!A:I,8,0)</f>
        <v>339442798</v>
      </c>
      <c r="G245" s="2">
        <f>VLOOKUP(A245,'주택 수'!A:I,8,0)</f>
        <v>308987</v>
      </c>
    </row>
    <row r="246" spans="1:7" customFormat="1">
      <c r="A246" s="1" t="s">
        <v>244</v>
      </c>
      <c r="B246" s="2">
        <f>VLOOKUP(A246,교통문화지수!A:AL,28,0)</f>
        <v>45.58</v>
      </c>
      <c r="C246" s="2">
        <f>VLOOKUP(A246,교통문화지수!A:AL,29,0)</f>
        <v>18.38</v>
      </c>
      <c r="D246" s="2">
        <f>VLOOKUP(A246,교통문화지수!A:AL,30,0)</f>
        <v>16.989999999999998</v>
      </c>
      <c r="E246" s="2">
        <f>VLOOKUP(A246,'1인당 자동차등록대수'!A:AB,20,0)</f>
        <v>0.6</v>
      </c>
      <c r="F246" s="2">
        <f>VLOOKUP(A246,도시면적!A:I,8,0)</f>
        <v>108722161</v>
      </c>
      <c r="G246" s="2">
        <f>VLOOKUP(A246,'주택 수'!A:I,8,0)</f>
        <v>94020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0"/>
  <sheetViews>
    <sheetView topLeftCell="U1" workbookViewId="0">
      <selection activeCell="AB1" sqref="AB1:AD1048576"/>
    </sheetView>
  </sheetViews>
  <sheetFormatPr defaultColWidth="21" defaultRowHeight="16.5"/>
  <cols>
    <col min="1" max="16384" width="21" style="3"/>
  </cols>
  <sheetData>
    <row r="1" spans="1:38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  <c r="AK1" s="3">
        <v>37</v>
      </c>
      <c r="AL1" s="3">
        <v>38</v>
      </c>
    </row>
    <row r="2" spans="1:38" ht="20.100000000000001" customHeight="1">
      <c r="A2" s="11" t="s">
        <v>282</v>
      </c>
      <c r="B2" s="4" t="s">
        <v>254</v>
      </c>
      <c r="C2" s="4" t="s">
        <v>254</v>
      </c>
      <c r="D2" s="4" t="s">
        <v>254</v>
      </c>
      <c r="E2" s="4" t="s">
        <v>254</v>
      </c>
      <c r="F2" s="4" t="s">
        <v>254</v>
      </c>
      <c r="G2" s="10" t="s">
        <v>255</v>
      </c>
      <c r="H2" s="10" t="s">
        <v>255</v>
      </c>
      <c r="I2" s="10" t="s">
        <v>255</v>
      </c>
      <c r="J2" s="10" t="s">
        <v>255</v>
      </c>
      <c r="K2" s="10" t="s">
        <v>256</v>
      </c>
      <c r="L2" s="10" t="s">
        <v>256</v>
      </c>
      <c r="M2" s="10" t="s">
        <v>256</v>
      </c>
      <c r="N2" s="10" t="s">
        <v>256</v>
      </c>
      <c r="O2" s="10" t="s">
        <v>257</v>
      </c>
      <c r="P2" s="10" t="s">
        <v>257</v>
      </c>
      <c r="Q2" s="10" t="s">
        <v>257</v>
      </c>
      <c r="R2" s="10" t="s">
        <v>257</v>
      </c>
      <c r="S2" s="10" t="s">
        <v>258</v>
      </c>
      <c r="T2" s="10" t="s">
        <v>258</v>
      </c>
      <c r="U2" s="10" t="s">
        <v>258</v>
      </c>
      <c r="V2" s="10" t="s">
        <v>258</v>
      </c>
      <c r="W2" s="10" t="s">
        <v>259</v>
      </c>
      <c r="X2" s="10" t="s">
        <v>259</v>
      </c>
      <c r="Y2" s="10" t="s">
        <v>259</v>
      </c>
      <c r="Z2" s="10" t="s">
        <v>259</v>
      </c>
      <c r="AA2" s="10" t="s">
        <v>260</v>
      </c>
      <c r="AB2" s="10" t="s">
        <v>260</v>
      </c>
      <c r="AC2" s="10" t="s">
        <v>260</v>
      </c>
      <c r="AD2" s="10" t="s">
        <v>260</v>
      </c>
      <c r="AE2" s="10" t="s">
        <v>261</v>
      </c>
      <c r="AF2" s="10" t="s">
        <v>261</v>
      </c>
      <c r="AG2" s="10" t="s">
        <v>261</v>
      </c>
      <c r="AH2" s="10" t="s">
        <v>261</v>
      </c>
      <c r="AI2" s="10" t="s">
        <v>262</v>
      </c>
      <c r="AJ2" s="10" t="s">
        <v>262</v>
      </c>
      <c r="AK2" s="10" t="s">
        <v>262</v>
      </c>
      <c r="AL2" s="10" t="s">
        <v>262</v>
      </c>
    </row>
    <row r="3" spans="1:38" ht="20.100000000000001" customHeight="1">
      <c r="A3" s="12"/>
      <c r="B3" s="4" t="s">
        <v>266</v>
      </c>
      <c r="C3" s="4" t="s">
        <v>245</v>
      </c>
      <c r="D3" s="4" t="s">
        <v>247</v>
      </c>
      <c r="E3" s="4" t="s">
        <v>249</v>
      </c>
      <c r="F3" s="4" t="s">
        <v>267</v>
      </c>
      <c r="G3" s="4" t="s">
        <v>266</v>
      </c>
      <c r="H3" s="4" t="s">
        <v>245</v>
      </c>
      <c r="I3" s="4" t="s">
        <v>247</v>
      </c>
      <c r="J3" s="4" t="s">
        <v>249</v>
      </c>
      <c r="K3" s="4" t="s">
        <v>266</v>
      </c>
      <c r="L3" s="4" t="s">
        <v>245</v>
      </c>
      <c r="M3" s="4" t="s">
        <v>247</v>
      </c>
      <c r="N3" s="4" t="s">
        <v>249</v>
      </c>
      <c r="O3" s="4" t="s">
        <v>266</v>
      </c>
      <c r="P3" s="4" t="s">
        <v>245</v>
      </c>
      <c r="Q3" s="4" t="s">
        <v>247</v>
      </c>
      <c r="R3" s="4" t="s">
        <v>249</v>
      </c>
      <c r="S3" s="4" t="s">
        <v>266</v>
      </c>
      <c r="T3" s="4" t="s">
        <v>245</v>
      </c>
      <c r="U3" s="4" t="s">
        <v>247</v>
      </c>
      <c r="V3" s="4" t="s">
        <v>249</v>
      </c>
      <c r="W3" s="4" t="s">
        <v>266</v>
      </c>
      <c r="X3" s="4" t="s">
        <v>245</v>
      </c>
      <c r="Y3" s="4" t="s">
        <v>247</v>
      </c>
      <c r="Z3" s="4" t="s">
        <v>249</v>
      </c>
      <c r="AA3" s="4" t="s">
        <v>266</v>
      </c>
      <c r="AB3" s="4" t="s">
        <v>245</v>
      </c>
      <c r="AC3" s="4" t="s">
        <v>247</v>
      </c>
      <c r="AD3" s="4" t="s">
        <v>249</v>
      </c>
      <c r="AE3" s="4" t="s">
        <v>266</v>
      </c>
      <c r="AF3" s="4" t="s">
        <v>245</v>
      </c>
      <c r="AG3" s="4" t="s">
        <v>247</v>
      </c>
      <c r="AH3" s="4" t="s">
        <v>249</v>
      </c>
      <c r="AI3" s="4" t="s">
        <v>266</v>
      </c>
      <c r="AJ3" s="4" t="s">
        <v>245</v>
      </c>
      <c r="AK3" s="4" t="s">
        <v>247</v>
      </c>
      <c r="AL3" s="4" t="s">
        <v>249</v>
      </c>
    </row>
    <row r="4" spans="1:38" ht="20.100000000000001" customHeight="1">
      <c r="A4" s="9" t="s">
        <v>132</v>
      </c>
      <c r="B4" s="7">
        <v>83.12</v>
      </c>
      <c r="C4" s="7">
        <v>32.049999999999997</v>
      </c>
      <c r="D4" s="7">
        <v>26.2</v>
      </c>
      <c r="E4" s="7">
        <v>13.6</v>
      </c>
      <c r="F4" s="7">
        <v>12.14</v>
      </c>
      <c r="G4" s="7">
        <v>86.19</v>
      </c>
      <c r="H4" s="7">
        <v>37.119999999999997</v>
      </c>
      <c r="I4" s="7">
        <v>35.69</v>
      </c>
      <c r="J4" s="7">
        <v>13.38</v>
      </c>
      <c r="K4" s="7">
        <v>84.8</v>
      </c>
      <c r="L4" s="7">
        <v>46.57</v>
      </c>
      <c r="M4" s="7">
        <v>24.75</v>
      </c>
      <c r="N4" s="7">
        <v>13.48</v>
      </c>
      <c r="O4" s="7">
        <v>75.09</v>
      </c>
      <c r="P4" s="7">
        <v>45.94</v>
      </c>
      <c r="Q4" s="7">
        <v>12.7</v>
      </c>
      <c r="R4" s="7">
        <v>16.46</v>
      </c>
      <c r="S4" s="7">
        <v>76.5</v>
      </c>
      <c r="T4" s="7">
        <v>46.04</v>
      </c>
      <c r="U4" s="7">
        <v>13.85</v>
      </c>
      <c r="V4" s="7">
        <v>16.61</v>
      </c>
      <c r="W4" s="7">
        <v>78.28</v>
      </c>
      <c r="X4" s="7">
        <v>46.12</v>
      </c>
      <c r="Y4" s="7">
        <v>15.49</v>
      </c>
      <c r="Z4" s="7">
        <v>16.670000000000002</v>
      </c>
      <c r="AA4" s="7">
        <v>81.290000000000006</v>
      </c>
      <c r="AB4" s="7">
        <v>46.85</v>
      </c>
      <c r="AC4" s="7">
        <v>17.8</v>
      </c>
      <c r="AD4" s="7">
        <v>16.97</v>
      </c>
      <c r="AE4" s="7">
        <v>80.430000000000007</v>
      </c>
      <c r="AF4" s="7">
        <v>46.58</v>
      </c>
      <c r="AG4" s="7">
        <v>16.559999999999999</v>
      </c>
      <c r="AH4" s="7">
        <v>17.29</v>
      </c>
      <c r="AI4" s="7">
        <v>76.36</v>
      </c>
      <c r="AJ4" s="7">
        <v>45.91</v>
      </c>
      <c r="AK4" s="7">
        <v>13.17</v>
      </c>
      <c r="AL4" s="7">
        <v>17.28</v>
      </c>
    </row>
    <row r="5" spans="1:38" ht="20.100000000000001" customHeight="1">
      <c r="A5" s="9" t="s">
        <v>155</v>
      </c>
      <c r="B5" s="7">
        <v>80.569999999999993</v>
      </c>
      <c r="C5" s="7">
        <v>31.38</v>
      </c>
      <c r="D5" s="7">
        <v>22.35</v>
      </c>
      <c r="E5" s="7">
        <v>13.87</v>
      </c>
      <c r="F5" s="7">
        <v>13.21</v>
      </c>
      <c r="G5" s="7">
        <v>87.87</v>
      </c>
      <c r="H5" s="7">
        <v>40.4</v>
      </c>
      <c r="I5" s="7">
        <v>33.299999999999997</v>
      </c>
      <c r="J5" s="7">
        <v>14.17</v>
      </c>
      <c r="K5" s="7">
        <v>85.61</v>
      </c>
      <c r="L5" s="7">
        <v>47.95</v>
      </c>
      <c r="M5" s="7">
        <v>24.19</v>
      </c>
      <c r="N5" s="7">
        <v>13.47</v>
      </c>
      <c r="O5" s="7">
        <v>81.81</v>
      </c>
      <c r="P5" s="7">
        <v>47.94</v>
      </c>
      <c r="Q5" s="7">
        <v>17.28</v>
      </c>
      <c r="R5" s="7">
        <v>16.579999999999998</v>
      </c>
      <c r="S5" s="7">
        <v>80.38</v>
      </c>
      <c r="T5" s="7">
        <v>46.67</v>
      </c>
      <c r="U5" s="7">
        <v>16.97</v>
      </c>
      <c r="V5" s="7">
        <v>16.739999999999998</v>
      </c>
      <c r="W5" s="7">
        <v>84.33</v>
      </c>
      <c r="X5" s="7">
        <v>47.5</v>
      </c>
      <c r="Y5" s="7">
        <v>20.149999999999999</v>
      </c>
      <c r="Z5" s="7">
        <v>16.68</v>
      </c>
      <c r="AA5" s="7">
        <v>81.5</v>
      </c>
      <c r="AB5" s="7">
        <v>45.44</v>
      </c>
      <c r="AC5" s="7">
        <v>19.5</v>
      </c>
      <c r="AD5" s="7">
        <v>16.559999999999999</v>
      </c>
      <c r="AE5" s="7">
        <v>82.94</v>
      </c>
      <c r="AF5" s="7">
        <v>46.13</v>
      </c>
      <c r="AG5" s="7">
        <v>18.95</v>
      </c>
      <c r="AH5" s="7">
        <v>17.86</v>
      </c>
      <c r="AI5" s="7">
        <v>76.959999999999994</v>
      </c>
      <c r="AJ5" s="7">
        <v>45.9</v>
      </c>
      <c r="AK5" s="7">
        <v>12.7</v>
      </c>
      <c r="AL5" s="7">
        <v>18.37</v>
      </c>
    </row>
    <row r="6" spans="1:38" ht="20.100000000000001" customHeight="1">
      <c r="A6" s="9" t="s">
        <v>156</v>
      </c>
      <c r="B6" s="7">
        <v>72.709999999999994</v>
      </c>
      <c r="C6" s="7">
        <v>29.16</v>
      </c>
      <c r="D6" s="7">
        <v>23.67</v>
      </c>
      <c r="E6" s="7">
        <v>12.32</v>
      </c>
      <c r="F6" s="7">
        <v>8.48</v>
      </c>
      <c r="G6" s="7">
        <v>72.37</v>
      </c>
      <c r="H6" s="7">
        <v>30.16</v>
      </c>
      <c r="I6" s="7">
        <v>29.08</v>
      </c>
      <c r="J6" s="7">
        <v>13.13</v>
      </c>
      <c r="K6" s="7">
        <v>81.88</v>
      </c>
      <c r="L6" s="7">
        <v>48.41</v>
      </c>
      <c r="M6" s="7">
        <v>20.170000000000002</v>
      </c>
      <c r="N6" s="7">
        <v>13.3</v>
      </c>
      <c r="O6" s="7">
        <v>70.17</v>
      </c>
      <c r="P6" s="7">
        <v>45.08</v>
      </c>
      <c r="Q6" s="7">
        <v>9</v>
      </c>
      <c r="R6" s="7">
        <v>16.09</v>
      </c>
      <c r="S6" s="7">
        <v>71.63</v>
      </c>
      <c r="T6" s="7">
        <v>46.61</v>
      </c>
      <c r="U6" s="7">
        <v>8.9499999999999993</v>
      </c>
      <c r="V6" s="7">
        <v>16.07</v>
      </c>
      <c r="W6" s="7">
        <v>71.849999999999994</v>
      </c>
      <c r="X6" s="7">
        <v>45.24</v>
      </c>
      <c r="Y6" s="7">
        <v>10.42</v>
      </c>
      <c r="Z6" s="7">
        <v>16.18</v>
      </c>
      <c r="AA6" s="7">
        <v>75.989999999999995</v>
      </c>
      <c r="AB6" s="7">
        <v>47.07</v>
      </c>
      <c r="AC6" s="7">
        <v>11.87</v>
      </c>
      <c r="AD6" s="7">
        <v>17.05</v>
      </c>
      <c r="AE6" s="7">
        <v>77.61</v>
      </c>
      <c r="AF6" s="7">
        <v>47.62</v>
      </c>
      <c r="AG6" s="7">
        <v>12.37</v>
      </c>
      <c r="AH6" s="7">
        <v>17.62</v>
      </c>
      <c r="AI6" s="7">
        <v>72.06</v>
      </c>
      <c r="AJ6" s="7">
        <v>48.11</v>
      </c>
      <c r="AK6" s="7">
        <v>7.39</v>
      </c>
      <c r="AL6" s="7">
        <v>16.57</v>
      </c>
    </row>
    <row r="7" spans="1:38" ht="20.100000000000001" customHeight="1">
      <c r="A7" s="9" t="s">
        <v>153</v>
      </c>
      <c r="B7" s="7">
        <v>81.63</v>
      </c>
      <c r="C7" s="7">
        <v>29.81</v>
      </c>
      <c r="D7" s="7">
        <v>25.96</v>
      </c>
      <c r="E7" s="7">
        <v>14.24</v>
      </c>
      <c r="F7" s="7">
        <v>11.86</v>
      </c>
      <c r="G7" s="7">
        <v>84.39</v>
      </c>
      <c r="H7" s="7">
        <v>35.53</v>
      </c>
      <c r="I7" s="7">
        <v>34.94</v>
      </c>
      <c r="J7" s="7">
        <v>13.92</v>
      </c>
      <c r="K7" s="7">
        <v>79.42</v>
      </c>
      <c r="L7" s="7">
        <v>41.7</v>
      </c>
      <c r="M7" s="7">
        <v>24.68</v>
      </c>
      <c r="N7" s="7">
        <v>13.04</v>
      </c>
      <c r="O7" s="7">
        <v>69.84</v>
      </c>
      <c r="P7" s="7">
        <v>44.77</v>
      </c>
      <c r="Q7" s="7">
        <v>8.8800000000000008</v>
      </c>
      <c r="R7" s="7">
        <v>16.2</v>
      </c>
      <c r="S7" s="7">
        <v>75.14</v>
      </c>
      <c r="T7" s="7">
        <v>42.37</v>
      </c>
      <c r="U7" s="7">
        <v>16.62</v>
      </c>
      <c r="V7" s="7">
        <v>16.149999999999999</v>
      </c>
      <c r="W7" s="7">
        <v>68.97</v>
      </c>
      <c r="X7" s="7">
        <v>44</v>
      </c>
      <c r="Y7" s="7">
        <v>8.9700000000000006</v>
      </c>
      <c r="Z7" s="7">
        <v>16.010000000000002</v>
      </c>
      <c r="AA7" s="7">
        <v>77.42</v>
      </c>
      <c r="AB7" s="7">
        <v>45.2</v>
      </c>
      <c r="AC7" s="7">
        <v>15.03</v>
      </c>
      <c r="AD7" s="7">
        <v>17.190000000000001</v>
      </c>
      <c r="AE7" s="7">
        <v>82.62</v>
      </c>
      <c r="AF7" s="7">
        <v>45.65</v>
      </c>
      <c r="AG7" s="7">
        <v>20.79</v>
      </c>
      <c r="AH7" s="7">
        <v>16.190000000000001</v>
      </c>
      <c r="AI7" s="7">
        <v>73.56</v>
      </c>
      <c r="AJ7" s="7">
        <v>43.99</v>
      </c>
      <c r="AK7" s="7">
        <v>11.8</v>
      </c>
      <c r="AL7" s="7">
        <v>17.78</v>
      </c>
    </row>
    <row r="8" spans="1:38" ht="20.100000000000001" customHeight="1">
      <c r="A8" s="9" t="s">
        <v>148</v>
      </c>
      <c r="B8" s="7">
        <v>78.88</v>
      </c>
      <c r="C8" s="7">
        <v>30.67</v>
      </c>
      <c r="D8" s="7">
        <v>26.81</v>
      </c>
      <c r="E8" s="7">
        <v>13.99</v>
      </c>
      <c r="F8" s="7">
        <v>7.9</v>
      </c>
      <c r="G8" s="7">
        <v>85.6</v>
      </c>
      <c r="H8" s="7">
        <v>36.99</v>
      </c>
      <c r="I8" s="7">
        <v>35.119999999999997</v>
      </c>
      <c r="J8" s="7">
        <v>13.48</v>
      </c>
      <c r="K8" s="7">
        <v>84.37</v>
      </c>
      <c r="L8" s="7">
        <v>43.65</v>
      </c>
      <c r="M8" s="7">
        <v>26.93</v>
      </c>
      <c r="N8" s="7">
        <v>13.78</v>
      </c>
      <c r="O8" s="7">
        <v>69.67</v>
      </c>
      <c r="P8" s="7">
        <v>42.57</v>
      </c>
      <c r="Q8" s="7">
        <v>10.42</v>
      </c>
      <c r="R8" s="7">
        <v>16.670000000000002</v>
      </c>
      <c r="S8" s="7">
        <v>79.66</v>
      </c>
      <c r="T8" s="7">
        <v>46.05</v>
      </c>
      <c r="U8" s="7">
        <v>16.97</v>
      </c>
      <c r="V8" s="7">
        <v>16.649999999999999</v>
      </c>
      <c r="W8" s="7">
        <v>83.93</v>
      </c>
      <c r="X8" s="7">
        <v>47.6</v>
      </c>
      <c r="Y8" s="7">
        <v>19.149999999999999</v>
      </c>
      <c r="Z8" s="7">
        <v>17.18</v>
      </c>
      <c r="AA8" s="7">
        <v>83.49</v>
      </c>
      <c r="AB8" s="7">
        <v>46.95</v>
      </c>
      <c r="AC8" s="7">
        <v>19.78</v>
      </c>
      <c r="AD8" s="7">
        <v>16.760000000000002</v>
      </c>
      <c r="AE8" s="7">
        <v>78.930000000000007</v>
      </c>
      <c r="AF8" s="7">
        <v>45.47</v>
      </c>
      <c r="AG8" s="7">
        <v>16.600000000000001</v>
      </c>
      <c r="AH8" s="7">
        <v>16.86</v>
      </c>
      <c r="AI8" s="7">
        <v>79.08</v>
      </c>
      <c r="AJ8" s="7">
        <v>43.45</v>
      </c>
      <c r="AK8" s="7">
        <v>17.920000000000002</v>
      </c>
      <c r="AL8" s="7">
        <v>17.71</v>
      </c>
    </row>
    <row r="9" spans="1:38" ht="20.100000000000001" customHeight="1">
      <c r="A9" s="9" t="s">
        <v>138</v>
      </c>
      <c r="B9" s="7">
        <v>86.52</v>
      </c>
      <c r="C9" s="7">
        <v>34.340000000000003</v>
      </c>
      <c r="D9" s="7">
        <v>26.42</v>
      </c>
      <c r="E9" s="7">
        <v>14.36</v>
      </c>
      <c r="F9" s="7">
        <v>12.75</v>
      </c>
      <c r="G9" s="7">
        <v>88.52</v>
      </c>
      <c r="H9" s="7">
        <v>38.409999999999997</v>
      </c>
      <c r="I9" s="7">
        <v>36.67</v>
      </c>
      <c r="J9" s="7">
        <v>13.43</v>
      </c>
      <c r="K9" s="7">
        <v>88.19</v>
      </c>
      <c r="L9" s="7">
        <v>49.06</v>
      </c>
      <c r="M9" s="7">
        <v>25.08</v>
      </c>
      <c r="N9" s="7">
        <v>14.05</v>
      </c>
      <c r="O9" s="7">
        <v>81.08</v>
      </c>
      <c r="P9" s="7">
        <v>44.51</v>
      </c>
      <c r="Q9" s="7">
        <v>20.399999999999999</v>
      </c>
      <c r="R9" s="7">
        <v>16.170000000000002</v>
      </c>
      <c r="S9" s="7">
        <v>73.13</v>
      </c>
      <c r="T9" s="7">
        <v>45.79</v>
      </c>
      <c r="U9" s="7">
        <v>10.82</v>
      </c>
      <c r="V9" s="7">
        <v>16.52</v>
      </c>
      <c r="W9" s="7">
        <v>79.55</v>
      </c>
      <c r="X9" s="7">
        <v>45.05</v>
      </c>
      <c r="Y9" s="7">
        <v>17.75</v>
      </c>
      <c r="Z9" s="7">
        <v>16.75</v>
      </c>
      <c r="AA9" s="7">
        <v>81.66</v>
      </c>
      <c r="AB9" s="7">
        <v>44.84</v>
      </c>
      <c r="AC9" s="7">
        <v>22.66</v>
      </c>
      <c r="AD9" s="7">
        <v>14.16</v>
      </c>
      <c r="AE9" s="7">
        <v>85.65</v>
      </c>
      <c r="AF9" s="7">
        <v>47.44</v>
      </c>
      <c r="AG9" s="7">
        <v>19.649999999999999</v>
      </c>
      <c r="AH9" s="7">
        <v>18.559999999999999</v>
      </c>
      <c r="AI9" s="7">
        <v>78.59</v>
      </c>
      <c r="AJ9" s="7">
        <v>45.24</v>
      </c>
      <c r="AK9" s="7">
        <v>16.38</v>
      </c>
      <c r="AL9" s="7">
        <v>16.97</v>
      </c>
    </row>
    <row r="10" spans="1:38" ht="20.100000000000001" customHeight="1">
      <c r="A10" s="9" t="s">
        <v>143</v>
      </c>
      <c r="B10" s="7">
        <v>75.739999999999995</v>
      </c>
      <c r="C10" s="7">
        <v>32.630000000000003</v>
      </c>
      <c r="D10" s="7">
        <v>23.68</v>
      </c>
      <c r="E10" s="7">
        <v>11.43</v>
      </c>
      <c r="F10" s="7">
        <v>9</v>
      </c>
      <c r="G10" s="7">
        <v>85.88</v>
      </c>
      <c r="H10" s="7">
        <v>36.96</v>
      </c>
      <c r="I10" s="7">
        <v>34.869999999999997</v>
      </c>
      <c r="J10" s="7">
        <v>14.05</v>
      </c>
      <c r="K10" s="7">
        <v>85.27</v>
      </c>
      <c r="L10" s="7">
        <v>45.11</v>
      </c>
      <c r="M10" s="7">
        <v>27.03</v>
      </c>
      <c r="N10" s="7">
        <v>13.12</v>
      </c>
      <c r="O10" s="7">
        <v>77.849999999999994</v>
      </c>
      <c r="P10" s="7">
        <v>46.35</v>
      </c>
      <c r="Q10" s="7">
        <v>14.6</v>
      </c>
      <c r="R10" s="7">
        <v>16.91</v>
      </c>
      <c r="S10" s="7">
        <v>79.67</v>
      </c>
      <c r="T10" s="7">
        <v>45.68</v>
      </c>
      <c r="U10" s="7">
        <v>16.190000000000001</v>
      </c>
      <c r="V10" s="7">
        <v>17.809999999999999</v>
      </c>
      <c r="W10" s="7">
        <v>68.540000000000006</v>
      </c>
      <c r="X10" s="7">
        <v>42.25</v>
      </c>
      <c r="Y10" s="7">
        <v>9.73</v>
      </c>
      <c r="Z10" s="7">
        <v>16.559999999999999</v>
      </c>
      <c r="AA10" s="7">
        <v>72.36</v>
      </c>
      <c r="AB10" s="7">
        <v>44.2</v>
      </c>
      <c r="AC10" s="7">
        <v>10.8</v>
      </c>
      <c r="AD10" s="7">
        <v>17.36</v>
      </c>
      <c r="AE10" s="7">
        <v>71.45</v>
      </c>
      <c r="AF10" s="7">
        <v>44.49</v>
      </c>
      <c r="AG10" s="7">
        <v>9.7799999999999994</v>
      </c>
      <c r="AH10" s="7">
        <v>17.18</v>
      </c>
      <c r="AI10" s="7">
        <v>68.819999999999993</v>
      </c>
      <c r="AJ10" s="7">
        <v>44.9</v>
      </c>
      <c r="AK10" s="7">
        <v>6.76</v>
      </c>
      <c r="AL10" s="7">
        <v>17.170000000000002</v>
      </c>
    </row>
    <row r="11" spans="1:38" ht="20.100000000000001" customHeight="1">
      <c r="A11" s="9" t="s">
        <v>157</v>
      </c>
      <c r="B11" s="7">
        <v>84.5</v>
      </c>
      <c r="C11" s="7">
        <v>30.34</v>
      </c>
      <c r="D11" s="7">
        <v>27.15</v>
      </c>
      <c r="E11" s="7">
        <v>13.94</v>
      </c>
      <c r="F11" s="7">
        <v>13.72</v>
      </c>
      <c r="G11" s="7">
        <v>90.76</v>
      </c>
      <c r="H11" s="7">
        <v>40.92</v>
      </c>
      <c r="I11" s="7">
        <v>35.79</v>
      </c>
      <c r="J11" s="7">
        <v>14.05</v>
      </c>
      <c r="K11" s="7">
        <v>84.47</v>
      </c>
      <c r="L11" s="7">
        <v>48.12</v>
      </c>
      <c r="M11" s="7">
        <v>22.83</v>
      </c>
      <c r="N11" s="7">
        <v>13.52</v>
      </c>
      <c r="O11" s="7">
        <v>72.010000000000005</v>
      </c>
      <c r="P11" s="7">
        <v>45.66</v>
      </c>
      <c r="Q11" s="7">
        <v>10.33</v>
      </c>
      <c r="R11" s="7">
        <v>16.02</v>
      </c>
      <c r="S11" s="7">
        <v>73.05</v>
      </c>
      <c r="T11" s="7">
        <v>42.97</v>
      </c>
      <c r="U11" s="7">
        <v>12.88</v>
      </c>
      <c r="V11" s="7">
        <v>17.2</v>
      </c>
      <c r="W11" s="7">
        <v>78.599999999999994</v>
      </c>
      <c r="X11" s="7">
        <v>44.97</v>
      </c>
      <c r="Y11" s="7">
        <v>18.14</v>
      </c>
      <c r="Z11" s="7">
        <v>15.48</v>
      </c>
      <c r="AA11" s="7">
        <v>83.03</v>
      </c>
      <c r="AB11" s="7">
        <v>46.87</v>
      </c>
      <c r="AC11" s="7">
        <v>18.670000000000002</v>
      </c>
      <c r="AD11" s="7">
        <v>17.489999999999998</v>
      </c>
      <c r="AE11" s="7">
        <v>78.739999999999995</v>
      </c>
      <c r="AF11" s="7">
        <v>43.61</v>
      </c>
      <c r="AG11" s="7">
        <v>17.96</v>
      </c>
      <c r="AH11" s="7">
        <v>17.170000000000002</v>
      </c>
      <c r="AI11" s="7">
        <v>75</v>
      </c>
      <c r="AJ11" s="7">
        <v>43.12</v>
      </c>
      <c r="AK11" s="7">
        <v>14.52</v>
      </c>
      <c r="AL11" s="7">
        <v>17.350000000000001</v>
      </c>
    </row>
    <row r="12" spans="1:38" ht="20.100000000000001" customHeight="1">
      <c r="A12" s="9" t="s">
        <v>149</v>
      </c>
      <c r="B12" s="7">
        <v>84.25</v>
      </c>
      <c r="C12" s="7">
        <v>33.08</v>
      </c>
      <c r="D12" s="7">
        <v>26.58</v>
      </c>
      <c r="E12" s="7">
        <v>13.37</v>
      </c>
      <c r="F12" s="7">
        <v>12.49</v>
      </c>
      <c r="G12" s="7">
        <v>84.69</v>
      </c>
      <c r="H12" s="7">
        <v>35.83</v>
      </c>
      <c r="I12" s="7">
        <v>35.08</v>
      </c>
      <c r="J12" s="7">
        <v>13.78</v>
      </c>
      <c r="K12" s="7">
        <v>86.56</v>
      </c>
      <c r="L12" s="7">
        <v>46.27</v>
      </c>
      <c r="M12" s="7">
        <v>26.89</v>
      </c>
      <c r="N12" s="7">
        <v>13.39</v>
      </c>
      <c r="O12" s="7">
        <v>75.739999999999995</v>
      </c>
      <c r="P12" s="7">
        <v>48.38</v>
      </c>
      <c r="Q12" s="7">
        <v>10.33</v>
      </c>
      <c r="R12" s="7">
        <v>17.03</v>
      </c>
      <c r="S12" s="7">
        <v>76.3</v>
      </c>
      <c r="T12" s="7">
        <v>47.56</v>
      </c>
      <c r="U12" s="7">
        <v>10.9</v>
      </c>
      <c r="V12" s="7">
        <v>17.850000000000001</v>
      </c>
      <c r="W12" s="7">
        <v>82.6</v>
      </c>
      <c r="X12" s="7">
        <v>45.51</v>
      </c>
      <c r="Y12" s="7">
        <v>20.53</v>
      </c>
      <c r="Z12" s="7">
        <v>16.559999999999999</v>
      </c>
      <c r="AA12" s="7">
        <v>82.91</v>
      </c>
      <c r="AB12" s="7">
        <v>46.19</v>
      </c>
      <c r="AC12" s="7">
        <v>19.04</v>
      </c>
      <c r="AD12" s="7">
        <v>17.68</v>
      </c>
      <c r="AE12" s="7">
        <v>78.790000000000006</v>
      </c>
      <c r="AF12" s="7">
        <v>45.88</v>
      </c>
      <c r="AG12" s="7">
        <v>15.27</v>
      </c>
      <c r="AH12" s="7">
        <v>17.64</v>
      </c>
      <c r="AI12" s="7">
        <v>79.06</v>
      </c>
      <c r="AJ12" s="7">
        <v>46.47</v>
      </c>
      <c r="AK12" s="7">
        <v>15.37</v>
      </c>
      <c r="AL12" s="7">
        <v>17.22</v>
      </c>
    </row>
    <row r="13" spans="1:38" ht="20.100000000000001" customHeight="1">
      <c r="A13" s="9" t="s">
        <v>135</v>
      </c>
      <c r="B13" s="7">
        <v>83.51</v>
      </c>
      <c r="C13" s="7">
        <v>33.11</v>
      </c>
      <c r="D13" s="7">
        <v>26.2</v>
      </c>
      <c r="E13" s="7">
        <v>14.26</v>
      </c>
      <c r="F13" s="7">
        <v>10.57</v>
      </c>
      <c r="G13" s="7">
        <v>83.52</v>
      </c>
      <c r="H13" s="7">
        <v>35.15</v>
      </c>
      <c r="I13" s="7">
        <v>34.32</v>
      </c>
      <c r="J13" s="7">
        <v>14.05</v>
      </c>
      <c r="K13" s="7">
        <v>78.599999999999994</v>
      </c>
      <c r="L13" s="7">
        <v>43.15</v>
      </c>
      <c r="M13" s="7">
        <v>21.97</v>
      </c>
      <c r="N13" s="7">
        <v>13.49</v>
      </c>
      <c r="O13" s="7">
        <v>74.11</v>
      </c>
      <c r="P13" s="7">
        <v>46.75</v>
      </c>
      <c r="Q13" s="7">
        <v>10.24</v>
      </c>
      <c r="R13" s="7">
        <v>17.11</v>
      </c>
      <c r="S13" s="7">
        <v>78.510000000000005</v>
      </c>
      <c r="T13" s="7">
        <v>46.96</v>
      </c>
      <c r="U13" s="7">
        <v>14.18</v>
      </c>
      <c r="V13" s="7">
        <v>17.38</v>
      </c>
      <c r="W13" s="7">
        <v>79.09</v>
      </c>
      <c r="X13" s="7">
        <v>47.25</v>
      </c>
      <c r="Y13" s="7">
        <v>15.66</v>
      </c>
      <c r="Z13" s="7">
        <v>16.170000000000002</v>
      </c>
      <c r="AA13" s="7">
        <v>81.819999999999993</v>
      </c>
      <c r="AB13" s="7">
        <v>45.39</v>
      </c>
      <c r="AC13" s="7">
        <v>20.02</v>
      </c>
      <c r="AD13" s="7">
        <v>16.41</v>
      </c>
      <c r="AE13" s="7">
        <v>78.05</v>
      </c>
      <c r="AF13" s="7">
        <v>47.15</v>
      </c>
      <c r="AG13" s="7">
        <v>12.85</v>
      </c>
      <c r="AH13" s="7">
        <v>18.05</v>
      </c>
      <c r="AI13" s="7">
        <v>76.5</v>
      </c>
      <c r="AJ13" s="7">
        <v>46.37</v>
      </c>
      <c r="AK13" s="7">
        <v>12.79</v>
      </c>
      <c r="AL13" s="7">
        <v>17.34</v>
      </c>
    </row>
    <row r="14" spans="1:38" ht="20.100000000000001" customHeight="1">
      <c r="A14" s="9" t="s">
        <v>142</v>
      </c>
      <c r="B14" s="7">
        <v>86.1</v>
      </c>
      <c r="C14" s="7">
        <v>32.979999999999997</v>
      </c>
      <c r="D14" s="7">
        <v>26.37</v>
      </c>
      <c r="E14" s="7">
        <v>13.46</v>
      </c>
      <c r="F14" s="7">
        <v>13.81</v>
      </c>
      <c r="G14" s="7">
        <v>88.15</v>
      </c>
      <c r="H14" s="7">
        <v>37.14</v>
      </c>
      <c r="I14" s="7">
        <v>37.44</v>
      </c>
      <c r="J14" s="7">
        <v>13.58</v>
      </c>
      <c r="K14" s="7">
        <v>89.08</v>
      </c>
      <c r="L14" s="7">
        <v>49.1</v>
      </c>
      <c r="M14" s="7">
        <v>25.21</v>
      </c>
      <c r="N14" s="7">
        <v>14.78</v>
      </c>
      <c r="O14" s="7">
        <v>74.2</v>
      </c>
      <c r="P14" s="7">
        <v>46.54</v>
      </c>
      <c r="Q14" s="7">
        <v>11.01</v>
      </c>
      <c r="R14" s="7">
        <v>16.649999999999999</v>
      </c>
      <c r="S14" s="7">
        <v>76.849999999999994</v>
      </c>
      <c r="T14" s="7">
        <v>48.08</v>
      </c>
      <c r="U14" s="7">
        <v>11.76</v>
      </c>
      <c r="V14" s="7">
        <v>17.02</v>
      </c>
      <c r="W14" s="7">
        <v>83.87</v>
      </c>
      <c r="X14" s="7">
        <v>47.8</v>
      </c>
      <c r="Y14" s="7">
        <v>18.66</v>
      </c>
      <c r="Z14" s="7">
        <v>17.41</v>
      </c>
      <c r="AA14" s="7">
        <v>83.57</v>
      </c>
      <c r="AB14" s="7">
        <v>47.1</v>
      </c>
      <c r="AC14" s="7">
        <v>19.16</v>
      </c>
      <c r="AD14" s="7">
        <v>17.309999999999999</v>
      </c>
      <c r="AE14" s="7">
        <v>87.64</v>
      </c>
      <c r="AF14" s="7">
        <v>47.89</v>
      </c>
      <c r="AG14" s="7">
        <v>21.99</v>
      </c>
      <c r="AH14" s="7">
        <v>17.77</v>
      </c>
      <c r="AI14" s="7">
        <v>81.760000000000005</v>
      </c>
      <c r="AJ14" s="7">
        <v>45.32</v>
      </c>
      <c r="AK14" s="7">
        <v>18.78</v>
      </c>
      <c r="AL14" s="7">
        <v>17.649999999999999</v>
      </c>
    </row>
    <row r="15" spans="1:38" ht="20.100000000000001" customHeight="1">
      <c r="A15" s="9" t="s">
        <v>141</v>
      </c>
      <c r="B15" s="7">
        <v>86.38</v>
      </c>
      <c r="C15" s="7">
        <v>33.39</v>
      </c>
      <c r="D15" s="7">
        <v>27.38</v>
      </c>
      <c r="E15" s="7">
        <v>13.76</v>
      </c>
      <c r="F15" s="7">
        <v>13.18</v>
      </c>
      <c r="G15" s="7">
        <v>87.22</v>
      </c>
      <c r="H15" s="7">
        <v>35.39</v>
      </c>
      <c r="I15" s="7">
        <v>37.97</v>
      </c>
      <c r="J15" s="7">
        <v>13.86</v>
      </c>
      <c r="K15" s="7">
        <v>83.05</v>
      </c>
      <c r="L15" s="7">
        <v>44.37</v>
      </c>
      <c r="M15" s="7">
        <v>25.07</v>
      </c>
      <c r="N15" s="7">
        <v>13.6</v>
      </c>
      <c r="O15" s="7">
        <v>74.319999999999993</v>
      </c>
      <c r="P15" s="7">
        <v>47.04</v>
      </c>
      <c r="Q15" s="7">
        <v>11.45</v>
      </c>
      <c r="R15" s="7">
        <v>15.83</v>
      </c>
      <c r="S15" s="7">
        <v>73.05</v>
      </c>
      <c r="T15" s="7">
        <v>45.16</v>
      </c>
      <c r="U15" s="7">
        <v>11.34</v>
      </c>
      <c r="V15" s="7">
        <v>16.54</v>
      </c>
      <c r="W15" s="7">
        <v>82.64</v>
      </c>
      <c r="X15" s="7">
        <v>48.22</v>
      </c>
      <c r="Y15" s="7">
        <v>17.850000000000001</v>
      </c>
      <c r="Z15" s="7">
        <v>16.57</v>
      </c>
      <c r="AA15" s="7">
        <v>81.36</v>
      </c>
      <c r="AB15" s="7">
        <v>47.51</v>
      </c>
      <c r="AC15" s="7">
        <v>16.09</v>
      </c>
      <c r="AD15" s="7">
        <v>17.77</v>
      </c>
      <c r="AE15" s="7">
        <v>81.099999999999994</v>
      </c>
      <c r="AF15" s="7">
        <v>46.33</v>
      </c>
      <c r="AG15" s="7">
        <v>17.510000000000002</v>
      </c>
      <c r="AH15" s="7">
        <v>17.260000000000002</v>
      </c>
      <c r="AI15" s="7">
        <v>81.16</v>
      </c>
      <c r="AJ15" s="7">
        <v>47.62</v>
      </c>
      <c r="AK15" s="7">
        <v>15.91</v>
      </c>
      <c r="AL15" s="7">
        <v>17.63</v>
      </c>
    </row>
    <row r="16" spans="1:38" ht="20.100000000000001" customHeight="1">
      <c r="A16" s="9" t="s">
        <v>154</v>
      </c>
      <c r="B16" s="7">
        <v>86.67</v>
      </c>
      <c r="C16" s="7">
        <v>35.08</v>
      </c>
      <c r="D16" s="7">
        <v>27.68</v>
      </c>
      <c r="E16" s="7">
        <v>14.1</v>
      </c>
      <c r="F16" s="7">
        <v>10.58</v>
      </c>
      <c r="G16" s="7">
        <v>84.47</v>
      </c>
      <c r="H16" s="7">
        <v>36.56</v>
      </c>
      <c r="I16" s="7">
        <v>34.31</v>
      </c>
      <c r="J16" s="7">
        <v>13.61</v>
      </c>
      <c r="K16" s="7">
        <v>82.6</v>
      </c>
      <c r="L16" s="7">
        <v>45.53</v>
      </c>
      <c r="M16" s="7">
        <v>23.27</v>
      </c>
      <c r="N16" s="7">
        <v>13.79</v>
      </c>
      <c r="O16" s="7">
        <v>71.77</v>
      </c>
      <c r="P16" s="7">
        <v>45.12</v>
      </c>
      <c r="Q16" s="7">
        <v>10.16</v>
      </c>
      <c r="R16" s="7">
        <v>16.48</v>
      </c>
      <c r="S16" s="7">
        <v>76.66</v>
      </c>
      <c r="T16" s="7">
        <v>48.58</v>
      </c>
      <c r="U16" s="7">
        <v>11.43</v>
      </c>
      <c r="V16" s="7">
        <v>16.66</v>
      </c>
      <c r="W16" s="7">
        <v>76.78</v>
      </c>
      <c r="X16" s="7">
        <v>48.06</v>
      </c>
      <c r="Y16" s="7">
        <v>11.76</v>
      </c>
      <c r="Z16" s="7">
        <v>16.96</v>
      </c>
      <c r="AA16" s="7">
        <v>81.92</v>
      </c>
      <c r="AB16" s="7">
        <v>46.78</v>
      </c>
      <c r="AC16" s="7">
        <v>19.8</v>
      </c>
      <c r="AD16" s="7">
        <v>15.34</v>
      </c>
      <c r="AE16" s="7">
        <v>87.82</v>
      </c>
      <c r="AF16" s="7">
        <v>50.53</v>
      </c>
      <c r="AG16" s="7">
        <v>19.32</v>
      </c>
      <c r="AH16" s="7">
        <v>17.96</v>
      </c>
      <c r="AI16" s="7">
        <v>82.92</v>
      </c>
      <c r="AJ16" s="7">
        <v>48.34</v>
      </c>
      <c r="AK16" s="7">
        <v>17.260000000000002</v>
      </c>
      <c r="AL16" s="7">
        <v>17.32</v>
      </c>
    </row>
    <row r="17" spans="1:38" ht="20.100000000000001" customHeight="1">
      <c r="A17" s="9" t="s">
        <v>146</v>
      </c>
      <c r="B17" s="7">
        <v>83.85</v>
      </c>
      <c r="C17" s="7">
        <v>31.88</v>
      </c>
      <c r="D17" s="7">
        <v>25.75</v>
      </c>
      <c r="E17" s="7">
        <v>13.76</v>
      </c>
      <c r="F17" s="7">
        <v>13.72</v>
      </c>
      <c r="G17" s="7">
        <v>81.75</v>
      </c>
      <c r="H17" s="7">
        <v>33.840000000000003</v>
      </c>
      <c r="I17" s="7">
        <v>34.42</v>
      </c>
      <c r="J17" s="7">
        <v>13.48</v>
      </c>
      <c r="K17" s="7">
        <v>80.53</v>
      </c>
      <c r="L17" s="7">
        <v>44.5</v>
      </c>
      <c r="M17" s="7">
        <v>22.38</v>
      </c>
      <c r="N17" s="7">
        <v>13.65</v>
      </c>
      <c r="O17" s="7">
        <v>69.760000000000005</v>
      </c>
      <c r="P17" s="7">
        <v>43.7</v>
      </c>
      <c r="Q17" s="7">
        <v>10.27</v>
      </c>
      <c r="R17" s="7">
        <v>15.79</v>
      </c>
      <c r="S17" s="7">
        <v>72</v>
      </c>
      <c r="T17" s="7">
        <v>43.29</v>
      </c>
      <c r="U17" s="7">
        <v>12</v>
      </c>
      <c r="V17" s="7">
        <v>16.72</v>
      </c>
      <c r="W17" s="7">
        <v>70.63</v>
      </c>
      <c r="X17" s="7">
        <v>43.65</v>
      </c>
      <c r="Y17" s="7">
        <v>10.19</v>
      </c>
      <c r="Z17" s="7">
        <v>16.8</v>
      </c>
      <c r="AA17" s="7">
        <v>82.62</v>
      </c>
      <c r="AB17" s="7">
        <v>46.57</v>
      </c>
      <c r="AC17" s="7">
        <v>19.649999999999999</v>
      </c>
      <c r="AD17" s="7">
        <v>16.399999999999999</v>
      </c>
      <c r="AE17" s="7">
        <v>78.180000000000007</v>
      </c>
      <c r="AF17" s="7">
        <v>46.41</v>
      </c>
      <c r="AG17" s="7">
        <v>14.6</v>
      </c>
      <c r="AH17" s="7">
        <v>17.170000000000002</v>
      </c>
      <c r="AI17" s="7">
        <v>75.06</v>
      </c>
      <c r="AJ17" s="7">
        <v>44.68</v>
      </c>
      <c r="AK17" s="7">
        <v>13.7</v>
      </c>
      <c r="AL17" s="7">
        <v>16.690000000000001</v>
      </c>
    </row>
    <row r="18" spans="1:38" ht="20.100000000000001" customHeight="1">
      <c r="A18" s="9" t="s">
        <v>145</v>
      </c>
      <c r="B18" s="7">
        <v>79.78</v>
      </c>
      <c r="C18" s="7">
        <v>30.8</v>
      </c>
      <c r="D18" s="7">
        <v>25.32</v>
      </c>
      <c r="E18" s="7">
        <v>14.01</v>
      </c>
      <c r="F18" s="7">
        <v>10.35</v>
      </c>
      <c r="G18" s="7">
        <v>83.73</v>
      </c>
      <c r="H18" s="7">
        <v>37.369999999999997</v>
      </c>
      <c r="I18" s="7">
        <v>34.04</v>
      </c>
      <c r="J18" s="7">
        <v>12.32</v>
      </c>
      <c r="K18" s="7">
        <v>82.47</v>
      </c>
      <c r="L18" s="7">
        <v>46.28</v>
      </c>
      <c r="M18" s="7">
        <v>22.67</v>
      </c>
      <c r="N18" s="7">
        <v>13.51</v>
      </c>
      <c r="O18" s="7">
        <v>71.650000000000006</v>
      </c>
      <c r="P18" s="7">
        <v>44.47</v>
      </c>
      <c r="Q18" s="7">
        <v>10.85</v>
      </c>
      <c r="R18" s="7">
        <v>16.34</v>
      </c>
      <c r="S18" s="7">
        <v>74.36</v>
      </c>
      <c r="T18" s="7">
        <v>46.62</v>
      </c>
      <c r="U18" s="7">
        <v>11.74</v>
      </c>
      <c r="V18" s="7">
        <v>16.010000000000002</v>
      </c>
      <c r="W18" s="7">
        <v>76.400000000000006</v>
      </c>
      <c r="X18" s="7">
        <v>48.02</v>
      </c>
      <c r="Y18" s="7">
        <v>11.47</v>
      </c>
      <c r="Z18" s="7">
        <v>16.920000000000002</v>
      </c>
      <c r="AA18" s="7">
        <v>76.42</v>
      </c>
      <c r="AB18" s="7">
        <v>47.67</v>
      </c>
      <c r="AC18" s="7">
        <v>11.62</v>
      </c>
      <c r="AD18" s="7">
        <v>17.13</v>
      </c>
      <c r="AE18" s="7">
        <v>75.3</v>
      </c>
      <c r="AF18" s="7">
        <v>48.48</v>
      </c>
      <c r="AG18" s="7">
        <v>10.06</v>
      </c>
      <c r="AH18" s="7">
        <v>16.760000000000002</v>
      </c>
      <c r="AI18" s="7">
        <v>80.959999999999994</v>
      </c>
      <c r="AJ18" s="7">
        <v>48</v>
      </c>
      <c r="AK18" s="7">
        <v>15.63</v>
      </c>
      <c r="AL18" s="7">
        <v>17.34</v>
      </c>
    </row>
    <row r="19" spans="1:38" ht="20.100000000000001" customHeight="1">
      <c r="A19" s="9" t="s">
        <v>151</v>
      </c>
      <c r="B19" s="7">
        <v>86.17</v>
      </c>
      <c r="C19" s="7">
        <v>31.77</v>
      </c>
      <c r="D19" s="7">
        <v>27.29</v>
      </c>
      <c r="E19" s="7">
        <v>13.59</v>
      </c>
      <c r="F19" s="7">
        <v>13.75</v>
      </c>
      <c r="G19" s="7">
        <v>90.34</v>
      </c>
      <c r="H19" s="7">
        <v>40.47</v>
      </c>
      <c r="I19" s="7">
        <v>35.81</v>
      </c>
      <c r="J19" s="7">
        <v>14.07</v>
      </c>
      <c r="K19" s="7">
        <v>90.68</v>
      </c>
      <c r="L19" s="7">
        <v>50.56</v>
      </c>
      <c r="M19" s="7">
        <v>25.54</v>
      </c>
      <c r="N19" s="7">
        <v>14.59</v>
      </c>
      <c r="O19" s="7">
        <v>77.05</v>
      </c>
      <c r="P19" s="7">
        <v>48.1</v>
      </c>
      <c r="Q19" s="7">
        <v>11.13</v>
      </c>
      <c r="R19" s="7">
        <v>17.82</v>
      </c>
      <c r="S19" s="7">
        <v>74.760000000000005</v>
      </c>
      <c r="T19" s="7">
        <v>44.53</v>
      </c>
      <c r="U19" s="7">
        <v>13.47</v>
      </c>
      <c r="V19" s="7">
        <v>16.75</v>
      </c>
      <c r="W19" s="7">
        <v>80.2</v>
      </c>
      <c r="X19" s="7">
        <v>43.63</v>
      </c>
      <c r="Y19" s="7">
        <v>19.579999999999998</v>
      </c>
      <c r="Z19" s="7">
        <v>16.989999999999998</v>
      </c>
      <c r="AA19" s="7">
        <v>80.8</v>
      </c>
      <c r="AB19" s="7">
        <v>47.01</v>
      </c>
      <c r="AC19" s="7">
        <v>16.39</v>
      </c>
      <c r="AD19" s="7">
        <v>17.399999999999999</v>
      </c>
      <c r="AE19" s="7">
        <v>83.63</v>
      </c>
      <c r="AF19" s="7">
        <v>49.71</v>
      </c>
      <c r="AG19" s="7">
        <v>16.95</v>
      </c>
      <c r="AH19" s="7">
        <v>16.97</v>
      </c>
      <c r="AI19" s="7">
        <v>80.53</v>
      </c>
      <c r="AJ19" s="7">
        <v>48.09</v>
      </c>
      <c r="AK19" s="7">
        <v>15.9</v>
      </c>
      <c r="AL19" s="7">
        <v>16.54</v>
      </c>
    </row>
    <row r="20" spans="1:38" ht="20.100000000000001" customHeight="1">
      <c r="A20" s="9" t="s">
        <v>136</v>
      </c>
      <c r="B20" s="7">
        <v>88.57</v>
      </c>
      <c r="C20" s="7">
        <v>35.479999999999997</v>
      </c>
      <c r="D20" s="7">
        <v>26.09</v>
      </c>
      <c r="E20" s="7">
        <v>14.82</v>
      </c>
      <c r="F20" s="7">
        <v>13.59</v>
      </c>
      <c r="G20" s="7">
        <v>85.92</v>
      </c>
      <c r="H20" s="7">
        <v>35.58</v>
      </c>
      <c r="I20" s="7">
        <v>37.25</v>
      </c>
      <c r="J20" s="7">
        <v>13.09</v>
      </c>
      <c r="K20" s="7">
        <v>92.46</v>
      </c>
      <c r="L20" s="7">
        <v>51.21</v>
      </c>
      <c r="M20" s="7">
        <v>27.25</v>
      </c>
      <c r="N20" s="7">
        <v>13.99</v>
      </c>
      <c r="O20" s="7">
        <v>84.94</v>
      </c>
      <c r="P20" s="7">
        <v>47.04</v>
      </c>
      <c r="Q20" s="7">
        <v>20.74</v>
      </c>
      <c r="R20" s="7">
        <v>17.16</v>
      </c>
      <c r="S20" s="7">
        <v>77.75</v>
      </c>
      <c r="T20" s="7">
        <v>45.55</v>
      </c>
      <c r="U20" s="7">
        <v>18.63</v>
      </c>
      <c r="V20" s="7">
        <v>13.57</v>
      </c>
      <c r="W20" s="7">
        <v>79.959999999999994</v>
      </c>
      <c r="X20" s="7">
        <v>45.47</v>
      </c>
      <c r="Y20" s="7">
        <v>17.829999999999998</v>
      </c>
      <c r="Z20" s="7">
        <v>16.66</v>
      </c>
      <c r="AA20" s="7">
        <v>82.5</v>
      </c>
      <c r="AB20" s="7">
        <v>48.44</v>
      </c>
      <c r="AC20" s="7">
        <v>18.510000000000002</v>
      </c>
      <c r="AD20" s="7">
        <v>15.54</v>
      </c>
      <c r="AE20" s="7">
        <v>81.44</v>
      </c>
      <c r="AF20" s="7">
        <v>46.48</v>
      </c>
      <c r="AG20" s="7">
        <v>17.670000000000002</v>
      </c>
      <c r="AH20" s="7">
        <v>17.29</v>
      </c>
      <c r="AI20" s="7">
        <v>71.400000000000006</v>
      </c>
      <c r="AJ20" s="7">
        <v>45.47</v>
      </c>
      <c r="AK20" s="7">
        <v>9.89</v>
      </c>
      <c r="AL20" s="7">
        <v>16.04</v>
      </c>
    </row>
    <row r="21" spans="1:38" ht="20.100000000000001" customHeight="1">
      <c r="A21" s="9" t="s">
        <v>139</v>
      </c>
      <c r="B21" s="7">
        <v>81.599999999999994</v>
      </c>
      <c r="C21" s="7">
        <v>31.25</v>
      </c>
      <c r="D21" s="7">
        <v>25.91</v>
      </c>
      <c r="E21" s="7">
        <v>13.59</v>
      </c>
      <c r="F21" s="7">
        <v>11.58</v>
      </c>
      <c r="G21" s="7">
        <v>88.6</v>
      </c>
      <c r="H21" s="7">
        <v>38.97</v>
      </c>
      <c r="I21" s="7">
        <v>36.32</v>
      </c>
      <c r="J21" s="7">
        <v>13.31</v>
      </c>
      <c r="K21" s="7">
        <v>84.83</v>
      </c>
      <c r="L21" s="7">
        <v>45.6</v>
      </c>
      <c r="M21" s="7">
        <v>25.36</v>
      </c>
      <c r="N21" s="7">
        <v>13.86</v>
      </c>
      <c r="O21" s="7">
        <v>81.819999999999993</v>
      </c>
      <c r="P21" s="7">
        <v>45.6</v>
      </c>
      <c r="Q21" s="7">
        <v>19.579999999999998</v>
      </c>
      <c r="R21" s="7">
        <v>16.64</v>
      </c>
      <c r="S21" s="7">
        <v>74.94</v>
      </c>
      <c r="T21" s="7">
        <v>46.37</v>
      </c>
      <c r="U21" s="7">
        <v>14.21</v>
      </c>
      <c r="V21" s="7">
        <v>14.36</v>
      </c>
      <c r="W21" s="7">
        <v>81.8</v>
      </c>
      <c r="X21" s="7">
        <v>46.07</v>
      </c>
      <c r="Y21" s="7">
        <v>19.39</v>
      </c>
      <c r="Z21" s="7">
        <v>16.34</v>
      </c>
      <c r="AA21" s="7">
        <v>79.67</v>
      </c>
      <c r="AB21" s="7">
        <v>47.65</v>
      </c>
      <c r="AC21" s="7">
        <v>16.46</v>
      </c>
      <c r="AD21" s="7">
        <v>15.56</v>
      </c>
      <c r="AE21" s="7">
        <v>81.23</v>
      </c>
      <c r="AF21" s="7">
        <v>45.55</v>
      </c>
      <c r="AG21" s="7">
        <v>18.809999999999999</v>
      </c>
      <c r="AH21" s="7">
        <v>16.87</v>
      </c>
      <c r="AI21" s="7">
        <v>80.55</v>
      </c>
      <c r="AJ21" s="7">
        <v>47.77</v>
      </c>
      <c r="AK21" s="7">
        <v>15.35</v>
      </c>
      <c r="AL21" s="7">
        <v>17.420000000000002</v>
      </c>
    </row>
    <row r="22" spans="1:38" ht="20.100000000000001" customHeight="1">
      <c r="A22" s="9" t="s">
        <v>140</v>
      </c>
      <c r="B22" s="7">
        <v>79.069999999999993</v>
      </c>
      <c r="C22" s="7">
        <v>30.08</v>
      </c>
      <c r="D22" s="7">
        <v>25.55</v>
      </c>
      <c r="E22" s="7">
        <v>13.7</v>
      </c>
      <c r="F22" s="7">
        <v>10.42</v>
      </c>
      <c r="G22" s="7">
        <v>85.92</v>
      </c>
      <c r="H22" s="7">
        <v>36.31</v>
      </c>
      <c r="I22" s="7">
        <v>36.43</v>
      </c>
      <c r="J22" s="7">
        <v>13.18</v>
      </c>
      <c r="K22" s="7">
        <v>85.08</v>
      </c>
      <c r="L22" s="7">
        <v>46.01</v>
      </c>
      <c r="M22" s="7">
        <v>25.12</v>
      </c>
      <c r="N22" s="7">
        <v>13.94</v>
      </c>
      <c r="O22" s="7">
        <v>74.56</v>
      </c>
      <c r="P22" s="7">
        <v>46.37</v>
      </c>
      <c r="Q22" s="7">
        <v>11.33</v>
      </c>
      <c r="R22" s="7">
        <v>16.86</v>
      </c>
      <c r="S22" s="7">
        <v>68.790000000000006</v>
      </c>
      <c r="T22" s="7">
        <v>41.67</v>
      </c>
      <c r="U22" s="7">
        <v>10.41</v>
      </c>
      <c r="V22" s="7">
        <v>16.71</v>
      </c>
      <c r="W22" s="7">
        <v>78.87</v>
      </c>
      <c r="X22" s="7">
        <v>46.39</v>
      </c>
      <c r="Y22" s="7">
        <v>15.58</v>
      </c>
      <c r="Z22" s="7">
        <v>16.899999999999999</v>
      </c>
      <c r="AA22" s="7">
        <v>79.89</v>
      </c>
      <c r="AB22" s="7">
        <v>46.43</v>
      </c>
      <c r="AC22" s="7">
        <v>16.63</v>
      </c>
      <c r="AD22" s="7">
        <v>16.829999999999998</v>
      </c>
      <c r="AE22" s="7">
        <v>75.16</v>
      </c>
      <c r="AF22" s="7">
        <v>46.06</v>
      </c>
      <c r="AG22" s="7">
        <v>11.51</v>
      </c>
      <c r="AH22" s="7">
        <v>17.579999999999998</v>
      </c>
      <c r="AI22" s="7">
        <v>78.13</v>
      </c>
      <c r="AJ22" s="7">
        <v>46.47</v>
      </c>
      <c r="AK22" s="7">
        <v>13.48</v>
      </c>
      <c r="AL22" s="7">
        <v>18.18</v>
      </c>
    </row>
    <row r="23" spans="1:38" ht="20.100000000000001" customHeight="1">
      <c r="A23" s="9" t="s">
        <v>152</v>
      </c>
      <c r="B23" s="7">
        <v>78.91</v>
      </c>
      <c r="C23" s="7">
        <v>31.82</v>
      </c>
      <c r="D23" s="7">
        <v>23.5</v>
      </c>
      <c r="E23" s="7">
        <v>12.51</v>
      </c>
      <c r="F23" s="7">
        <v>12.2</v>
      </c>
      <c r="G23" s="7">
        <v>83.81</v>
      </c>
      <c r="H23" s="7">
        <v>36.35</v>
      </c>
      <c r="I23" s="7">
        <v>34.44</v>
      </c>
      <c r="J23" s="7">
        <v>13.02</v>
      </c>
      <c r="K23" s="7">
        <v>88.33</v>
      </c>
      <c r="L23" s="7">
        <v>48.28</v>
      </c>
      <c r="M23" s="7">
        <v>26.22</v>
      </c>
      <c r="N23" s="7">
        <v>13.84</v>
      </c>
      <c r="O23" s="7">
        <v>79.709999999999994</v>
      </c>
      <c r="P23" s="7">
        <v>47.19</v>
      </c>
      <c r="Q23" s="7">
        <v>16.04</v>
      </c>
      <c r="R23" s="7">
        <v>16.48</v>
      </c>
      <c r="S23" s="7">
        <v>83.25</v>
      </c>
      <c r="T23" s="7">
        <v>49.36</v>
      </c>
      <c r="U23" s="7">
        <v>15.83</v>
      </c>
      <c r="V23" s="7">
        <v>18.07</v>
      </c>
      <c r="W23" s="7">
        <v>77.459999999999994</v>
      </c>
      <c r="X23" s="7">
        <v>45.42</v>
      </c>
      <c r="Y23" s="7">
        <v>17.39</v>
      </c>
      <c r="Z23" s="7">
        <v>14.65</v>
      </c>
      <c r="AA23" s="7">
        <v>83.33</v>
      </c>
      <c r="AB23" s="7">
        <v>47.96</v>
      </c>
      <c r="AC23" s="7">
        <v>18.760000000000002</v>
      </c>
      <c r="AD23" s="7">
        <v>16.62</v>
      </c>
      <c r="AE23" s="7">
        <v>81.48</v>
      </c>
      <c r="AF23" s="7">
        <v>49.75</v>
      </c>
      <c r="AG23" s="7">
        <v>15.3</v>
      </c>
      <c r="AH23" s="7">
        <v>16.43</v>
      </c>
      <c r="AI23" s="7">
        <v>75.94</v>
      </c>
      <c r="AJ23" s="7">
        <v>47.36</v>
      </c>
      <c r="AK23" s="7">
        <v>12.55</v>
      </c>
      <c r="AL23" s="7">
        <v>16.03</v>
      </c>
    </row>
    <row r="24" spans="1:38" ht="20.100000000000001" customHeight="1">
      <c r="A24" s="9" t="s">
        <v>144</v>
      </c>
      <c r="B24" s="7">
        <v>82.59</v>
      </c>
      <c r="C24" s="7">
        <v>32.409999999999997</v>
      </c>
      <c r="D24" s="7">
        <v>26.72</v>
      </c>
      <c r="E24" s="7">
        <v>12.76</v>
      </c>
      <c r="F24" s="7">
        <v>11.92</v>
      </c>
      <c r="G24" s="7">
        <v>84.63</v>
      </c>
      <c r="H24" s="7">
        <v>36.200000000000003</v>
      </c>
      <c r="I24" s="7">
        <v>34.69</v>
      </c>
      <c r="J24" s="7">
        <v>13.74</v>
      </c>
      <c r="K24" s="7">
        <v>79.819999999999993</v>
      </c>
      <c r="L24" s="7">
        <v>42.07</v>
      </c>
      <c r="M24" s="7">
        <v>24.83</v>
      </c>
      <c r="N24" s="7">
        <v>12.92</v>
      </c>
      <c r="O24" s="7">
        <v>71.53</v>
      </c>
      <c r="P24" s="7">
        <v>44.99</v>
      </c>
      <c r="Q24" s="7">
        <v>10.19</v>
      </c>
      <c r="R24" s="7">
        <v>16.36</v>
      </c>
      <c r="S24" s="7">
        <v>75.790000000000006</v>
      </c>
      <c r="T24" s="7">
        <v>44.47</v>
      </c>
      <c r="U24" s="7">
        <v>15.69</v>
      </c>
      <c r="V24" s="7">
        <v>15.63</v>
      </c>
      <c r="W24" s="7">
        <v>79.650000000000006</v>
      </c>
      <c r="X24" s="7">
        <v>46.45</v>
      </c>
      <c r="Y24" s="7">
        <v>17.309999999999999</v>
      </c>
      <c r="Z24" s="7">
        <v>15.89</v>
      </c>
      <c r="AA24" s="7">
        <v>78.849999999999994</v>
      </c>
      <c r="AB24" s="7">
        <v>47.56</v>
      </c>
      <c r="AC24" s="7">
        <v>15.13</v>
      </c>
      <c r="AD24" s="7">
        <v>16.16</v>
      </c>
      <c r="AE24" s="7">
        <v>73.64</v>
      </c>
      <c r="AF24" s="7">
        <v>42.95</v>
      </c>
      <c r="AG24" s="7">
        <v>13.91</v>
      </c>
      <c r="AH24" s="7">
        <v>16.78</v>
      </c>
      <c r="AI24" s="7">
        <v>65.91</v>
      </c>
      <c r="AJ24" s="7">
        <v>42.14</v>
      </c>
      <c r="AK24" s="7">
        <v>6.81</v>
      </c>
      <c r="AL24" s="7">
        <v>16.96</v>
      </c>
    </row>
    <row r="25" spans="1:38" ht="20.100000000000001" customHeight="1">
      <c r="A25" s="9" t="s">
        <v>137</v>
      </c>
      <c r="B25" s="7">
        <v>83.47</v>
      </c>
      <c r="C25" s="7">
        <v>31.01</v>
      </c>
      <c r="D25" s="7">
        <v>26.63</v>
      </c>
      <c r="E25" s="7">
        <v>13.61</v>
      </c>
      <c r="F25" s="7">
        <v>13.46</v>
      </c>
      <c r="G25" s="7">
        <v>82.18</v>
      </c>
      <c r="H25" s="7">
        <v>37.08</v>
      </c>
      <c r="I25" s="7">
        <v>33.979999999999997</v>
      </c>
      <c r="J25" s="7">
        <v>11.12</v>
      </c>
      <c r="K25" s="7">
        <v>83.39</v>
      </c>
      <c r="L25" s="7">
        <v>46.96</v>
      </c>
      <c r="M25" s="7">
        <v>22.9</v>
      </c>
      <c r="N25" s="7">
        <v>13.53</v>
      </c>
      <c r="O25" s="7">
        <v>69.69</v>
      </c>
      <c r="P25" s="7">
        <v>43.88</v>
      </c>
      <c r="Q25" s="7">
        <v>10.53</v>
      </c>
      <c r="R25" s="7">
        <v>15.27</v>
      </c>
      <c r="S25" s="7">
        <v>73.87</v>
      </c>
      <c r="T25" s="7">
        <v>46.62</v>
      </c>
      <c r="U25" s="7">
        <v>11.29</v>
      </c>
      <c r="V25" s="7">
        <v>15.96</v>
      </c>
      <c r="W25" s="7">
        <v>74.260000000000005</v>
      </c>
      <c r="X25" s="7">
        <v>45.88</v>
      </c>
      <c r="Y25" s="7">
        <v>11</v>
      </c>
      <c r="Z25" s="7">
        <v>17.37</v>
      </c>
      <c r="AA25" s="7">
        <v>83.77</v>
      </c>
      <c r="AB25" s="7">
        <v>47.74</v>
      </c>
      <c r="AC25" s="7">
        <v>18.5</v>
      </c>
      <c r="AD25" s="7">
        <v>17.54</v>
      </c>
      <c r="AE25" s="7">
        <v>81.78</v>
      </c>
      <c r="AF25" s="7">
        <v>45.93</v>
      </c>
      <c r="AG25" s="7">
        <v>19.05</v>
      </c>
      <c r="AH25" s="7">
        <v>16.8</v>
      </c>
      <c r="AI25" s="7">
        <v>79.790000000000006</v>
      </c>
      <c r="AJ25" s="7">
        <v>47.5</v>
      </c>
      <c r="AK25" s="7">
        <v>14.53</v>
      </c>
      <c r="AL25" s="7">
        <v>17.760000000000002</v>
      </c>
    </row>
    <row r="26" spans="1:38" ht="20.100000000000001" customHeight="1">
      <c r="A26" s="9" t="s">
        <v>147</v>
      </c>
      <c r="B26" s="7">
        <v>81.37</v>
      </c>
      <c r="C26" s="7">
        <v>30.8</v>
      </c>
      <c r="D26" s="7">
        <v>26.52</v>
      </c>
      <c r="E26" s="7">
        <v>11.64</v>
      </c>
      <c r="F26" s="7">
        <v>12.94</v>
      </c>
      <c r="G26" s="7">
        <v>85.77</v>
      </c>
      <c r="H26" s="7">
        <v>38.1</v>
      </c>
      <c r="I26" s="7">
        <v>36.33</v>
      </c>
      <c r="J26" s="7">
        <v>11.34</v>
      </c>
      <c r="K26" s="7">
        <v>86.59</v>
      </c>
      <c r="L26" s="7">
        <v>47.18</v>
      </c>
      <c r="M26" s="7">
        <v>27.1</v>
      </c>
      <c r="N26" s="7">
        <v>12.3</v>
      </c>
      <c r="O26" s="7">
        <v>70.25</v>
      </c>
      <c r="P26" s="7">
        <v>44.36</v>
      </c>
      <c r="Q26" s="7">
        <v>10.039999999999999</v>
      </c>
      <c r="R26" s="7">
        <v>15.85</v>
      </c>
      <c r="S26" s="7">
        <v>82.72</v>
      </c>
      <c r="T26" s="7">
        <v>48.86</v>
      </c>
      <c r="U26" s="7">
        <v>17.2</v>
      </c>
      <c r="V26" s="7">
        <v>16.670000000000002</v>
      </c>
      <c r="W26" s="7">
        <v>80.040000000000006</v>
      </c>
      <c r="X26" s="7">
        <v>46.53</v>
      </c>
      <c r="Y26" s="7">
        <v>16.98</v>
      </c>
      <c r="Z26" s="7">
        <v>16.54</v>
      </c>
      <c r="AA26" s="7">
        <v>84.11</v>
      </c>
      <c r="AB26" s="7">
        <v>46.93</v>
      </c>
      <c r="AC26" s="7">
        <v>20.56</v>
      </c>
      <c r="AD26" s="7">
        <v>16.62</v>
      </c>
      <c r="AE26" s="7">
        <v>84.3</v>
      </c>
      <c r="AF26" s="7">
        <v>47.67</v>
      </c>
      <c r="AG26" s="7">
        <v>19.010000000000002</v>
      </c>
      <c r="AH26" s="7">
        <v>17.62</v>
      </c>
      <c r="AI26" s="7">
        <v>76.150000000000006</v>
      </c>
      <c r="AJ26" s="7">
        <v>46.66</v>
      </c>
      <c r="AK26" s="7">
        <v>11.41</v>
      </c>
      <c r="AL26" s="7">
        <v>18.09</v>
      </c>
    </row>
    <row r="27" spans="1:38" ht="20.100000000000001" customHeight="1">
      <c r="A27" s="9" t="s">
        <v>133</v>
      </c>
      <c r="B27" s="7">
        <v>84.67</v>
      </c>
      <c r="C27" s="7">
        <v>34.64</v>
      </c>
      <c r="D27" s="7">
        <v>25.23</v>
      </c>
      <c r="E27" s="7">
        <v>12.96</v>
      </c>
      <c r="F27" s="7">
        <v>13.14</v>
      </c>
      <c r="G27" s="7">
        <v>90.27</v>
      </c>
      <c r="H27" s="7">
        <v>41.81</v>
      </c>
      <c r="I27" s="7">
        <v>34.78</v>
      </c>
      <c r="J27" s="7">
        <v>13.67</v>
      </c>
      <c r="K27" s="7">
        <v>84.84</v>
      </c>
      <c r="L27" s="7">
        <v>47.69</v>
      </c>
      <c r="M27" s="7">
        <v>25.76</v>
      </c>
      <c r="N27" s="7">
        <v>11.39</v>
      </c>
      <c r="O27" s="7">
        <v>73.87</v>
      </c>
      <c r="P27" s="7">
        <v>46.81</v>
      </c>
      <c r="Q27" s="7">
        <v>10.42</v>
      </c>
      <c r="R27" s="7">
        <v>16.64</v>
      </c>
      <c r="S27" s="7">
        <v>78.349999999999994</v>
      </c>
      <c r="T27" s="7">
        <v>45.91</v>
      </c>
      <c r="U27" s="7">
        <v>15.64</v>
      </c>
      <c r="V27" s="7">
        <v>16.809999999999999</v>
      </c>
      <c r="W27" s="7">
        <v>73.790000000000006</v>
      </c>
      <c r="X27" s="7">
        <v>45.39</v>
      </c>
      <c r="Y27" s="7">
        <v>11.48</v>
      </c>
      <c r="Z27" s="7">
        <v>16.920000000000002</v>
      </c>
      <c r="AA27" s="7">
        <v>83.56</v>
      </c>
      <c r="AB27" s="7">
        <v>46.34</v>
      </c>
      <c r="AC27" s="7">
        <v>19.2</v>
      </c>
      <c r="AD27" s="7">
        <v>18.03</v>
      </c>
      <c r="AE27" s="7">
        <v>82.57</v>
      </c>
      <c r="AF27" s="7">
        <v>46.31</v>
      </c>
      <c r="AG27" s="7">
        <v>18.579999999999998</v>
      </c>
      <c r="AH27" s="7">
        <v>17.690000000000001</v>
      </c>
      <c r="AI27" s="7">
        <v>71.31</v>
      </c>
      <c r="AJ27" s="7">
        <v>45.08</v>
      </c>
      <c r="AK27" s="7">
        <v>9.09</v>
      </c>
      <c r="AL27" s="7">
        <v>17.14</v>
      </c>
    </row>
    <row r="28" spans="1:38" ht="20.100000000000001" customHeight="1">
      <c r="A28" s="9" t="s">
        <v>150</v>
      </c>
      <c r="B28" s="7">
        <v>84.51</v>
      </c>
      <c r="C28" s="7">
        <v>32.299999999999997</v>
      </c>
      <c r="D28" s="7">
        <v>26.79</v>
      </c>
      <c r="E28" s="7">
        <v>12.89</v>
      </c>
      <c r="F28" s="7">
        <v>13.59</v>
      </c>
      <c r="G28" s="7">
        <v>89.03</v>
      </c>
      <c r="H28" s="7">
        <v>37.799999999999997</v>
      </c>
      <c r="I28" s="7">
        <v>37.64</v>
      </c>
      <c r="J28" s="7">
        <v>13.6</v>
      </c>
      <c r="K28" s="7">
        <v>87.04</v>
      </c>
      <c r="L28" s="7">
        <v>47.77</v>
      </c>
      <c r="M28" s="7">
        <v>25.34</v>
      </c>
      <c r="N28" s="7">
        <v>13.93</v>
      </c>
      <c r="O28" s="7">
        <v>80.86</v>
      </c>
      <c r="P28" s="7">
        <v>48.13</v>
      </c>
      <c r="Q28" s="7">
        <v>16.690000000000001</v>
      </c>
      <c r="R28" s="7">
        <v>16.04</v>
      </c>
      <c r="S28" s="7">
        <v>80.209999999999994</v>
      </c>
      <c r="T28" s="7">
        <v>46.87</v>
      </c>
      <c r="U28" s="7">
        <v>16.53</v>
      </c>
      <c r="V28" s="7">
        <v>16.809999999999999</v>
      </c>
      <c r="W28" s="7">
        <v>82.72</v>
      </c>
      <c r="X28" s="7">
        <v>47.99</v>
      </c>
      <c r="Y28" s="7">
        <v>17.95</v>
      </c>
      <c r="Z28" s="7">
        <v>16.77</v>
      </c>
      <c r="AA28" s="7">
        <v>88.31</v>
      </c>
      <c r="AB28" s="7">
        <v>48.27</v>
      </c>
      <c r="AC28" s="7">
        <v>22.39</v>
      </c>
      <c r="AD28" s="7">
        <v>17.649999999999999</v>
      </c>
      <c r="AE28" s="7">
        <v>79.150000000000006</v>
      </c>
      <c r="AF28" s="7">
        <v>45.63</v>
      </c>
      <c r="AG28" s="7">
        <v>16.73</v>
      </c>
      <c r="AH28" s="7">
        <v>16.78</v>
      </c>
      <c r="AI28" s="7">
        <v>75.42</v>
      </c>
      <c r="AJ28" s="7">
        <v>45.42</v>
      </c>
      <c r="AK28" s="7">
        <v>12.54</v>
      </c>
      <c r="AL28" s="7">
        <v>17.46</v>
      </c>
    </row>
    <row r="29" spans="1:38" ht="20.100000000000001" customHeight="1">
      <c r="A29" s="9" t="s">
        <v>134</v>
      </c>
      <c r="B29" s="7">
        <v>82.15</v>
      </c>
      <c r="C29" s="7">
        <v>31.67</v>
      </c>
      <c r="D29" s="7">
        <v>27.22</v>
      </c>
      <c r="E29" s="7">
        <v>13.95</v>
      </c>
      <c r="F29" s="7">
        <v>9.49</v>
      </c>
      <c r="G29" s="7">
        <v>82.89</v>
      </c>
      <c r="H29" s="7">
        <v>35.67</v>
      </c>
      <c r="I29" s="7">
        <v>34.479999999999997</v>
      </c>
      <c r="J29" s="7">
        <v>12.74</v>
      </c>
      <c r="K29" s="7">
        <v>82.59</v>
      </c>
      <c r="L29" s="7">
        <v>43.89</v>
      </c>
      <c r="M29" s="7">
        <v>24.93</v>
      </c>
      <c r="N29" s="7">
        <v>13.77</v>
      </c>
      <c r="O29" s="7">
        <v>76.680000000000007</v>
      </c>
      <c r="P29" s="7">
        <v>44.38</v>
      </c>
      <c r="Q29" s="7">
        <v>15.5</v>
      </c>
      <c r="R29" s="7">
        <v>16.809999999999999</v>
      </c>
      <c r="S29" s="7">
        <v>76.58</v>
      </c>
      <c r="T29" s="7">
        <v>44.47</v>
      </c>
      <c r="U29" s="7">
        <v>14.6</v>
      </c>
      <c r="V29" s="7">
        <v>17.510000000000002</v>
      </c>
      <c r="W29" s="7">
        <v>77.38</v>
      </c>
      <c r="X29" s="7">
        <v>47.75</v>
      </c>
      <c r="Y29" s="7">
        <v>12.43</v>
      </c>
      <c r="Z29" s="7">
        <v>17.190000000000001</v>
      </c>
      <c r="AA29" s="7">
        <v>83.9</v>
      </c>
      <c r="AB29" s="7">
        <v>47.88</v>
      </c>
      <c r="AC29" s="7">
        <v>18.72</v>
      </c>
      <c r="AD29" s="7">
        <v>17.29</v>
      </c>
      <c r="AE29" s="7">
        <v>83.73</v>
      </c>
      <c r="AF29" s="7">
        <v>47.75</v>
      </c>
      <c r="AG29" s="7">
        <v>18.670000000000002</v>
      </c>
      <c r="AH29" s="7">
        <v>17.32</v>
      </c>
      <c r="AI29" s="7">
        <v>73.27</v>
      </c>
      <c r="AJ29" s="7">
        <v>46.05</v>
      </c>
      <c r="AK29" s="7">
        <v>10.93</v>
      </c>
      <c r="AL29" s="7">
        <v>16.28</v>
      </c>
    </row>
    <row r="30" spans="1:38" ht="20.100000000000001" customHeight="1">
      <c r="A30" s="9" t="s">
        <v>116</v>
      </c>
      <c r="B30" s="7">
        <v>82.89</v>
      </c>
      <c r="C30" s="7">
        <v>31.61</v>
      </c>
      <c r="D30" s="7">
        <v>26</v>
      </c>
      <c r="E30" s="7">
        <v>13.24</v>
      </c>
      <c r="F30" s="7">
        <v>12.77</v>
      </c>
      <c r="G30" s="7">
        <v>85.29</v>
      </c>
      <c r="H30" s="7">
        <v>35.9</v>
      </c>
      <c r="I30" s="7">
        <v>35.81</v>
      </c>
      <c r="J30" s="7">
        <v>13.58</v>
      </c>
      <c r="K30" s="7">
        <v>81.69</v>
      </c>
      <c r="L30" s="7">
        <v>44.14</v>
      </c>
      <c r="M30" s="7">
        <v>24.39</v>
      </c>
      <c r="N30" s="7">
        <v>13.17</v>
      </c>
      <c r="O30" s="7">
        <v>76.83</v>
      </c>
      <c r="P30" s="7">
        <v>43.82</v>
      </c>
      <c r="Q30" s="7">
        <v>16.55</v>
      </c>
      <c r="R30" s="7">
        <v>16.46</v>
      </c>
      <c r="S30" s="7">
        <v>75.53</v>
      </c>
      <c r="T30" s="7">
        <v>43.71</v>
      </c>
      <c r="U30" s="7">
        <v>14.89</v>
      </c>
      <c r="V30" s="7">
        <v>16.920000000000002</v>
      </c>
      <c r="W30" s="7">
        <v>80.63</v>
      </c>
      <c r="X30" s="7">
        <v>44.9</v>
      </c>
      <c r="Y30" s="7">
        <v>18.91</v>
      </c>
      <c r="Z30" s="7">
        <v>16.82</v>
      </c>
      <c r="AA30" s="7">
        <v>81.99</v>
      </c>
      <c r="AB30" s="7">
        <v>44.84</v>
      </c>
      <c r="AC30" s="7">
        <v>20.18</v>
      </c>
      <c r="AD30" s="7">
        <v>17.18</v>
      </c>
      <c r="AE30" s="7">
        <v>83.4</v>
      </c>
      <c r="AF30" s="7">
        <v>47.23</v>
      </c>
      <c r="AG30" s="7">
        <v>18.739999999999998</v>
      </c>
      <c r="AH30" s="7">
        <v>17.43</v>
      </c>
      <c r="AI30" s="7">
        <v>79.25</v>
      </c>
      <c r="AJ30" s="7">
        <v>45.46</v>
      </c>
      <c r="AK30" s="7">
        <v>16.7</v>
      </c>
      <c r="AL30" s="7">
        <v>17.09</v>
      </c>
    </row>
    <row r="31" spans="1:38" ht="20.100000000000001" customHeight="1">
      <c r="A31" s="9" t="s">
        <v>130</v>
      </c>
      <c r="B31" s="7">
        <v>75.790000000000006</v>
      </c>
      <c r="C31" s="7">
        <v>30.32</v>
      </c>
      <c r="D31" s="7">
        <v>18.670000000000002</v>
      </c>
      <c r="E31" s="7">
        <v>14.47</v>
      </c>
      <c r="F31" s="7">
        <v>13.17</v>
      </c>
      <c r="G31" s="7">
        <v>84.12</v>
      </c>
      <c r="H31" s="7">
        <v>37.4</v>
      </c>
      <c r="I31" s="7">
        <v>32.5</v>
      </c>
      <c r="J31" s="7">
        <v>14.22</v>
      </c>
      <c r="K31" s="7">
        <v>75.81</v>
      </c>
      <c r="L31" s="7">
        <v>42.64</v>
      </c>
      <c r="M31" s="7">
        <v>19.829999999999998</v>
      </c>
      <c r="N31" s="7">
        <v>13.34</v>
      </c>
      <c r="O31" s="7">
        <v>70.900000000000006</v>
      </c>
      <c r="P31" s="7">
        <v>40.67</v>
      </c>
      <c r="Q31" s="7">
        <v>16.52</v>
      </c>
      <c r="R31" s="7">
        <v>13.71</v>
      </c>
      <c r="S31" s="7">
        <v>74.739999999999995</v>
      </c>
      <c r="T31" s="7">
        <v>42.01</v>
      </c>
      <c r="U31" s="7">
        <v>15.17</v>
      </c>
      <c r="V31" s="7">
        <v>17.559999999999999</v>
      </c>
      <c r="W31" s="7">
        <v>78.88</v>
      </c>
      <c r="X31" s="7">
        <v>41.77</v>
      </c>
      <c r="Y31" s="7">
        <v>20.78</v>
      </c>
      <c r="Z31" s="7">
        <v>16.329999999999998</v>
      </c>
      <c r="AA31" s="7">
        <v>80.290000000000006</v>
      </c>
      <c r="AB31" s="7">
        <v>43.11</v>
      </c>
      <c r="AC31" s="7">
        <v>19.63</v>
      </c>
      <c r="AD31" s="7">
        <v>17.559999999999999</v>
      </c>
      <c r="AE31" s="7">
        <v>87.83</v>
      </c>
      <c r="AF31" s="7">
        <v>48</v>
      </c>
      <c r="AG31" s="7">
        <v>21.18</v>
      </c>
      <c r="AH31" s="7">
        <v>18.649999999999999</v>
      </c>
      <c r="AI31" s="7">
        <v>76.38</v>
      </c>
      <c r="AJ31" s="7">
        <v>45.7</v>
      </c>
      <c r="AK31" s="7">
        <v>13.15</v>
      </c>
      <c r="AL31" s="7">
        <v>17.53</v>
      </c>
    </row>
    <row r="32" spans="1:38" ht="20.100000000000001" customHeight="1">
      <c r="A32" s="9" t="s">
        <v>126</v>
      </c>
      <c r="B32" s="7">
        <v>80.260000000000005</v>
      </c>
      <c r="C32" s="7">
        <v>30.01</v>
      </c>
      <c r="D32" s="7">
        <v>25.58</v>
      </c>
      <c r="E32" s="7">
        <v>13.71</v>
      </c>
      <c r="F32" s="7">
        <v>11.67</v>
      </c>
      <c r="G32" s="7">
        <v>83.11</v>
      </c>
      <c r="H32" s="7">
        <v>34.28</v>
      </c>
      <c r="I32" s="7">
        <v>35.61</v>
      </c>
      <c r="J32" s="7">
        <v>13.22</v>
      </c>
      <c r="K32" s="7">
        <v>79.37</v>
      </c>
      <c r="L32" s="7">
        <v>43.2</v>
      </c>
      <c r="M32" s="7">
        <v>23.92</v>
      </c>
      <c r="N32" s="7">
        <v>12.25</v>
      </c>
      <c r="O32" s="7">
        <v>77.17</v>
      </c>
      <c r="P32" s="7">
        <v>42.98</v>
      </c>
      <c r="Q32" s="7">
        <v>16.79</v>
      </c>
      <c r="R32" s="7">
        <v>17.39</v>
      </c>
      <c r="S32" s="7">
        <v>79.66</v>
      </c>
      <c r="T32" s="7">
        <v>43.92</v>
      </c>
      <c r="U32" s="7">
        <v>19.46</v>
      </c>
      <c r="V32" s="7">
        <v>16.27</v>
      </c>
      <c r="W32" s="7">
        <v>81.19</v>
      </c>
      <c r="X32" s="7">
        <v>45.74</v>
      </c>
      <c r="Y32" s="7">
        <v>18.170000000000002</v>
      </c>
      <c r="Z32" s="7">
        <v>17.28</v>
      </c>
      <c r="AA32" s="7">
        <v>77.17</v>
      </c>
      <c r="AB32" s="7">
        <v>43</v>
      </c>
      <c r="AC32" s="7">
        <v>17.059999999999999</v>
      </c>
      <c r="AD32" s="7">
        <v>17.11</v>
      </c>
      <c r="AE32" s="7">
        <v>78.88</v>
      </c>
      <c r="AF32" s="7">
        <v>44.1</v>
      </c>
      <c r="AG32" s="7">
        <v>19.190000000000001</v>
      </c>
      <c r="AH32" s="7">
        <v>15.59</v>
      </c>
      <c r="AI32" s="7">
        <v>74.569999999999993</v>
      </c>
      <c r="AJ32" s="7">
        <v>43.16</v>
      </c>
      <c r="AK32" s="7">
        <v>14.75</v>
      </c>
      <c r="AL32" s="7">
        <v>16.66</v>
      </c>
    </row>
    <row r="33" spans="1:38" ht="20.100000000000001" customHeight="1">
      <c r="A33" s="9" t="s">
        <v>121</v>
      </c>
      <c r="B33" s="7">
        <v>84.82</v>
      </c>
      <c r="C33" s="7">
        <v>34.42</v>
      </c>
      <c r="D33" s="7">
        <v>24.44</v>
      </c>
      <c r="E33" s="7">
        <v>12.89</v>
      </c>
      <c r="F33" s="7">
        <v>14.14</v>
      </c>
      <c r="G33" s="7">
        <v>83.19</v>
      </c>
      <c r="H33" s="7">
        <v>34.450000000000003</v>
      </c>
      <c r="I33" s="7">
        <v>35.72</v>
      </c>
      <c r="J33" s="7">
        <v>13.02</v>
      </c>
      <c r="K33" s="7">
        <v>77.36</v>
      </c>
      <c r="L33" s="7">
        <v>43.53</v>
      </c>
      <c r="M33" s="7">
        <v>20.7</v>
      </c>
      <c r="N33" s="7">
        <v>13.12</v>
      </c>
      <c r="O33" s="7">
        <v>72.25</v>
      </c>
      <c r="P33" s="7">
        <v>45.62</v>
      </c>
      <c r="Q33" s="7">
        <v>9.5</v>
      </c>
      <c r="R33" s="7">
        <v>17.14</v>
      </c>
      <c r="S33" s="7">
        <v>76.78</v>
      </c>
      <c r="T33" s="7">
        <v>46.3</v>
      </c>
      <c r="U33" s="7">
        <v>13.11</v>
      </c>
      <c r="V33" s="7">
        <v>17.37</v>
      </c>
      <c r="W33" s="7">
        <v>80.150000000000006</v>
      </c>
      <c r="X33" s="7">
        <v>45.17</v>
      </c>
      <c r="Y33" s="7">
        <v>18.809999999999999</v>
      </c>
      <c r="Z33" s="7">
        <v>16.170000000000002</v>
      </c>
      <c r="AA33" s="7">
        <v>82.9</v>
      </c>
      <c r="AB33" s="7">
        <v>45.54</v>
      </c>
      <c r="AC33" s="7">
        <v>20.11</v>
      </c>
      <c r="AD33" s="7">
        <v>17.25</v>
      </c>
      <c r="AE33" s="7">
        <v>81.09</v>
      </c>
      <c r="AF33" s="7">
        <v>48.11</v>
      </c>
      <c r="AG33" s="7">
        <v>15.89</v>
      </c>
      <c r="AH33" s="7">
        <v>17.100000000000001</v>
      </c>
      <c r="AI33" s="7">
        <v>76.540000000000006</v>
      </c>
      <c r="AJ33" s="7">
        <v>46.08</v>
      </c>
      <c r="AK33" s="7">
        <v>13.86</v>
      </c>
      <c r="AL33" s="7">
        <v>16.600000000000001</v>
      </c>
    </row>
    <row r="34" spans="1:38" ht="20.100000000000001" customHeight="1">
      <c r="A34" s="9" t="s">
        <v>129</v>
      </c>
      <c r="B34" s="7">
        <v>81.87</v>
      </c>
      <c r="C34" s="7">
        <v>32.61</v>
      </c>
      <c r="D34" s="7">
        <v>25.4</v>
      </c>
      <c r="E34" s="7">
        <v>12.66</v>
      </c>
      <c r="F34" s="7">
        <v>11.86</v>
      </c>
      <c r="G34" s="7">
        <v>87.22</v>
      </c>
      <c r="H34" s="7">
        <v>36.94</v>
      </c>
      <c r="I34" s="7">
        <v>35.950000000000003</v>
      </c>
      <c r="J34" s="7">
        <v>14.32</v>
      </c>
      <c r="K34" s="7">
        <v>86.24</v>
      </c>
      <c r="L34" s="7">
        <v>45.63</v>
      </c>
      <c r="M34" s="7">
        <v>26.37</v>
      </c>
      <c r="N34" s="7">
        <v>14.24</v>
      </c>
      <c r="O34" s="7">
        <v>78.73</v>
      </c>
      <c r="P34" s="7">
        <v>44.44</v>
      </c>
      <c r="Q34" s="7">
        <v>17.309999999999999</v>
      </c>
      <c r="R34" s="7">
        <v>16.98</v>
      </c>
      <c r="S34" s="7">
        <v>72.739999999999995</v>
      </c>
      <c r="T34" s="7">
        <v>41.19</v>
      </c>
      <c r="U34" s="7">
        <v>14.97</v>
      </c>
      <c r="V34" s="7">
        <v>16.59</v>
      </c>
      <c r="W34" s="7">
        <v>82.21</v>
      </c>
      <c r="X34" s="7">
        <v>46.48</v>
      </c>
      <c r="Y34" s="7">
        <v>18.57</v>
      </c>
      <c r="Z34" s="7">
        <v>17.16</v>
      </c>
      <c r="AA34" s="7">
        <v>84.4</v>
      </c>
      <c r="AB34" s="7">
        <v>45.63</v>
      </c>
      <c r="AC34" s="7">
        <v>22.07</v>
      </c>
      <c r="AD34" s="7">
        <v>16.7</v>
      </c>
      <c r="AE34" s="7">
        <v>86.29</v>
      </c>
      <c r="AF34" s="7">
        <v>48.77</v>
      </c>
      <c r="AG34" s="7">
        <v>19.29</v>
      </c>
      <c r="AH34" s="7">
        <v>18.23</v>
      </c>
      <c r="AI34" s="7">
        <v>81.23</v>
      </c>
      <c r="AJ34" s="7">
        <v>44.76</v>
      </c>
      <c r="AK34" s="7">
        <v>18.39</v>
      </c>
      <c r="AL34" s="7">
        <v>18.07</v>
      </c>
    </row>
    <row r="35" spans="1:38" ht="20.100000000000001" customHeight="1">
      <c r="A35" s="9" t="s">
        <v>280</v>
      </c>
      <c r="B35" s="7">
        <v>81.540000000000006</v>
      </c>
      <c r="C35" s="7">
        <v>29.74</v>
      </c>
      <c r="D35" s="7">
        <v>26.36</v>
      </c>
      <c r="E35" s="7">
        <v>14.1</v>
      </c>
      <c r="F35" s="7">
        <v>12.04</v>
      </c>
      <c r="G35" s="7">
        <v>87.28</v>
      </c>
      <c r="H35" s="7">
        <v>35.520000000000003</v>
      </c>
      <c r="I35" s="7">
        <v>37.72</v>
      </c>
      <c r="J35" s="7">
        <v>14.03</v>
      </c>
      <c r="K35" s="7">
        <v>83.54</v>
      </c>
      <c r="L35" s="7">
        <v>44.84</v>
      </c>
      <c r="M35" s="7">
        <v>25.24</v>
      </c>
      <c r="N35" s="7">
        <v>13.46</v>
      </c>
      <c r="O35" s="7">
        <v>79.11</v>
      </c>
      <c r="P35" s="7">
        <v>45.56</v>
      </c>
      <c r="Q35" s="7">
        <v>18.7</v>
      </c>
      <c r="R35" s="7">
        <v>14.85</v>
      </c>
      <c r="S35" s="7">
        <v>76.73</v>
      </c>
      <c r="T35" s="7">
        <v>43.02</v>
      </c>
      <c r="U35" s="7">
        <v>16.98</v>
      </c>
      <c r="V35" s="7">
        <v>16.73</v>
      </c>
      <c r="W35" s="7">
        <v>77.19</v>
      </c>
      <c r="X35" s="7">
        <v>41.49</v>
      </c>
      <c r="Y35" s="7">
        <v>19.100000000000001</v>
      </c>
      <c r="Z35" s="7">
        <v>16.600000000000001</v>
      </c>
      <c r="AA35" s="7">
        <v>82.21</v>
      </c>
      <c r="AB35" s="7">
        <v>45.55</v>
      </c>
      <c r="AC35" s="7">
        <v>20.27</v>
      </c>
      <c r="AD35" s="7">
        <v>16.39</v>
      </c>
      <c r="AE35" s="7">
        <v>84.53</v>
      </c>
      <c r="AF35" s="7">
        <v>48</v>
      </c>
      <c r="AG35" s="7">
        <v>18.59</v>
      </c>
      <c r="AH35" s="7">
        <v>17.940000000000001</v>
      </c>
      <c r="AI35" s="7">
        <v>78.430000000000007</v>
      </c>
      <c r="AJ35" s="7">
        <v>45.97</v>
      </c>
      <c r="AK35" s="7">
        <v>14.78</v>
      </c>
      <c r="AL35" s="7">
        <v>17.670000000000002</v>
      </c>
    </row>
    <row r="36" spans="1:38" ht="20.100000000000001" customHeight="1">
      <c r="A36" s="9" t="s">
        <v>122</v>
      </c>
      <c r="B36" s="7">
        <v>85.46</v>
      </c>
      <c r="C36" s="7">
        <v>33.68</v>
      </c>
      <c r="D36" s="7">
        <v>25.73</v>
      </c>
      <c r="E36" s="7">
        <v>13.75</v>
      </c>
      <c r="F36" s="7">
        <v>13.35</v>
      </c>
      <c r="G36" s="7">
        <v>87.67</v>
      </c>
      <c r="H36" s="7">
        <v>36.04</v>
      </c>
      <c r="I36" s="7">
        <v>37.56</v>
      </c>
      <c r="J36" s="7">
        <v>14.07</v>
      </c>
      <c r="K36" s="7">
        <v>82.2</v>
      </c>
      <c r="L36" s="7">
        <v>45.02</v>
      </c>
      <c r="M36" s="7">
        <v>23.23</v>
      </c>
      <c r="N36" s="7">
        <v>13.95</v>
      </c>
      <c r="O36" s="7">
        <v>77.89</v>
      </c>
      <c r="P36" s="7">
        <v>43.11</v>
      </c>
      <c r="Q36" s="7">
        <v>18.37</v>
      </c>
      <c r="R36" s="7">
        <v>16.399999999999999</v>
      </c>
      <c r="S36" s="7">
        <v>74.790000000000006</v>
      </c>
      <c r="T36" s="7">
        <v>44.16</v>
      </c>
      <c r="U36" s="7">
        <v>13.34</v>
      </c>
      <c r="V36" s="7">
        <v>17.28</v>
      </c>
      <c r="W36" s="7">
        <v>84.22</v>
      </c>
      <c r="X36" s="7">
        <v>48.7</v>
      </c>
      <c r="Y36" s="7">
        <v>18.170000000000002</v>
      </c>
      <c r="Z36" s="7">
        <v>17.350000000000001</v>
      </c>
      <c r="AA36" s="7">
        <v>83.91</v>
      </c>
      <c r="AB36" s="7">
        <v>45.64</v>
      </c>
      <c r="AC36" s="7">
        <v>21.38</v>
      </c>
      <c r="AD36" s="7">
        <v>16.89</v>
      </c>
      <c r="AE36" s="7">
        <v>85.26</v>
      </c>
      <c r="AF36" s="7">
        <v>45.2</v>
      </c>
      <c r="AG36" s="7">
        <v>22.18</v>
      </c>
      <c r="AH36" s="7">
        <v>17.88</v>
      </c>
      <c r="AI36" s="7">
        <v>73.81</v>
      </c>
      <c r="AJ36" s="7">
        <v>44.38</v>
      </c>
      <c r="AK36" s="7">
        <v>13.69</v>
      </c>
      <c r="AL36" s="7">
        <v>15.74</v>
      </c>
    </row>
    <row r="37" spans="1:38" ht="20.100000000000001" customHeight="1">
      <c r="A37" s="9" t="s">
        <v>120</v>
      </c>
      <c r="B37" s="7">
        <v>82.94</v>
      </c>
      <c r="C37" s="7">
        <v>30.67</v>
      </c>
      <c r="D37" s="7">
        <v>25.83</v>
      </c>
      <c r="E37" s="7">
        <v>14.7</v>
      </c>
      <c r="F37" s="7">
        <v>12.25</v>
      </c>
      <c r="G37" s="7">
        <v>85.98</v>
      </c>
      <c r="H37" s="7">
        <v>35.82</v>
      </c>
      <c r="I37" s="7">
        <v>36.83</v>
      </c>
      <c r="J37" s="7">
        <v>13.33</v>
      </c>
      <c r="K37" s="7">
        <v>87.4</v>
      </c>
      <c r="L37" s="7">
        <v>47.88</v>
      </c>
      <c r="M37" s="7">
        <v>26.67</v>
      </c>
      <c r="N37" s="7">
        <v>12.84</v>
      </c>
      <c r="O37" s="7">
        <v>81.97</v>
      </c>
      <c r="P37" s="7">
        <v>44.36</v>
      </c>
      <c r="Q37" s="7">
        <v>21.09</v>
      </c>
      <c r="R37" s="7">
        <v>16.52</v>
      </c>
      <c r="S37" s="7">
        <v>72.2</v>
      </c>
      <c r="T37" s="7">
        <v>44.33</v>
      </c>
      <c r="U37" s="7">
        <v>11.42</v>
      </c>
      <c r="V37" s="7">
        <v>16.46</v>
      </c>
      <c r="W37" s="7">
        <v>80.540000000000006</v>
      </c>
      <c r="X37" s="7">
        <v>44.4</v>
      </c>
      <c r="Y37" s="7">
        <v>20.04</v>
      </c>
      <c r="Z37" s="7">
        <v>16.100000000000001</v>
      </c>
      <c r="AA37" s="7">
        <v>83.34</v>
      </c>
      <c r="AB37" s="7">
        <v>45.32</v>
      </c>
      <c r="AC37" s="7">
        <v>20.82</v>
      </c>
      <c r="AD37" s="7">
        <v>17.190000000000001</v>
      </c>
      <c r="AE37" s="7">
        <v>79.8</v>
      </c>
      <c r="AF37" s="7">
        <v>44.27</v>
      </c>
      <c r="AG37" s="7">
        <v>17.28</v>
      </c>
      <c r="AH37" s="7">
        <v>18.25</v>
      </c>
      <c r="AI37" s="7">
        <v>77.430000000000007</v>
      </c>
      <c r="AJ37" s="7">
        <v>41.74</v>
      </c>
      <c r="AK37" s="7">
        <v>17.88</v>
      </c>
      <c r="AL37" s="7">
        <v>17.8</v>
      </c>
    </row>
    <row r="38" spans="1:38" ht="20.100000000000001" customHeight="1">
      <c r="A38" s="9" t="s">
        <v>123</v>
      </c>
      <c r="B38" s="7">
        <v>79.59</v>
      </c>
      <c r="C38" s="7">
        <v>30.73</v>
      </c>
      <c r="D38" s="7">
        <v>27.66</v>
      </c>
      <c r="E38" s="7">
        <v>13.6</v>
      </c>
      <c r="F38" s="7">
        <v>7.67</v>
      </c>
      <c r="G38" s="7">
        <v>81.25</v>
      </c>
      <c r="H38" s="7">
        <v>35.53</v>
      </c>
      <c r="I38" s="7">
        <v>31.76</v>
      </c>
      <c r="J38" s="7">
        <v>13.96</v>
      </c>
      <c r="K38" s="7">
        <v>82.93</v>
      </c>
      <c r="L38" s="7">
        <v>42.69</v>
      </c>
      <c r="M38" s="7">
        <v>26.23</v>
      </c>
      <c r="N38" s="7">
        <v>14.01</v>
      </c>
      <c r="O38" s="7">
        <v>76.06</v>
      </c>
      <c r="P38" s="7">
        <v>42.75</v>
      </c>
      <c r="Q38" s="7">
        <v>16.149999999999999</v>
      </c>
      <c r="R38" s="7">
        <v>17.149999999999999</v>
      </c>
      <c r="S38" s="7">
        <v>70.180000000000007</v>
      </c>
      <c r="T38" s="7">
        <v>41.81</v>
      </c>
      <c r="U38" s="7">
        <v>11.44</v>
      </c>
      <c r="V38" s="7">
        <v>16.940000000000001</v>
      </c>
      <c r="W38" s="7">
        <v>74.66</v>
      </c>
      <c r="X38" s="7">
        <v>41.88</v>
      </c>
      <c r="Y38" s="7">
        <v>16.23</v>
      </c>
      <c r="Z38" s="7">
        <v>16.55</v>
      </c>
      <c r="AA38" s="7">
        <v>80.650000000000006</v>
      </c>
      <c r="AB38" s="7">
        <v>42.86</v>
      </c>
      <c r="AC38" s="7">
        <v>21.2</v>
      </c>
      <c r="AD38" s="7">
        <v>16.59</v>
      </c>
      <c r="AE38" s="7">
        <v>85.37</v>
      </c>
      <c r="AF38" s="7">
        <v>49.89</v>
      </c>
      <c r="AG38" s="7">
        <v>18.079999999999998</v>
      </c>
      <c r="AH38" s="7">
        <v>17.39</v>
      </c>
      <c r="AI38" s="7">
        <v>83.57</v>
      </c>
      <c r="AJ38" s="7">
        <v>47.43</v>
      </c>
      <c r="AK38" s="7">
        <v>18.88</v>
      </c>
      <c r="AL38" s="7">
        <v>17.260000000000002</v>
      </c>
    </row>
    <row r="39" spans="1:38" ht="20.100000000000001" customHeight="1">
      <c r="A39" s="9" t="s">
        <v>131</v>
      </c>
      <c r="B39" s="7">
        <v>87.73</v>
      </c>
      <c r="C39" s="7">
        <v>32.86</v>
      </c>
      <c r="D39" s="7">
        <v>26.72</v>
      </c>
      <c r="E39" s="7">
        <v>14.35</v>
      </c>
      <c r="F39" s="7">
        <v>14.67</v>
      </c>
      <c r="G39" s="7">
        <v>87.23</v>
      </c>
      <c r="H39" s="7">
        <v>38.26</v>
      </c>
      <c r="I39" s="7">
        <v>35.340000000000003</v>
      </c>
      <c r="J39" s="7">
        <v>13.63</v>
      </c>
      <c r="K39" s="7">
        <v>86.92</v>
      </c>
      <c r="L39" s="7">
        <v>47.3</v>
      </c>
      <c r="M39" s="7">
        <v>25.99</v>
      </c>
      <c r="N39" s="7">
        <v>13.63</v>
      </c>
      <c r="O39" s="7">
        <v>82.07</v>
      </c>
      <c r="P39" s="7">
        <v>45.63</v>
      </c>
      <c r="Q39" s="7">
        <v>19.559999999999999</v>
      </c>
      <c r="R39" s="7">
        <v>16.89</v>
      </c>
      <c r="S39" s="7">
        <v>76.709999999999994</v>
      </c>
      <c r="T39" s="7">
        <v>43.09</v>
      </c>
      <c r="U39" s="7">
        <v>17.3</v>
      </c>
      <c r="V39" s="7">
        <v>16.32</v>
      </c>
      <c r="W39" s="7">
        <v>80.7</v>
      </c>
      <c r="X39" s="7">
        <v>44.81</v>
      </c>
      <c r="Y39" s="7">
        <v>19.32</v>
      </c>
      <c r="Z39" s="7">
        <v>16.57</v>
      </c>
      <c r="AA39" s="7">
        <v>87.41</v>
      </c>
      <c r="AB39" s="7">
        <v>48.47</v>
      </c>
      <c r="AC39" s="7">
        <v>21.64</v>
      </c>
      <c r="AD39" s="7">
        <v>17.3</v>
      </c>
      <c r="AE39" s="7">
        <v>88.06</v>
      </c>
      <c r="AF39" s="7">
        <v>48.2</v>
      </c>
      <c r="AG39" s="7">
        <v>22.16</v>
      </c>
      <c r="AH39" s="7">
        <v>17.7</v>
      </c>
      <c r="AI39" s="7">
        <v>80.569999999999993</v>
      </c>
      <c r="AJ39" s="7">
        <v>44.56</v>
      </c>
      <c r="AK39" s="7">
        <v>19.04</v>
      </c>
      <c r="AL39" s="7">
        <v>16.98</v>
      </c>
    </row>
    <row r="40" spans="1:38" ht="20.100000000000001" customHeight="1">
      <c r="A40" s="9" t="s">
        <v>125</v>
      </c>
      <c r="B40" s="7">
        <v>78.67</v>
      </c>
      <c r="C40" s="7">
        <v>28.69</v>
      </c>
      <c r="D40" s="7">
        <v>26.17</v>
      </c>
      <c r="E40" s="7">
        <v>13.18</v>
      </c>
      <c r="F40" s="7">
        <v>11.28</v>
      </c>
      <c r="G40" s="7">
        <v>83.19</v>
      </c>
      <c r="H40" s="7">
        <v>33.9</v>
      </c>
      <c r="I40" s="7">
        <v>36.11</v>
      </c>
      <c r="J40" s="7">
        <v>13.18</v>
      </c>
      <c r="K40" s="7">
        <v>75.11</v>
      </c>
      <c r="L40" s="7">
        <v>40.950000000000003</v>
      </c>
      <c r="M40" s="7">
        <v>22.59</v>
      </c>
      <c r="N40" s="7">
        <v>11.57</v>
      </c>
      <c r="O40" s="7">
        <v>79.62</v>
      </c>
      <c r="P40" s="7">
        <v>41.31</v>
      </c>
      <c r="Q40" s="7">
        <v>21.93</v>
      </c>
      <c r="R40" s="7">
        <v>16.37</v>
      </c>
      <c r="S40" s="7">
        <v>76.180000000000007</v>
      </c>
      <c r="T40" s="7">
        <v>44.51</v>
      </c>
      <c r="U40" s="7">
        <v>15.61</v>
      </c>
      <c r="V40" s="7">
        <v>16.05</v>
      </c>
      <c r="W40" s="7">
        <v>83.68</v>
      </c>
      <c r="X40" s="7">
        <v>46.76</v>
      </c>
      <c r="Y40" s="7">
        <v>20.82</v>
      </c>
      <c r="Z40" s="7">
        <v>16.100000000000001</v>
      </c>
      <c r="AA40" s="7">
        <v>77.39</v>
      </c>
      <c r="AB40" s="7">
        <v>42.52</v>
      </c>
      <c r="AC40" s="7">
        <v>18.88</v>
      </c>
      <c r="AD40" s="7">
        <v>15.99</v>
      </c>
      <c r="AE40" s="7">
        <v>82.63</v>
      </c>
      <c r="AF40" s="7">
        <v>47.53</v>
      </c>
      <c r="AG40" s="7">
        <v>18.13</v>
      </c>
      <c r="AH40" s="7">
        <v>16.97</v>
      </c>
      <c r="AI40" s="7">
        <v>79.48</v>
      </c>
      <c r="AJ40" s="7">
        <v>46.1</v>
      </c>
      <c r="AK40" s="7">
        <v>16.739999999999998</v>
      </c>
      <c r="AL40" s="7">
        <v>16.64</v>
      </c>
    </row>
    <row r="41" spans="1:38" ht="20.100000000000001" customHeight="1">
      <c r="A41" s="9" t="s">
        <v>118</v>
      </c>
      <c r="B41" s="7">
        <v>77.37</v>
      </c>
      <c r="C41" s="7">
        <v>30.02</v>
      </c>
      <c r="D41" s="7">
        <v>26.94</v>
      </c>
      <c r="E41" s="7">
        <v>9.1999999999999993</v>
      </c>
      <c r="F41" s="7">
        <v>11.81</v>
      </c>
      <c r="G41" s="7">
        <v>83.83</v>
      </c>
      <c r="H41" s="7">
        <v>34.26</v>
      </c>
      <c r="I41" s="7">
        <v>35.549999999999997</v>
      </c>
      <c r="J41" s="7">
        <v>14.02</v>
      </c>
      <c r="K41" s="7">
        <v>81.349999999999994</v>
      </c>
      <c r="L41" s="7">
        <v>43.14</v>
      </c>
      <c r="M41" s="7">
        <v>25.7</v>
      </c>
      <c r="N41" s="7">
        <v>12.51</v>
      </c>
      <c r="O41" s="7">
        <v>74.739999999999995</v>
      </c>
      <c r="P41" s="7">
        <v>42.51</v>
      </c>
      <c r="Q41" s="7">
        <v>15.87</v>
      </c>
      <c r="R41" s="7">
        <v>16.36</v>
      </c>
      <c r="S41" s="7">
        <v>77.44</v>
      </c>
      <c r="T41" s="7">
        <v>45.11</v>
      </c>
      <c r="U41" s="7">
        <v>14.93</v>
      </c>
      <c r="V41" s="7">
        <v>17.399999999999999</v>
      </c>
      <c r="W41" s="7">
        <v>83.69</v>
      </c>
      <c r="X41" s="7">
        <v>46.37</v>
      </c>
      <c r="Y41" s="7">
        <v>19.940000000000001</v>
      </c>
      <c r="Z41" s="7">
        <v>17.37</v>
      </c>
      <c r="AA41" s="7">
        <v>83.24</v>
      </c>
      <c r="AB41" s="7">
        <v>45.72</v>
      </c>
      <c r="AC41" s="7">
        <v>20.69</v>
      </c>
      <c r="AD41" s="7">
        <v>16.829999999999998</v>
      </c>
      <c r="AE41" s="7">
        <v>83.53</v>
      </c>
      <c r="AF41" s="7">
        <v>48.48</v>
      </c>
      <c r="AG41" s="7">
        <v>18.829999999999998</v>
      </c>
      <c r="AH41" s="7">
        <v>16.22</v>
      </c>
      <c r="AI41" s="7">
        <v>79.28</v>
      </c>
      <c r="AJ41" s="7">
        <v>45.88</v>
      </c>
      <c r="AK41" s="7">
        <v>16.61</v>
      </c>
      <c r="AL41" s="7">
        <v>16.79</v>
      </c>
    </row>
    <row r="42" spans="1:38" ht="20.100000000000001" customHeight="1">
      <c r="A42" s="9" t="s">
        <v>117</v>
      </c>
      <c r="B42" s="7">
        <v>75.25</v>
      </c>
      <c r="C42" s="7">
        <v>33.159999999999997</v>
      </c>
      <c r="D42" s="7">
        <v>17.489999999999998</v>
      </c>
      <c r="E42" s="7">
        <v>14.29</v>
      </c>
      <c r="F42" s="7">
        <v>10.83</v>
      </c>
      <c r="G42" s="7">
        <v>69.540000000000006</v>
      </c>
      <c r="H42" s="7">
        <v>34.950000000000003</v>
      </c>
      <c r="I42" s="7">
        <v>22</v>
      </c>
      <c r="J42" s="7">
        <v>12.59</v>
      </c>
      <c r="K42" s="7">
        <v>74.400000000000006</v>
      </c>
      <c r="L42" s="7">
        <v>39.380000000000003</v>
      </c>
      <c r="M42" s="7">
        <v>23.74</v>
      </c>
      <c r="N42" s="7">
        <v>11.28</v>
      </c>
      <c r="O42" s="7">
        <v>71.97</v>
      </c>
      <c r="P42" s="7">
        <v>40.35</v>
      </c>
      <c r="Q42" s="7">
        <v>15.88</v>
      </c>
      <c r="R42" s="7">
        <v>15.74</v>
      </c>
      <c r="S42" s="7">
        <v>73.02</v>
      </c>
      <c r="T42" s="7">
        <v>42.49</v>
      </c>
      <c r="U42" s="7">
        <v>13.38</v>
      </c>
      <c r="V42" s="7">
        <v>17.149999999999999</v>
      </c>
      <c r="W42" s="7">
        <v>83.47</v>
      </c>
      <c r="X42" s="7">
        <v>46.32</v>
      </c>
      <c r="Y42" s="7">
        <v>20.61</v>
      </c>
      <c r="Z42" s="7">
        <v>16.54</v>
      </c>
      <c r="AA42" s="7">
        <v>79.73</v>
      </c>
      <c r="AB42" s="7">
        <v>45.09</v>
      </c>
      <c r="AC42" s="7">
        <v>18.43</v>
      </c>
      <c r="AD42" s="7">
        <v>16.21</v>
      </c>
      <c r="AE42" s="7">
        <v>78.44</v>
      </c>
      <c r="AF42" s="7">
        <v>46.6</v>
      </c>
      <c r="AG42" s="7">
        <v>14.47</v>
      </c>
      <c r="AH42" s="7">
        <v>17.37</v>
      </c>
      <c r="AI42" s="7">
        <v>78.31</v>
      </c>
      <c r="AJ42" s="7">
        <v>41.76</v>
      </c>
      <c r="AK42" s="7">
        <v>19.739999999999998</v>
      </c>
      <c r="AL42" s="7">
        <v>16.809999999999999</v>
      </c>
    </row>
    <row r="43" spans="1:38" ht="20.100000000000001" customHeight="1">
      <c r="A43" s="9" t="s">
        <v>128</v>
      </c>
      <c r="B43" s="7">
        <v>84.87</v>
      </c>
      <c r="C43" s="7">
        <v>32.130000000000003</v>
      </c>
      <c r="D43" s="7">
        <v>27.4</v>
      </c>
      <c r="E43" s="7">
        <v>13.58</v>
      </c>
      <c r="F43" s="7">
        <v>12.86</v>
      </c>
      <c r="G43" s="7">
        <v>86.01</v>
      </c>
      <c r="H43" s="7">
        <v>37.049999999999997</v>
      </c>
      <c r="I43" s="7">
        <v>35.17</v>
      </c>
      <c r="J43" s="7">
        <v>13.79</v>
      </c>
      <c r="K43" s="7">
        <v>83.77</v>
      </c>
      <c r="L43" s="7">
        <v>45.34</v>
      </c>
      <c r="M43" s="7">
        <v>25.43</v>
      </c>
      <c r="N43" s="7">
        <v>13</v>
      </c>
      <c r="O43" s="7">
        <v>74.63</v>
      </c>
      <c r="P43" s="7">
        <v>43.87</v>
      </c>
      <c r="Q43" s="7">
        <v>13.88</v>
      </c>
      <c r="R43" s="7">
        <v>16.88</v>
      </c>
      <c r="S43" s="7">
        <v>75.98</v>
      </c>
      <c r="T43" s="7">
        <v>42.31</v>
      </c>
      <c r="U43" s="7">
        <v>17.03</v>
      </c>
      <c r="V43" s="7">
        <v>16.64</v>
      </c>
      <c r="W43" s="7">
        <v>79.34</v>
      </c>
      <c r="X43" s="7">
        <v>45.5</v>
      </c>
      <c r="Y43" s="7">
        <v>16.84</v>
      </c>
      <c r="Z43" s="7">
        <v>16.989999999999998</v>
      </c>
      <c r="AA43" s="7">
        <v>80.59</v>
      </c>
      <c r="AB43" s="7">
        <v>43.66</v>
      </c>
      <c r="AC43" s="7">
        <v>20.11</v>
      </c>
      <c r="AD43" s="7">
        <v>16.82</v>
      </c>
      <c r="AE43" s="7">
        <v>82.69</v>
      </c>
      <c r="AF43" s="7">
        <v>46.86</v>
      </c>
      <c r="AG43" s="7">
        <v>18.25</v>
      </c>
      <c r="AH43" s="7">
        <v>17.57</v>
      </c>
      <c r="AI43" s="7">
        <v>81.67</v>
      </c>
      <c r="AJ43" s="7">
        <v>47.07</v>
      </c>
      <c r="AK43" s="7">
        <v>17.62</v>
      </c>
      <c r="AL43" s="7">
        <v>16.989999999999998</v>
      </c>
    </row>
    <row r="44" spans="1:38" ht="20.100000000000001" customHeight="1">
      <c r="A44" s="9" t="s">
        <v>127</v>
      </c>
      <c r="B44" s="7">
        <v>86.23</v>
      </c>
      <c r="C44" s="7">
        <v>33.56</v>
      </c>
      <c r="D44" s="7">
        <v>25.58</v>
      </c>
      <c r="E44" s="7">
        <v>13.16</v>
      </c>
      <c r="F44" s="7">
        <v>14.64</v>
      </c>
      <c r="G44" s="7">
        <v>86.77</v>
      </c>
      <c r="H44" s="7">
        <v>39.28</v>
      </c>
      <c r="I44" s="7">
        <v>34.11</v>
      </c>
      <c r="J44" s="7">
        <v>13.38</v>
      </c>
      <c r="K44" s="7">
        <v>83.17</v>
      </c>
      <c r="L44" s="7">
        <v>42.18</v>
      </c>
      <c r="M44" s="7">
        <v>27.98</v>
      </c>
      <c r="N44" s="7">
        <v>13.02</v>
      </c>
      <c r="O44" s="7">
        <v>79.040000000000006</v>
      </c>
      <c r="P44" s="7">
        <v>45.55</v>
      </c>
      <c r="Q44" s="7">
        <v>16.68</v>
      </c>
      <c r="R44" s="7">
        <v>16.809999999999999</v>
      </c>
      <c r="S44" s="7">
        <v>76.98</v>
      </c>
      <c r="T44" s="7">
        <v>43.12</v>
      </c>
      <c r="U44" s="7">
        <v>17.12</v>
      </c>
      <c r="V44" s="7">
        <v>16.73</v>
      </c>
      <c r="W44" s="7">
        <v>85.57</v>
      </c>
      <c r="X44" s="7">
        <v>47.26</v>
      </c>
      <c r="Y44" s="7">
        <v>20.6</v>
      </c>
      <c r="Z44" s="7">
        <v>17.7</v>
      </c>
      <c r="AA44" s="7">
        <v>83.33</v>
      </c>
      <c r="AB44" s="7">
        <v>45.95</v>
      </c>
      <c r="AC44" s="7">
        <v>21.23</v>
      </c>
      <c r="AD44" s="7">
        <v>16.149999999999999</v>
      </c>
      <c r="AE44" s="7">
        <v>86.54</v>
      </c>
      <c r="AF44" s="7">
        <v>48.79</v>
      </c>
      <c r="AG44" s="7">
        <v>20.29</v>
      </c>
      <c r="AH44" s="7">
        <v>17.46</v>
      </c>
      <c r="AI44" s="7">
        <v>80.69</v>
      </c>
      <c r="AJ44" s="7">
        <v>46.29</v>
      </c>
      <c r="AK44" s="7">
        <v>17.239999999999998</v>
      </c>
      <c r="AL44" s="7">
        <v>17.16</v>
      </c>
    </row>
    <row r="45" spans="1:38" ht="20.100000000000001" customHeight="1">
      <c r="A45" s="9" t="s">
        <v>124</v>
      </c>
      <c r="B45" s="7">
        <v>85.21</v>
      </c>
      <c r="C45" s="7">
        <v>31.35</v>
      </c>
      <c r="D45" s="7">
        <v>25.75</v>
      </c>
      <c r="E45" s="7">
        <v>13.99</v>
      </c>
      <c r="F45" s="7">
        <v>14.71</v>
      </c>
      <c r="G45" s="7">
        <v>83.33</v>
      </c>
      <c r="H45" s="7">
        <v>35.18</v>
      </c>
      <c r="I45" s="7">
        <v>34.9</v>
      </c>
      <c r="J45" s="7">
        <v>13.25</v>
      </c>
      <c r="K45" s="7">
        <v>77.27</v>
      </c>
      <c r="L45" s="7">
        <v>42.24</v>
      </c>
      <c r="M45" s="7">
        <v>20.97</v>
      </c>
      <c r="N45" s="7">
        <v>14.05</v>
      </c>
      <c r="O45" s="7">
        <v>69.91</v>
      </c>
      <c r="P45" s="7">
        <v>46.24</v>
      </c>
      <c r="Q45" s="7">
        <v>7.65</v>
      </c>
      <c r="R45" s="7">
        <v>16.03</v>
      </c>
      <c r="S45" s="7">
        <v>77.290000000000006</v>
      </c>
      <c r="T45" s="7">
        <v>44.25</v>
      </c>
      <c r="U45" s="7">
        <v>15.67</v>
      </c>
      <c r="V45" s="7">
        <v>17.38</v>
      </c>
      <c r="W45" s="7">
        <v>77.400000000000006</v>
      </c>
      <c r="X45" s="7">
        <v>44.89</v>
      </c>
      <c r="Y45" s="7">
        <v>15.52</v>
      </c>
      <c r="Z45" s="7">
        <v>17</v>
      </c>
      <c r="AA45" s="7">
        <v>80.209999999999994</v>
      </c>
      <c r="AB45" s="7">
        <v>44.76</v>
      </c>
      <c r="AC45" s="7">
        <v>18.440000000000001</v>
      </c>
      <c r="AD45" s="7">
        <v>17.010000000000002</v>
      </c>
      <c r="AE45" s="7">
        <v>81.180000000000007</v>
      </c>
      <c r="AF45" s="7">
        <v>46.32</v>
      </c>
      <c r="AG45" s="7">
        <v>17.54</v>
      </c>
      <c r="AH45" s="7">
        <v>17.32</v>
      </c>
      <c r="AI45" s="7">
        <v>82.54</v>
      </c>
      <c r="AJ45" s="7">
        <v>47.46</v>
      </c>
      <c r="AK45" s="7">
        <v>17.66</v>
      </c>
      <c r="AL45" s="7">
        <v>17.43</v>
      </c>
    </row>
    <row r="46" spans="1:38" ht="20.100000000000001" customHeight="1">
      <c r="A46" s="9" t="s">
        <v>119</v>
      </c>
      <c r="B46" s="7">
        <v>81.44</v>
      </c>
      <c r="C46" s="7">
        <v>32.229999999999997</v>
      </c>
      <c r="D46" s="7">
        <v>26.24</v>
      </c>
      <c r="E46" s="7">
        <v>12</v>
      </c>
      <c r="F46" s="7">
        <v>11.67</v>
      </c>
      <c r="G46" s="7">
        <v>77.58</v>
      </c>
      <c r="H46" s="7">
        <v>34.39</v>
      </c>
      <c r="I46" s="7">
        <v>31.46</v>
      </c>
      <c r="J46" s="7">
        <v>11.72</v>
      </c>
      <c r="K46" s="7">
        <v>88.38</v>
      </c>
      <c r="L46" s="7">
        <v>48.74</v>
      </c>
      <c r="M46" s="7">
        <v>25.59</v>
      </c>
      <c r="N46" s="7">
        <v>14.06</v>
      </c>
      <c r="O46" s="7">
        <v>80.52</v>
      </c>
      <c r="P46" s="7">
        <v>44.46</v>
      </c>
      <c r="Q46" s="7">
        <v>18.89</v>
      </c>
      <c r="R46" s="7">
        <v>17.170000000000002</v>
      </c>
      <c r="S46" s="7">
        <v>73.3</v>
      </c>
      <c r="T46" s="7">
        <v>45.11</v>
      </c>
      <c r="U46" s="7">
        <v>11.32</v>
      </c>
      <c r="V46" s="7">
        <v>16.86</v>
      </c>
      <c r="W46" s="7">
        <v>79.760000000000005</v>
      </c>
      <c r="X46" s="7">
        <v>45</v>
      </c>
      <c r="Y46" s="7">
        <v>19.05</v>
      </c>
      <c r="Z46" s="7">
        <v>15.71</v>
      </c>
      <c r="AA46" s="7">
        <v>84.16</v>
      </c>
      <c r="AB46" s="7">
        <v>45.4</v>
      </c>
      <c r="AC46" s="7">
        <v>20.92</v>
      </c>
      <c r="AD46" s="7">
        <v>17.84</v>
      </c>
      <c r="AE46" s="7">
        <v>84.74</v>
      </c>
      <c r="AF46" s="7">
        <v>48.35</v>
      </c>
      <c r="AG46" s="7">
        <v>18.53</v>
      </c>
      <c r="AH46" s="7">
        <v>17.86</v>
      </c>
      <c r="AI46" s="7">
        <v>83.9</v>
      </c>
      <c r="AJ46" s="7">
        <v>48.59</v>
      </c>
      <c r="AK46" s="7">
        <v>17.190000000000001</v>
      </c>
      <c r="AL46" s="7">
        <v>18.11</v>
      </c>
    </row>
    <row r="47" spans="1:38" ht="20.100000000000001" customHeight="1">
      <c r="A47" s="9" t="s">
        <v>279</v>
      </c>
      <c r="B47" s="7">
        <v>82.3</v>
      </c>
      <c r="C47" s="7">
        <v>33.36</v>
      </c>
      <c r="D47" s="7">
        <v>23.83</v>
      </c>
      <c r="E47" s="7">
        <v>13.32</v>
      </c>
      <c r="F47" s="7">
        <v>12.38</v>
      </c>
      <c r="G47" s="7">
        <v>86.51</v>
      </c>
      <c r="H47" s="7">
        <v>38.200000000000003</v>
      </c>
      <c r="I47" s="7">
        <v>34.58</v>
      </c>
      <c r="J47" s="7">
        <v>13.73</v>
      </c>
      <c r="K47" s="7">
        <v>84.53</v>
      </c>
      <c r="L47" s="7">
        <v>47.73</v>
      </c>
      <c r="M47" s="7">
        <v>23.43</v>
      </c>
      <c r="N47" s="7">
        <v>13.38</v>
      </c>
      <c r="O47" s="7">
        <v>78.92</v>
      </c>
      <c r="P47" s="7">
        <v>45.9</v>
      </c>
      <c r="Q47" s="7">
        <v>16.75</v>
      </c>
      <c r="R47" s="7">
        <v>16.27</v>
      </c>
      <c r="S47" s="7">
        <v>76.52</v>
      </c>
      <c r="T47" s="7">
        <v>45.18</v>
      </c>
      <c r="U47" s="7">
        <v>15.21</v>
      </c>
      <c r="V47" s="7">
        <v>16.13</v>
      </c>
      <c r="W47" s="7">
        <v>79.66</v>
      </c>
      <c r="X47" s="7">
        <v>45.56</v>
      </c>
      <c r="Y47" s="7">
        <v>17.62</v>
      </c>
      <c r="Z47" s="7">
        <v>16.48</v>
      </c>
      <c r="AA47" s="7">
        <v>81.22</v>
      </c>
      <c r="AB47" s="7">
        <v>46.05</v>
      </c>
      <c r="AC47" s="7">
        <v>18.23</v>
      </c>
      <c r="AD47" s="7">
        <v>16.98</v>
      </c>
      <c r="AE47" s="7">
        <v>82.51</v>
      </c>
      <c r="AF47" s="7">
        <v>47.09</v>
      </c>
      <c r="AG47" s="7">
        <v>19.059999999999999</v>
      </c>
      <c r="AH47" s="7">
        <v>16.350000000000001</v>
      </c>
      <c r="AI47" s="7">
        <v>77.81</v>
      </c>
      <c r="AJ47" s="7">
        <v>45.96</v>
      </c>
      <c r="AK47" s="7">
        <v>15.34</v>
      </c>
      <c r="AL47" s="7">
        <v>16.510000000000002</v>
      </c>
    </row>
    <row r="48" spans="1:38" ht="20.100000000000001" customHeight="1">
      <c r="A48" s="9" t="s">
        <v>109</v>
      </c>
      <c r="B48" s="7">
        <v>69.89</v>
      </c>
      <c r="C48" s="7">
        <v>32.630000000000003</v>
      </c>
      <c r="D48" s="7">
        <v>13.08</v>
      </c>
      <c r="E48" s="7">
        <v>12.47</v>
      </c>
      <c r="F48" s="7">
        <v>12.05</v>
      </c>
      <c r="G48" s="7">
        <v>86.44</v>
      </c>
      <c r="H48" s="7">
        <v>37.14</v>
      </c>
      <c r="I48" s="7">
        <v>36.159999999999997</v>
      </c>
      <c r="J48" s="7">
        <v>13.14</v>
      </c>
      <c r="K48" s="7">
        <v>78.819999999999993</v>
      </c>
      <c r="L48" s="7">
        <v>47.66</v>
      </c>
      <c r="M48" s="7">
        <v>19.03</v>
      </c>
      <c r="N48" s="7">
        <v>12.14</v>
      </c>
      <c r="O48" s="7">
        <v>73.13</v>
      </c>
      <c r="P48" s="7">
        <v>45.94</v>
      </c>
      <c r="Q48" s="7">
        <v>10.57</v>
      </c>
      <c r="R48" s="7">
        <v>16.62</v>
      </c>
      <c r="S48" s="7">
        <v>67.27</v>
      </c>
      <c r="T48" s="7">
        <v>46.43</v>
      </c>
      <c r="U48" s="7">
        <v>6.13</v>
      </c>
      <c r="V48" s="7">
        <v>14.71</v>
      </c>
      <c r="W48" s="7">
        <v>76.739999999999995</v>
      </c>
      <c r="X48" s="7">
        <v>46.69</v>
      </c>
      <c r="Y48" s="7">
        <v>14.2</v>
      </c>
      <c r="Z48" s="7">
        <v>15.84</v>
      </c>
      <c r="AA48" s="7">
        <v>74.22</v>
      </c>
      <c r="AB48" s="7">
        <v>46.33</v>
      </c>
      <c r="AC48" s="7">
        <v>11.48</v>
      </c>
      <c r="AD48" s="7">
        <v>16.41</v>
      </c>
      <c r="AE48" s="7">
        <v>79.650000000000006</v>
      </c>
      <c r="AF48" s="7">
        <v>45.04</v>
      </c>
      <c r="AG48" s="7">
        <v>18.899999999999999</v>
      </c>
      <c r="AH48" s="7">
        <v>15.72</v>
      </c>
      <c r="AI48" s="7">
        <v>73.8</v>
      </c>
      <c r="AJ48" s="7">
        <v>46.46</v>
      </c>
      <c r="AK48" s="7">
        <v>10.32</v>
      </c>
      <c r="AL48" s="7">
        <v>17.02</v>
      </c>
    </row>
    <row r="49" spans="1:38" ht="20.100000000000001" customHeight="1">
      <c r="A49" s="9" t="s">
        <v>105</v>
      </c>
      <c r="B49" s="7">
        <v>85.62</v>
      </c>
      <c r="C49" s="7">
        <v>34.07</v>
      </c>
      <c r="D49" s="7">
        <v>24.24</v>
      </c>
      <c r="E49" s="7">
        <v>13.89</v>
      </c>
      <c r="F49" s="7">
        <v>14.04</v>
      </c>
      <c r="G49" s="7">
        <v>86.17</v>
      </c>
      <c r="H49" s="7">
        <v>38.18</v>
      </c>
      <c r="I49" s="7">
        <v>33.979999999999997</v>
      </c>
      <c r="J49" s="7">
        <v>14.01</v>
      </c>
      <c r="K49" s="7">
        <v>78.709999999999994</v>
      </c>
      <c r="L49" s="7">
        <v>43.52</v>
      </c>
      <c r="M49" s="7">
        <v>22.09</v>
      </c>
      <c r="N49" s="7">
        <v>13.1</v>
      </c>
      <c r="O49" s="7">
        <v>83.37</v>
      </c>
      <c r="P49" s="7">
        <v>48.97</v>
      </c>
      <c r="Q49" s="7">
        <v>18.510000000000002</v>
      </c>
      <c r="R49" s="7">
        <v>15.89</v>
      </c>
      <c r="S49" s="7">
        <v>71.45</v>
      </c>
      <c r="T49" s="7">
        <v>45.05</v>
      </c>
      <c r="U49" s="7">
        <v>10.25</v>
      </c>
      <c r="V49" s="7">
        <v>16.16</v>
      </c>
      <c r="W49" s="7">
        <v>77.650000000000006</v>
      </c>
      <c r="X49" s="7">
        <v>43.67</v>
      </c>
      <c r="Y49" s="7">
        <v>17.86</v>
      </c>
      <c r="Z49" s="7">
        <v>16.12</v>
      </c>
      <c r="AA49" s="7">
        <v>78.540000000000006</v>
      </c>
      <c r="AB49" s="7">
        <v>45.15</v>
      </c>
      <c r="AC49" s="7">
        <v>16.559999999999999</v>
      </c>
      <c r="AD49" s="7">
        <v>16.829999999999998</v>
      </c>
      <c r="AE49" s="7">
        <v>80.040000000000006</v>
      </c>
      <c r="AF49" s="7">
        <v>45.74</v>
      </c>
      <c r="AG49" s="7">
        <v>19.059999999999999</v>
      </c>
      <c r="AH49" s="7">
        <v>15.24</v>
      </c>
      <c r="AI49" s="7">
        <v>73.180000000000007</v>
      </c>
      <c r="AJ49" s="7">
        <v>43.45</v>
      </c>
      <c r="AK49" s="7">
        <v>14.76</v>
      </c>
      <c r="AL49" s="7">
        <v>14.97</v>
      </c>
    </row>
    <row r="50" spans="1:38" ht="20.100000000000001" customHeight="1">
      <c r="A50" s="9" t="s">
        <v>107</v>
      </c>
      <c r="B50" s="7">
        <v>81.66</v>
      </c>
      <c r="C50" s="7">
        <v>33.590000000000003</v>
      </c>
      <c r="D50" s="7">
        <v>22.67</v>
      </c>
      <c r="E50" s="7">
        <v>12.53</v>
      </c>
      <c r="F50" s="7">
        <v>13.52</v>
      </c>
      <c r="G50" s="7">
        <v>87.57</v>
      </c>
      <c r="H50" s="7">
        <v>40.54</v>
      </c>
      <c r="I50" s="7">
        <v>32.49</v>
      </c>
      <c r="J50" s="7">
        <v>14.55</v>
      </c>
      <c r="K50" s="7">
        <v>89.1</v>
      </c>
      <c r="L50" s="7">
        <v>50.77</v>
      </c>
      <c r="M50" s="7">
        <v>24.13</v>
      </c>
      <c r="N50" s="7">
        <v>14.2</v>
      </c>
      <c r="O50" s="7">
        <v>78.2</v>
      </c>
      <c r="P50" s="7">
        <v>45.76</v>
      </c>
      <c r="Q50" s="7">
        <v>16.989999999999998</v>
      </c>
      <c r="R50" s="7">
        <v>15.46</v>
      </c>
      <c r="S50" s="7">
        <v>77.010000000000005</v>
      </c>
      <c r="T50" s="7">
        <v>44.62</v>
      </c>
      <c r="U50" s="7">
        <v>16.579999999999998</v>
      </c>
      <c r="V50" s="7">
        <v>15.82</v>
      </c>
      <c r="W50" s="7">
        <v>79.61</v>
      </c>
      <c r="X50" s="7">
        <v>45.03</v>
      </c>
      <c r="Y50" s="7">
        <v>17.48</v>
      </c>
      <c r="Z50" s="7">
        <v>17.100000000000001</v>
      </c>
      <c r="AA50" s="7">
        <v>83.39</v>
      </c>
      <c r="AB50" s="7">
        <v>46.82</v>
      </c>
      <c r="AC50" s="7">
        <v>19.600000000000001</v>
      </c>
      <c r="AD50" s="7">
        <v>16.97</v>
      </c>
      <c r="AE50" s="7">
        <v>80.97</v>
      </c>
      <c r="AF50" s="7">
        <v>48.04</v>
      </c>
      <c r="AG50" s="7">
        <v>16.47</v>
      </c>
      <c r="AH50" s="7">
        <v>16.46</v>
      </c>
      <c r="AI50" s="7">
        <v>77.599999999999994</v>
      </c>
      <c r="AJ50" s="7">
        <v>45.28</v>
      </c>
      <c r="AK50" s="7">
        <v>14.55</v>
      </c>
      <c r="AL50" s="7">
        <v>17.78</v>
      </c>
    </row>
    <row r="51" spans="1:38" ht="20.100000000000001" customHeight="1">
      <c r="A51" s="9" t="s">
        <v>102</v>
      </c>
      <c r="B51" s="7">
        <v>86.66</v>
      </c>
      <c r="C51" s="7">
        <v>33.9</v>
      </c>
      <c r="D51" s="7">
        <v>25.93</v>
      </c>
      <c r="E51" s="7">
        <v>13.67</v>
      </c>
      <c r="F51" s="7">
        <v>14.04</v>
      </c>
      <c r="G51" s="7">
        <v>87.1</v>
      </c>
      <c r="H51" s="7">
        <v>38.58</v>
      </c>
      <c r="I51" s="7">
        <v>34.28</v>
      </c>
      <c r="J51" s="7">
        <v>14.25</v>
      </c>
      <c r="K51" s="7">
        <v>87.25</v>
      </c>
      <c r="L51" s="7">
        <v>50.21</v>
      </c>
      <c r="M51" s="7">
        <v>23.05</v>
      </c>
      <c r="N51" s="7">
        <v>13.99</v>
      </c>
      <c r="O51" s="7">
        <v>79.91</v>
      </c>
      <c r="P51" s="7">
        <v>46.68</v>
      </c>
      <c r="Q51" s="7">
        <v>16.149999999999999</v>
      </c>
      <c r="R51" s="7">
        <v>17.079999999999998</v>
      </c>
      <c r="S51" s="7">
        <v>80.680000000000007</v>
      </c>
      <c r="T51" s="7">
        <v>46.19</v>
      </c>
      <c r="U51" s="7">
        <v>17.559999999999999</v>
      </c>
      <c r="V51" s="7">
        <v>16.940000000000001</v>
      </c>
      <c r="W51" s="7">
        <v>77.459999999999994</v>
      </c>
      <c r="X51" s="7">
        <v>45.8</v>
      </c>
      <c r="Y51" s="7">
        <v>15.08</v>
      </c>
      <c r="Z51" s="7">
        <v>16.579999999999998</v>
      </c>
      <c r="AA51" s="7">
        <v>79.930000000000007</v>
      </c>
      <c r="AB51" s="7">
        <v>45.55</v>
      </c>
      <c r="AC51" s="7">
        <v>19.97</v>
      </c>
      <c r="AD51" s="7">
        <v>14.41</v>
      </c>
      <c r="AE51" s="7">
        <v>84.09</v>
      </c>
      <c r="AF51" s="7">
        <v>48.76</v>
      </c>
      <c r="AG51" s="7">
        <v>19.27</v>
      </c>
      <c r="AH51" s="7">
        <v>16.059999999999999</v>
      </c>
      <c r="AI51" s="7">
        <v>82.7</v>
      </c>
      <c r="AJ51" s="7">
        <v>46.6</v>
      </c>
      <c r="AK51" s="7">
        <v>18.850000000000001</v>
      </c>
      <c r="AL51" s="7">
        <v>17.25</v>
      </c>
    </row>
    <row r="52" spans="1:38" ht="20.100000000000001" customHeight="1">
      <c r="A52" s="9" t="s">
        <v>106</v>
      </c>
      <c r="B52" s="7">
        <v>77.45</v>
      </c>
      <c r="C52" s="7">
        <v>31.35</v>
      </c>
      <c r="D52" s="7">
        <v>24.67</v>
      </c>
      <c r="E52" s="7">
        <v>13.19</v>
      </c>
      <c r="F52" s="7">
        <v>8.57</v>
      </c>
      <c r="G52" s="7">
        <v>82.69</v>
      </c>
      <c r="H52" s="7">
        <v>38.08</v>
      </c>
      <c r="I52" s="7">
        <v>31.03</v>
      </c>
      <c r="J52" s="7">
        <v>13.59</v>
      </c>
      <c r="K52" s="7">
        <v>86.3</v>
      </c>
      <c r="L52" s="7">
        <v>47.73</v>
      </c>
      <c r="M52" s="7">
        <v>25.38</v>
      </c>
      <c r="N52" s="7">
        <v>13.18</v>
      </c>
      <c r="O52" s="7">
        <v>76.44</v>
      </c>
      <c r="P52" s="7">
        <v>43.61</v>
      </c>
      <c r="Q52" s="7">
        <v>17.399999999999999</v>
      </c>
      <c r="R52" s="7">
        <v>15.43</v>
      </c>
      <c r="S52" s="7">
        <v>77.48</v>
      </c>
      <c r="T52" s="7">
        <v>44.72</v>
      </c>
      <c r="U52" s="7">
        <v>17</v>
      </c>
      <c r="V52" s="7">
        <v>15.76</v>
      </c>
      <c r="W52" s="7">
        <v>84.19</v>
      </c>
      <c r="X52" s="7">
        <v>49.07</v>
      </c>
      <c r="Y52" s="7">
        <v>18.48</v>
      </c>
      <c r="Z52" s="7">
        <v>16.63</v>
      </c>
      <c r="AA52" s="7">
        <v>85.5</v>
      </c>
      <c r="AB52" s="7">
        <v>49.31</v>
      </c>
      <c r="AC52" s="7">
        <v>18.84</v>
      </c>
      <c r="AD52" s="7">
        <v>17.350000000000001</v>
      </c>
      <c r="AE52" s="7">
        <v>80.63</v>
      </c>
      <c r="AF52" s="7">
        <v>46.02</v>
      </c>
      <c r="AG52" s="7">
        <v>17.73</v>
      </c>
      <c r="AH52" s="7">
        <v>16.88</v>
      </c>
      <c r="AI52" s="7">
        <v>78.8</v>
      </c>
      <c r="AJ52" s="7">
        <v>46.12</v>
      </c>
      <c r="AK52" s="7">
        <v>15.65</v>
      </c>
      <c r="AL52" s="7">
        <v>17.02</v>
      </c>
    </row>
    <row r="53" spans="1:38" ht="20.100000000000001" customHeight="1">
      <c r="A53" s="9" t="s">
        <v>108</v>
      </c>
      <c r="B53" s="7">
        <v>82.51</v>
      </c>
      <c r="C53" s="7">
        <v>32.35</v>
      </c>
      <c r="D53" s="7">
        <v>24.64</v>
      </c>
      <c r="E53" s="7">
        <v>13.8</v>
      </c>
      <c r="F53" s="7">
        <v>12.53</v>
      </c>
      <c r="G53" s="7">
        <v>87.93</v>
      </c>
      <c r="H53" s="7">
        <v>38.89</v>
      </c>
      <c r="I53" s="7">
        <v>35.69</v>
      </c>
      <c r="J53" s="7">
        <v>13.35</v>
      </c>
      <c r="K53" s="7">
        <v>88.79</v>
      </c>
      <c r="L53" s="7">
        <v>48.61</v>
      </c>
      <c r="M53" s="7">
        <v>25.83</v>
      </c>
      <c r="N53" s="7">
        <v>14.36</v>
      </c>
      <c r="O53" s="7">
        <v>79.52</v>
      </c>
      <c r="P53" s="7">
        <v>44.7</v>
      </c>
      <c r="Q53" s="7">
        <v>17.77</v>
      </c>
      <c r="R53" s="7">
        <v>17.05</v>
      </c>
      <c r="S53" s="7">
        <v>78.91</v>
      </c>
      <c r="T53" s="7">
        <v>45.39</v>
      </c>
      <c r="U53" s="7">
        <v>18</v>
      </c>
      <c r="V53" s="7">
        <v>15.52</v>
      </c>
      <c r="W53" s="7">
        <v>82.09</v>
      </c>
      <c r="X53" s="7">
        <v>45.78</v>
      </c>
      <c r="Y53" s="7">
        <v>19.600000000000001</v>
      </c>
      <c r="Z53" s="7">
        <v>16.72</v>
      </c>
      <c r="AA53" s="7">
        <v>82.71</v>
      </c>
      <c r="AB53" s="7">
        <v>45.52</v>
      </c>
      <c r="AC53" s="7">
        <v>19.96</v>
      </c>
      <c r="AD53" s="7">
        <v>17.239999999999998</v>
      </c>
      <c r="AE53" s="7">
        <v>86.26</v>
      </c>
      <c r="AF53" s="7">
        <v>47.99</v>
      </c>
      <c r="AG53" s="7">
        <v>21.54</v>
      </c>
      <c r="AH53" s="7">
        <v>16.73</v>
      </c>
      <c r="AI53" s="7">
        <v>75.91</v>
      </c>
      <c r="AJ53" s="7">
        <v>46.45</v>
      </c>
      <c r="AK53" s="7">
        <v>13.6</v>
      </c>
      <c r="AL53" s="7">
        <v>15.86</v>
      </c>
    </row>
    <row r="54" spans="1:38" ht="20.100000000000001" customHeight="1">
      <c r="A54" s="9" t="s">
        <v>103</v>
      </c>
      <c r="B54" s="7">
        <v>86.72</v>
      </c>
      <c r="C54" s="7">
        <v>35.35</v>
      </c>
      <c r="D54" s="7">
        <v>24.72</v>
      </c>
      <c r="E54" s="7">
        <v>13.97</v>
      </c>
      <c r="F54" s="7">
        <v>13.09</v>
      </c>
      <c r="G54" s="7">
        <v>88.67</v>
      </c>
      <c r="H54" s="7">
        <v>38.340000000000003</v>
      </c>
      <c r="I54" s="7">
        <v>36.479999999999997</v>
      </c>
      <c r="J54" s="7">
        <v>13.85</v>
      </c>
      <c r="K54" s="7">
        <v>85.35</v>
      </c>
      <c r="L54" s="7">
        <v>45.1</v>
      </c>
      <c r="M54" s="7">
        <v>27.12</v>
      </c>
      <c r="N54" s="7">
        <v>13.13</v>
      </c>
      <c r="O54" s="7">
        <v>82.91</v>
      </c>
      <c r="P54" s="7">
        <v>46.4</v>
      </c>
      <c r="Q54" s="7">
        <v>19.899999999999999</v>
      </c>
      <c r="R54" s="7">
        <v>16.62</v>
      </c>
      <c r="S54" s="7">
        <v>80.77</v>
      </c>
      <c r="T54" s="7">
        <v>45.11</v>
      </c>
      <c r="U54" s="7">
        <v>19.260000000000002</v>
      </c>
      <c r="V54" s="7">
        <v>16.41</v>
      </c>
      <c r="W54" s="7">
        <v>80.83</v>
      </c>
      <c r="X54" s="7">
        <v>44.44</v>
      </c>
      <c r="Y54" s="7">
        <v>19.55</v>
      </c>
      <c r="Z54" s="7">
        <v>16.850000000000001</v>
      </c>
      <c r="AA54" s="7">
        <v>83.55</v>
      </c>
      <c r="AB54" s="7">
        <v>45.23</v>
      </c>
      <c r="AC54" s="7">
        <v>20.02</v>
      </c>
      <c r="AD54" s="7">
        <v>18.29</v>
      </c>
      <c r="AE54" s="7">
        <v>84.25</v>
      </c>
      <c r="AF54" s="7">
        <v>47.52</v>
      </c>
      <c r="AG54" s="7">
        <v>19.84</v>
      </c>
      <c r="AH54" s="7">
        <v>16.89</v>
      </c>
      <c r="AI54" s="7">
        <v>77</v>
      </c>
      <c r="AJ54" s="7">
        <v>45.75</v>
      </c>
      <c r="AK54" s="7">
        <v>14.51</v>
      </c>
      <c r="AL54" s="7">
        <v>16.739999999999998</v>
      </c>
    </row>
    <row r="55" spans="1:38" ht="20.100000000000001" customHeight="1">
      <c r="A55" s="9" t="s">
        <v>104</v>
      </c>
      <c r="B55" s="7">
        <v>77.319999999999993</v>
      </c>
      <c r="C55" s="7">
        <v>32.880000000000003</v>
      </c>
      <c r="D55" s="7">
        <v>20.27</v>
      </c>
      <c r="E55" s="7">
        <v>12.83</v>
      </c>
      <c r="F55" s="7">
        <v>11.72</v>
      </c>
      <c r="G55" s="7">
        <v>77.2</v>
      </c>
      <c r="H55" s="7">
        <v>33.200000000000003</v>
      </c>
      <c r="I55" s="7">
        <v>30.96</v>
      </c>
      <c r="J55" s="7">
        <v>13.04</v>
      </c>
      <c r="K55" s="7">
        <v>80.290000000000006</v>
      </c>
      <c r="L55" s="7">
        <v>46.37</v>
      </c>
      <c r="M55" s="7">
        <v>20.83</v>
      </c>
      <c r="N55" s="7">
        <v>13.09</v>
      </c>
      <c r="O55" s="7">
        <v>78.510000000000005</v>
      </c>
      <c r="P55" s="7">
        <v>45.77</v>
      </c>
      <c r="Q55" s="7">
        <v>16.75</v>
      </c>
      <c r="R55" s="7">
        <v>16</v>
      </c>
      <c r="S55" s="7">
        <v>78.849999999999994</v>
      </c>
      <c r="T55" s="7">
        <v>44.57</v>
      </c>
      <c r="U55" s="7">
        <v>16.920000000000002</v>
      </c>
      <c r="V55" s="7">
        <v>17.36</v>
      </c>
      <c r="W55" s="7">
        <v>76.66</v>
      </c>
      <c r="X55" s="7">
        <v>41.89</v>
      </c>
      <c r="Y55" s="7">
        <v>18.72</v>
      </c>
      <c r="Z55" s="7">
        <v>16.04</v>
      </c>
      <c r="AA55" s="7">
        <v>83</v>
      </c>
      <c r="AB55" s="7">
        <v>45.96</v>
      </c>
      <c r="AC55" s="7">
        <v>19.38</v>
      </c>
      <c r="AD55" s="7">
        <v>17.670000000000002</v>
      </c>
      <c r="AE55" s="7">
        <v>84.86</v>
      </c>
      <c r="AF55" s="7">
        <v>47.46</v>
      </c>
      <c r="AG55" s="7">
        <v>19.7</v>
      </c>
      <c r="AH55" s="7">
        <v>17.7</v>
      </c>
      <c r="AI55" s="7">
        <v>83.29</v>
      </c>
      <c r="AJ55" s="7">
        <v>46.47</v>
      </c>
      <c r="AK55" s="7">
        <v>20.51</v>
      </c>
      <c r="AL55" s="7">
        <v>16.309999999999999</v>
      </c>
    </row>
    <row r="56" spans="1:38" ht="20.100000000000001" customHeight="1">
      <c r="A56" s="9" t="s">
        <v>271</v>
      </c>
      <c r="B56" s="6" t="s">
        <v>268</v>
      </c>
      <c r="C56" s="6" t="s">
        <v>268</v>
      </c>
      <c r="D56" s="6" t="s">
        <v>268</v>
      </c>
      <c r="E56" s="6" t="s">
        <v>268</v>
      </c>
      <c r="F56" s="6" t="s">
        <v>268</v>
      </c>
      <c r="G56" s="6" t="s">
        <v>268</v>
      </c>
      <c r="H56" s="6" t="s">
        <v>268</v>
      </c>
      <c r="I56" s="6" t="s">
        <v>268</v>
      </c>
      <c r="J56" s="6" t="s">
        <v>268</v>
      </c>
      <c r="K56" s="6" t="s">
        <v>268</v>
      </c>
      <c r="L56" s="6" t="s">
        <v>268</v>
      </c>
      <c r="M56" s="6" t="s">
        <v>268</v>
      </c>
      <c r="N56" s="6" t="s">
        <v>268</v>
      </c>
      <c r="O56" s="6" t="s">
        <v>268</v>
      </c>
      <c r="P56" s="6" t="s">
        <v>268</v>
      </c>
      <c r="Q56" s="6" t="s">
        <v>268</v>
      </c>
      <c r="R56" s="6" t="s">
        <v>268</v>
      </c>
      <c r="S56" s="6" t="s">
        <v>268</v>
      </c>
      <c r="T56" s="6" t="s">
        <v>268</v>
      </c>
      <c r="U56" s="6" t="s">
        <v>268</v>
      </c>
      <c r="V56" s="6" t="s">
        <v>268</v>
      </c>
      <c r="W56" s="6" t="s">
        <v>268</v>
      </c>
      <c r="X56" s="6" t="s">
        <v>268</v>
      </c>
      <c r="Y56" s="6" t="s">
        <v>268</v>
      </c>
      <c r="Z56" s="6" t="s">
        <v>268</v>
      </c>
      <c r="AA56" s="6" t="s">
        <v>268</v>
      </c>
      <c r="AB56" s="6" t="s">
        <v>268</v>
      </c>
      <c r="AC56" s="6" t="s">
        <v>268</v>
      </c>
      <c r="AD56" s="6" t="s">
        <v>268</v>
      </c>
      <c r="AE56" s="6" t="s">
        <v>268</v>
      </c>
      <c r="AF56" s="6" t="s">
        <v>268</v>
      </c>
      <c r="AG56" s="6" t="s">
        <v>268</v>
      </c>
      <c r="AH56" s="6" t="s">
        <v>268</v>
      </c>
      <c r="AI56" s="7">
        <v>81.72</v>
      </c>
      <c r="AJ56" s="7">
        <v>47.94</v>
      </c>
      <c r="AK56" s="7">
        <v>17.61</v>
      </c>
      <c r="AL56" s="7">
        <v>16.18</v>
      </c>
    </row>
    <row r="57" spans="1:38" ht="20.100000000000001" customHeight="1">
      <c r="A57" s="9" t="s">
        <v>281</v>
      </c>
      <c r="B57" s="7">
        <v>85.75</v>
      </c>
      <c r="C57" s="7">
        <v>34.92</v>
      </c>
      <c r="D57" s="7">
        <v>26.29</v>
      </c>
      <c r="E57" s="7">
        <v>14.05</v>
      </c>
      <c r="F57" s="7">
        <v>11.12</v>
      </c>
      <c r="G57" s="7">
        <v>84.39</v>
      </c>
      <c r="H57" s="7">
        <v>36.9</v>
      </c>
      <c r="I57" s="7">
        <v>34.82</v>
      </c>
      <c r="J57" s="7">
        <v>12.67</v>
      </c>
      <c r="K57" s="7">
        <v>82.83</v>
      </c>
      <c r="L57" s="7">
        <v>46.71</v>
      </c>
      <c r="M57" s="7">
        <v>22.49</v>
      </c>
      <c r="N57" s="7">
        <v>13.62</v>
      </c>
      <c r="O57" s="7">
        <v>74.12</v>
      </c>
      <c r="P57" s="7">
        <v>45.44</v>
      </c>
      <c r="Q57" s="7">
        <v>12.2</v>
      </c>
      <c r="R57" s="7">
        <v>16.489999999999998</v>
      </c>
      <c r="S57" s="7">
        <v>77.62</v>
      </c>
      <c r="T57" s="7">
        <v>46.38</v>
      </c>
      <c r="U57" s="7">
        <v>14.52</v>
      </c>
      <c r="V57" s="7">
        <v>16.71</v>
      </c>
      <c r="W57" s="7">
        <v>82.95</v>
      </c>
      <c r="X57" s="7">
        <v>47.47</v>
      </c>
      <c r="Y57" s="7">
        <v>18.57</v>
      </c>
      <c r="Z57" s="7">
        <v>16.91</v>
      </c>
      <c r="AA57" s="7">
        <v>82.62</v>
      </c>
      <c r="AB57" s="7">
        <v>47.79</v>
      </c>
      <c r="AC57" s="7">
        <v>17.579999999999998</v>
      </c>
      <c r="AD57" s="7">
        <v>17.48</v>
      </c>
      <c r="AE57" s="7">
        <v>83.74</v>
      </c>
      <c r="AF57" s="7">
        <v>48.65</v>
      </c>
      <c r="AG57" s="7">
        <v>17.59</v>
      </c>
      <c r="AH57" s="7">
        <v>17.5</v>
      </c>
      <c r="AI57" s="7">
        <v>82.66</v>
      </c>
      <c r="AJ57" s="7">
        <v>46.64</v>
      </c>
      <c r="AK57" s="7">
        <v>18.66</v>
      </c>
      <c r="AL57" s="7">
        <v>17.350000000000001</v>
      </c>
    </row>
    <row r="58" spans="1:38" ht="20.100000000000001" customHeight="1">
      <c r="A58" s="9" t="s">
        <v>175</v>
      </c>
      <c r="B58" s="7">
        <v>74.319999999999993</v>
      </c>
      <c r="C58" s="7">
        <v>33.49</v>
      </c>
      <c r="D58" s="7">
        <v>22.34</v>
      </c>
      <c r="E58" s="7">
        <v>12.69</v>
      </c>
      <c r="F58" s="7">
        <v>5.98</v>
      </c>
      <c r="G58" s="7">
        <v>85.89</v>
      </c>
      <c r="H58" s="7">
        <v>37.78</v>
      </c>
      <c r="I58" s="7">
        <v>34.369999999999997</v>
      </c>
      <c r="J58" s="7">
        <v>13.73</v>
      </c>
      <c r="K58" s="7">
        <v>79.28</v>
      </c>
      <c r="L58" s="7">
        <v>45.76</v>
      </c>
      <c r="M58" s="7">
        <v>19.37</v>
      </c>
      <c r="N58" s="7">
        <v>14.14</v>
      </c>
      <c r="O58" s="7">
        <v>72.510000000000005</v>
      </c>
      <c r="P58" s="7">
        <v>44.84</v>
      </c>
      <c r="Q58" s="7">
        <v>11.12</v>
      </c>
      <c r="R58" s="7">
        <v>16.54</v>
      </c>
      <c r="S58" s="7">
        <v>77.86</v>
      </c>
      <c r="T58" s="7">
        <v>47.85</v>
      </c>
      <c r="U58" s="7">
        <v>14.54</v>
      </c>
      <c r="V58" s="7">
        <v>15.47</v>
      </c>
      <c r="W58" s="7">
        <v>83.76</v>
      </c>
      <c r="X58" s="7">
        <v>46.46</v>
      </c>
      <c r="Y58" s="7">
        <v>19.88</v>
      </c>
      <c r="Z58" s="7">
        <v>17.43</v>
      </c>
      <c r="AA58" s="7">
        <v>81.47</v>
      </c>
      <c r="AB58" s="7">
        <v>48.54</v>
      </c>
      <c r="AC58" s="7">
        <v>15.39</v>
      </c>
      <c r="AD58" s="7">
        <v>17.54</v>
      </c>
      <c r="AE58" s="7">
        <v>82.3</v>
      </c>
      <c r="AF58" s="7">
        <v>49.83</v>
      </c>
      <c r="AG58" s="7">
        <v>14.74</v>
      </c>
      <c r="AH58" s="7">
        <v>17.73</v>
      </c>
      <c r="AI58" s="7">
        <v>81.22</v>
      </c>
      <c r="AJ58" s="7">
        <v>46.28</v>
      </c>
      <c r="AK58" s="7">
        <v>17.61</v>
      </c>
      <c r="AL58" s="7">
        <v>17.34</v>
      </c>
    </row>
    <row r="59" spans="1:38" ht="20.100000000000001" customHeight="1">
      <c r="A59" s="9" t="s">
        <v>169</v>
      </c>
      <c r="B59" s="7">
        <v>84.3</v>
      </c>
      <c r="C59" s="7">
        <v>35.36</v>
      </c>
      <c r="D59" s="7">
        <v>27.82</v>
      </c>
      <c r="E59" s="7">
        <v>10.35</v>
      </c>
      <c r="F59" s="7">
        <v>11.28</v>
      </c>
      <c r="G59" s="7">
        <v>79.63</v>
      </c>
      <c r="H59" s="7">
        <v>35.369999999999997</v>
      </c>
      <c r="I59" s="7">
        <v>30.88</v>
      </c>
      <c r="J59" s="7">
        <v>13.38</v>
      </c>
      <c r="K59" s="7">
        <v>81.84</v>
      </c>
      <c r="L59" s="7">
        <v>45.18</v>
      </c>
      <c r="M59" s="7">
        <v>23.58</v>
      </c>
      <c r="N59" s="7">
        <v>13.07</v>
      </c>
      <c r="O59" s="7">
        <v>78.06</v>
      </c>
      <c r="P59" s="7">
        <v>46.56</v>
      </c>
      <c r="Q59" s="7">
        <v>15.52</v>
      </c>
      <c r="R59" s="7">
        <v>15.98</v>
      </c>
      <c r="S59" s="7">
        <v>73.13</v>
      </c>
      <c r="T59" s="7">
        <v>45.31</v>
      </c>
      <c r="U59" s="7">
        <v>11.57</v>
      </c>
      <c r="V59" s="7">
        <v>16.239999999999998</v>
      </c>
      <c r="W59" s="7">
        <v>84.64</v>
      </c>
      <c r="X59" s="7">
        <v>51.46</v>
      </c>
      <c r="Y59" s="7">
        <v>17.23</v>
      </c>
      <c r="Z59" s="7">
        <v>15.95</v>
      </c>
      <c r="AA59" s="7">
        <v>84.04</v>
      </c>
      <c r="AB59" s="7">
        <v>47.86</v>
      </c>
      <c r="AC59" s="7">
        <v>19.3</v>
      </c>
      <c r="AD59" s="7">
        <v>16.88</v>
      </c>
      <c r="AE59" s="7">
        <v>85.27</v>
      </c>
      <c r="AF59" s="7">
        <v>51.21</v>
      </c>
      <c r="AG59" s="7">
        <v>16.190000000000001</v>
      </c>
      <c r="AH59" s="7">
        <v>17.87</v>
      </c>
      <c r="AI59" s="7">
        <v>85.08</v>
      </c>
      <c r="AJ59" s="7">
        <v>48.19</v>
      </c>
      <c r="AK59" s="7">
        <v>19.23</v>
      </c>
      <c r="AL59" s="7">
        <v>17.66</v>
      </c>
    </row>
    <row r="60" spans="1:38" ht="20.100000000000001" customHeight="1">
      <c r="A60" s="9" t="s">
        <v>272</v>
      </c>
      <c r="B60" s="7">
        <v>82.26</v>
      </c>
      <c r="C60" s="7">
        <v>36.200000000000003</v>
      </c>
      <c r="D60" s="7">
        <v>25.56</v>
      </c>
      <c r="E60" s="7">
        <v>14.29</v>
      </c>
      <c r="F60" s="7">
        <v>6.66</v>
      </c>
      <c r="G60" s="7">
        <v>84.46</v>
      </c>
      <c r="H60" s="7">
        <v>39.47</v>
      </c>
      <c r="I60" s="7">
        <v>32.49</v>
      </c>
      <c r="J60" s="7">
        <v>12.51</v>
      </c>
      <c r="K60" s="7">
        <v>84.53</v>
      </c>
      <c r="L60" s="7">
        <v>48.27</v>
      </c>
      <c r="M60" s="7">
        <v>22.62</v>
      </c>
      <c r="N60" s="7">
        <v>13.64</v>
      </c>
      <c r="O60" s="6" t="s">
        <v>268</v>
      </c>
      <c r="P60" s="6" t="s">
        <v>268</v>
      </c>
      <c r="Q60" s="6" t="s">
        <v>268</v>
      </c>
      <c r="R60" s="6" t="s">
        <v>268</v>
      </c>
      <c r="S60" s="6" t="s">
        <v>268</v>
      </c>
      <c r="T60" s="6" t="s">
        <v>268</v>
      </c>
      <c r="U60" s="6" t="s">
        <v>268</v>
      </c>
      <c r="V60" s="6" t="s">
        <v>268</v>
      </c>
      <c r="W60" s="6" t="s">
        <v>268</v>
      </c>
      <c r="X60" s="6" t="s">
        <v>268</v>
      </c>
      <c r="Y60" s="6" t="s">
        <v>268</v>
      </c>
      <c r="Z60" s="6" t="s">
        <v>268</v>
      </c>
      <c r="AA60" s="6" t="s">
        <v>268</v>
      </c>
      <c r="AB60" s="6" t="s">
        <v>268</v>
      </c>
      <c r="AC60" s="6" t="s">
        <v>268</v>
      </c>
      <c r="AD60" s="6" t="s">
        <v>268</v>
      </c>
      <c r="AE60" s="6" t="s">
        <v>268</v>
      </c>
      <c r="AF60" s="6" t="s">
        <v>268</v>
      </c>
      <c r="AG60" s="6" t="s">
        <v>268</v>
      </c>
      <c r="AH60" s="6" t="s">
        <v>268</v>
      </c>
      <c r="AI60" s="6" t="s">
        <v>268</v>
      </c>
      <c r="AJ60" s="6" t="s">
        <v>268</v>
      </c>
      <c r="AK60" s="6" t="s">
        <v>268</v>
      </c>
      <c r="AL60" s="6" t="s">
        <v>268</v>
      </c>
    </row>
    <row r="61" spans="1:38" ht="20.100000000000001" customHeight="1">
      <c r="A61" s="9" t="s">
        <v>173</v>
      </c>
      <c r="B61" s="7">
        <v>87.82</v>
      </c>
      <c r="C61" s="7">
        <v>36.03</v>
      </c>
      <c r="D61" s="7">
        <v>26.74</v>
      </c>
      <c r="E61" s="7">
        <v>14.08</v>
      </c>
      <c r="F61" s="7">
        <v>11.89</v>
      </c>
      <c r="G61" s="7">
        <v>83.64</v>
      </c>
      <c r="H61" s="7">
        <v>37.33</v>
      </c>
      <c r="I61" s="7">
        <v>33.630000000000003</v>
      </c>
      <c r="J61" s="7">
        <v>12.68</v>
      </c>
      <c r="K61" s="7">
        <v>87.39</v>
      </c>
      <c r="L61" s="7">
        <v>47.75</v>
      </c>
      <c r="M61" s="7">
        <v>25.6</v>
      </c>
      <c r="N61" s="7">
        <v>14.04</v>
      </c>
      <c r="O61" s="7">
        <v>76.489999999999995</v>
      </c>
      <c r="P61" s="7">
        <v>44.63</v>
      </c>
      <c r="Q61" s="7">
        <v>15.57</v>
      </c>
      <c r="R61" s="7">
        <v>16.29</v>
      </c>
      <c r="S61" s="7">
        <v>80.2</v>
      </c>
      <c r="T61" s="7">
        <v>45.81</v>
      </c>
      <c r="U61" s="7">
        <v>17.309999999999999</v>
      </c>
      <c r="V61" s="7">
        <v>17.09</v>
      </c>
      <c r="W61" s="7">
        <v>83.59</v>
      </c>
      <c r="X61" s="7">
        <v>46.44</v>
      </c>
      <c r="Y61" s="7">
        <v>20.57</v>
      </c>
      <c r="Z61" s="7">
        <v>16.59</v>
      </c>
      <c r="AA61" s="7">
        <v>82.89</v>
      </c>
      <c r="AB61" s="7">
        <v>48.64</v>
      </c>
      <c r="AC61" s="7">
        <v>17.53</v>
      </c>
      <c r="AD61" s="7">
        <v>16.72</v>
      </c>
      <c r="AE61" s="7">
        <v>85.76</v>
      </c>
      <c r="AF61" s="7">
        <v>48.01</v>
      </c>
      <c r="AG61" s="7">
        <v>19.75</v>
      </c>
      <c r="AH61" s="7">
        <v>18.010000000000002</v>
      </c>
      <c r="AI61" s="7">
        <v>84.61</v>
      </c>
      <c r="AJ61" s="7">
        <v>46.83</v>
      </c>
      <c r="AK61" s="7">
        <v>19.87</v>
      </c>
      <c r="AL61" s="7">
        <v>17.91</v>
      </c>
    </row>
    <row r="62" spans="1:38" ht="20.100000000000001" customHeight="1">
      <c r="A62" s="9" t="s">
        <v>168</v>
      </c>
      <c r="B62" s="7">
        <v>87.33</v>
      </c>
      <c r="C62" s="7">
        <v>36.229999999999997</v>
      </c>
      <c r="D62" s="7">
        <v>25.79</v>
      </c>
      <c r="E62" s="7">
        <v>14.88</v>
      </c>
      <c r="F62" s="7">
        <v>11.2</v>
      </c>
      <c r="G62" s="7">
        <v>85.76</v>
      </c>
      <c r="H62" s="7">
        <v>38.35</v>
      </c>
      <c r="I62" s="7">
        <v>33.79</v>
      </c>
      <c r="J62" s="7">
        <v>13.62</v>
      </c>
      <c r="K62" s="7">
        <v>86.4</v>
      </c>
      <c r="L62" s="7">
        <v>47.85</v>
      </c>
      <c r="M62" s="7">
        <v>25.21</v>
      </c>
      <c r="N62" s="7">
        <v>13.33</v>
      </c>
      <c r="O62" s="7">
        <v>74.14</v>
      </c>
      <c r="P62" s="7">
        <v>46.61</v>
      </c>
      <c r="Q62" s="7">
        <v>10.92</v>
      </c>
      <c r="R62" s="7">
        <v>16.600000000000001</v>
      </c>
      <c r="S62" s="7">
        <v>82.9</v>
      </c>
      <c r="T62" s="7">
        <v>47.42</v>
      </c>
      <c r="U62" s="7">
        <v>17.61</v>
      </c>
      <c r="V62" s="7">
        <v>17.87</v>
      </c>
      <c r="W62" s="7">
        <v>87.01</v>
      </c>
      <c r="X62" s="7">
        <v>49.51</v>
      </c>
      <c r="Y62" s="7">
        <v>20.170000000000002</v>
      </c>
      <c r="Z62" s="7">
        <v>17.34</v>
      </c>
      <c r="AA62" s="7">
        <v>84.65</v>
      </c>
      <c r="AB62" s="7">
        <v>47.22</v>
      </c>
      <c r="AC62" s="7">
        <v>20.22</v>
      </c>
      <c r="AD62" s="7">
        <v>17.22</v>
      </c>
      <c r="AE62" s="7">
        <v>88.16</v>
      </c>
      <c r="AF62" s="7">
        <v>50.11</v>
      </c>
      <c r="AG62" s="7">
        <v>19.850000000000001</v>
      </c>
      <c r="AH62" s="7">
        <v>18.2</v>
      </c>
      <c r="AI62" s="7">
        <v>81.5</v>
      </c>
      <c r="AJ62" s="7">
        <v>46.87</v>
      </c>
      <c r="AK62" s="7">
        <v>17.54</v>
      </c>
      <c r="AL62" s="7">
        <v>17.079999999999998</v>
      </c>
    </row>
    <row r="63" spans="1:38" ht="20.100000000000001" customHeight="1">
      <c r="A63" s="9" t="s">
        <v>171</v>
      </c>
      <c r="B63" s="7">
        <v>83.32</v>
      </c>
      <c r="C63" s="7">
        <v>33.11</v>
      </c>
      <c r="D63" s="7">
        <v>27.65</v>
      </c>
      <c r="E63" s="7">
        <v>14.37</v>
      </c>
      <c r="F63" s="7">
        <v>8.4600000000000009</v>
      </c>
      <c r="G63" s="7">
        <v>86.31</v>
      </c>
      <c r="H63" s="7">
        <v>34.270000000000003</v>
      </c>
      <c r="I63" s="7">
        <v>38.56</v>
      </c>
      <c r="J63" s="7">
        <v>13.49</v>
      </c>
      <c r="K63" s="7">
        <v>87.61</v>
      </c>
      <c r="L63" s="7">
        <v>48.34</v>
      </c>
      <c r="M63" s="7">
        <v>25.77</v>
      </c>
      <c r="N63" s="7">
        <v>13.5</v>
      </c>
      <c r="O63" s="7">
        <v>68.53</v>
      </c>
      <c r="P63" s="7">
        <v>43.36</v>
      </c>
      <c r="Q63" s="7">
        <v>9.65</v>
      </c>
      <c r="R63" s="7">
        <v>15.51</v>
      </c>
      <c r="S63" s="7">
        <v>85.06</v>
      </c>
      <c r="T63" s="7">
        <v>47.55</v>
      </c>
      <c r="U63" s="7">
        <v>20.69</v>
      </c>
      <c r="V63" s="7">
        <v>16.82</v>
      </c>
      <c r="W63" s="7">
        <v>85.05</v>
      </c>
      <c r="X63" s="7">
        <v>47.8</v>
      </c>
      <c r="Y63" s="7">
        <v>20.420000000000002</v>
      </c>
      <c r="Z63" s="7">
        <v>16.82</v>
      </c>
      <c r="AA63" s="7">
        <v>89.56</v>
      </c>
      <c r="AB63" s="7">
        <v>50.07</v>
      </c>
      <c r="AC63" s="7">
        <v>21.26</v>
      </c>
      <c r="AD63" s="7">
        <v>18.23</v>
      </c>
      <c r="AE63" s="7">
        <v>84.07</v>
      </c>
      <c r="AF63" s="7">
        <v>48.8</v>
      </c>
      <c r="AG63" s="7">
        <v>19.38</v>
      </c>
      <c r="AH63" s="7">
        <v>15.88</v>
      </c>
      <c r="AI63" s="7">
        <v>81.56</v>
      </c>
      <c r="AJ63" s="7">
        <v>47.04</v>
      </c>
      <c r="AK63" s="7">
        <v>17.82</v>
      </c>
      <c r="AL63" s="7">
        <v>16.7</v>
      </c>
    </row>
    <row r="64" spans="1:38" ht="20.100000000000001" customHeight="1">
      <c r="A64" s="9" t="s">
        <v>167</v>
      </c>
      <c r="B64" s="7">
        <v>87.8</v>
      </c>
      <c r="C64" s="7">
        <v>34.78</v>
      </c>
      <c r="D64" s="7">
        <v>26.93</v>
      </c>
      <c r="E64" s="7">
        <v>14.6</v>
      </c>
      <c r="F64" s="7">
        <v>12.08</v>
      </c>
      <c r="G64" s="7">
        <v>84.45</v>
      </c>
      <c r="H64" s="7">
        <v>35.99</v>
      </c>
      <c r="I64" s="7">
        <v>36.85</v>
      </c>
      <c r="J64" s="7">
        <v>11.61</v>
      </c>
      <c r="K64" s="7">
        <v>88.03</v>
      </c>
      <c r="L64" s="7">
        <v>47.53</v>
      </c>
      <c r="M64" s="7">
        <v>27.12</v>
      </c>
      <c r="N64" s="7">
        <v>13.39</v>
      </c>
      <c r="O64" s="7">
        <v>82.51</v>
      </c>
      <c r="P64" s="7">
        <v>46.9</v>
      </c>
      <c r="Q64" s="7">
        <v>19.09</v>
      </c>
      <c r="R64" s="7">
        <v>16.510000000000002</v>
      </c>
      <c r="S64" s="7">
        <v>74.59</v>
      </c>
      <c r="T64" s="7">
        <v>46.93</v>
      </c>
      <c r="U64" s="7">
        <v>10.69</v>
      </c>
      <c r="V64" s="7">
        <v>16.96</v>
      </c>
      <c r="W64" s="7">
        <v>86.33</v>
      </c>
      <c r="X64" s="7">
        <v>47.97</v>
      </c>
      <c r="Y64" s="7">
        <v>21.41</v>
      </c>
      <c r="Z64" s="7">
        <v>16.96</v>
      </c>
      <c r="AA64" s="7">
        <v>83.27</v>
      </c>
      <c r="AB64" s="7">
        <v>46.76</v>
      </c>
      <c r="AC64" s="7">
        <v>19.350000000000001</v>
      </c>
      <c r="AD64" s="7">
        <v>17.16</v>
      </c>
      <c r="AE64" s="7">
        <v>84.84</v>
      </c>
      <c r="AF64" s="7">
        <v>48.16</v>
      </c>
      <c r="AG64" s="7">
        <v>20.23</v>
      </c>
      <c r="AH64" s="7">
        <v>16.45</v>
      </c>
      <c r="AI64" s="7">
        <v>83.47</v>
      </c>
      <c r="AJ64" s="7">
        <v>45.64</v>
      </c>
      <c r="AK64" s="7">
        <v>20.79</v>
      </c>
      <c r="AL64" s="7">
        <v>17.05</v>
      </c>
    </row>
    <row r="65" spans="1:38" ht="20.100000000000001" customHeight="1">
      <c r="A65" s="9" t="s">
        <v>172</v>
      </c>
      <c r="B65" s="7">
        <v>85.11</v>
      </c>
      <c r="C65" s="7">
        <v>35.01</v>
      </c>
      <c r="D65" s="7">
        <v>26.83</v>
      </c>
      <c r="E65" s="7">
        <v>13.78</v>
      </c>
      <c r="F65" s="7">
        <v>9.9499999999999993</v>
      </c>
      <c r="G65" s="7">
        <v>83.68</v>
      </c>
      <c r="H65" s="7">
        <v>36.01</v>
      </c>
      <c r="I65" s="7">
        <v>35.96</v>
      </c>
      <c r="J65" s="7">
        <v>11.72</v>
      </c>
      <c r="K65" s="7">
        <v>85.3</v>
      </c>
      <c r="L65" s="7">
        <v>49.03</v>
      </c>
      <c r="M65" s="7">
        <v>22.03</v>
      </c>
      <c r="N65" s="7">
        <v>14.25</v>
      </c>
      <c r="O65" s="7">
        <v>73.03</v>
      </c>
      <c r="P65" s="7">
        <v>46.17</v>
      </c>
      <c r="Q65" s="7">
        <v>10.77</v>
      </c>
      <c r="R65" s="7">
        <v>16.09</v>
      </c>
      <c r="S65" s="7">
        <v>74.819999999999993</v>
      </c>
      <c r="T65" s="7">
        <v>46.22</v>
      </c>
      <c r="U65" s="7">
        <v>11.78</v>
      </c>
      <c r="V65" s="7">
        <v>16.82</v>
      </c>
      <c r="W65" s="7">
        <v>85</v>
      </c>
      <c r="X65" s="7">
        <v>47.09</v>
      </c>
      <c r="Y65" s="7">
        <v>21.46</v>
      </c>
      <c r="Z65" s="7">
        <v>16.440000000000001</v>
      </c>
      <c r="AA65" s="7">
        <v>84.32</v>
      </c>
      <c r="AB65" s="7">
        <v>46.76</v>
      </c>
      <c r="AC65" s="7">
        <v>20.52</v>
      </c>
      <c r="AD65" s="7">
        <v>17.04</v>
      </c>
      <c r="AE65" s="7">
        <v>81.39</v>
      </c>
      <c r="AF65" s="7">
        <v>47.09</v>
      </c>
      <c r="AG65" s="7">
        <v>17.38</v>
      </c>
      <c r="AH65" s="7">
        <v>16.920000000000002</v>
      </c>
      <c r="AI65" s="7">
        <v>80.86</v>
      </c>
      <c r="AJ65" s="7">
        <v>45.54</v>
      </c>
      <c r="AK65" s="7">
        <v>18.25</v>
      </c>
      <c r="AL65" s="7">
        <v>17.07</v>
      </c>
    </row>
    <row r="66" spans="1:38" ht="20.100000000000001" customHeight="1">
      <c r="A66" s="9" t="s">
        <v>166</v>
      </c>
      <c r="B66" s="7">
        <v>81.97</v>
      </c>
      <c r="C66" s="7">
        <v>34.700000000000003</v>
      </c>
      <c r="D66" s="7">
        <v>18.04</v>
      </c>
      <c r="E66" s="7">
        <v>15</v>
      </c>
      <c r="F66" s="7">
        <v>15</v>
      </c>
      <c r="G66" s="7">
        <v>76.510000000000005</v>
      </c>
      <c r="H66" s="7">
        <v>35.450000000000003</v>
      </c>
      <c r="I66" s="7">
        <v>29.52</v>
      </c>
      <c r="J66" s="7">
        <v>11.54</v>
      </c>
      <c r="K66" s="7">
        <v>77.73</v>
      </c>
      <c r="L66" s="7">
        <v>45.33</v>
      </c>
      <c r="M66" s="7">
        <v>19.04</v>
      </c>
      <c r="N66" s="7">
        <v>13.36</v>
      </c>
      <c r="O66" s="7">
        <v>74.25</v>
      </c>
      <c r="P66" s="7">
        <v>47.38</v>
      </c>
      <c r="Q66" s="7">
        <v>9.5399999999999991</v>
      </c>
      <c r="R66" s="7">
        <v>17.329999999999998</v>
      </c>
      <c r="S66" s="7">
        <v>80.400000000000006</v>
      </c>
      <c r="T66" s="7">
        <v>47.75</v>
      </c>
      <c r="U66" s="7">
        <v>15.73</v>
      </c>
      <c r="V66" s="7">
        <v>16.93</v>
      </c>
      <c r="W66" s="7">
        <v>80.680000000000007</v>
      </c>
      <c r="X66" s="7">
        <v>47.65</v>
      </c>
      <c r="Y66" s="7">
        <v>15.62</v>
      </c>
      <c r="Z66" s="7">
        <v>17.399999999999999</v>
      </c>
      <c r="AA66" s="7">
        <v>73.849999999999994</v>
      </c>
      <c r="AB66" s="7">
        <v>47.28</v>
      </c>
      <c r="AC66" s="7">
        <v>8.99</v>
      </c>
      <c r="AD66" s="7">
        <v>17.579999999999998</v>
      </c>
      <c r="AE66" s="7">
        <v>81.77</v>
      </c>
      <c r="AF66" s="7">
        <v>47.22</v>
      </c>
      <c r="AG66" s="7">
        <v>15.51</v>
      </c>
      <c r="AH66" s="7">
        <v>19.03</v>
      </c>
      <c r="AI66" s="7">
        <v>84.46</v>
      </c>
      <c r="AJ66" s="7">
        <v>47.61</v>
      </c>
      <c r="AK66" s="7">
        <v>19.22</v>
      </c>
      <c r="AL66" s="7">
        <v>17.63</v>
      </c>
    </row>
    <row r="67" spans="1:38" ht="20.100000000000001" customHeight="1">
      <c r="A67" s="9" t="s">
        <v>174</v>
      </c>
      <c r="B67" s="7">
        <v>83.34</v>
      </c>
      <c r="C67" s="7">
        <v>26.75</v>
      </c>
      <c r="D67" s="7">
        <v>29.53</v>
      </c>
      <c r="E67" s="7">
        <v>12.86</v>
      </c>
      <c r="F67" s="7">
        <v>15</v>
      </c>
      <c r="G67" s="7">
        <v>76.05</v>
      </c>
      <c r="H67" s="7">
        <v>33.9</v>
      </c>
      <c r="I67" s="7">
        <v>29.65</v>
      </c>
      <c r="J67" s="7">
        <v>12.5</v>
      </c>
      <c r="K67" s="7">
        <v>60.76</v>
      </c>
      <c r="L67" s="7">
        <v>36.49</v>
      </c>
      <c r="M67" s="7">
        <v>14.56</v>
      </c>
      <c r="N67" s="7">
        <v>9.7100000000000009</v>
      </c>
      <c r="O67" s="7">
        <v>58.76</v>
      </c>
      <c r="P67" s="7">
        <v>33.700000000000003</v>
      </c>
      <c r="Q67" s="7">
        <v>9.24</v>
      </c>
      <c r="R67" s="7">
        <v>15.82</v>
      </c>
      <c r="S67" s="7">
        <v>64.23</v>
      </c>
      <c r="T67" s="7">
        <v>41.87</v>
      </c>
      <c r="U67" s="7">
        <v>9.74</v>
      </c>
      <c r="V67" s="7">
        <v>12.62</v>
      </c>
      <c r="W67" s="6" t="s">
        <v>268</v>
      </c>
      <c r="X67" s="7">
        <v>38.99</v>
      </c>
      <c r="Y67" s="7">
        <v>9.02</v>
      </c>
      <c r="Z67" s="7">
        <v>10.050000000000001</v>
      </c>
      <c r="AA67" s="6" t="s">
        <v>268</v>
      </c>
      <c r="AB67" s="7">
        <v>37.659999999999997</v>
      </c>
      <c r="AC67" s="7">
        <v>13.7</v>
      </c>
      <c r="AD67" s="7">
        <v>9.8800000000000008</v>
      </c>
      <c r="AE67" s="7">
        <v>65.58</v>
      </c>
      <c r="AF67" s="7">
        <v>37.24</v>
      </c>
      <c r="AG67" s="7">
        <v>14.33</v>
      </c>
      <c r="AH67" s="7">
        <v>14.01</v>
      </c>
      <c r="AI67" s="7">
        <v>75.349999999999994</v>
      </c>
      <c r="AJ67" s="7">
        <v>38.04</v>
      </c>
      <c r="AK67" s="7">
        <v>20.45</v>
      </c>
      <c r="AL67" s="7">
        <v>16.87</v>
      </c>
    </row>
    <row r="68" spans="1:38" ht="20.100000000000001" customHeight="1">
      <c r="A68" s="9" t="s">
        <v>170</v>
      </c>
      <c r="B68" s="6" t="s">
        <v>268</v>
      </c>
      <c r="C68" s="6" t="s">
        <v>268</v>
      </c>
      <c r="D68" s="6" t="s">
        <v>268</v>
      </c>
      <c r="E68" s="6" t="s">
        <v>268</v>
      </c>
      <c r="F68" s="6" t="s">
        <v>268</v>
      </c>
      <c r="G68" s="6" t="s">
        <v>268</v>
      </c>
      <c r="H68" s="6" t="s">
        <v>268</v>
      </c>
      <c r="I68" s="6" t="s">
        <v>268</v>
      </c>
      <c r="J68" s="6" t="s">
        <v>268</v>
      </c>
      <c r="K68" s="6" t="s">
        <v>268</v>
      </c>
      <c r="L68" s="6" t="s">
        <v>268</v>
      </c>
      <c r="M68" s="6" t="s">
        <v>268</v>
      </c>
      <c r="N68" s="6" t="s">
        <v>268</v>
      </c>
      <c r="O68" s="7">
        <v>74.5</v>
      </c>
      <c r="P68" s="7">
        <v>46.83</v>
      </c>
      <c r="Q68" s="7">
        <v>10.52</v>
      </c>
      <c r="R68" s="7">
        <v>17.16</v>
      </c>
      <c r="S68" s="7">
        <v>76.2</v>
      </c>
      <c r="T68" s="7">
        <v>44.59</v>
      </c>
      <c r="U68" s="7">
        <v>15.57</v>
      </c>
      <c r="V68" s="7">
        <v>16.04</v>
      </c>
      <c r="W68" s="7">
        <v>83.06</v>
      </c>
      <c r="X68" s="7">
        <v>46.1</v>
      </c>
      <c r="Y68" s="7">
        <v>19.940000000000001</v>
      </c>
      <c r="Z68" s="7">
        <v>17.03</v>
      </c>
      <c r="AA68" s="7">
        <v>85.34</v>
      </c>
      <c r="AB68" s="7">
        <v>48.56</v>
      </c>
      <c r="AC68" s="7">
        <v>19.559999999999999</v>
      </c>
      <c r="AD68" s="7">
        <v>17.22</v>
      </c>
      <c r="AE68" s="7">
        <v>84.97</v>
      </c>
      <c r="AF68" s="7">
        <v>48.66</v>
      </c>
      <c r="AG68" s="7">
        <v>18.55</v>
      </c>
      <c r="AH68" s="7">
        <v>17.77</v>
      </c>
      <c r="AI68" s="7">
        <v>79.11</v>
      </c>
      <c r="AJ68" s="7">
        <v>45.68</v>
      </c>
      <c r="AK68" s="7">
        <v>15.84</v>
      </c>
      <c r="AL68" s="7">
        <v>17.59</v>
      </c>
    </row>
    <row r="69" spans="1:38" ht="20.100000000000001" customHeight="1">
      <c r="A69" s="9" t="s">
        <v>274</v>
      </c>
      <c r="B69" s="7">
        <v>80.94</v>
      </c>
      <c r="C69" s="7">
        <v>33.28</v>
      </c>
      <c r="D69" s="7">
        <v>24.1</v>
      </c>
      <c r="E69" s="7">
        <v>14</v>
      </c>
      <c r="F69" s="7">
        <v>10.29</v>
      </c>
      <c r="G69" s="7">
        <v>85.39</v>
      </c>
      <c r="H69" s="7">
        <v>38.22</v>
      </c>
      <c r="I69" s="7">
        <v>33.299999999999997</v>
      </c>
      <c r="J69" s="7">
        <v>13.87</v>
      </c>
      <c r="K69" s="7">
        <v>80.09</v>
      </c>
      <c r="L69" s="7">
        <v>45.23</v>
      </c>
      <c r="M69" s="7">
        <v>21.39</v>
      </c>
      <c r="N69" s="7">
        <v>13.46</v>
      </c>
      <c r="O69" s="7">
        <v>81.17</v>
      </c>
      <c r="P69" s="7">
        <v>45.56</v>
      </c>
      <c r="Q69" s="7">
        <v>19.010000000000002</v>
      </c>
      <c r="R69" s="7">
        <v>16.600000000000001</v>
      </c>
      <c r="S69" s="7">
        <v>84.03</v>
      </c>
      <c r="T69" s="7">
        <v>46.83</v>
      </c>
      <c r="U69" s="7">
        <v>20.43</v>
      </c>
      <c r="V69" s="7">
        <v>16.77</v>
      </c>
      <c r="W69" s="7">
        <v>83.56</v>
      </c>
      <c r="X69" s="7">
        <v>47.81</v>
      </c>
      <c r="Y69" s="7">
        <v>18.71</v>
      </c>
      <c r="Z69" s="7">
        <v>17.04</v>
      </c>
      <c r="AA69" s="7">
        <v>83.97</v>
      </c>
      <c r="AB69" s="7">
        <v>46.55</v>
      </c>
      <c r="AC69" s="7">
        <v>19.809999999999999</v>
      </c>
      <c r="AD69" s="7">
        <v>17.579999999999998</v>
      </c>
      <c r="AE69" s="7">
        <v>81.64</v>
      </c>
      <c r="AF69" s="7">
        <v>46.57</v>
      </c>
      <c r="AG69" s="7">
        <v>18.420000000000002</v>
      </c>
      <c r="AH69" s="7">
        <v>16.649999999999999</v>
      </c>
      <c r="AI69" s="7">
        <v>78.44</v>
      </c>
      <c r="AJ69" s="7">
        <v>47.22</v>
      </c>
      <c r="AK69" s="7">
        <v>14.43</v>
      </c>
      <c r="AL69" s="7">
        <v>16.78</v>
      </c>
    </row>
    <row r="70" spans="1:38" ht="20.100000000000001" customHeight="1">
      <c r="A70" s="9" t="s">
        <v>97</v>
      </c>
      <c r="B70" s="7">
        <v>76.92</v>
      </c>
      <c r="C70" s="7">
        <v>30.88</v>
      </c>
      <c r="D70" s="7">
        <v>24.23</v>
      </c>
      <c r="E70" s="7">
        <v>12.92</v>
      </c>
      <c r="F70" s="7">
        <v>9.56</v>
      </c>
      <c r="G70" s="7">
        <v>83.45</v>
      </c>
      <c r="H70" s="7">
        <v>36.76</v>
      </c>
      <c r="I70" s="7">
        <v>33.450000000000003</v>
      </c>
      <c r="J70" s="7">
        <v>13.23</v>
      </c>
      <c r="K70" s="7">
        <v>80.58</v>
      </c>
      <c r="L70" s="7">
        <v>46.06</v>
      </c>
      <c r="M70" s="7">
        <v>20.07</v>
      </c>
      <c r="N70" s="7">
        <v>14.45</v>
      </c>
      <c r="O70" s="7">
        <v>81.27</v>
      </c>
      <c r="P70" s="7">
        <v>47.17</v>
      </c>
      <c r="Q70" s="7">
        <v>17.32</v>
      </c>
      <c r="R70" s="7">
        <v>16.78</v>
      </c>
      <c r="S70" s="7">
        <v>78.900000000000006</v>
      </c>
      <c r="T70" s="7">
        <v>44.17</v>
      </c>
      <c r="U70" s="7">
        <v>19.23</v>
      </c>
      <c r="V70" s="7">
        <v>15.5</v>
      </c>
      <c r="W70" s="7">
        <v>82.79</v>
      </c>
      <c r="X70" s="7">
        <v>46.34</v>
      </c>
      <c r="Y70" s="7">
        <v>19.329999999999998</v>
      </c>
      <c r="Z70" s="7">
        <v>17.13</v>
      </c>
      <c r="AA70" s="7">
        <v>83.04</v>
      </c>
      <c r="AB70" s="7">
        <v>44.48</v>
      </c>
      <c r="AC70" s="7">
        <v>21.06</v>
      </c>
      <c r="AD70" s="7">
        <v>17.5</v>
      </c>
      <c r="AE70" s="7">
        <v>73.91</v>
      </c>
      <c r="AF70" s="7">
        <v>43.68</v>
      </c>
      <c r="AG70" s="7">
        <v>13.57</v>
      </c>
      <c r="AH70" s="7">
        <v>16.670000000000002</v>
      </c>
      <c r="AI70" s="7">
        <v>79.7</v>
      </c>
      <c r="AJ70" s="7">
        <v>47.64</v>
      </c>
      <c r="AK70" s="7">
        <v>14.79</v>
      </c>
      <c r="AL70" s="7">
        <v>17.27</v>
      </c>
    </row>
    <row r="71" spans="1:38" ht="20.100000000000001" customHeight="1">
      <c r="A71" s="9" t="s">
        <v>99</v>
      </c>
      <c r="B71" s="7">
        <v>86.09</v>
      </c>
      <c r="C71" s="7">
        <v>37.89</v>
      </c>
      <c r="D71" s="7">
        <v>22.87</v>
      </c>
      <c r="E71" s="7">
        <v>14.11</v>
      </c>
      <c r="F71" s="7">
        <v>12.05</v>
      </c>
      <c r="G71" s="7">
        <v>81.58</v>
      </c>
      <c r="H71" s="7">
        <v>38.68</v>
      </c>
      <c r="I71" s="7">
        <v>28.79</v>
      </c>
      <c r="J71" s="7">
        <v>14.12</v>
      </c>
      <c r="K71" s="7">
        <v>83.06</v>
      </c>
      <c r="L71" s="7">
        <v>46.04</v>
      </c>
      <c r="M71" s="7">
        <v>23.38</v>
      </c>
      <c r="N71" s="7">
        <v>13.64</v>
      </c>
      <c r="O71" s="7">
        <v>81.2</v>
      </c>
      <c r="P71" s="7">
        <v>45.07</v>
      </c>
      <c r="Q71" s="7">
        <v>19.73</v>
      </c>
      <c r="R71" s="7">
        <v>16.399999999999999</v>
      </c>
      <c r="S71" s="7">
        <v>85.76</v>
      </c>
      <c r="T71" s="7">
        <v>47.49</v>
      </c>
      <c r="U71" s="7">
        <v>21.31</v>
      </c>
      <c r="V71" s="7">
        <v>16.95</v>
      </c>
      <c r="W71" s="7">
        <v>82.02</v>
      </c>
      <c r="X71" s="7">
        <v>47.74</v>
      </c>
      <c r="Y71" s="7">
        <v>17.510000000000002</v>
      </c>
      <c r="Z71" s="7">
        <v>16.77</v>
      </c>
      <c r="AA71" s="7">
        <v>83.47</v>
      </c>
      <c r="AB71" s="7">
        <v>45.93</v>
      </c>
      <c r="AC71" s="7">
        <v>20.45</v>
      </c>
      <c r="AD71" s="7">
        <v>17.09</v>
      </c>
      <c r="AE71" s="7">
        <v>83.91</v>
      </c>
      <c r="AF71" s="7">
        <v>47.37</v>
      </c>
      <c r="AG71" s="7">
        <v>19.32</v>
      </c>
      <c r="AH71" s="7">
        <v>17.23</v>
      </c>
      <c r="AI71" s="7">
        <v>74.67</v>
      </c>
      <c r="AJ71" s="7">
        <v>48.69</v>
      </c>
      <c r="AK71" s="7">
        <v>9.27</v>
      </c>
      <c r="AL71" s="7">
        <v>16.71</v>
      </c>
    </row>
    <row r="72" spans="1:38" ht="20.100000000000001" customHeight="1">
      <c r="A72" s="9" t="s">
        <v>96</v>
      </c>
      <c r="B72" s="7">
        <v>77.42</v>
      </c>
      <c r="C72" s="7">
        <v>30.87</v>
      </c>
      <c r="D72" s="7">
        <v>24.88</v>
      </c>
      <c r="E72" s="7">
        <v>13.06</v>
      </c>
      <c r="F72" s="7">
        <v>9.08</v>
      </c>
      <c r="G72" s="7">
        <v>86.89</v>
      </c>
      <c r="H72" s="7">
        <v>38.21</v>
      </c>
      <c r="I72" s="7">
        <v>34.64</v>
      </c>
      <c r="J72" s="7">
        <v>14.03</v>
      </c>
      <c r="K72" s="7">
        <v>78.709999999999994</v>
      </c>
      <c r="L72" s="7">
        <v>43.83</v>
      </c>
      <c r="M72" s="7">
        <v>21.47</v>
      </c>
      <c r="N72" s="7">
        <v>13.41</v>
      </c>
      <c r="O72" s="7">
        <v>81.56</v>
      </c>
      <c r="P72" s="7">
        <v>44.95</v>
      </c>
      <c r="Q72" s="7">
        <v>20.010000000000002</v>
      </c>
      <c r="R72" s="7">
        <v>16.59</v>
      </c>
      <c r="S72" s="7">
        <v>86.82</v>
      </c>
      <c r="T72" s="7">
        <v>50.45</v>
      </c>
      <c r="U72" s="7">
        <v>19.09</v>
      </c>
      <c r="V72" s="7">
        <v>17.28</v>
      </c>
      <c r="W72" s="7">
        <v>84.09</v>
      </c>
      <c r="X72" s="7">
        <v>48.31</v>
      </c>
      <c r="Y72" s="7">
        <v>18.37</v>
      </c>
      <c r="Z72" s="7">
        <v>17.41</v>
      </c>
      <c r="AA72" s="7">
        <v>81.87</v>
      </c>
      <c r="AB72" s="7">
        <v>45.19</v>
      </c>
      <c r="AC72" s="7">
        <v>19.07</v>
      </c>
      <c r="AD72" s="7">
        <v>17.600000000000001</v>
      </c>
      <c r="AE72" s="7">
        <v>85.08</v>
      </c>
      <c r="AF72" s="7">
        <v>48.57</v>
      </c>
      <c r="AG72" s="7">
        <v>20.49</v>
      </c>
      <c r="AH72" s="7">
        <v>16.03</v>
      </c>
      <c r="AI72" s="7">
        <v>80.13</v>
      </c>
      <c r="AJ72" s="7">
        <v>46.01</v>
      </c>
      <c r="AK72" s="7">
        <v>17.079999999999998</v>
      </c>
      <c r="AL72" s="7">
        <v>17.04</v>
      </c>
    </row>
    <row r="73" spans="1:38" ht="20.100000000000001" customHeight="1">
      <c r="A73" s="9" t="s">
        <v>98</v>
      </c>
      <c r="B73" s="7">
        <v>83.67</v>
      </c>
      <c r="C73" s="7">
        <v>34.29</v>
      </c>
      <c r="D73" s="7">
        <v>23.29</v>
      </c>
      <c r="E73" s="7">
        <v>14.74</v>
      </c>
      <c r="F73" s="7">
        <v>12.31</v>
      </c>
      <c r="G73" s="7">
        <v>88.79</v>
      </c>
      <c r="H73" s="7">
        <v>41.21</v>
      </c>
      <c r="I73" s="7">
        <v>33.56</v>
      </c>
      <c r="J73" s="7">
        <v>14.01</v>
      </c>
      <c r="K73" s="7">
        <v>80.349999999999994</v>
      </c>
      <c r="L73" s="7">
        <v>45.32</v>
      </c>
      <c r="M73" s="7">
        <v>21.99</v>
      </c>
      <c r="N73" s="7">
        <v>13.05</v>
      </c>
      <c r="O73" s="7">
        <v>80.87</v>
      </c>
      <c r="P73" s="7">
        <v>44.82</v>
      </c>
      <c r="Q73" s="7">
        <v>19.7</v>
      </c>
      <c r="R73" s="7">
        <v>16.34</v>
      </c>
      <c r="S73" s="7">
        <v>84.36</v>
      </c>
      <c r="T73" s="7">
        <v>45.27</v>
      </c>
      <c r="U73" s="7">
        <v>22.13</v>
      </c>
      <c r="V73" s="7">
        <v>16.96</v>
      </c>
      <c r="W73" s="7">
        <v>85.89</v>
      </c>
      <c r="X73" s="7">
        <v>50.47</v>
      </c>
      <c r="Y73" s="7">
        <v>18.21</v>
      </c>
      <c r="Z73" s="7">
        <v>17.21</v>
      </c>
      <c r="AA73" s="7">
        <v>82.95</v>
      </c>
      <c r="AB73" s="7">
        <v>47.98</v>
      </c>
      <c r="AC73" s="7">
        <v>17.46</v>
      </c>
      <c r="AD73" s="7">
        <v>17.510000000000002</v>
      </c>
      <c r="AE73" s="7">
        <v>80.180000000000007</v>
      </c>
      <c r="AF73" s="7">
        <v>46.81</v>
      </c>
      <c r="AG73" s="7">
        <v>17.28</v>
      </c>
      <c r="AH73" s="7">
        <v>16.09</v>
      </c>
      <c r="AI73" s="7">
        <v>78.64</v>
      </c>
      <c r="AJ73" s="7">
        <v>47.16</v>
      </c>
      <c r="AK73" s="7">
        <v>15.06</v>
      </c>
      <c r="AL73" s="7">
        <v>16.420000000000002</v>
      </c>
    </row>
    <row r="74" spans="1:38" ht="20.100000000000001" customHeight="1">
      <c r="A74" s="9" t="s">
        <v>95</v>
      </c>
      <c r="B74" s="7">
        <v>80.959999999999994</v>
      </c>
      <c r="C74" s="7">
        <v>32.15</v>
      </c>
      <c r="D74" s="7">
        <v>25.49</v>
      </c>
      <c r="E74" s="7">
        <v>14.41</v>
      </c>
      <c r="F74" s="7">
        <v>9.65</v>
      </c>
      <c r="G74" s="7">
        <v>79.39</v>
      </c>
      <c r="H74" s="7">
        <v>37.369999999999997</v>
      </c>
      <c r="I74" s="7">
        <v>28.14</v>
      </c>
      <c r="J74" s="7">
        <v>13.88</v>
      </c>
      <c r="K74" s="7">
        <v>75.489999999999995</v>
      </c>
      <c r="L74" s="7">
        <v>43.48</v>
      </c>
      <c r="M74" s="7">
        <v>20.05</v>
      </c>
      <c r="N74" s="7">
        <v>11.97</v>
      </c>
      <c r="O74" s="7">
        <v>81.34</v>
      </c>
      <c r="P74" s="7">
        <v>46.31</v>
      </c>
      <c r="Q74" s="7">
        <v>18.28</v>
      </c>
      <c r="R74" s="7">
        <v>16.75</v>
      </c>
      <c r="S74" s="7">
        <v>83.71</v>
      </c>
      <c r="T74" s="7">
        <v>46.43</v>
      </c>
      <c r="U74" s="7">
        <v>20.38</v>
      </c>
      <c r="V74" s="7">
        <v>16.899999999999999</v>
      </c>
      <c r="W74" s="7">
        <v>82.95</v>
      </c>
      <c r="X74" s="7">
        <v>46.42</v>
      </c>
      <c r="Y74" s="7">
        <v>20.13</v>
      </c>
      <c r="Z74" s="7">
        <v>16.399999999999999</v>
      </c>
      <c r="AA74" s="7">
        <v>86.94</v>
      </c>
      <c r="AB74" s="7">
        <v>47.76</v>
      </c>
      <c r="AC74" s="7">
        <v>21</v>
      </c>
      <c r="AD74" s="7">
        <v>18.18</v>
      </c>
      <c r="AE74" s="7">
        <v>84.17</v>
      </c>
      <c r="AF74" s="7">
        <v>45.59</v>
      </c>
      <c r="AG74" s="7">
        <v>21.47</v>
      </c>
      <c r="AH74" s="7">
        <v>17.11</v>
      </c>
      <c r="AI74" s="7">
        <v>78.66</v>
      </c>
      <c r="AJ74" s="7">
        <v>46.09</v>
      </c>
      <c r="AK74" s="7">
        <v>15.96</v>
      </c>
      <c r="AL74" s="7">
        <v>16.61</v>
      </c>
    </row>
    <row r="75" spans="1:38" ht="20.100000000000001" customHeight="1">
      <c r="A75" s="9" t="s">
        <v>275</v>
      </c>
      <c r="B75" s="7">
        <v>82.95</v>
      </c>
      <c r="C75" s="7">
        <v>32.85</v>
      </c>
      <c r="D75" s="7">
        <v>25.16</v>
      </c>
      <c r="E75" s="7">
        <v>13.44</v>
      </c>
      <c r="F75" s="7">
        <v>12.42</v>
      </c>
      <c r="G75" s="7">
        <v>89.53</v>
      </c>
      <c r="H75" s="7">
        <v>40.54</v>
      </c>
      <c r="I75" s="7">
        <v>35.020000000000003</v>
      </c>
      <c r="J75" s="7">
        <v>13.97</v>
      </c>
      <c r="K75" s="7">
        <v>83.51</v>
      </c>
      <c r="L75" s="7">
        <v>44.95</v>
      </c>
      <c r="M75" s="7">
        <v>25.11</v>
      </c>
      <c r="N75" s="7">
        <v>13.46</v>
      </c>
      <c r="O75" s="7">
        <v>77.17</v>
      </c>
      <c r="P75" s="7">
        <v>44.65</v>
      </c>
      <c r="Q75" s="7">
        <v>15.86</v>
      </c>
      <c r="R75" s="7">
        <v>16.66</v>
      </c>
      <c r="S75" s="7">
        <v>79.88</v>
      </c>
      <c r="T75" s="7">
        <v>45.49</v>
      </c>
      <c r="U75" s="7">
        <v>17.53</v>
      </c>
      <c r="V75" s="7">
        <v>16.850000000000001</v>
      </c>
      <c r="W75" s="7">
        <v>79.56</v>
      </c>
      <c r="X75" s="7">
        <v>46.35</v>
      </c>
      <c r="Y75" s="7">
        <v>16.98</v>
      </c>
      <c r="Z75" s="7">
        <v>16.239999999999998</v>
      </c>
      <c r="AA75" s="7">
        <v>83.39</v>
      </c>
      <c r="AB75" s="7">
        <v>47.06</v>
      </c>
      <c r="AC75" s="7">
        <v>19.809999999999999</v>
      </c>
      <c r="AD75" s="7">
        <v>16.59</v>
      </c>
      <c r="AE75" s="7">
        <v>83.26</v>
      </c>
      <c r="AF75" s="7">
        <v>47.51</v>
      </c>
      <c r="AG75" s="7">
        <v>18.670000000000002</v>
      </c>
      <c r="AH75" s="7">
        <v>17.079999999999998</v>
      </c>
      <c r="AI75" s="7">
        <v>77.89</v>
      </c>
      <c r="AJ75" s="7">
        <v>45.69</v>
      </c>
      <c r="AK75" s="7">
        <v>15.51</v>
      </c>
      <c r="AL75" s="7">
        <v>16.690000000000001</v>
      </c>
    </row>
    <row r="76" spans="1:38" ht="20.100000000000001" customHeight="1">
      <c r="A76" s="9" t="s">
        <v>112</v>
      </c>
      <c r="B76" s="7">
        <v>76.63</v>
      </c>
      <c r="C76" s="7">
        <v>33.75</v>
      </c>
      <c r="D76" s="7">
        <v>24.67</v>
      </c>
      <c r="E76" s="7">
        <v>11.2</v>
      </c>
      <c r="F76" s="7">
        <v>7.82</v>
      </c>
      <c r="G76" s="7">
        <v>88.62</v>
      </c>
      <c r="H76" s="7">
        <v>39.01</v>
      </c>
      <c r="I76" s="7">
        <v>35.69</v>
      </c>
      <c r="J76" s="7">
        <v>13.91</v>
      </c>
      <c r="K76" s="7">
        <v>81.55</v>
      </c>
      <c r="L76" s="7">
        <v>46.77</v>
      </c>
      <c r="M76" s="7">
        <v>21.86</v>
      </c>
      <c r="N76" s="7">
        <v>12.91</v>
      </c>
      <c r="O76" s="7">
        <v>71.45</v>
      </c>
      <c r="P76" s="7">
        <v>45.02</v>
      </c>
      <c r="Q76" s="7">
        <v>8.7799999999999994</v>
      </c>
      <c r="R76" s="7">
        <v>17.649999999999999</v>
      </c>
      <c r="S76" s="7">
        <v>79.790000000000006</v>
      </c>
      <c r="T76" s="7">
        <v>44.1</v>
      </c>
      <c r="U76" s="7">
        <v>18.53</v>
      </c>
      <c r="V76" s="7">
        <v>17.16</v>
      </c>
      <c r="W76" s="7">
        <v>82.72</v>
      </c>
      <c r="X76" s="7">
        <v>48.97</v>
      </c>
      <c r="Y76" s="7">
        <v>16.68</v>
      </c>
      <c r="Z76" s="7">
        <v>17.059999999999999</v>
      </c>
      <c r="AA76" s="7">
        <v>86.03</v>
      </c>
      <c r="AB76" s="7">
        <v>48.85</v>
      </c>
      <c r="AC76" s="7">
        <v>21.29</v>
      </c>
      <c r="AD76" s="7">
        <v>15.88</v>
      </c>
      <c r="AE76" s="7">
        <v>86.33</v>
      </c>
      <c r="AF76" s="7">
        <v>49.66</v>
      </c>
      <c r="AG76" s="7">
        <v>19.07</v>
      </c>
      <c r="AH76" s="7">
        <v>17.600000000000001</v>
      </c>
      <c r="AI76" s="7">
        <v>78.900000000000006</v>
      </c>
      <c r="AJ76" s="7">
        <v>46.46</v>
      </c>
      <c r="AK76" s="7">
        <v>15.59</v>
      </c>
      <c r="AL76" s="7">
        <v>16.86</v>
      </c>
    </row>
    <row r="77" spans="1:38" ht="20.100000000000001" customHeight="1">
      <c r="A77" s="9" t="s">
        <v>115</v>
      </c>
      <c r="B77" s="7">
        <v>81.459999999999994</v>
      </c>
      <c r="C77" s="7">
        <v>32.299999999999997</v>
      </c>
      <c r="D77" s="7">
        <v>24.32</v>
      </c>
      <c r="E77" s="7">
        <v>13.13</v>
      </c>
      <c r="F77" s="7">
        <v>12.64</v>
      </c>
      <c r="G77" s="7">
        <v>87.12</v>
      </c>
      <c r="H77" s="7">
        <v>38.92</v>
      </c>
      <c r="I77" s="7">
        <v>34.57</v>
      </c>
      <c r="J77" s="7">
        <v>13.64</v>
      </c>
      <c r="K77" s="7">
        <v>84.55</v>
      </c>
      <c r="L77" s="7">
        <v>45.18</v>
      </c>
      <c r="M77" s="7">
        <v>25.71</v>
      </c>
      <c r="N77" s="7">
        <v>13.66</v>
      </c>
      <c r="O77" s="7">
        <v>78.3</v>
      </c>
      <c r="P77" s="7">
        <v>44.35</v>
      </c>
      <c r="Q77" s="7">
        <v>17.77</v>
      </c>
      <c r="R77" s="7">
        <v>16.18</v>
      </c>
      <c r="S77" s="7">
        <v>78.62</v>
      </c>
      <c r="T77" s="7">
        <v>45.52</v>
      </c>
      <c r="U77" s="7">
        <v>15.61</v>
      </c>
      <c r="V77" s="7">
        <v>17.48</v>
      </c>
      <c r="W77" s="7">
        <v>80.87</v>
      </c>
      <c r="X77" s="7">
        <v>46.78</v>
      </c>
      <c r="Y77" s="7">
        <v>16.89</v>
      </c>
      <c r="Z77" s="7">
        <v>17.190000000000001</v>
      </c>
      <c r="AA77" s="7">
        <v>82.09</v>
      </c>
      <c r="AB77" s="7">
        <v>47.13</v>
      </c>
      <c r="AC77" s="7">
        <v>19.04</v>
      </c>
      <c r="AD77" s="7">
        <v>15.92</v>
      </c>
      <c r="AE77" s="7">
        <v>78.61</v>
      </c>
      <c r="AF77" s="7">
        <v>46.78</v>
      </c>
      <c r="AG77" s="7">
        <v>13.94</v>
      </c>
      <c r="AH77" s="7">
        <v>17.89</v>
      </c>
      <c r="AI77" s="7">
        <v>77.599999999999994</v>
      </c>
      <c r="AJ77" s="7">
        <v>45.53</v>
      </c>
      <c r="AK77" s="7">
        <v>15.77</v>
      </c>
      <c r="AL77" s="7">
        <v>16.309999999999999</v>
      </c>
    </row>
    <row r="78" spans="1:38" ht="20.100000000000001" customHeight="1">
      <c r="A78" s="9" t="s">
        <v>113</v>
      </c>
      <c r="B78" s="7">
        <v>84.83</v>
      </c>
      <c r="C78" s="7">
        <v>32.03</v>
      </c>
      <c r="D78" s="7">
        <v>25.5</v>
      </c>
      <c r="E78" s="7">
        <v>14.41</v>
      </c>
      <c r="F78" s="7">
        <v>13.89</v>
      </c>
      <c r="G78" s="7">
        <v>92.61</v>
      </c>
      <c r="H78" s="7">
        <v>41.85</v>
      </c>
      <c r="I78" s="7">
        <v>36.69</v>
      </c>
      <c r="J78" s="7">
        <v>14.07</v>
      </c>
      <c r="K78" s="7">
        <v>84.05</v>
      </c>
      <c r="L78" s="7">
        <v>44.37</v>
      </c>
      <c r="M78" s="7">
        <v>26.3</v>
      </c>
      <c r="N78" s="7">
        <v>13.39</v>
      </c>
      <c r="O78" s="7">
        <v>81.37</v>
      </c>
      <c r="P78" s="7">
        <v>45.84</v>
      </c>
      <c r="Q78" s="7">
        <v>18.54</v>
      </c>
      <c r="R78" s="7">
        <v>16.98</v>
      </c>
      <c r="S78" s="7">
        <v>80.39</v>
      </c>
      <c r="T78" s="7">
        <v>47.26</v>
      </c>
      <c r="U78" s="7">
        <v>17.13</v>
      </c>
      <c r="V78" s="7">
        <v>15.99</v>
      </c>
      <c r="W78" s="7">
        <v>78.86</v>
      </c>
      <c r="X78" s="7">
        <v>45.86</v>
      </c>
      <c r="Y78" s="7">
        <v>17.45</v>
      </c>
      <c r="Z78" s="7">
        <v>15.54</v>
      </c>
      <c r="AA78" s="7">
        <v>82.58</v>
      </c>
      <c r="AB78" s="7">
        <v>46.21</v>
      </c>
      <c r="AC78" s="7">
        <v>18.98</v>
      </c>
      <c r="AD78" s="7">
        <v>17.38</v>
      </c>
      <c r="AE78" s="7">
        <v>84.38</v>
      </c>
      <c r="AF78" s="7">
        <v>47.39</v>
      </c>
      <c r="AG78" s="7">
        <v>19.82</v>
      </c>
      <c r="AH78" s="7">
        <v>17.170000000000002</v>
      </c>
      <c r="AI78" s="7">
        <v>77.48</v>
      </c>
      <c r="AJ78" s="7">
        <v>46.84</v>
      </c>
      <c r="AK78" s="7">
        <v>13</v>
      </c>
      <c r="AL78" s="7">
        <v>17.649999999999999</v>
      </c>
    </row>
    <row r="79" spans="1:38" ht="20.100000000000001" customHeight="1">
      <c r="A79" s="9" t="s">
        <v>114</v>
      </c>
      <c r="B79" s="7">
        <v>87.09</v>
      </c>
      <c r="C79" s="7">
        <v>33.29</v>
      </c>
      <c r="D79" s="7">
        <v>26.19</v>
      </c>
      <c r="E79" s="7">
        <v>14.04</v>
      </c>
      <c r="F79" s="7">
        <v>14.48</v>
      </c>
      <c r="G79" s="7">
        <v>88.77</v>
      </c>
      <c r="H79" s="7">
        <v>40.61</v>
      </c>
      <c r="I79" s="7">
        <v>33.58</v>
      </c>
      <c r="J79" s="7">
        <v>14.58</v>
      </c>
      <c r="K79" s="7">
        <v>84.81</v>
      </c>
      <c r="L79" s="7">
        <v>45.81</v>
      </c>
      <c r="M79" s="7">
        <v>25.93</v>
      </c>
      <c r="N79" s="7">
        <v>13.07</v>
      </c>
      <c r="O79" s="7">
        <v>77.87</v>
      </c>
      <c r="P79" s="7">
        <v>44.22</v>
      </c>
      <c r="Q79" s="7">
        <v>17.63</v>
      </c>
      <c r="R79" s="7">
        <v>16.010000000000002</v>
      </c>
      <c r="S79" s="7">
        <v>79.599999999999994</v>
      </c>
      <c r="T79" s="7">
        <v>44.42</v>
      </c>
      <c r="U79" s="7">
        <v>18.79</v>
      </c>
      <c r="V79" s="7">
        <v>16.39</v>
      </c>
      <c r="W79" s="7">
        <v>78.72</v>
      </c>
      <c r="X79" s="7">
        <v>45.61</v>
      </c>
      <c r="Y79" s="7">
        <v>17.52</v>
      </c>
      <c r="Z79" s="7">
        <v>15.58</v>
      </c>
      <c r="AA79" s="7">
        <v>83.65</v>
      </c>
      <c r="AB79" s="7">
        <v>47.76</v>
      </c>
      <c r="AC79" s="7">
        <v>20.309999999999999</v>
      </c>
      <c r="AD79" s="7">
        <v>15.58</v>
      </c>
      <c r="AE79" s="7">
        <v>83.22</v>
      </c>
      <c r="AF79" s="7">
        <v>46.69</v>
      </c>
      <c r="AG79" s="7">
        <v>20.51</v>
      </c>
      <c r="AH79" s="7">
        <v>16.010000000000002</v>
      </c>
      <c r="AI79" s="7">
        <v>79.86</v>
      </c>
      <c r="AJ79" s="7">
        <v>46.81</v>
      </c>
      <c r="AK79" s="7">
        <v>16.77</v>
      </c>
      <c r="AL79" s="7">
        <v>16.29</v>
      </c>
    </row>
    <row r="80" spans="1:38" ht="20.100000000000001" customHeight="1">
      <c r="A80" s="9" t="s">
        <v>111</v>
      </c>
      <c r="B80" s="7">
        <v>82.36</v>
      </c>
      <c r="C80" s="7">
        <v>34.4</v>
      </c>
      <c r="D80" s="7">
        <v>24.31</v>
      </c>
      <c r="E80" s="7">
        <v>13.94</v>
      </c>
      <c r="F80" s="7">
        <v>10.53</v>
      </c>
      <c r="G80" s="7">
        <v>86.28</v>
      </c>
      <c r="H80" s="7">
        <v>40.840000000000003</v>
      </c>
      <c r="I80" s="7">
        <v>31.78</v>
      </c>
      <c r="J80" s="7">
        <v>13.65</v>
      </c>
      <c r="K80" s="7">
        <v>82.37</v>
      </c>
      <c r="L80" s="7">
        <v>42.73</v>
      </c>
      <c r="M80" s="7">
        <v>25.75</v>
      </c>
      <c r="N80" s="7">
        <v>13.9</v>
      </c>
      <c r="O80" s="7">
        <v>77.819999999999993</v>
      </c>
      <c r="P80" s="7">
        <v>44.33</v>
      </c>
      <c r="Q80" s="7">
        <v>16.579999999999998</v>
      </c>
      <c r="R80" s="7">
        <v>16.899999999999999</v>
      </c>
      <c r="S80" s="7">
        <v>80.44</v>
      </c>
      <c r="T80" s="7">
        <v>45.49</v>
      </c>
      <c r="U80" s="7">
        <v>17.600000000000001</v>
      </c>
      <c r="V80" s="7">
        <v>17.350000000000001</v>
      </c>
      <c r="W80" s="7">
        <v>77.459999999999994</v>
      </c>
      <c r="X80" s="7">
        <v>45</v>
      </c>
      <c r="Y80" s="7">
        <v>16.309999999999999</v>
      </c>
      <c r="Z80" s="7">
        <v>16.149999999999999</v>
      </c>
      <c r="AA80" s="7">
        <v>82.47</v>
      </c>
      <c r="AB80" s="7">
        <v>45.89</v>
      </c>
      <c r="AC80" s="7">
        <v>19.399999999999999</v>
      </c>
      <c r="AD80" s="7">
        <v>17.18</v>
      </c>
      <c r="AE80" s="7">
        <v>84.11</v>
      </c>
      <c r="AF80" s="7">
        <v>47.05</v>
      </c>
      <c r="AG80" s="7">
        <v>19.989999999999998</v>
      </c>
      <c r="AH80" s="7">
        <v>17.059999999999999</v>
      </c>
      <c r="AI80" s="7">
        <v>76.02</v>
      </c>
      <c r="AJ80" s="7">
        <v>43.02</v>
      </c>
      <c r="AK80" s="7">
        <v>16.43</v>
      </c>
      <c r="AL80" s="7">
        <v>16.57</v>
      </c>
    </row>
    <row r="81" spans="1:38" ht="20.100000000000001" customHeight="1">
      <c r="A81" s="9" t="s">
        <v>276</v>
      </c>
      <c r="B81" s="7">
        <v>83.39</v>
      </c>
      <c r="C81" s="7">
        <v>33.57</v>
      </c>
      <c r="D81" s="7">
        <v>23.82</v>
      </c>
      <c r="E81" s="7">
        <v>13.4</v>
      </c>
      <c r="F81" s="7">
        <v>13.42</v>
      </c>
      <c r="G81" s="7">
        <v>82.24</v>
      </c>
      <c r="H81" s="7">
        <v>35.479999999999997</v>
      </c>
      <c r="I81" s="7">
        <v>33.74</v>
      </c>
      <c r="J81" s="7">
        <v>13.02</v>
      </c>
      <c r="K81" s="7">
        <v>78.06</v>
      </c>
      <c r="L81" s="7">
        <v>42.61</v>
      </c>
      <c r="M81" s="7">
        <v>22.43</v>
      </c>
      <c r="N81" s="7">
        <v>13.02</v>
      </c>
      <c r="O81" s="7">
        <v>72.61</v>
      </c>
      <c r="P81" s="7">
        <v>43.79</v>
      </c>
      <c r="Q81" s="7">
        <v>12.69</v>
      </c>
      <c r="R81" s="7">
        <v>16.13</v>
      </c>
      <c r="S81" s="7">
        <v>79.290000000000006</v>
      </c>
      <c r="T81" s="7">
        <v>45.01</v>
      </c>
      <c r="U81" s="7">
        <v>17.3</v>
      </c>
      <c r="V81" s="7">
        <v>16.98</v>
      </c>
      <c r="W81" s="7">
        <v>81.08</v>
      </c>
      <c r="X81" s="7">
        <v>46.88</v>
      </c>
      <c r="Y81" s="7">
        <v>17.489999999999998</v>
      </c>
      <c r="Z81" s="7">
        <v>16.72</v>
      </c>
      <c r="AA81" s="7">
        <v>82.4</v>
      </c>
      <c r="AB81" s="7">
        <v>46.67</v>
      </c>
      <c r="AC81" s="7">
        <v>18.100000000000001</v>
      </c>
      <c r="AD81" s="7">
        <v>16.68</v>
      </c>
      <c r="AE81" s="7">
        <v>82.23</v>
      </c>
      <c r="AF81" s="7">
        <v>46.95</v>
      </c>
      <c r="AG81" s="7">
        <v>18.36</v>
      </c>
      <c r="AH81" s="7">
        <v>16.920000000000002</v>
      </c>
      <c r="AI81" s="7">
        <v>78.77</v>
      </c>
      <c r="AJ81" s="7">
        <v>46.05</v>
      </c>
      <c r="AK81" s="7">
        <v>16.21</v>
      </c>
      <c r="AL81" s="7">
        <v>16.5</v>
      </c>
    </row>
    <row r="82" spans="1:38" ht="20.100000000000001" customHeight="1">
      <c r="A82" s="9" t="s">
        <v>164</v>
      </c>
      <c r="B82" s="7">
        <v>87.4</v>
      </c>
      <c r="C82" s="7">
        <v>36.01</v>
      </c>
      <c r="D82" s="7">
        <v>24.76</v>
      </c>
      <c r="E82" s="7">
        <v>14.9</v>
      </c>
      <c r="F82" s="7">
        <v>12.38</v>
      </c>
      <c r="G82" s="7">
        <v>84.09</v>
      </c>
      <c r="H82" s="7">
        <v>38.17</v>
      </c>
      <c r="I82" s="7">
        <v>33.39</v>
      </c>
      <c r="J82" s="7">
        <v>12.54</v>
      </c>
      <c r="K82" s="7">
        <v>78.900000000000006</v>
      </c>
      <c r="L82" s="7">
        <v>44.48</v>
      </c>
      <c r="M82" s="7">
        <v>21.98</v>
      </c>
      <c r="N82" s="7">
        <v>12.44</v>
      </c>
      <c r="O82" s="7">
        <v>74.42</v>
      </c>
      <c r="P82" s="7">
        <v>46.34</v>
      </c>
      <c r="Q82" s="7">
        <v>11.27</v>
      </c>
      <c r="R82" s="7">
        <v>16.809999999999999</v>
      </c>
      <c r="S82" s="7">
        <v>78.66</v>
      </c>
      <c r="T82" s="7">
        <v>45.55</v>
      </c>
      <c r="U82" s="7">
        <v>15.94</v>
      </c>
      <c r="V82" s="7">
        <v>17.18</v>
      </c>
      <c r="W82" s="7">
        <v>78.489999999999995</v>
      </c>
      <c r="X82" s="7">
        <v>44.5</v>
      </c>
      <c r="Y82" s="7">
        <v>16.48</v>
      </c>
      <c r="Z82" s="7">
        <v>17.52</v>
      </c>
      <c r="AA82" s="7">
        <v>84.13</v>
      </c>
      <c r="AB82" s="7">
        <v>46.58</v>
      </c>
      <c r="AC82" s="7">
        <v>19.239999999999998</v>
      </c>
      <c r="AD82" s="7">
        <v>18.309999999999999</v>
      </c>
      <c r="AE82" s="7">
        <v>78</v>
      </c>
      <c r="AF82" s="7">
        <v>46.63</v>
      </c>
      <c r="AG82" s="7">
        <v>14.75</v>
      </c>
      <c r="AH82" s="7">
        <v>16.62</v>
      </c>
      <c r="AI82" s="7">
        <v>79.83</v>
      </c>
      <c r="AJ82" s="7">
        <v>46.75</v>
      </c>
      <c r="AK82" s="7">
        <v>16.48</v>
      </c>
      <c r="AL82" s="7">
        <v>16.600000000000001</v>
      </c>
    </row>
    <row r="83" spans="1:38" ht="20.100000000000001" customHeight="1">
      <c r="A83" s="9" t="s">
        <v>160</v>
      </c>
      <c r="B83" s="7">
        <v>81.67</v>
      </c>
      <c r="C83" s="7">
        <v>32.56</v>
      </c>
      <c r="D83" s="7">
        <v>23.19</v>
      </c>
      <c r="E83" s="7">
        <v>13.8</v>
      </c>
      <c r="F83" s="7">
        <v>13.2</v>
      </c>
      <c r="G83" s="7">
        <v>76.66</v>
      </c>
      <c r="H83" s="7">
        <v>31.05</v>
      </c>
      <c r="I83" s="7">
        <v>32.58</v>
      </c>
      <c r="J83" s="7">
        <v>13.03</v>
      </c>
      <c r="K83" s="7">
        <v>75.56</v>
      </c>
      <c r="L83" s="7">
        <v>40.4</v>
      </c>
      <c r="M83" s="7">
        <v>22.44</v>
      </c>
      <c r="N83" s="7">
        <v>12.72</v>
      </c>
      <c r="O83" s="7">
        <v>71.19</v>
      </c>
      <c r="P83" s="7">
        <v>43.77</v>
      </c>
      <c r="Q83" s="7">
        <v>11.29</v>
      </c>
      <c r="R83" s="7">
        <v>16.13</v>
      </c>
      <c r="S83" s="7">
        <v>80.08</v>
      </c>
      <c r="T83" s="7">
        <v>43.82</v>
      </c>
      <c r="U83" s="7">
        <v>18.46</v>
      </c>
      <c r="V83" s="7">
        <v>17.79</v>
      </c>
      <c r="W83" s="7">
        <v>83.51</v>
      </c>
      <c r="X83" s="7">
        <v>46.43</v>
      </c>
      <c r="Y83" s="7">
        <v>20.48</v>
      </c>
      <c r="Z83" s="7">
        <v>16.600000000000001</v>
      </c>
      <c r="AA83" s="7">
        <v>84.56</v>
      </c>
      <c r="AB83" s="7">
        <v>47.8</v>
      </c>
      <c r="AC83" s="7">
        <v>18.64</v>
      </c>
      <c r="AD83" s="7">
        <v>18.11</v>
      </c>
      <c r="AE83" s="7">
        <v>85.83</v>
      </c>
      <c r="AF83" s="7">
        <v>47.88</v>
      </c>
      <c r="AG83" s="7">
        <v>19.78</v>
      </c>
      <c r="AH83" s="7">
        <v>18.16</v>
      </c>
      <c r="AI83" s="7">
        <v>77.56</v>
      </c>
      <c r="AJ83" s="7">
        <v>47.18</v>
      </c>
      <c r="AK83" s="7">
        <v>14.72</v>
      </c>
      <c r="AL83" s="7">
        <v>15.66</v>
      </c>
    </row>
    <row r="84" spans="1:38" ht="20.100000000000001" customHeight="1">
      <c r="A84" s="9" t="s">
        <v>161</v>
      </c>
      <c r="B84" s="7">
        <v>83.43</v>
      </c>
      <c r="C84" s="7">
        <v>33.39</v>
      </c>
      <c r="D84" s="7">
        <v>25.6</v>
      </c>
      <c r="E84" s="7">
        <v>12.74</v>
      </c>
      <c r="F84" s="7">
        <v>12.62</v>
      </c>
      <c r="G84" s="7">
        <v>85.39</v>
      </c>
      <c r="H84" s="7">
        <v>37.299999999999997</v>
      </c>
      <c r="I84" s="7">
        <v>34.979999999999997</v>
      </c>
      <c r="J84" s="7">
        <v>13.11</v>
      </c>
      <c r="K84" s="7">
        <v>79.489999999999995</v>
      </c>
      <c r="L84" s="7">
        <v>41.68</v>
      </c>
      <c r="M84" s="7">
        <v>23.91</v>
      </c>
      <c r="N84" s="7">
        <v>13.9</v>
      </c>
      <c r="O84" s="7">
        <v>68.05</v>
      </c>
      <c r="P84" s="7">
        <v>43.06</v>
      </c>
      <c r="Q84" s="7">
        <v>10.029999999999999</v>
      </c>
      <c r="R84" s="7">
        <v>14.95</v>
      </c>
      <c r="S84" s="7">
        <v>79.959999999999994</v>
      </c>
      <c r="T84" s="7">
        <v>46.91</v>
      </c>
      <c r="U84" s="7">
        <v>17.079999999999998</v>
      </c>
      <c r="V84" s="7">
        <v>15.96</v>
      </c>
      <c r="W84" s="7">
        <v>83.94</v>
      </c>
      <c r="X84" s="7">
        <v>48.21</v>
      </c>
      <c r="Y84" s="7">
        <v>18.82</v>
      </c>
      <c r="Z84" s="7">
        <v>16.91</v>
      </c>
      <c r="AA84" s="7">
        <v>82.35</v>
      </c>
      <c r="AB84" s="7">
        <v>45.93</v>
      </c>
      <c r="AC84" s="7">
        <v>19.03</v>
      </c>
      <c r="AD84" s="7">
        <v>17.39</v>
      </c>
      <c r="AE84" s="7">
        <v>80.72</v>
      </c>
      <c r="AF84" s="7">
        <v>45.64</v>
      </c>
      <c r="AG84" s="7">
        <v>19.399999999999999</v>
      </c>
      <c r="AH84" s="7">
        <v>15.68</v>
      </c>
      <c r="AI84" s="7">
        <v>77.63</v>
      </c>
      <c r="AJ84" s="7">
        <v>44.07</v>
      </c>
      <c r="AK84" s="7">
        <v>17.579999999999998</v>
      </c>
      <c r="AL84" s="7">
        <v>15.98</v>
      </c>
    </row>
    <row r="85" spans="1:38" ht="20.100000000000001" customHeight="1">
      <c r="A85" s="9" t="s">
        <v>162</v>
      </c>
      <c r="B85" s="7">
        <v>79.81</v>
      </c>
      <c r="C85" s="7">
        <v>31.25</v>
      </c>
      <c r="D85" s="7">
        <v>24.17</v>
      </c>
      <c r="E85" s="7">
        <v>12.69</v>
      </c>
      <c r="F85" s="7">
        <v>12.26</v>
      </c>
      <c r="G85" s="7">
        <v>85.99</v>
      </c>
      <c r="H85" s="7">
        <v>37.21</v>
      </c>
      <c r="I85" s="7">
        <v>34.75</v>
      </c>
      <c r="J85" s="7">
        <v>14.03</v>
      </c>
      <c r="K85" s="7">
        <v>82.16</v>
      </c>
      <c r="L85" s="7">
        <v>47.3</v>
      </c>
      <c r="M85" s="7">
        <v>22.73</v>
      </c>
      <c r="N85" s="7">
        <v>12.13</v>
      </c>
      <c r="O85" s="7">
        <v>78.400000000000006</v>
      </c>
      <c r="P85" s="7">
        <v>44.46</v>
      </c>
      <c r="Q85" s="7">
        <v>17.440000000000001</v>
      </c>
      <c r="R85" s="7">
        <v>16.5</v>
      </c>
      <c r="S85" s="7">
        <v>76.72</v>
      </c>
      <c r="T85" s="7">
        <v>43.29</v>
      </c>
      <c r="U85" s="7">
        <v>17.27</v>
      </c>
      <c r="V85" s="7">
        <v>16.170000000000002</v>
      </c>
      <c r="W85" s="7">
        <v>74.19</v>
      </c>
      <c r="X85" s="7">
        <v>46.11</v>
      </c>
      <c r="Y85" s="7">
        <v>12.59</v>
      </c>
      <c r="Z85" s="7">
        <v>15.49</v>
      </c>
      <c r="AA85" s="7">
        <v>75.17</v>
      </c>
      <c r="AB85" s="7">
        <v>46.32</v>
      </c>
      <c r="AC85" s="7">
        <v>12.57</v>
      </c>
      <c r="AD85" s="7">
        <v>16.28</v>
      </c>
      <c r="AE85" s="7">
        <v>82.97</v>
      </c>
      <c r="AF85" s="7">
        <v>45.87</v>
      </c>
      <c r="AG85" s="7">
        <v>20.16</v>
      </c>
      <c r="AH85" s="7">
        <v>16.93</v>
      </c>
      <c r="AI85" s="7">
        <v>76.900000000000006</v>
      </c>
      <c r="AJ85" s="7">
        <v>44.41</v>
      </c>
      <c r="AK85" s="7">
        <v>15.33</v>
      </c>
      <c r="AL85" s="7">
        <v>17.149999999999999</v>
      </c>
    </row>
    <row r="86" spans="1:38" ht="20.100000000000001" customHeight="1">
      <c r="A86" s="9" t="s">
        <v>163</v>
      </c>
      <c r="B86" s="7">
        <v>84.4</v>
      </c>
      <c r="C86" s="7">
        <v>33.46</v>
      </c>
      <c r="D86" s="7">
        <v>22.03</v>
      </c>
      <c r="E86" s="7">
        <v>15</v>
      </c>
      <c r="F86" s="7">
        <v>14.83</v>
      </c>
      <c r="G86" s="7">
        <v>78.069999999999993</v>
      </c>
      <c r="H86" s="7">
        <v>34.08</v>
      </c>
      <c r="I86" s="7">
        <v>31.8</v>
      </c>
      <c r="J86" s="7">
        <v>12.19</v>
      </c>
      <c r="K86" s="7">
        <v>78.22</v>
      </c>
      <c r="L86" s="7">
        <v>43.26</v>
      </c>
      <c r="M86" s="7">
        <v>21.09</v>
      </c>
      <c r="N86" s="7">
        <v>13.87</v>
      </c>
      <c r="O86" s="7">
        <v>73.260000000000005</v>
      </c>
      <c r="P86" s="7">
        <v>44.24</v>
      </c>
      <c r="Q86" s="7">
        <v>13.42</v>
      </c>
      <c r="R86" s="7">
        <v>15.6</v>
      </c>
      <c r="S86" s="7">
        <v>78.36</v>
      </c>
      <c r="T86" s="7">
        <v>43.35</v>
      </c>
      <c r="U86" s="7">
        <v>17.78</v>
      </c>
      <c r="V86" s="7">
        <v>17.239999999999998</v>
      </c>
      <c r="W86" s="7">
        <v>85.15</v>
      </c>
      <c r="X86" s="7">
        <v>48.9</v>
      </c>
      <c r="Y86" s="7">
        <v>19.05</v>
      </c>
      <c r="Z86" s="7">
        <v>17.21</v>
      </c>
      <c r="AA86" s="7">
        <v>84.07</v>
      </c>
      <c r="AB86" s="7">
        <v>46.59</v>
      </c>
      <c r="AC86" s="7">
        <v>21.01</v>
      </c>
      <c r="AD86" s="7">
        <v>16.47</v>
      </c>
      <c r="AE86" s="7">
        <v>82.31</v>
      </c>
      <c r="AF86" s="7">
        <v>48.28</v>
      </c>
      <c r="AG86" s="7">
        <v>17.7</v>
      </c>
      <c r="AH86" s="7">
        <v>16.329999999999998</v>
      </c>
      <c r="AI86" s="7">
        <v>80.08</v>
      </c>
      <c r="AJ86" s="7">
        <v>48.1</v>
      </c>
      <c r="AK86" s="7">
        <v>17.149999999999999</v>
      </c>
      <c r="AL86" s="7">
        <v>14.82</v>
      </c>
    </row>
    <row r="87" spans="1:38" ht="20.100000000000001" customHeight="1">
      <c r="A87" s="9" t="s">
        <v>158</v>
      </c>
      <c r="B87" s="7">
        <v>78.22</v>
      </c>
      <c r="C87" s="7">
        <v>32.56</v>
      </c>
      <c r="D87" s="7">
        <v>24.18</v>
      </c>
      <c r="E87" s="7">
        <v>9.3800000000000008</v>
      </c>
      <c r="F87" s="7">
        <v>12.34</v>
      </c>
      <c r="G87" s="7">
        <v>90.27</v>
      </c>
      <c r="H87" s="7">
        <v>41.88</v>
      </c>
      <c r="I87" s="7">
        <v>33.770000000000003</v>
      </c>
      <c r="J87" s="7">
        <v>14.62</v>
      </c>
      <c r="K87" s="7">
        <v>83.14</v>
      </c>
      <c r="L87" s="7">
        <v>44.66</v>
      </c>
      <c r="M87" s="7">
        <v>25.02</v>
      </c>
      <c r="N87" s="7">
        <v>13.46</v>
      </c>
      <c r="O87" s="7">
        <v>78.569999999999993</v>
      </c>
      <c r="P87" s="7">
        <v>44.96</v>
      </c>
      <c r="Q87" s="7">
        <v>16.32</v>
      </c>
      <c r="R87" s="7">
        <v>17.29</v>
      </c>
      <c r="S87" s="7">
        <v>82.89</v>
      </c>
      <c r="T87" s="7">
        <v>47.62</v>
      </c>
      <c r="U87" s="7">
        <v>18.329999999999998</v>
      </c>
      <c r="V87" s="7">
        <v>16.940000000000001</v>
      </c>
      <c r="W87" s="7">
        <v>83.61</v>
      </c>
      <c r="X87" s="7">
        <v>48.32</v>
      </c>
      <c r="Y87" s="7">
        <v>18.440000000000001</v>
      </c>
      <c r="Z87" s="7">
        <v>16.850000000000001</v>
      </c>
      <c r="AA87" s="7">
        <v>84.95</v>
      </c>
      <c r="AB87" s="7">
        <v>47.84</v>
      </c>
      <c r="AC87" s="7">
        <v>20.27</v>
      </c>
      <c r="AD87" s="7">
        <v>16.649999999999999</v>
      </c>
      <c r="AE87" s="7">
        <v>81.38</v>
      </c>
      <c r="AF87" s="7">
        <v>45.35</v>
      </c>
      <c r="AG87" s="7">
        <v>19.79</v>
      </c>
      <c r="AH87" s="7">
        <v>16.25</v>
      </c>
      <c r="AI87" s="7">
        <v>80.27</v>
      </c>
      <c r="AJ87" s="7">
        <v>47.74</v>
      </c>
      <c r="AK87" s="7">
        <v>15.49</v>
      </c>
      <c r="AL87" s="7">
        <v>17.04</v>
      </c>
    </row>
    <row r="88" spans="1:38" ht="20.100000000000001" customHeight="1">
      <c r="A88" s="9" t="s">
        <v>20</v>
      </c>
      <c r="B88" s="7">
        <v>81.27</v>
      </c>
      <c r="C88" s="7">
        <v>32.61</v>
      </c>
      <c r="D88" s="7">
        <v>25.11</v>
      </c>
      <c r="E88" s="7">
        <v>13.1</v>
      </c>
      <c r="F88" s="7">
        <v>11.14</v>
      </c>
      <c r="G88" s="7">
        <v>84.4</v>
      </c>
      <c r="H88" s="7">
        <v>37.299999999999997</v>
      </c>
      <c r="I88" s="7">
        <v>34.1</v>
      </c>
      <c r="J88" s="7">
        <v>13</v>
      </c>
      <c r="K88" s="7">
        <v>83.81</v>
      </c>
      <c r="L88" s="7">
        <v>46.99</v>
      </c>
      <c r="M88" s="7">
        <v>23.71</v>
      </c>
      <c r="N88" s="7">
        <v>13.11</v>
      </c>
      <c r="O88" s="7">
        <v>76.430000000000007</v>
      </c>
      <c r="P88" s="7">
        <v>46.18</v>
      </c>
      <c r="Q88" s="7">
        <v>13.56</v>
      </c>
      <c r="R88" s="7">
        <v>16.690000000000001</v>
      </c>
      <c r="S88" s="7">
        <v>78.78</v>
      </c>
      <c r="T88" s="7">
        <v>45.91</v>
      </c>
      <c r="U88" s="7">
        <v>16.239999999999998</v>
      </c>
      <c r="V88" s="7">
        <v>16.62</v>
      </c>
      <c r="W88" s="7">
        <v>80.38</v>
      </c>
      <c r="X88" s="7">
        <v>47.32</v>
      </c>
      <c r="Y88" s="7">
        <v>16.170000000000002</v>
      </c>
      <c r="Z88" s="7">
        <v>16.89</v>
      </c>
      <c r="AA88" s="7">
        <v>81.260000000000005</v>
      </c>
      <c r="AB88" s="7">
        <v>46.94</v>
      </c>
      <c r="AC88" s="7">
        <v>17.3</v>
      </c>
      <c r="AD88" s="7">
        <v>16.98</v>
      </c>
      <c r="AE88" s="7">
        <v>80.81</v>
      </c>
      <c r="AF88" s="7">
        <v>46.63</v>
      </c>
      <c r="AG88" s="7">
        <v>16.940000000000001</v>
      </c>
      <c r="AH88" s="7">
        <v>17.23</v>
      </c>
      <c r="AI88" s="7">
        <v>76.53</v>
      </c>
      <c r="AJ88" s="7">
        <v>45.69</v>
      </c>
      <c r="AK88" s="7">
        <v>13.81</v>
      </c>
      <c r="AL88" s="7">
        <v>17.02</v>
      </c>
    </row>
    <row r="89" spans="1:38" ht="20.100000000000001" customHeight="1">
      <c r="A89" s="9" t="s">
        <v>33</v>
      </c>
      <c r="B89" s="7">
        <v>81.260000000000005</v>
      </c>
      <c r="C89" s="7">
        <v>30.71</v>
      </c>
      <c r="D89" s="7">
        <v>25.05</v>
      </c>
      <c r="E89" s="7">
        <v>13.88</v>
      </c>
      <c r="F89" s="7">
        <v>12.02</v>
      </c>
      <c r="G89" s="7">
        <v>87.54</v>
      </c>
      <c r="H89" s="7">
        <v>37.090000000000003</v>
      </c>
      <c r="I89" s="7">
        <v>36.64</v>
      </c>
      <c r="J89" s="7">
        <v>13.8</v>
      </c>
      <c r="K89" s="7">
        <v>89.73</v>
      </c>
      <c r="L89" s="7">
        <v>49.4</v>
      </c>
      <c r="M89" s="7">
        <v>27.03</v>
      </c>
      <c r="N89" s="7">
        <v>13.3</v>
      </c>
      <c r="O89" s="7">
        <v>77</v>
      </c>
      <c r="P89" s="7">
        <v>44.97</v>
      </c>
      <c r="Q89" s="7">
        <v>14.94</v>
      </c>
      <c r="R89" s="7">
        <v>17.09</v>
      </c>
      <c r="S89" s="7">
        <v>81.62</v>
      </c>
      <c r="T89" s="7">
        <v>45.79</v>
      </c>
      <c r="U89" s="7">
        <v>18.75</v>
      </c>
      <c r="V89" s="7">
        <v>17.079999999999998</v>
      </c>
      <c r="W89" s="7">
        <v>81.319999999999993</v>
      </c>
      <c r="X89" s="7">
        <v>47.4</v>
      </c>
      <c r="Y89" s="7">
        <v>16.75</v>
      </c>
      <c r="Z89" s="7">
        <v>17.16</v>
      </c>
      <c r="AA89" s="7">
        <v>82.48</v>
      </c>
      <c r="AB89" s="7">
        <v>47.02</v>
      </c>
      <c r="AC89" s="7">
        <v>18.57</v>
      </c>
      <c r="AD89" s="7">
        <v>16.89</v>
      </c>
      <c r="AE89" s="7">
        <v>81.3</v>
      </c>
      <c r="AF89" s="7">
        <v>46.88</v>
      </c>
      <c r="AG89" s="7">
        <v>17.420000000000002</v>
      </c>
      <c r="AH89" s="7">
        <v>17.010000000000002</v>
      </c>
      <c r="AI89" s="7">
        <v>72.959999999999994</v>
      </c>
      <c r="AJ89" s="7">
        <v>43.27</v>
      </c>
      <c r="AK89" s="7">
        <v>12.55</v>
      </c>
      <c r="AL89" s="7">
        <v>17.14</v>
      </c>
    </row>
    <row r="90" spans="1:38" ht="20.100000000000001" customHeight="1">
      <c r="A90" s="9" t="s">
        <v>32</v>
      </c>
      <c r="B90" s="7">
        <v>83.54</v>
      </c>
      <c r="C90" s="7">
        <v>33.49</v>
      </c>
      <c r="D90" s="7">
        <v>26.1</v>
      </c>
      <c r="E90" s="7">
        <v>12.66</v>
      </c>
      <c r="F90" s="7">
        <v>11.55</v>
      </c>
      <c r="G90" s="7">
        <v>86.94</v>
      </c>
      <c r="H90" s="7">
        <v>38.33</v>
      </c>
      <c r="I90" s="7">
        <v>37.06</v>
      </c>
      <c r="J90" s="7">
        <v>11.56</v>
      </c>
      <c r="K90" s="7">
        <v>84.73</v>
      </c>
      <c r="L90" s="7">
        <v>46.69</v>
      </c>
      <c r="M90" s="7">
        <v>25.57</v>
      </c>
      <c r="N90" s="7">
        <v>12.48</v>
      </c>
      <c r="O90" s="7">
        <v>81.069999999999993</v>
      </c>
      <c r="P90" s="7">
        <v>46.32</v>
      </c>
      <c r="Q90" s="7">
        <v>18.579999999999998</v>
      </c>
      <c r="R90" s="7">
        <v>16.16</v>
      </c>
      <c r="S90" s="7">
        <v>81.540000000000006</v>
      </c>
      <c r="T90" s="7">
        <v>47.34</v>
      </c>
      <c r="U90" s="7">
        <v>17.11</v>
      </c>
      <c r="V90" s="7">
        <v>17.100000000000001</v>
      </c>
      <c r="W90" s="7">
        <v>82.28</v>
      </c>
      <c r="X90" s="7">
        <v>45.52</v>
      </c>
      <c r="Y90" s="7">
        <v>19.79</v>
      </c>
      <c r="Z90" s="7">
        <v>16.96</v>
      </c>
      <c r="AA90" s="7">
        <v>83.64</v>
      </c>
      <c r="AB90" s="7">
        <v>46.6</v>
      </c>
      <c r="AC90" s="7">
        <v>19.25</v>
      </c>
      <c r="AD90" s="7">
        <v>17.78</v>
      </c>
      <c r="AE90" s="7">
        <v>81.650000000000006</v>
      </c>
      <c r="AF90" s="7">
        <v>45.86</v>
      </c>
      <c r="AG90" s="7">
        <v>18.98</v>
      </c>
      <c r="AH90" s="7">
        <v>16.809999999999999</v>
      </c>
      <c r="AI90" s="7">
        <v>75.75</v>
      </c>
      <c r="AJ90" s="7">
        <v>44.73</v>
      </c>
      <c r="AK90" s="7">
        <v>13.44</v>
      </c>
      <c r="AL90" s="7">
        <v>17.579999999999998</v>
      </c>
    </row>
    <row r="91" spans="1:38" ht="20.100000000000001" customHeight="1">
      <c r="A91" s="9" t="s">
        <v>45</v>
      </c>
      <c r="B91" s="7">
        <v>82.33</v>
      </c>
      <c r="C91" s="7">
        <v>34.74</v>
      </c>
      <c r="D91" s="7">
        <v>26.81</v>
      </c>
      <c r="E91" s="7">
        <v>13.34</v>
      </c>
      <c r="F91" s="7">
        <v>8.14</v>
      </c>
      <c r="G91" s="7">
        <v>87.13</v>
      </c>
      <c r="H91" s="7">
        <v>37.94</v>
      </c>
      <c r="I91" s="7">
        <v>35.96</v>
      </c>
      <c r="J91" s="7">
        <v>13.22</v>
      </c>
      <c r="K91" s="7">
        <v>88.39</v>
      </c>
      <c r="L91" s="7">
        <v>48.5</v>
      </c>
      <c r="M91" s="7">
        <v>26.16</v>
      </c>
      <c r="N91" s="7">
        <v>13.73</v>
      </c>
      <c r="O91" s="7">
        <v>80.34</v>
      </c>
      <c r="P91" s="7">
        <v>44.66</v>
      </c>
      <c r="Q91" s="7">
        <v>19.79</v>
      </c>
      <c r="R91" s="7">
        <v>15.89</v>
      </c>
      <c r="S91" s="7">
        <v>80.25</v>
      </c>
      <c r="T91" s="7">
        <v>45.21</v>
      </c>
      <c r="U91" s="7">
        <v>17.86</v>
      </c>
      <c r="V91" s="7">
        <v>17.18</v>
      </c>
      <c r="W91" s="7">
        <v>80.44</v>
      </c>
      <c r="X91" s="7">
        <v>45.87</v>
      </c>
      <c r="Y91" s="7">
        <v>17.809999999999999</v>
      </c>
      <c r="Z91" s="7">
        <v>16.760000000000002</v>
      </c>
      <c r="AA91" s="7">
        <v>82.35</v>
      </c>
      <c r="AB91" s="7">
        <v>45.34</v>
      </c>
      <c r="AC91" s="7">
        <v>19.38</v>
      </c>
      <c r="AD91" s="7">
        <v>17.62</v>
      </c>
      <c r="AE91" s="7">
        <v>79.88</v>
      </c>
      <c r="AF91" s="7">
        <v>46.47</v>
      </c>
      <c r="AG91" s="7">
        <v>17.43</v>
      </c>
      <c r="AH91" s="7">
        <v>15.97</v>
      </c>
      <c r="AI91" s="7">
        <v>74.16</v>
      </c>
      <c r="AJ91" s="7">
        <v>43.67</v>
      </c>
      <c r="AK91" s="7">
        <v>14.25</v>
      </c>
      <c r="AL91" s="7">
        <v>16.239999999999998</v>
      </c>
    </row>
    <row r="92" spans="1:38" ht="20.100000000000001" customHeight="1">
      <c r="A92" s="9" t="s">
        <v>37</v>
      </c>
      <c r="B92" s="7">
        <v>81.72</v>
      </c>
      <c r="C92" s="7">
        <v>33.1</v>
      </c>
      <c r="D92" s="7">
        <v>25.91</v>
      </c>
      <c r="E92" s="7">
        <v>14.3</v>
      </c>
      <c r="F92" s="7">
        <v>9.35</v>
      </c>
      <c r="G92" s="7">
        <v>82.56</v>
      </c>
      <c r="H92" s="7">
        <v>35.619999999999997</v>
      </c>
      <c r="I92" s="7">
        <v>33.979999999999997</v>
      </c>
      <c r="J92" s="7">
        <v>12.96</v>
      </c>
      <c r="K92" s="7">
        <v>81.7</v>
      </c>
      <c r="L92" s="7">
        <v>43.29</v>
      </c>
      <c r="M92" s="7">
        <v>24.4</v>
      </c>
      <c r="N92" s="7">
        <v>14</v>
      </c>
      <c r="O92" s="7">
        <v>77.400000000000006</v>
      </c>
      <c r="P92" s="7">
        <v>45.61</v>
      </c>
      <c r="Q92" s="7">
        <v>15.23</v>
      </c>
      <c r="R92" s="7">
        <v>16.559999999999999</v>
      </c>
      <c r="S92" s="7">
        <v>74</v>
      </c>
      <c r="T92" s="7">
        <v>42.07</v>
      </c>
      <c r="U92" s="7">
        <v>15.21</v>
      </c>
      <c r="V92" s="7">
        <v>16.72</v>
      </c>
      <c r="W92" s="7">
        <v>79.400000000000006</v>
      </c>
      <c r="X92" s="7">
        <v>46.43</v>
      </c>
      <c r="Y92" s="7">
        <v>17.510000000000002</v>
      </c>
      <c r="Z92" s="7">
        <v>15.47</v>
      </c>
      <c r="AA92" s="7">
        <v>82.24</v>
      </c>
      <c r="AB92" s="7">
        <v>45.84</v>
      </c>
      <c r="AC92" s="7">
        <v>19.52</v>
      </c>
      <c r="AD92" s="7">
        <v>16.88</v>
      </c>
      <c r="AE92" s="7">
        <v>80.930000000000007</v>
      </c>
      <c r="AF92" s="7">
        <v>45.56</v>
      </c>
      <c r="AG92" s="7">
        <v>19.16</v>
      </c>
      <c r="AH92" s="7">
        <v>16.22</v>
      </c>
      <c r="AI92" s="7">
        <v>77.33</v>
      </c>
      <c r="AJ92" s="7">
        <v>43.64</v>
      </c>
      <c r="AK92" s="7">
        <v>16.34</v>
      </c>
      <c r="AL92" s="7">
        <v>17.350000000000001</v>
      </c>
    </row>
    <row r="93" spans="1:38" ht="20.100000000000001" customHeight="1">
      <c r="A93" s="9" t="s">
        <v>31</v>
      </c>
      <c r="B93" s="7">
        <v>84.73</v>
      </c>
      <c r="C93" s="7">
        <v>33.51</v>
      </c>
      <c r="D93" s="7">
        <v>26.45</v>
      </c>
      <c r="E93" s="7">
        <v>13.79</v>
      </c>
      <c r="F93" s="7">
        <v>11.28</v>
      </c>
      <c r="G93" s="7">
        <v>88.11</v>
      </c>
      <c r="H93" s="7">
        <v>38.25</v>
      </c>
      <c r="I93" s="7">
        <v>37.08</v>
      </c>
      <c r="J93" s="7">
        <v>12.79</v>
      </c>
      <c r="K93" s="7">
        <v>88.2</v>
      </c>
      <c r="L93" s="7">
        <v>47.66</v>
      </c>
      <c r="M93" s="7">
        <v>27.72</v>
      </c>
      <c r="N93" s="7">
        <v>12.82</v>
      </c>
      <c r="O93" s="7">
        <v>87.46</v>
      </c>
      <c r="P93" s="7">
        <v>48.14</v>
      </c>
      <c r="Q93" s="7">
        <v>22.73</v>
      </c>
      <c r="R93" s="7">
        <v>16.59</v>
      </c>
      <c r="S93" s="7">
        <v>82.05</v>
      </c>
      <c r="T93" s="7">
        <v>45.5</v>
      </c>
      <c r="U93" s="7">
        <v>20.94</v>
      </c>
      <c r="V93" s="7">
        <v>15.61</v>
      </c>
      <c r="W93" s="7">
        <v>83.49</v>
      </c>
      <c r="X93" s="7">
        <v>46.86</v>
      </c>
      <c r="Y93" s="7">
        <v>19.829999999999998</v>
      </c>
      <c r="Z93" s="7">
        <v>16.8</v>
      </c>
      <c r="AA93" s="7">
        <v>86.36</v>
      </c>
      <c r="AB93" s="7">
        <v>47.36</v>
      </c>
      <c r="AC93" s="7">
        <v>21.17</v>
      </c>
      <c r="AD93" s="7">
        <v>17.84</v>
      </c>
      <c r="AE93" s="7">
        <v>82.6</v>
      </c>
      <c r="AF93" s="7">
        <v>47.85</v>
      </c>
      <c r="AG93" s="7">
        <v>17.78</v>
      </c>
      <c r="AH93" s="7">
        <v>16.97</v>
      </c>
      <c r="AI93" s="7">
        <v>77.2</v>
      </c>
      <c r="AJ93" s="7">
        <v>45.58</v>
      </c>
      <c r="AK93" s="7">
        <v>14.07</v>
      </c>
      <c r="AL93" s="7">
        <v>17.55</v>
      </c>
    </row>
    <row r="94" spans="1:38" ht="20.100000000000001" customHeight="1">
      <c r="A94" s="9" t="s">
        <v>24</v>
      </c>
      <c r="B94" s="7">
        <v>82.33</v>
      </c>
      <c r="C94" s="7">
        <v>31.45</v>
      </c>
      <c r="D94" s="7">
        <v>27.55</v>
      </c>
      <c r="E94" s="7">
        <v>10.94</v>
      </c>
      <c r="F94" s="7">
        <v>13.57</v>
      </c>
      <c r="G94" s="7">
        <v>85.61</v>
      </c>
      <c r="H94" s="7">
        <v>39.47</v>
      </c>
      <c r="I94" s="7">
        <v>33.479999999999997</v>
      </c>
      <c r="J94" s="7">
        <v>12.66</v>
      </c>
      <c r="K94" s="7">
        <v>86.98</v>
      </c>
      <c r="L94" s="7">
        <v>50.87</v>
      </c>
      <c r="M94" s="7">
        <v>23.3</v>
      </c>
      <c r="N94" s="7">
        <v>12.8</v>
      </c>
      <c r="O94" s="7">
        <v>73.95</v>
      </c>
      <c r="P94" s="7">
        <v>47.24</v>
      </c>
      <c r="Q94" s="7">
        <v>10.11</v>
      </c>
      <c r="R94" s="7">
        <v>16.600000000000001</v>
      </c>
      <c r="S94" s="7">
        <v>74.03</v>
      </c>
      <c r="T94" s="7">
        <v>46.23</v>
      </c>
      <c r="U94" s="7">
        <v>10.87</v>
      </c>
      <c r="V94" s="7">
        <v>16.940000000000001</v>
      </c>
      <c r="W94" s="7">
        <v>74.05</v>
      </c>
      <c r="X94" s="7">
        <v>46.4</v>
      </c>
      <c r="Y94" s="7">
        <v>11.2</v>
      </c>
      <c r="Z94" s="7">
        <v>16.45</v>
      </c>
      <c r="AA94" s="7">
        <v>84.52</v>
      </c>
      <c r="AB94" s="7">
        <v>47.03</v>
      </c>
      <c r="AC94" s="7">
        <v>21.43</v>
      </c>
      <c r="AD94" s="7">
        <v>16.05</v>
      </c>
      <c r="AE94" s="7">
        <v>85.01</v>
      </c>
      <c r="AF94" s="7">
        <v>48.28</v>
      </c>
      <c r="AG94" s="7">
        <v>20.43</v>
      </c>
      <c r="AH94" s="7">
        <v>16.29</v>
      </c>
      <c r="AI94" s="7">
        <v>78.23</v>
      </c>
      <c r="AJ94" s="7">
        <v>45.32</v>
      </c>
      <c r="AK94" s="7">
        <v>15.88</v>
      </c>
      <c r="AL94" s="7">
        <v>17.04</v>
      </c>
    </row>
    <row r="95" spans="1:38" ht="20.100000000000001" customHeight="1">
      <c r="A95" s="9" t="s">
        <v>48</v>
      </c>
      <c r="B95" s="7">
        <v>78.7</v>
      </c>
      <c r="C95" s="7">
        <v>31.13</v>
      </c>
      <c r="D95" s="7">
        <v>21.61</v>
      </c>
      <c r="E95" s="7">
        <v>14.53</v>
      </c>
      <c r="F95" s="7">
        <v>12.04</v>
      </c>
      <c r="G95" s="7">
        <v>86.15</v>
      </c>
      <c r="H95" s="7">
        <v>38.61</v>
      </c>
      <c r="I95" s="7">
        <v>34.25</v>
      </c>
      <c r="J95" s="7">
        <v>13.29</v>
      </c>
      <c r="K95" s="7">
        <v>83.99</v>
      </c>
      <c r="L95" s="7">
        <v>44.99</v>
      </c>
      <c r="M95" s="7">
        <v>26.26</v>
      </c>
      <c r="N95" s="7">
        <v>12.74</v>
      </c>
      <c r="O95" s="7">
        <v>81.22</v>
      </c>
      <c r="P95" s="7">
        <v>45.18</v>
      </c>
      <c r="Q95" s="7">
        <v>18.52</v>
      </c>
      <c r="R95" s="7">
        <v>17.52</v>
      </c>
      <c r="S95" s="7">
        <v>79.77</v>
      </c>
      <c r="T95" s="7">
        <v>45.24</v>
      </c>
      <c r="U95" s="7">
        <v>17.27</v>
      </c>
      <c r="V95" s="7">
        <v>17.260000000000002</v>
      </c>
      <c r="W95" s="7">
        <v>80.56</v>
      </c>
      <c r="X95" s="7">
        <v>45.53</v>
      </c>
      <c r="Y95" s="7">
        <v>18.68</v>
      </c>
      <c r="Z95" s="7">
        <v>16.36</v>
      </c>
      <c r="AA95" s="7">
        <v>84.4</v>
      </c>
      <c r="AB95" s="7">
        <v>48.74</v>
      </c>
      <c r="AC95" s="7">
        <v>18.72</v>
      </c>
      <c r="AD95" s="7">
        <v>16.940000000000001</v>
      </c>
      <c r="AE95" s="7">
        <v>82.12</v>
      </c>
      <c r="AF95" s="7">
        <v>47.31</v>
      </c>
      <c r="AG95" s="7">
        <v>17.670000000000002</v>
      </c>
      <c r="AH95" s="7">
        <v>17.14</v>
      </c>
      <c r="AI95" s="7">
        <v>70.42</v>
      </c>
      <c r="AJ95" s="7">
        <v>48.2</v>
      </c>
      <c r="AK95" s="7">
        <v>5.31</v>
      </c>
      <c r="AL95" s="7">
        <v>16.91</v>
      </c>
    </row>
    <row r="96" spans="1:38" ht="20.100000000000001" customHeight="1">
      <c r="A96" s="9" t="s">
        <v>30</v>
      </c>
      <c r="B96" s="7">
        <v>80.33</v>
      </c>
      <c r="C96" s="7">
        <v>28.62</v>
      </c>
      <c r="D96" s="7">
        <v>24.02</v>
      </c>
      <c r="E96" s="7">
        <v>14.1</v>
      </c>
      <c r="F96" s="7">
        <v>14.25</v>
      </c>
      <c r="G96" s="7">
        <v>83.45</v>
      </c>
      <c r="H96" s="7">
        <v>38</v>
      </c>
      <c r="I96" s="7">
        <v>31.56</v>
      </c>
      <c r="J96" s="7">
        <v>13.89</v>
      </c>
      <c r="K96" s="7">
        <v>85.29</v>
      </c>
      <c r="L96" s="7">
        <v>48.6</v>
      </c>
      <c r="M96" s="7">
        <v>24.18</v>
      </c>
      <c r="N96" s="7">
        <v>12.51</v>
      </c>
      <c r="O96" s="7">
        <v>71.84</v>
      </c>
      <c r="P96" s="7">
        <v>44.92</v>
      </c>
      <c r="Q96" s="7">
        <v>12.03</v>
      </c>
      <c r="R96" s="7">
        <v>14.9</v>
      </c>
      <c r="S96" s="7">
        <v>76.47</v>
      </c>
      <c r="T96" s="7">
        <v>47.27</v>
      </c>
      <c r="U96" s="7">
        <v>13.9</v>
      </c>
      <c r="V96" s="7">
        <v>15.3</v>
      </c>
      <c r="W96" s="7">
        <v>74.510000000000005</v>
      </c>
      <c r="X96" s="7">
        <v>46.94</v>
      </c>
      <c r="Y96" s="7">
        <v>12.52</v>
      </c>
      <c r="Z96" s="7">
        <v>15.05</v>
      </c>
      <c r="AA96" s="7">
        <v>83.03</v>
      </c>
      <c r="AB96" s="7">
        <v>46.04</v>
      </c>
      <c r="AC96" s="7">
        <v>19.55</v>
      </c>
      <c r="AD96" s="7">
        <v>17.45</v>
      </c>
      <c r="AE96" s="7">
        <v>79.89</v>
      </c>
      <c r="AF96" s="7">
        <v>43.13</v>
      </c>
      <c r="AG96" s="7">
        <v>19.73</v>
      </c>
      <c r="AH96" s="7">
        <v>17.03</v>
      </c>
      <c r="AI96" s="7">
        <v>79.97</v>
      </c>
      <c r="AJ96" s="7">
        <v>44.2</v>
      </c>
      <c r="AK96" s="7">
        <v>18.54</v>
      </c>
      <c r="AL96" s="7">
        <v>17.23</v>
      </c>
    </row>
    <row r="97" spans="1:38" ht="20.100000000000001" customHeight="1">
      <c r="A97" s="9" t="s">
        <v>35</v>
      </c>
      <c r="B97" s="7">
        <v>79.44</v>
      </c>
      <c r="C97" s="7">
        <v>33.29</v>
      </c>
      <c r="D97" s="7">
        <v>25.07</v>
      </c>
      <c r="E97" s="7">
        <v>11.44</v>
      </c>
      <c r="F97" s="7">
        <v>10.220000000000001</v>
      </c>
      <c r="G97" s="7">
        <v>88.6</v>
      </c>
      <c r="H97" s="7">
        <v>39.630000000000003</v>
      </c>
      <c r="I97" s="7">
        <v>35.79</v>
      </c>
      <c r="J97" s="7">
        <v>13.18</v>
      </c>
      <c r="K97" s="7">
        <v>87.81</v>
      </c>
      <c r="L97" s="7">
        <v>47.36</v>
      </c>
      <c r="M97" s="7">
        <v>26.72</v>
      </c>
      <c r="N97" s="7">
        <v>13.72</v>
      </c>
      <c r="O97" s="7">
        <v>79.44</v>
      </c>
      <c r="P97" s="7">
        <v>44.98</v>
      </c>
      <c r="Q97" s="7">
        <v>18.239999999999998</v>
      </c>
      <c r="R97" s="7">
        <v>16.22</v>
      </c>
      <c r="S97" s="7">
        <v>78.89</v>
      </c>
      <c r="T97" s="7">
        <v>45.96</v>
      </c>
      <c r="U97" s="7">
        <v>17.07</v>
      </c>
      <c r="V97" s="7">
        <v>15.86</v>
      </c>
      <c r="W97" s="7">
        <v>82.36</v>
      </c>
      <c r="X97" s="7">
        <v>47.78</v>
      </c>
      <c r="Y97" s="7">
        <v>17.41</v>
      </c>
      <c r="Z97" s="7">
        <v>17.170000000000002</v>
      </c>
      <c r="AA97" s="7">
        <v>83.04</v>
      </c>
      <c r="AB97" s="7">
        <v>47.63</v>
      </c>
      <c r="AC97" s="7">
        <v>17.98</v>
      </c>
      <c r="AD97" s="7">
        <v>17.43</v>
      </c>
      <c r="AE97" s="7">
        <v>81.03</v>
      </c>
      <c r="AF97" s="7">
        <v>46.3</v>
      </c>
      <c r="AG97" s="7">
        <v>18.260000000000002</v>
      </c>
      <c r="AH97" s="7">
        <v>16.47</v>
      </c>
      <c r="AI97" s="7">
        <v>73.48</v>
      </c>
      <c r="AJ97" s="7">
        <v>43.81</v>
      </c>
      <c r="AK97" s="7">
        <v>12.77</v>
      </c>
      <c r="AL97" s="7">
        <v>16.899999999999999</v>
      </c>
    </row>
    <row r="98" spans="1:38" ht="20.100000000000001" customHeight="1">
      <c r="A98" s="9" t="s">
        <v>22</v>
      </c>
      <c r="B98" s="7">
        <v>78.510000000000005</v>
      </c>
      <c r="C98" s="7">
        <v>29.48</v>
      </c>
      <c r="D98" s="7">
        <v>26.03</v>
      </c>
      <c r="E98" s="7">
        <v>13.15</v>
      </c>
      <c r="F98" s="7">
        <v>10.47</v>
      </c>
      <c r="G98" s="7">
        <v>83.35</v>
      </c>
      <c r="H98" s="7">
        <v>36.71</v>
      </c>
      <c r="I98" s="7">
        <v>33.25</v>
      </c>
      <c r="J98" s="7">
        <v>13.39</v>
      </c>
      <c r="K98" s="7">
        <v>82.85</v>
      </c>
      <c r="L98" s="7">
        <v>46.67</v>
      </c>
      <c r="M98" s="7">
        <v>22.81</v>
      </c>
      <c r="N98" s="7">
        <v>13.38</v>
      </c>
      <c r="O98" s="7">
        <v>72.510000000000005</v>
      </c>
      <c r="P98" s="7">
        <v>44.36</v>
      </c>
      <c r="Q98" s="7">
        <v>10.95</v>
      </c>
      <c r="R98" s="7">
        <v>17.21</v>
      </c>
      <c r="S98" s="7">
        <v>83.18</v>
      </c>
      <c r="T98" s="7">
        <v>47.6</v>
      </c>
      <c r="U98" s="7">
        <v>19.079999999999998</v>
      </c>
      <c r="V98" s="7">
        <v>16.5</v>
      </c>
      <c r="W98" s="7">
        <v>83.4</v>
      </c>
      <c r="X98" s="7">
        <v>49.11</v>
      </c>
      <c r="Y98" s="7">
        <v>17.2</v>
      </c>
      <c r="Z98" s="7">
        <v>17.09</v>
      </c>
      <c r="AA98" s="7">
        <v>86.56</v>
      </c>
      <c r="AB98" s="7">
        <v>49.49</v>
      </c>
      <c r="AC98" s="7">
        <v>19.649999999999999</v>
      </c>
      <c r="AD98" s="7">
        <v>17.41</v>
      </c>
      <c r="AE98" s="7">
        <v>84.27</v>
      </c>
      <c r="AF98" s="7">
        <v>48.91</v>
      </c>
      <c r="AG98" s="7">
        <v>17.45</v>
      </c>
      <c r="AH98" s="7">
        <v>17.91</v>
      </c>
      <c r="AI98" s="7">
        <v>77.75</v>
      </c>
      <c r="AJ98" s="7">
        <v>47.92</v>
      </c>
      <c r="AK98" s="7">
        <v>12.54</v>
      </c>
      <c r="AL98" s="7">
        <v>17.3</v>
      </c>
    </row>
    <row r="99" spans="1:38" ht="20.100000000000001" customHeight="1">
      <c r="A99" s="9" t="s">
        <v>23</v>
      </c>
      <c r="B99" s="7">
        <v>88.39</v>
      </c>
      <c r="C99" s="7">
        <v>33.65</v>
      </c>
      <c r="D99" s="7">
        <v>27.23</v>
      </c>
      <c r="E99" s="7">
        <v>13.58</v>
      </c>
      <c r="F99" s="7">
        <v>14.84</v>
      </c>
      <c r="G99" s="7">
        <v>85.55</v>
      </c>
      <c r="H99" s="7">
        <v>37.28</v>
      </c>
      <c r="I99" s="7">
        <v>34.659999999999997</v>
      </c>
      <c r="J99" s="7">
        <v>13.62</v>
      </c>
      <c r="K99" s="7">
        <v>82.95</v>
      </c>
      <c r="L99" s="7">
        <v>48.49</v>
      </c>
      <c r="M99" s="7">
        <v>22.23</v>
      </c>
      <c r="N99" s="7">
        <v>12.23</v>
      </c>
      <c r="O99" s="7">
        <v>72.34</v>
      </c>
      <c r="P99" s="7">
        <v>48.9</v>
      </c>
      <c r="Q99" s="7">
        <v>6.68</v>
      </c>
      <c r="R99" s="7">
        <v>16.75</v>
      </c>
      <c r="S99" s="7">
        <v>79.94</v>
      </c>
      <c r="T99" s="7">
        <v>46.39</v>
      </c>
      <c r="U99" s="7">
        <v>16.079999999999998</v>
      </c>
      <c r="V99" s="7">
        <v>17.46</v>
      </c>
      <c r="W99" s="7">
        <v>76.349999999999994</v>
      </c>
      <c r="X99" s="7">
        <v>48.53</v>
      </c>
      <c r="Y99" s="7">
        <v>11.08</v>
      </c>
      <c r="Z99" s="7">
        <v>16.75</v>
      </c>
      <c r="AA99" s="7">
        <v>80.849999999999994</v>
      </c>
      <c r="AB99" s="7">
        <v>47.67</v>
      </c>
      <c r="AC99" s="7">
        <v>16.23</v>
      </c>
      <c r="AD99" s="7">
        <v>16.95</v>
      </c>
      <c r="AE99" s="7">
        <v>84.46</v>
      </c>
      <c r="AF99" s="7">
        <v>47.23</v>
      </c>
      <c r="AG99" s="7">
        <v>20.14</v>
      </c>
      <c r="AH99" s="7">
        <v>17.100000000000001</v>
      </c>
      <c r="AI99" s="7">
        <v>83.7</v>
      </c>
      <c r="AJ99" s="7">
        <v>49.04</v>
      </c>
      <c r="AK99" s="7">
        <v>16.52</v>
      </c>
      <c r="AL99" s="7">
        <v>18.14</v>
      </c>
    </row>
    <row r="100" spans="1:38" ht="20.100000000000001" customHeight="1">
      <c r="A100" s="9" t="s">
        <v>26</v>
      </c>
      <c r="B100" s="7">
        <v>79.42</v>
      </c>
      <c r="C100" s="7">
        <v>33.299999999999997</v>
      </c>
      <c r="D100" s="7">
        <v>25.6</v>
      </c>
      <c r="E100" s="7">
        <v>13.57</v>
      </c>
      <c r="F100" s="7">
        <v>7.6</v>
      </c>
      <c r="G100" s="7">
        <v>81.84</v>
      </c>
      <c r="H100" s="7">
        <v>34.549999999999997</v>
      </c>
      <c r="I100" s="7">
        <v>35.1</v>
      </c>
      <c r="J100" s="7">
        <v>12.19</v>
      </c>
      <c r="K100" s="7">
        <v>86.19</v>
      </c>
      <c r="L100" s="7">
        <v>49.12</v>
      </c>
      <c r="M100" s="7">
        <v>23.18</v>
      </c>
      <c r="N100" s="7">
        <v>13.89</v>
      </c>
      <c r="O100" s="7">
        <v>72.81</v>
      </c>
      <c r="P100" s="7">
        <v>46.65</v>
      </c>
      <c r="Q100" s="7">
        <v>9.57</v>
      </c>
      <c r="R100" s="7">
        <v>16.59</v>
      </c>
      <c r="S100" s="7">
        <v>80.34</v>
      </c>
      <c r="T100" s="7">
        <v>45.58</v>
      </c>
      <c r="U100" s="7">
        <v>17.7</v>
      </c>
      <c r="V100" s="7">
        <v>17.07</v>
      </c>
      <c r="W100" s="7">
        <v>83.01</v>
      </c>
      <c r="X100" s="7">
        <v>47.46</v>
      </c>
      <c r="Y100" s="7">
        <v>18.309999999999999</v>
      </c>
      <c r="Z100" s="7">
        <v>17.239999999999998</v>
      </c>
      <c r="AA100" s="7">
        <v>73.48</v>
      </c>
      <c r="AB100" s="7">
        <v>46.55</v>
      </c>
      <c r="AC100" s="7">
        <v>11.16</v>
      </c>
      <c r="AD100" s="7">
        <v>15.77</v>
      </c>
      <c r="AE100" s="7">
        <v>80.08</v>
      </c>
      <c r="AF100" s="7">
        <v>47.38</v>
      </c>
      <c r="AG100" s="7">
        <v>15.44</v>
      </c>
      <c r="AH100" s="7">
        <v>17.25</v>
      </c>
      <c r="AI100" s="7">
        <v>77.44</v>
      </c>
      <c r="AJ100" s="7">
        <v>45.05</v>
      </c>
      <c r="AK100" s="7">
        <v>14.42</v>
      </c>
      <c r="AL100" s="7">
        <v>17.97</v>
      </c>
    </row>
    <row r="101" spans="1:38" ht="20.100000000000001" customHeight="1">
      <c r="A101" s="9" t="s">
        <v>29</v>
      </c>
      <c r="B101" s="7">
        <v>80.58</v>
      </c>
      <c r="C101" s="7">
        <v>31.56</v>
      </c>
      <c r="D101" s="7">
        <v>25.88</v>
      </c>
      <c r="E101" s="7">
        <v>12.29</v>
      </c>
      <c r="F101" s="7">
        <v>11.24</v>
      </c>
      <c r="G101" s="7">
        <v>84.8</v>
      </c>
      <c r="H101" s="7">
        <v>37.6</v>
      </c>
      <c r="I101" s="7">
        <v>34.58</v>
      </c>
      <c r="J101" s="7">
        <v>12.62</v>
      </c>
      <c r="K101" s="7">
        <v>84.18</v>
      </c>
      <c r="L101" s="7">
        <v>46.05</v>
      </c>
      <c r="M101" s="7">
        <v>25.23</v>
      </c>
      <c r="N101" s="7">
        <v>12.9</v>
      </c>
      <c r="O101" s="7">
        <v>77.41</v>
      </c>
      <c r="P101" s="7">
        <v>45.67</v>
      </c>
      <c r="Q101" s="7">
        <v>15.32</v>
      </c>
      <c r="R101" s="7">
        <v>16.420000000000002</v>
      </c>
      <c r="S101" s="7">
        <v>76.930000000000007</v>
      </c>
      <c r="T101" s="7">
        <v>45.25</v>
      </c>
      <c r="U101" s="7">
        <v>15.59</v>
      </c>
      <c r="V101" s="7">
        <v>16.09</v>
      </c>
      <c r="W101" s="7">
        <v>81.06</v>
      </c>
      <c r="X101" s="7">
        <v>48.07</v>
      </c>
      <c r="Y101" s="7">
        <v>15.28</v>
      </c>
      <c r="Z101" s="7">
        <v>17.71</v>
      </c>
      <c r="AA101" s="7">
        <v>80.739999999999995</v>
      </c>
      <c r="AB101" s="7">
        <v>47.15</v>
      </c>
      <c r="AC101" s="7">
        <v>16.79</v>
      </c>
      <c r="AD101" s="7">
        <v>16.8</v>
      </c>
      <c r="AE101" s="7">
        <v>80.22</v>
      </c>
      <c r="AF101" s="7">
        <v>46.12</v>
      </c>
      <c r="AG101" s="7">
        <v>16.72</v>
      </c>
      <c r="AH101" s="7">
        <v>17.38</v>
      </c>
      <c r="AI101" s="7">
        <v>76.150000000000006</v>
      </c>
      <c r="AJ101" s="7">
        <v>46.27</v>
      </c>
      <c r="AK101" s="7">
        <v>12.77</v>
      </c>
      <c r="AL101" s="7">
        <v>17.11</v>
      </c>
    </row>
    <row r="102" spans="1:38" ht="20.100000000000001" customHeight="1">
      <c r="A102" s="9" t="s">
        <v>42</v>
      </c>
      <c r="B102" s="7">
        <v>86.57</v>
      </c>
      <c r="C102" s="7">
        <v>33.99</v>
      </c>
      <c r="D102" s="7">
        <v>25.71</v>
      </c>
      <c r="E102" s="7">
        <v>14.24</v>
      </c>
      <c r="F102" s="7">
        <v>13.93</v>
      </c>
      <c r="G102" s="7">
        <v>84.23</v>
      </c>
      <c r="H102" s="7">
        <v>36.51</v>
      </c>
      <c r="I102" s="7">
        <v>34.6</v>
      </c>
      <c r="J102" s="7">
        <v>13.12</v>
      </c>
      <c r="K102" s="7">
        <v>82.6</v>
      </c>
      <c r="L102" s="7">
        <v>44.95</v>
      </c>
      <c r="M102" s="7">
        <v>23.52</v>
      </c>
      <c r="N102" s="7">
        <v>14.12</v>
      </c>
      <c r="O102" s="7">
        <v>80.17</v>
      </c>
      <c r="P102" s="7">
        <v>47.28</v>
      </c>
      <c r="Q102" s="7">
        <v>15.6</v>
      </c>
      <c r="R102" s="7">
        <v>17.29</v>
      </c>
      <c r="S102" s="7">
        <v>78.2</v>
      </c>
      <c r="T102" s="7">
        <v>46.83</v>
      </c>
      <c r="U102" s="7">
        <v>13.8</v>
      </c>
      <c r="V102" s="7">
        <v>17.579999999999998</v>
      </c>
      <c r="W102" s="7">
        <v>80.650000000000006</v>
      </c>
      <c r="X102" s="7">
        <v>45.78</v>
      </c>
      <c r="Y102" s="7">
        <v>17.399999999999999</v>
      </c>
      <c r="Z102" s="7">
        <v>17.47</v>
      </c>
      <c r="AA102" s="7">
        <v>79.36</v>
      </c>
      <c r="AB102" s="7">
        <v>44.97</v>
      </c>
      <c r="AC102" s="7">
        <v>17.48</v>
      </c>
      <c r="AD102" s="7">
        <v>16.920000000000002</v>
      </c>
      <c r="AE102" s="7">
        <v>84.18</v>
      </c>
      <c r="AF102" s="7">
        <v>47.58</v>
      </c>
      <c r="AG102" s="7">
        <v>18.63</v>
      </c>
      <c r="AH102" s="7">
        <v>17.97</v>
      </c>
      <c r="AI102" s="7">
        <v>76.3</v>
      </c>
      <c r="AJ102" s="7">
        <v>45.66</v>
      </c>
      <c r="AK102" s="7">
        <v>13.03</v>
      </c>
      <c r="AL102" s="7">
        <v>17.600000000000001</v>
      </c>
    </row>
    <row r="103" spans="1:38" ht="20.100000000000001" customHeight="1">
      <c r="A103" s="9" t="s">
        <v>34</v>
      </c>
      <c r="B103" s="7">
        <v>77.349999999999994</v>
      </c>
      <c r="C103" s="7">
        <v>33.35</v>
      </c>
      <c r="D103" s="7">
        <v>23.36</v>
      </c>
      <c r="E103" s="7">
        <v>13.96</v>
      </c>
      <c r="F103" s="7">
        <v>7.29</v>
      </c>
      <c r="G103" s="7">
        <v>80.430000000000007</v>
      </c>
      <c r="H103" s="7">
        <v>34.08</v>
      </c>
      <c r="I103" s="7">
        <v>33.369999999999997</v>
      </c>
      <c r="J103" s="7">
        <v>12.99</v>
      </c>
      <c r="K103" s="7">
        <v>87.45</v>
      </c>
      <c r="L103" s="7">
        <v>47.04</v>
      </c>
      <c r="M103" s="7">
        <v>26.7</v>
      </c>
      <c r="N103" s="7">
        <v>13.71</v>
      </c>
      <c r="O103" s="7">
        <v>81.290000000000006</v>
      </c>
      <c r="P103" s="7">
        <v>47.54</v>
      </c>
      <c r="Q103" s="7">
        <v>17.64</v>
      </c>
      <c r="R103" s="7">
        <v>16.100000000000001</v>
      </c>
      <c r="S103" s="7">
        <v>81.53</v>
      </c>
      <c r="T103" s="7">
        <v>47.01</v>
      </c>
      <c r="U103" s="7">
        <v>18.54</v>
      </c>
      <c r="V103" s="7">
        <v>15.99</v>
      </c>
      <c r="W103" s="7">
        <v>84.81</v>
      </c>
      <c r="X103" s="7">
        <v>47.51</v>
      </c>
      <c r="Y103" s="7">
        <v>20.47</v>
      </c>
      <c r="Z103" s="7">
        <v>16.829999999999998</v>
      </c>
      <c r="AA103" s="7">
        <v>82.17</v>
      </c>
      <c r="AB103" s="7">
        <v>46.77</v>
      </c>
      <c r="AC103" s="7">
        <v>18.420000000000002</v>
      </c>
      <c r="AD103" s="7">
        <v>16.98</v>
      </c>
      <c r="AE103" s="7">
        <v>80.61</v>
      </c>
      <c r="AF103" s="7">
        <v>47.94</v>
      </c>
      <c r="AG103" s="7">
        <v>16.32</v>
      </c>
      <c r="AH103" s="7">
        <v>16.350000000000001</v>
      </c>
      <c r="AI103" s="7">
        <v>72.27</v>
      </c>
      <c r="AJ103" s="7">
        <v>45.26</v>
      </c>
      <c r="AK103" s="7">
        <v>9.76</v>
      </c>
      <c r="AL103" s="7">
        <v>17.239999999999998</v>
      </c>
    </row>
    <row r="104" spans="1:38" ht="20.100000000000001" customHeight="1">
      <c r="A104" s="9" t="s">
        <v>27</v>
      </c>
      <c r="B104" s="7">
        <v>83.9</v>
      </c>
      <c r="C104" s="7">
        <v>34.4</v>
      </c>
      <c r="D104" s="7">
        <v>27.22</v>
      </c>
      <c r="E104" s="7">
        <v>13.08</v>
      </c>
      <c r="F104" s="7">
        <v>9.6</v>
      </c>
      <c r="G104" s="7">
        <v>85.74</v>
      </c>
      <c r="H104" s="7">
        <v>36.299999999999997</v>
      </c>
      <c r="I104" s="7">
        <v>35.869999999999997</v>
      </c>
      <c r="J104" s="7">
        <v>13.57</v>
      </c>
      <c r="K104" s="7">
        <v>89</v>
      </c>
      <c r="L104" s="7">
        <v>49.62</v>
      </c>
      <c r="M104" s="7">
        <v>25.42</v>
      </c>
      <c r="N104" s="7">
        <v>13.96</v>
      </c>
      <c r="O104" s="7">
        <v>79.7</v>
      </c>
      <c r="P104" s="7">
        <v>44.09</v>
      </c>
      <c r="Q104" s="7">
        <v>18.75</v>
      </c>
      <c r="R104" s="7">
        <v>16.86</v>
      </c>
      <c r="S104" s="7">
        <v>79.66</v>
      </c>
      <c r="T104" s="7">
        <v>43.76</v>
      </c>
      <c r="U104" s="7">
        <v>18.989999999999998</v>
      </c>
      <c r="V104" s="7">
        <v>16.91</v>
      </c>
      <c r="W104" s="7">
        <v>82.52</v>
      </c>
      <c r="X104" s="7">
        <v>46.57</v>
      </c>
      <c r="Y104" s="7">
        <v>19.420000000000002</v>
      </c>
      <c r="Z104" s="7">
        <v>16.54</v>
      </c>
      <c r="AA104" s="7">
        <v>81.97</v>
      </c>
      <c r="AB104" s="7">
        <v>46.79</v>
      </c>
      <c r="AC104" s="7">
        <v>18.329999999999998</v>
      </c>
      <c r="AD104" s="7">
        <v>16.850000000000001</v>
      </c>
      <c r="AE104" s="7">
        <v>75.59</v>
      </c>
      <c r="AF104" s="7">
        <v>43.2</v>
      </c>
      <c r="AG104" s="7">
        <v>14.78</v>
      </c>
      <c r="AH104" s="7">
        <v>17.61</v>
      </c>
      <c r="AI104" s="7">
        <v>78.11</v>
      </c>
      <c r="AJ104" s="7">
        <v>42.31</v>
      </c>
      <c r="AK104" s="7">
        <v>18.93</v>
      </c>
      <c r="AL104" s="7">
        <v>16.87</v>
      </c>
    </row>
    <row r="105" spans="1:38" ht="20.100000000000001" customHeight="1">
      <c r="A105" s="9" t="s">
        <v>44</v>
      </c>
      <c r="B105" s="7">
        <v>83.11</v>
      </c>
      <c r="C105" s="7">
        <v>30.73</v>
      </c>
      <c r="D105" s="7">
        <v>26.19</v>
      </c>
      <c r="E105" s="7">
        <v>14.51</v>
      </c>
      <c r="F105" s="7">
        <v>12.89</v>
      </c>
      <c r="G105" s="7">
        <v>82.87</v>
      </c>
      <c r="H105" s="7">
        <v>38.32</v>
      </c>
      <c r="I105" s="7">
        <v>31.77</v>
      </c>
      <c r="J105" s="7">
        <v>12.78</v>
      </c>
      <c r="K105" s="7">
        <v>80.63</v>
      </c>
      <c r="L105" s="7">
        <v>47.41</v>
      </c>
      <c r="M105" s="7">
        <v>22.73</v>
      </c>
      <c r="N105" s="7">
        <v>10.49</v>
      </c>
      <c r="O105" s="7">
        <v>76.430000000000007</v>
      </c>
      <c r="P105" s="7">
        <v>47.62</v>
      </c>
      <c r="Q105" s="7">
        <v>11.92</v>
      </c>
      <c r="R105" s="7">
        <v>16.89</v>
      </c>
      <c r="S105" s="7">
        <v>78.41</v>
      </c>
      <c r="T105" s="7">
        <v>43.1</v>
      </c>
      <c r="U105" s="7">
        <v>17.68</v>
      </c>
      <c r="V105" s="7">
        <v>17.63</v>
      </c>
      <c r="W105" s="7">
        <v>82.53</v>
      </c>
      <c r="X105" s="7">
        <v>46.94</v>
      </c>
      <c r="Y105" s="7">
        <v>19</v>
      </c>
      <c r="Z105" s="7">
        <v>16.579999999999998</v>
      </c>
      <c r="AA105" s="7">
        <v>79.86</v>
      </c>
      <c r="AB105" s="7">
        <v>46.19</v>
      </c>
      <c r="AC105" s="7">
        <v>17.53</v>
      </c>
      <c r="AD105" s="7">
        <v>16.14</v>
      </c>
      <c r="AE105" s="7">
        <v>73.2</v>
      </c>
      <c r="AF105" s="7">
        <v>46.33</v>
      </c>
      <c r="AG105" s="7">
        <v>9.1300000000000008</v>
      </c>
      <c r="AH105" s="7">
        <v>17.739999999999998</v>
      </c>
      <c r="AI105" s="7">
        <v>81.459999999999994</v>
      </c>
      <c r="AJ105" s="7">
        <v>43.46</v>
      </c>
      <c r="AK105" s="7">
        <v>20.73</v>
      </c>
      <c r="AL105" s="7">
        <v>17.27</v>
      </c>
    </row>
    <row r="106" spans="1:38" ht="20.100000000000001" customHeight="1">
      <c r="A106" s="9" t="s">
        <v>50</v>
      </c>
      <c r="B106" s="7">
        <v>83.9</v>
      </c>
      <c r="C106" s="7">
        <v>33.85</v>
      </c>
      <c r="D106" s="7">
        <v>25.24</v>
      </c>
      <c r="E106" s="7">
        <v>12.06</v>
      </c>
      <c r="F106" s="7">
        <v>13.99</v>
      </c>
      <c r="G106" s="7">
        <v>84.29</v>
      </c>
      <c r="H106" s="7">
        <v>36.54</v>
      </c>
      <c r="I106" s="7">
        <v>34.47</v>
      </c>
      <c r="J106" s="7">
        <v>13.27</v>
      </c>
      <c r="K106" s="7">
        <v>80.5</v>
      </c>
      <c r="L106" s="7">
        <v>44.05</v>
      </c>
      <c r="M106" s="7">
        <v>22.71</v>
      </c>
      <c r="N106" s="7">
        <v>13.74</v>
      </c>
      <c r="O106" s="7">
        <v>71.39</v>
      </c>
      <c r="P106" s="7">
        <v>42.97</v>
      </c>
      <c r="Q106" s="7">
        <v>12.02</v>
      </c>
      <c r="R106" s="7">
        <v>16.399999999999999</v>
      </c>
      <c r="S106" s="7">
        <v>76.88</v>
      </c>
      <c r="T106" s="7">
        <v>45.06</v>
      </c>
      <c r="U106" s="7">
        <v>14.83</v>
      </c>
      <c r="V106" s="7">
        <v>16.989999999999998</v>
      </c>
      <c r="W106" s="7">
        <v>81.58</v>
      </c>
      <c r="X106" s="7">
        <v>48.74</v>
      </c>
      <c r="Y106" s="7">
        <v>15.21</v>
      </c>
      <c r="Z106" s="7">
        <v>17.63</v>
      </c>
      <c r="AA106" s="7">
        <v>78.510000000000005</v>
      </c>
      <c r="AB106" s="7">
        <v>45.5</v>
      </c>
      <c r="AC106" s="7">
        <v>16.100000000000001</v>
      </c>
      <c r="AD106" s="7">
        <v>16.920000000000002</v>
      </c>
      <c r="AE106" s="7">
        <v>81.52</v>
      </c>
      <c r="AF106" s="7">
        <v>43.07</v>
      </c>
      <c r="AG106" s="7">
        <v>21.16</v>
      </c>
      <c r="AH106" s="7">
        <v>17.29</v>
      </c>
      <c r="AI106" s="7">
        <v>76.83</v>
      </c>
      <c r="AJ106" s="7">
        <v>45.93</v>
      </c>
      <c r="AK106" s="7">
        <v>12.79</v>
      </c>
      <c r="AL106" s="7">
        <v>18.11</v>
      </c>
    </row>
    <row r="107" spans="1:38" ht="20.100000000000001" customHeight="1">
      <c r="A107" s="9" t="s">
        <v>43</v>
      </c>
      <c r="B107" s="7">
        <v>83.67</v>
      </c>
      <c r="C107" s="7">
        <v>32.43</v>
      </c>
      <c r="D107" s="7">
        <v>26.88</v>
      </c>
      <c r="E107" s="7">
        <v>12.63</v>
      </c>
      <c r="F107" s="7">
        <v>12.63</v>
      </c>
      <c r="G107" s="7">
        <v>85.89</v>
      </c>
      <c r="H107" s="7">
        <v>37.409999999999997</v>
      </c>
      <c r="I107" s="7">
        <v>35.130000000000003</v>
      </c>
      <c r="J107" s="7">
        <v>13.35</v>
      </c>
      <c r="K107" s="7">
        <v>84.25</v>
      </c>
      <c r="L107" s="7">
        <v>46.51</v>
      </c>
      <c r="M107" s="7">
        <v>25.61</v>
      </c>
      <c r="N107" s="7">
        <v>12.12</v>
      </c>
      <c r="O107" s="7">
        <v>71.63</v>
      </c>
      <c r="P107" s="7">
        <v>45.2</v>
      </c>
      <c r="Q107" s="7">
        <v>9.92</v>
      </c>
      <c r="R107" s="7">
        <v>16.510000000000002</v>
      </c>
      <c r="S107" s="7">
        <v>81.25</v>
      </c>
      <c r="T107" s="7">
        <v>45.93</v>
      </c>
      <c r="U107" s="7">
        <v>18.09</v>
      </c>
      <c r="V107" s="7">
        <v>17.239999999999998</v>
      </c>
      <c r="W107" s="7">
        <v>81.16</v>
      </c>
      <c r="X107" s="7">
        <v>47.43</v>
      </c>
      <c r="Y107" s="7">
        <v>16.02</v>
      </c>
      <c r="Z107" s="7">
        <v>17.71</v>
      </c>
      <c r="AA107" s="7">
        <v>85.18</v>
      </c>
      <c r="AB107" s="7">
        <v>46.88</v>
      </c>
      <c r="AC107" s="7">
        <v>20.079999999999998</v>
      </c>
      <c r="AD107" s="7">
        <v>18.22</v>
      </c>
      <c r="AE107" s="7">
        <v>83.65</v>
      </c>
      <c r="AF107" s="7">
        <v>45.86</v>
      </c>
      <c r="AG107" s="7">
        <v>20.46</v>
      </c>
      <c r="AH107" s="7">
        <v>17.32</v>
      </c>
      <c r="AI107" s="7">
        <v>75.98</v>
      </c>
      <c r="AJ107" s="7">
        <v>46.76</v>
      </c>
      <c r="AK107" s="7">
        <v>12.5</v>
      </c>
      <c r="AL107" s="7">
        <v>16.72</v>
      </c>
    </row>
    <row r="108" spans="1:38" ht="20.100000000000001" customHeight="1">
      <c r="A108" s="9" t="s">
        <v>47</v>
      </c>
      <c r="B108" s="7">
        <v>80.45</v>
      </c>
      <c r="C108" s="7">
        <v>32.01</v>
      </c>
      <c r="D108" s="7">
        <v>25.5</v>
      </c>
      <c r="E108" s="7">
        <v>11.3</v>
      </c>
      <c r="F108" s="7">
        <v>12.75</v>
      </c>
      <c r="G108" s="7">
        <v>82.56</v>
      </c>
      <c r="H108" s="7">
        <v>36.82</v>
      </c>
      <c r="I108" s="7">
        <v>32.39</v>
      </c>
      <c r="J108" s="7">
        <v>13.34</v>
      </c>
      <c r="K108" s="7">
        <v>80.59</v>
      </c>
      <c r="L108" s="7">
        <v>46.37</v>
      </c>
      <c r="M108" s="7">
        <v>21.98</v>
      </c>
      <c r="N108" s="7">
        <v>12.24</v>
      </c>
      <c r="O108" s="7">
        <v>82.09</v>
      </c>
      <c r="P108" s="7">
        <v>47.37</v>
      </c>
      <c r="Q108" s="7">
        <v>17.399999999999999</v>
      </c>
      <c r="R108" s="7">
        <v>17.329999999999998</v>
      </c>
      <c r="S108" s="7">
        <v>84.26</v>
      </c>
      <c r="T108" s="7">
        <v>47.67</v>
      </c>
      <c r="U108" s="7">
        <v>20.04</v>
      </c>
      <c r="V108" s="7">
        <v>16.54</v>
      </c>
      <c r="W108" s="7">
        <v>81.92</v>
      </c>
      <c r="X108" s="7">
        <v>45.74</v>
      </c>
      <c r="Y108" s="7">
        <v>19.14</v>
      </c>
      <c r="Z108" s="7">
        <v>17.04</v>
      </c>
      <c r="AA108" s="7">
        <v>75.650000000000006</v>
      </c>
      <c r="AB108" s="7">
        <v>45.76</v>
      </c>
      <c r="AC108" s="7">
        <v>12.81</v>
      </c>
      <c r="AD108" s="7">
        <v>17.079999999999998</v>
      </c>
      <c r="AE108" s="7">
        <v>81</v>
      </c>
      <c r="AF108" s="7">
        <v>45.99</v>
      </c>
      <c r="AG108" s="7">
        <v>17.7</v>
      </c>
      <c r="AH108" s="7">
        <v>17.309999999999999</v>
      </c>
      <c r="AI108" s="7">
        <v>80.540000000000006</v>
      </c>
      <c r="AJ108" s="7">
        <v>46.7</v>
      </c>
      <c r="AK108" s="7">
        <v>16</v>
      </c>
      <c r="AL108" s="7">
        <v>17.84</v>
      </c>
    </row>
    <row r="109" spans="1:38" ht="20.100000000000001" customHeight="1">
      <c r="A109" s="9" t="s">
        <v>46</v>
      </c>
      <c r="B109" s="7">
        <v>79.89</v>
      </c>
      <c r="C109" s="7">
        <v>33.79</v>
      </c>
      <c r="D109" s="7">
        <v>22.77</v>
      </c>
      <c r="E109" s="7">
        <v>13.03</v>
      </c>
      <c r="F109" s="7">
        <v>11.41</v>
      </c>
      <c r="G109" s="7">
        <v>78.86</v>
      </c>
      <c r="H109" s="7">
        <v>38.770000000000003</v>
      </c>
      <c r="I109" s="7">
        <v>28.37</v>
      </c>
      <c r="J109" s="7">
        <v>11.71</v>
      </c>
      <c r="K109" s="7">
        <v>75.709999999999994</v>
      </c>
      <c r="L109" s="7">
        <v>43.84</v>
      </c>
      <c r="M109" s="7">
        <v>20.67</v>
      </c>
      <c r="N109" s="7">
        <v>11.21</v>
      </c>
      <c r="O109" s="7">
        <v>70.989999999999995</v>
      </c>
      <c r="P109" s="7">
        <v>45.5</v>
      </c>
      <c r="Q109" s="7">
        <v>9.7100000000000009</v>
      </c>
      <c r="R109" s="7">
        <v>15.78</v>
      </c>
      <c r="S109" s="7">
        <v>75.290000000000006</v>
      </c>
      <c r="T109" s="7">
        <v>48.62</v>
      </c>
      <c r="U109" s="7">
        <v>9.6300000000000008</v>
      </c>
      <c r="V109" s="7">
        <v>17.04</v>
      </c>
      <c r="W109" s="7">
        <v>70.849999999999994</v>
      </c>
      <c r="X109" s="7">
        <v>46.3</v>
      </c>
      <c r="Y109" s="7">
        <v>8.39</v>
      </c>
      <c r="Z109" s="7">
        <v>16.16</v>
      </c>
      <c r="AA109" s="7">
        <v>75.13</v>
      </c>
      <c r="AB109" s="7">
        <v>47.16</v>
      </c>
      <c r="AC109" s="7">
        <v>12.17</v>
      </c>
      <c r="AD109" s="7">
        <v>15.8</v>
      </c>
      <c r="AE109" s="7">
        <v>77.739999999999995</v>
      </c>
      <c r="AF109" s="7">
        <v>45.39</v>
      </c>
      <c r="AG109" s="7">
        <v>14.65</v>
      </c>
      <c r="AH109" s="7">
        <v>17.7</v>
      </c>
      <c r="AI109" s="7">
        <v>71.14</v>
      </c>
      <c r="AJ109" s="7">
        <v>44.82</v>
      </c>
      <c r="AK109" s="7">
        <v>9.6999999999999993</v>
      </c>
      <c r="AL109" s="7">
        <v>16.62</v>
      </c>
    </row>
    <row r="110" spans="1:38" ht="20.100000000000001" customHeight="1">
      <c r="A110" s="9" t="s">
        <v>36</v>
      </c>
      <c r="B110" s="7">
        <v>75.19</v>
      </c>
      <c r="C110" s="7">
        <v>32.479999999999997</v>
      </c>
      <c r="D110" s="7">
        <v>20.68</v>
      </c>
      <c r="E110" s="7">
        <v>14.45</v>
      </c>
      <c r="F110" s="7">
        <v>7.98</v>
      </c>
      <c r="G110" s="7">
        <v>82.25</v>
      </c>
      <c r="H110" s="7">
        <v>36.94</v>
      </c>
      <c r="I110" s="7">
        <v>31.87</v>
      </c>
      <c r="J110" s="7">
        <v>13.45</v>
      </c>
      <c r="K110" s="7">
        <v>83.95</v>
      </c>
      <c r="L110" s="7">
        <v>48.73</v>
      </c>
      <c r="M110" s="7">
        <v>23.11</v>
      </c>
      <c r="N110" s="7">
        <v>12.11</v>
      </c>
      <c r="O110" s="7">
        <v>71.31</v>
      </c>
      <c r="P110" s="7">
        <v>47.11</v>
      </c>
      <c r="Q110" s="7">
        <v>8.75</v>
      </c>
      <c r="R110" s="7">
        <v>15.45</v>
      </c>
      <c r="S110" s="7">
        <v>83.33</v>
      </c>
      <c r="T110" s="7">
        <v>48.46</v>
      </c>
      <c r="U110" s="7">
        <v>18.2</v>
      </c>
      <c r="V110" s="7">
        <v>16.670000000000002</v>
      </c>
      <c r="W110" s="7">
        <v>83.65</v>
      </c>
      <c r="X110" s="7">
        <v>48.3</v>
      </c>
      <c r="Y110" s="7">
        <v>18.22</v>
      </c>
      <c r="Z110" s="7">
        <v>17.14</v>
      </c>
      <c r="AA110" s="7">
        <v>80.459999999999994</v>
      </c>
      <c r="AB110" s="7">
        <v>47.12</v>
      </c>
      <c r="AC110" s="7">
        <v>16.28</v>
      </c>
      <c r="AD110" s="7">
        <v>17.059999999999999</v>
      </c>
      <c r="AE110" s="7">
        <v>83.03</v>
      </c>
      <c r="AF110" s="7">
        <v>46.97</v>
      </c>
      <c r="AG110" s="7">
        <v>18.170000000000002</v>
      </c>
      <c r="AH110" s="7">
        <v>17.88</v>
      </c>
      <c r="AI110" s="7">
        <v>78.290000000000006</v>
      </c>
      <c r="AJ110" s="7">
        <v>45.05</v>
      </c>
      <c r="AK110" s="7">
        <v>15.68</v>
      </c>
      <c r="AL110" s="7">
        <v>17.559999999999999</v>
      </c>
    </row>
    <row r="111" spans="1:38" ht="20.100000000000001" customHeight="1">
      <c r="A111" s="9" t="s">
        <v>28</v>
      </c>
      <c r="B111" s="7">
        <v>82.35</v>
      </c>
      <c r="C111" s="7">
        <v>34.36</v>
      </c>
      <c r="D111" s="7">
        <v>24.55</v>
      </c>
      <c r="E111" s="7">
        <v>13.74</v>
      </c>
      <c r="F111" s="7">
        <v>10.43</v>
      </c>
      <c r="G111" s="7">
        <v>81.680000000000007</v>
      </c>
      <c r="H111" s="7">
        <v>35.47</v>
      </c>
      <c r="I111" s="7">
        <v>33.479999999999997</v>
      </c>
      <c r="J111" s="7">
        <v>12.73</v>
      </c>
      <c r="K111" s="7">
        <v>87.42</v>
      </c>
      <c r="L111" s="7">
        <v>50.58</v>
      </c>
      <c r="M111" s="7">
        <v>22.44</v>
      </c>
      <c r="N111" s="7">
        <v>14.4</v>
      </c>
      <c r="O111" s="7">
        <v>70.88</v>
      </c>
      <c r="P111" s="7">
        <v>46.46</v>
      </c>
      <c r="Q111" s="7">
        <v>8.73</v>
      </c>
      <c r="R111" s="7">
        <v>15.7</v>
      </c>
      <c r="S111" s="7">
        <v>80.010000000000005</v>
      </c>
      <c r="T111" s="7">
        <v>46.42</v>
      </c>
      <c r="U111" s="7">
        <v>15.87</v>
      </c>
      <c r="V111" s="7">
        <v>17.72</v>
      </c>
      <c r="W111" s="7">
        <v>84.11</v>
      </c>
      <c r="X111" s="7">
        <v>50.88</v>
      </c>
      <c r="Y111" s="7">
        <v>15.66</v>
      </c>
      <c r="Z111" s="7">
        <v>17.57</v>
      </c>
      <c r="AA111" s="7">
        <v>79.790000000000006</v>
      </c>
      <c r="AB111" s="7">
        <v>48.54</v>
      </c>
      <c r="AC111" s="7">
        <v>16.22</v>
      </c>
      <c r="AD111" s="7">
        <v>15.03</v>
      </c>
      <c r="AE111" s="7">
        <v>86.39</v>
      </c>
      <c r="AF111" s="7">
        <v>49.78</v>
      </c>
      <c r="AG111" s="7">
        <v>18.7</v>
      </c>
      <c r="AH111" s="7">
        <v>17.91</v>
      </c>
      <c r="AI111" s="7">
        <v>79.92</v>
      </c>
      <c r="AJ111" s="7">
        <v>49</v>
      </c>
      <c r="AK111" s="7">
        <v>14</v>
      </c>
      <c r="AL111" s="7">
        <v>16.920000000000002</v>
      </c>
    </row>
    <row r="112" spans="1:38" ht="20.100000000000001" customHeight="1">
      <c r="A112" s="9" t="s">
        <v>51</v>
      </c>
      <c r="B112" s="7">
        <v>77.849999999999994</v>
      </c>
      <c r="C112" s="7">
        <v>32.520000000000003</v>
      </c>
      <c r="D112" s="7">
        <v>22.4</v>
      </c>
      <c r="E112" s="7">
        <v>14</v>
      </c>
      <c r="F112" s="7">
        <v>9.3800000000000008</v>
      </c>
      <c r="G112" s="7">
        <v>83.04</v>
      </c>
      <c r="H112" s="7">
        <v>35.700000000000003</v>
      </c>
      <c r="I112" s="7">
        <v>34.380000000000003</v>
      </c>
      <c r="J112" s="7">
        <v>12.96</v>
      </c>
      <c r="K112" s="7">
        <v>86.66</v>
      </c>
      <c r="L112" s="7">
        <v>47.05</v>
      </c>
      <c r="M112" s="7">
        <v>27.11</v>
      </c>
      <c r="N112" s="7">
        <v>12.5</v>
      </c>
      <c r="O112" s="7">
        <v>74.39</v>
      </c>
      <c r="P112" s="7">
        <v>48.3</v>
      </c>
      <c r="Q112" s="7">
        <v>9.51</v>
      </c>
      <c r="R112" s="7">
        <v>16.579999999999998</v>
      </c>
      <c r="S112" s="7">
        <v>83.49</v>
      </c>
      <c r="T112" s="7">
        <v>46.82</v>
      </c>
      <c r="U112" s="7">
        <v>20.190000000000001</v>
      </c>
      <c r="V112" s="7">
        <v>16.48</v>
      </c>
      <c r="W112" s="7">
        <v>82.99</v>
      </c>
      <c r="X112" s="7">
        <v>48.48</v>
      </c>
      <c r="Y112" s="7">
        <v>17.78</v>
      </c>
      <c r="Z112" s="7">
        <v>16.72</v>
      </c>
      <c r="AA112" s="7">
        <v>85.33</v>
      </c>
      <c r="AB112" s="7">
        <v>47.57</v>
      </c>
      <c r="AC112" s="7">
        <v>20.41</v>
      </c>
      <c r="AD112" s="7">
        <v>17.350000000000001</v>
      </c>
      <c r="AE112" s="7">
        <v>84.25</v>
      </c>
      <c r="AF112" s="7">
        <v>46.76</v>
      </c>
      <c r="AG112" s="7">
        <v>20.64</v>
      </c>
      <c r="AH112" s="7">
        <v>16.850000000000001</v>
      </c>
      <c r="AI112" s="7">
        <v>74.78</v>
      </c>
      <c r="AJ112" s="7">
        <v>45</v>
      </c>
      <c r="AK112" s="7">
        <v>14.38</v>
      </c>
      <c r="AL112" s="7">
        <v>15.41</v>
      </c>
    </row>
    <row r="113" spans="1:38" ht="20.100000000000001" customHeight="1">
      <c r="A113" s="9" t="s">
        <v>25</v>
      </c>
      <c r="B113" s="7">
        <v>73.66</v>
      </c>
      <c r="C113" s="7">
        <v>32</v>
      </c>
      <c r="D113" s="7">
        <v>23.74</v>
      </c>
      <c r="E113" s="7">
        <v>11.44</v>
      </c>
      <c r="F113" s="7">
        <v>6.61</v>
      </c>
      <c r="G113" s="7">
        <v>80.8</v>
      </c>
      <c r="H113" s="7">
        <v>36.53</v>
      </c>
      <c r="I113" s="7">
        <v>32.450000000000003</v>
      </c>
      <c r="J113" s="7">
        <v>11.82</v>
      </c>
      <c r="K113" s="7">
        <v>77.11</v>
      </c>
      <c r="L113" s="7">
        <v>41.92</v>
      </c>
      <c r="M113" s="7">
        <v>22.04</v>
      </c>
      <c r="N113" s="7">
        <v>13.15</v>
      </c>
      <c r="O113" s="7">
        <v>71.150000000000006</v>
      </c>
      <c r="P113" s="7">
        <v>44.01</v>
      </c>
      <c r="Q113" s="7">
        <v>10.45</v>
      </c>
      <c r="R113" s="7">
        <v>16.68</v>
      </c>
      <c r="S113" s="7">
        <v>70.41</v>
      </c>
      <c r="T113" s="7">
        <v>40.93</v>
      </c>
      <c r="U113" s="7">
        <v>15.49</v>
      </c>
      <c r="V113" s="7">
        <v>13.99</v>
      </c>
      <c r="W113" s="7">
        <v>79.03</v>
      </c>
      <c r="X113" s="7">
        <v>47</v>
      </c>
      <c r="Y113" s="7">
        <v>14.16</v>
      </c>
      <c r="Z113" s="7">
        <v>17.87</v>
      </c>
      <c r="AA113" s="7">
        <v>80.900000000000006</v>
      </c>
      <c r="AB113" s="7">
        <v>47.42</v>
      </c>
      <c r="AC113" s="7">
        <v>15.31</v>
      </c>
      <c r="AD113" s="7">
        <v>18.170000000000002</v>
      </c>
      <c r="AE113" s="7">
        <v>76.73</v>
      </c>
      <c r="AF113" s="7">
        <v>48.41</v>
      </c>
      <c r="AG113" s="7">
        <v>9.9</v>
      </c>
      <c r="AH113" s="7">
        <v>18.43</v>
      </c>
      <c r="AI113" s="7">
        <v>69.95</v>
      </c>
      <c r="AJ113" s="7">
        <v>47.07</v>
      </c>
      <c r="AK113" s="7">
        <v>5.63</v>
      </c>
      <c r="AL113" s="7">
        <v>17.25</v>
      </c>
    </row>
    <row r="114" spans="1:38" ht="20.100000000000001" customHeight="1">
      <c r="A114" s="9" t="s">
        <v>38</v>
      </c>
      <c r="B114" s="7">
        <v>80.069999999999993</v>
      </c>
      <c r="C114" s="7">
        <v>33.18</v>
      </c>
      <c r="D114" s="7">
        <v>23.4</v>
      </c>
      <c r="E114" s="7">
        <v>13.29</v>
      </c>
      <c r="F114" s="7">
        <v>10.68</v>
      </c>
      <c r="G114" s="7">
        <v>84.96</v>
      </c>
      <c r="H114" s="7">
        <v>38.49</v>
      </c>
      <c r="I114" s="7">
        <v>32.44</v>
      </c>
      <c r="J114" s="7">
        <v>14.03</v>
      </c>
      <c r="K114" s="7">
        <v>80.930000000000007</v>
      </c>
      <c r="L114" s="7">
        <v>44.74</v>
      </c>
      <c r="M114" s="7">
        <v>22.19</v>
      </c>
      <c r="N114" s="7">
        <v>14.01</v>
      </c>
      <c r="O114" s="7">
        <v>71.81</v>
      </c>
      <c r="P114" s="7">
        <v>45.35</v>
      </c>
      <c r="Q114" s="7">
        <v>9.68</v>
      </c>
      <c r="R114" s="7">
        <v>16.78</v>
      </c>
      <c r="S114" s="7">
        <v>80.489999999999995</v>
      </c>
      <c r="T114" s="7">
        <v>46.35</v>
      </c>
      <c r="U114" s="7">
        <v>16.670000000000002</v>
      </c>
      <c r="V114" s="7">
        <v>17.47</v>
      </c>
      <c r="W114" s="7">
        <v>80.22</v>
      </c>
      <c r="X114" s="7">
        <v>49.33</v>
      </c>
      <c r="Y114" s="7">
        <v>15.11</v>
      </c>
      <c r="Z114" s="7">
        <v>15.78</v>
      </c>
      <c r="AA114" s="7">
        <v>74.56</v>
      </c>
      <c r="AB114" s="7">
        <v>46.13</v>
      </c>
      <c r="AC114" s="7">
        <v>12.63</v>
      </c>
      <c r="AD114" s="7">
        <v>15.81</v>
      </c>
      <c r="AE114" s="7">
        <v>76.760000000000005</v>
      </c>
      <c r="AF114" s="7">
        <v>47.99</v>
      </c>
      <c r="AG114" s="7">
        <v>11.03</v>
      </c>
      <c r="AH114" s="7">
        <v>17.739999999999998</v>
      </c>
      <c r="AI114" s="7">
        <v>77.239999999999995</v>
      </c>
      <c r="AJ114" s="7">
        <v>46.83</v>
      </c>
      <c r="AK114" s="7">
        <v>13.99</v>
      </c>
      <c r="AL114" s="7">
        <v>16.420000000000002</v>
      </c>
    </row>
    <row r="115" spans="1:38" ht="20.100000000000001" customHeight="1">
      <c r="A115" s="9" t="s">
        <v>49</v>
      </c>
      <c r="B115" s="7">
        <v>73.22</v>
      </c>
      <c r="C115" s="7">
        <v>31.18</v>
      </c>
      <c r="D115" s="7">
        <v>19.38</v>
      </c>
      <c r="E115" s="7">
        <v>13.63</v>
      </c>
      <c r="F115" s="7">
        <v>9.6199999999999992</v>
      </c>
      <c r="G115" s="7">
        <v>77.209999999999994</v>
      </c>
      <c r="H115" s="7">
        <v>34.9</v>
      </c>
      <c r="I115" s="7">
        <v>28.53</v>
      </c>
      <c r="J115" s="7">
        <v>13.78</v>
      </c>
      <c r="K115" s="7">
        <v>84.99</v>
      </c>
      <c r="L115" s="7">
        <v>51</v>
      </c>
      <c r="M115" s="7">
        <v>19.690000000000001</v>
      </c>
      <c r="N115" s="7">
        <v>14.31</v>
      </c>
      <c r="O115" s="7">
        <v>81.91</v>
      </c>
      <c r="P115" s="7">
        <v>47.51</v>
      </c>
      <c r="Q115" s="7">
        <v>17.059999999999999</v>
      </c>
      <c r="R115" s="7">
        <v>17.34</v>
      </c>
      <c r="S115" s="7">
        <v>80.55</v>
      </c>
      <c r="T115" s="7">
        <v>47.72</v>
      </c>
      <c r="U115" s="7">
        <v>16.100000000000001</v>
      </c>
      <c r="V115" s="7">
        <v>16.72</v>
      </c>
      <c r="W115" s="7">
        <v>76.86</v>
      </c>
      <c r="X115" s="7">
        <v>45.39</v>
      </c>
      <c r="Y115" s="7">
        <v>15.77</v>
      </c>
      <c r="Z115" s="7">
        <v>15.7</v>
      </c>
      <c r="AA115" s="7">
        <v>80.930000000000007</v>
      </c>
      <c r="AB115" s="7">
        <v>47.37</v>
      </c>
      <c r="AC115" s="7">
        <v>16.89</v>
      </c>
      <c r="AD115" s="7">
        <v>16.66</v>
      </c>
      <c r="AE115" s="7">
        <v>79.14</v>
      </c>
      <c r="AF115" s="7">
        <v>46.37</v>
      </c>
      <c r="AG115" s="7">
        <v>14.26</v>
      </c>
      <c r="AH115" s="7">
        <v>18.510000000000002</v>
      </c>
      <c r="AI115" s="7">
        <v>78.75</v>
      </c>
      <c r="AJ115" s="7">
        <v>43.92</v>
      </c>
      <c r="AK115" s="7">
        <v>17.489999999999998</v>
      </c>
      <c r="AL115" s="7">
        <v>17.34</v>
      </c>
    </row>
    <row r="116" spans="1:38" ht="20.100000000000001" customHeight="1">
      <c r="A116" s="9" t="s">
        <v>40</v>
      </c>
      <c r="B116" s="7">
        <v>74.010000000000005</v>
      </c>
      <c r="C116" s="7">
        <v>34.020000000000003</v>
      </c>
      <c r="D116" s="7">
        <v>20.02</v>
      </c>
      <c r="E116" s="7">
        <v>11.54</v>
      </c>
      <c r="F116" s="7">
        <v>9.36</v>
      </c>
      <c r="G116" s="7">
        <v>83.86</v>
      </c>
      <c r="H116" s="7">
        <v>36.57</v>
      </c>
      <c r="I116" s="7">
        <v>35.119999999999997</v>
      </c>
      <c r="J116" s="7">
        <v>12.17</v>
      </c>
      <c r="K116" s="7">
        <v>77.38</v>
      </c>
      <c r="L116" s="7">
        <v>43.23</v>
      </c>
      <c r="M116" s="7">
        <v>20.71</v>
      </c>
      <c r="N116" s="7">
        <v>13.44</v>
      </c>
      <c r="O116" s="7">
        <v>79.34</v>
      </c>
      <c r="P116" s="7">
        <v>46.18</v>
      </c>
      <c r="Q116" s="7">
        <v>16.239999999999998</v>
      </c>
      <c r="R116" s="7">
        <v>16.93</v>
      </c>
      <c r="S116" s="7">
        <v>79.400000000000006</v>
      </c>
      <c r="T116" s="7">
        <v>48.97</v>
      </c>
      <c r="U116" s="7">
        <v>12.94</v>
      </c>
      <c r="V116" s="7">
        <v>17.5</v>
      </c>
      <c r="W116" s="7">
        <v>78.64</v>
      </c>
      <c r="X116" s="7">
        <v>47.4</v>
      </c>
      <c r="Y116" s="7">
        <v>16.38</v>
      </c>
      <c r="Z116" s="7">
        <v>14.86</v>
      </c>
      <c r="AA116" s="7">
        <v>80.540000000000006</v>
      </c>
      <c r="AB116" s="7">
        <v>48.62</v>
      </c>
      <c r="AC116" s="7">
        <v>16.649999999999999</v>
      </c>
      <c r="AD116" s="7">
        <v>15.27</v>
      </c>
      <c r="AE116" s="7">
        <v>81.13</v>
      </c>
      <c r="AF116" s="7">
        <v>44.68</v>
      </c>
      <c r="AG116" s="7">
        <v>18.48</v>
      </c>
      <c r="AH116" s="7">
        <v>17.97</v>
      </c>
      <c r="AI116" s="7">
        <v>74.290000000000006</v>
      </c>
      <c r="AJ116" s="7">
        <v>45.4</v>
      </c>
      <c r="AK116" s="7">
        <v>12.83</v>
      </c>
      <c r="AL116" s="7">
        <v>16.05</v>
      </c>
    </row>
    <row r="117" spans="1:38" ht="20.100000000000001" customHeight="1">
      <c r="A117" s="9" t="s">
        <v>41</v>
      </c>
      <c r="B117" s="7">
        <v>76.97</v>
      </c>
      <c r="C117" s="7">
        <v>33.97</v>
      </c>
      <c r="D117" s="7">
        <v>21.39</v>
      </c>
      <c r="E117" s="7">
        <v>12.27</v>
      </c>
      <c r="F117" s="7">
        <v>9.07</v>
      </c>
      <c r="G117" s="7">
        <v>82.04</v>
      </c>
      <c r="H117" s="7">
        <v>41.71</v>
      </c>
      <c r="I117" s="7">
        <v>30.33</v>
      </c>
      <c r="J117" s="7">
        <v>10</v>
      </c>
      <c r="K117" s="7">
        <v>83.22</v>
      </c>
      <c r="L117" s="7">
        <v>49.95</v>
      </c>
      <c r="M117" s="7">
        <v>18.97</v>
      </c>
      <c r="N117" s="7">
        <v>14.3</v>
      </c>
      <c r="O117" s="7">
        <v>72.400000000000006</v>
      </c>
      <c r="P117" s="7">
        <v>45.4</v>
      </c>
      <c r="Q117" s="7">
        <v>10.68</v>
      </c>
      <c r="R117" s="7">
        <v>16.32</v>
      </c>
      <c r="S117" s="7">
        <v>68.95</v>
      </c>
      <c r="T117" s="7">
        <v>42.51</v>
      </c>
      <c r="U117" s="7">
        <v>10.82</v>
      </c>
      <c r="V117" s="7">
        <v>15.62</v>
      </c>
      <c r="W117" s="7">
        <v>73.010000000000005</v>
      </c>
      <c r="X117" s="7">
        <v>48.45</v>
      </c>
      <c r="Y117" s="7">
        <v>7.7</v>
      </c>
      <c r="Z117" s="7">
        <v>16.86</v>
      </c>
      <c r="AA117" s="7">
        <v>77.39</v>
      </c>
      <c r="AB117" s="7">
        <v>48.54</v>
      </c>
      <c r="AC117" s="7">
        <v>12.64</v>
      </c>
      <c r="AD117" s="7">
        <v>16.2</v>
      </c>
      <c r="AE117" s="7">
        <v>76.39</v>
      </c>
      <c r="AF117" s="7">
        <v>46.61</v>
      </c>
      <c r="AG117" s="7">
        <v>12.82</v>
      </c>
      <c r="AH117" s="7">
        <v>16.96</v>
      </c>
      <c r="AI117" s="7">
        <v>74.42</v>
      </c>
      <c r="AJ117" s="7">
        <v>44.11</v>
      </c>
      <c r="AK117" s="7">
        <v>14.21</v>
      </c>
      <c r="AL117" s="7">
        <v>16.100000000000001</v>
      </c>
    </row>
    <row r="118" spans="1:38" ht="20.100000000000001" customHeight="1">
      <c r="A118" s="9" t="s">
        <v>21</v>
      </c>
      <c r="B118" s="7">
        <v>78.62</v>
      </c>
      <c r="C118" s="7">
        <v>32.93</v>
      </c>
      <c r="D118" s="7">
        <v>17.95</v>
      </c>
      <c r="E118" s="7">
        <v>13.42</v>
      </c>
      <c r="F118" s="7">
        <v>14.88</v>
      </c>
      <c r="G118" s="7">
        <v>81.66</v>
      </c>
      <c r="H118" s="7">
        <v>39.520000000000003</v>
      </c>
      <c r="I118" s="7">
        <v>27.34</v>
      </c>
      <c r="J118" s="7">
        <v>14.8</v>
      </c>
      <c r="K118" s="7">
        <v>81.14</v>
      </c>
      <c r="L118" s="7">
        <v>47.18</v>
      </c>
      <c r="M118" s="7">
        <v>20.05</v>
      </c>
      <c r="N118" s="7">
        <v>13.91</v>
      </c>
      <c r="O118" s="7">
        <v>73.319999999999993</v>
      </c>
      <c r="P118" s="7">
        <v>48.5</v>
      </c>
      <c r="Q118" s="7">
        <v>7.27</v>
      </c>
      <c r="R118" s="7">
        <v>17.55</v>
      </c>
      <c r="S118" s="7">
        <v>75.67</v>
      </c>
      <c r="T118" s="7">
        <v>47.66</v>
      </c>
      <c r="U118" s="7">
        <v>11.57</v>
      </c>
      <c r="V118" s="7">
        <v>16.440000000000001</v>
      </c>
      <c r="W118" s="7">
        <v>78.5</v>
      </c>
      <c r="X118" s="7">
        <v>47.94</v>
      </c>
      <c r="Y118" s="7">
        <v>13.75</v>
      </c>
      <c r="Z118" s="7">
        <v>16.809999999999999</v>
      </c>
      <c r="AA118" s="7">
        <v>83.09</v>
      </c>
      <c r="AB118" s="7">
        <v>47.18</v>
      </c>
      <c r="AC118" s="7">
        <v>18.239999999999998</v>
      </c>
      <c r="AD118" s="7">
        <v>17.68</v>
      </c>
      <c r="AE118" s="7">
        <v>85.33</v>
      </c>
      <c r="AF118" s="7">
        <v>49.57</v>
      </c>
      <c r="AG118" s="7">
        <v>18.239999999999998</v>
      </c>
      <c r="AH118" s="7">
        <v>17.52</v>
      </c>
      <c r="AI118" s="7">
        <v>73.69</v>
      </c>
      <c r="AJ118" s="7">
        <v>47.18</v>
      </c>
      <c r="AK118" s="7">
        <v>10.94</v>
      </c>
      <c r="AL118" s="7">
        <v>15.57</v>
      </c>
    </row>
    <row r="119" spans="1:38" ht="20.100000000000001" customHeight="1">
      <c r="A119" s="9" t="s">
        <v>39</v>
      </c>
      <c r="B119" s="7">
        <v>75.48</v>
      </c>
      <c r="C119" s="7">
        <v>34.03</v>
      </c>
      <c r="D119" s="7">
        <v>21.96</v>
      </c>
      <c r="E119" s="7">
        <v>13.33</v>
      </c>
      <c r="F119" s="7">
        <v>6.63</v>
      </c>
      <c r="G119" s="7">
        <v>80.05</v>
      </c>
      <c r="H119" s="7">
        <v>36.270000000000003</v>
      </c>
      <c r="I119" s="7">
        <v>29.71</v>
      </c>
      <c r="J119" s="7">
        <v>14.06</v>
      </c>
      <c r="K119" s="7">
        <v>84.21</v>
      </c>
      <c r="L119" s="7">
        <v>46.59</v>
      </c>
      <c r="M119" s="7">
        <v>24.54</v>
      </c>
      <c r="N119" s="7">
        <v>13.08</v>
      </c>
      <c r="O119" s="7">
        <v>80.819999999999993</v>
      </c>
      <c r="P119" s="7">
        <v>47.46</v>
      </c>
      <c r="Q119" s="7">
        <v>16.46</v>
      </c>
      <c r="R119" s="7">
        <v>16.899999999999999</v>
      </c>
      <c r="S119" s="7">
        <v>79.930000000000007</v>
      </c>
      <c r="T119" s="7">
        <v>47.48</v>
      </c>
      <c r="U119" s="7">
        <v>16.559999999999999</v>
      </c>
      <c r="V119" s="7">
        <v>15.88</v>
      </c>
      <c r="W119" s="7">
        <v>81.75</v>
      </c>
      <c r="X119" s="7">
        <v>47.18</v>
      </c>
      <c r="Y119" s="7">
        <v>18.309999999999999</v>
      </c>
      <c r="Z119" s="7">
        <v>16.27</v>
      </c>
      <c r="AA119" s="7">
        <v>81.98</v>
      </c>
      <c r="AB119" s="7">
        <v>45.12</v>
      </c>
      <c r="AC119" s="7">
        <v>18.78</v>
      </c>
      <c r="AD119" s="7">
        <v>18.07</v>
      </c>
      <c r="AE119" s="7">
        <v>74.03</v>
      </c>
      <c r="AF119" s="7">
        <v>42.75</v>
      </c>
      <c r="AG119" s="7">
        <v>13.6</v>
      </c>
      <c r="AH119" s="7">
        <v>17.68</v>
      </c>
      <c r="AI119" s="7">
        <v>78.36</v>
      </c>
      <c r="AJ119" s="7">
        <v>46.03</v>
      </c>
      <c r="AK119" s="7">
        <v>16.14</v>
      </c>
      <c r="AL119" s="7">
        <v>16.2</v>
      </c>
    </row>
    <row r="120" spans="1:38" ht="20.100000000000001" customHeight="1">
      <c r="A120" s="9" t="s">
        <v>1</v>
      </c>
      <c r="B120" s="7">
        <v>78.87</v>
      </c>
      <c r="C120" s="7">
        <v>33.68</v>
      </c>
      <c r="D120" s="7">
        <v>22.04</v>
      </c>
      <c r="E120" s="7">
        <v>11.19</v>
      </c>
      <c r="F120" s="7">
        <v>12.9</v>
      </c>
      <c r="G120" s="7">
        <v>81.99</v>
      </c>
      <c r="H120" s="7">
        <v>37.24</v>
      </c>
      <c r="I120" s="7">
        <v>31.55</v>
      </c>
      <c r="J120" s="7">
        <v>13.21</v>
      </c>
      <c r="K120" s="7">
        <v>81.12</v>
      </c>
      <c r="L120" s="7">
        <v>47.9</v>
      </c>
      <c r="M120" s="7">
        <v>20.100000000000001</v>
      </c>
      <c r="N120" s="7">
        <v>13.12</v>
      </c>
      <c r="O120" s="7">
        <v>74.209999999999994</v>
      </c>
      <c r="P120" s="7">
        <v>46.23</v>
      </c>
      <c r="Q120" s="7">
        <v>11.22</v>
      </c>
      <c r="R120" s="7">
        <v>16.760000000000002</v>
      </c>
      <c r="S120" s="7">
        <v>77.31</v>
      </c>
      <c r="T120" s="7">
        <v>46.62</v>
      </c>
      <c r="U120" s="7">
        <v>14.06</v>
      </c>
      <c r="V120" s="7">
        <v>16.63</v>
      </c>
      <c r="W120" s="7">
        <v>78.400000000000006</v>
      </c>
      <c r="X120" s="7">
        <v>47.02</v>
      </c>
      <c r="Y120" s="7">
        <v>14.48</v>
      </c>
      <c r="Z120" s="7">
        <v>16.899999999999999</v>
      </c>
      <c r="AA120" s="7">
        <v>79.12</v>
      </c>
      <c r="AB120" s="7">
        <v>46.36</v>
      </c>
      <c r="AC120" s="7">
        <v>15.92</v>
      </c>
      <c r="AD120" s="7">
        <v>16.600000000000001</v>
      </c>
      <c r="AE120" s="7">
        <v>81.63</v>
      </c>
      <c r="AF120" s="7">
        <v>47.59</v>
      </c>
      <c r="AG120" s="7">
        <v>16.89</v>
      </c>
      <c r="AH120" s="7">
        <v>17.14</v>
      </c>
      <c r="AI120" s="7">
        <v>80.8</v>
      </c>
      <c r="AJ120" s="7">
        <v>46.7</v>
      </c>
      <c r="AK120" s="7">
        <v>17.48</v>
      </c>
      <c r="AL120" s="7">
        <v>16.62</v>
      </c>
    </row>
    <row r="121" spans="1:38" ht="20.100000000000001" customHeight="1">
      <c r="A121" s="9" t="s">
        <v>14</v>
      </c>
      <c r="B121" s="7">
        <v>75.510000000000005</v>
      </c>
      <c r="C121" s="7">
        <v>31.11</v>
      </c>
      <c r="D121" s="7">
        <v>22.4</v>
      </c>
      <c r="E121" s="7">
        <v>8.86</v>
      </c>
      <c r="F121" s="7">
        <v>14.16</v>
      </c>
      <c r="G121" s="7">
        <v>85.84</v>
      </c>
      <c r="H121" s="7">
        <v>38.35</v>
      </c>
      <c r="I121" s="7">
        <v>34.33</v>
      </c>
      <c r="J121" s="7">
        <v>13.16</v>
      </c>
      <c r="K121" s="7">
        <v>85.11</v>
      </c>
      <c r="L121" s="7">
        <v>48.48</v>
      </c>
      <c r="M121" s="7">
        <v>23.64</v>
      </c>
      <c r="N121" s="7">
        <v>13</v>
      </c>
      <c r="O121" s="7">
        <v>71.58</v>
      </c>
      <c r="P121" s="7">
        <v>44.67</v>
      </c>
      <c r="Q121" s="7">
        <v>10.52</v>
      </c>
      <c r="R121" s="7">
        <v>16.39</v>
      </c>
      <c r="S121" s="7">
        <v>81.52</v>
      </c>
      <c r="T121" s="7">
        <v>46.47</v>
      </c>
      <c r="U121" s="7">
        <v>17.670000000000002</v>
      </c>
      <c r="V121" s="7">
        <v>17.38</v>
      </c>
      <c r="W121" s="7">
        <v>80.599999999999994</v>
      </c>
      <c r="X121" s="7">
        <v>49.85</v>
      </c>
      <c r="Y121" s="7">
        <v>13.04</v>
      </c>
      <c r="Z121" s="7">
        <v>17.72</v>
      </c>
      <c r="AA121" s="7">
        <v>77.78</v>
      </c>
      <c r="AB121" s="7">
        <v>46.67</v>
      </c>
      <c r="AC121" s="7">
        <v>13.37</v>
      </c>
      <c r="AD121" s="7">
        <v>17.75</v>
      </c>
      <c r="AE121" s="7">
        <v>83.69</v>
      </c>
      <c r="AF121" s="7">
        <v>48.71</v>
      </c>
      <c r="AG121" s="7">
        <v>17.559999999999999</v>
      </c>
      <c r="AH121" s="7">
        <v>17.420000000000002</v>
      </c>
      <c r="AI121" s="7">
        <v>78.13</v>
      </c>
      <c r="AJ121" s="7">
        <v>45.78</v>
      </c>
      <c r="AK121" s="7">
        <v>16.170000000000002</v>
      </c>
      <c r="AL121" s="7">
        <v>16.190000000000001</v>
      </c>
    </row>
    <row r="122" spans="1:38" ht="20.100000000000001" customHeight="1">
      <c r="A122" s="9" t="s">
        <v>10</v>
      </c>
      <c r="B122" s="7">
        <v>85.93</v>
      </c>
      <c r="C122" s="7">
        <v>37.450000000000003</v>
      </c>
      <c r="D122" s="7">
        <v>21.84</v>
      </c>
      <c r="E122" s="7">
        <v>13.31</v>
      </c>
      <c r="F122" s="7">
        <v>14.3</v>
      </c>
      <c r="G122" s="7">
        <v>86.2</v>
      </c>
      <c r="H122" s="7">
        <v>38.68</v>
      </c>
      <c r="I122" s="7">
        <v>33.46</v>
      </c>
      <c r="J122" s="7">
        <v>14.06</v>
      </c>
      <c r="K122" s="7">
        <v>92.26</v>
      </c>
      <c r="L122" s="7">
        <v>51.29</v>
      </c>
      <c r="M122" s="7">
        <v>26.63</v>
      </c>
      <c r="N122" s="7">
        <v>14.35</v>
      </c>
      <c r="O122" s="7">
        <v>80.55</v>
      </c>
      <c r="P122" s="7">
        <v>44.27</v>
      </c>
      <c r="Q122" s="7">
        <v>20.02</v>
      </c>
      <c r="R122" s="7">
        <v>16.27</v>
      </c>
      <c r="S122" s="7">
        <v>86.23</v>
      </c>
      <c r="T122" s="7">
        <v>49.16</v>
      </c>
      <c r="U122" s="7">
        <v>21.23</v>
      </c>
      <c r="V122" s="7">
        <v>15.84</v>
      </c>
      <c r="W122" s="7">
        <v>86.82</v>
      </c>
      <c r="X122" s="7">
        <v>50.61</v>
      </c>
      <c r="Y122" s="7">
        <v>18.059999999999999</v>
      </c>
      <c r="Z122" s="7">
        <v>18.16</v>
      </c>
      <c r="AA122" s="7">
        <v>87.92</v>
      </c>
      <c r="AB122" s="7">
        <v>49.61</v>
      </c>
      <c r="AC122" s="7">
        <v>19.82</v>
      </c>
      <c r="AD122" s="7">
        <v>18.489999999999998</v>
      </c>
      <c r="AE122" s="7">
        <v>89.83</v>
      </c>
      <c r="AF122" s="7">
        <v>51.6</v>
      </c>
      <c r="AG122" s="7">
        <v>20.41</v>
      </c>
      <c r="AH122" s="7">
        <v>17.829999999999998</v>
      </c>
      <c r="AI122" s="7">
        <v>86.66</v>
      </c>
      <c r="AJ122" s="7">
        <v>50.79</v>
      </c>
      <c r="AK122" s="7">
        <v>18.32</v>
      </c>
      <c r="AL122" s="7">
        <v>17.55</v>
      </c>
    </row>
    <row r="123" spans="1:38" ht="20.100000000000001" customHeight="1">
      <c r="A123" s="9" t="s">
        <v>2</v>
      </c>
      <c r="B123" s="7">
        <v>87.14</v>
      </c>
      <c r="C123" s="7">
        <v>36.24</v>
      </c>
      <c r="D123" s="7">
        <v>23.95</v>
      </c>
      <c r="E123" s="7">
        <v>13.9</v>
      </c>
      <c r="F123" s="7">
        <v>13.9</v>
      </c>
      <c r="G123" s="7">
        <v>81.459999999999994</v>
      </c>
      <c r="H123" s="7">
        <v>35.090000000000003</v>
      </c>
      <c r="I123" s="7">
        <v>33.26</v>
      </c>
      <c r="J123" s="7">
        <v>13.11</v>
      </c>
      <c r="K123" s="7">
        <v>82.23</v>
      </c>
      <c r="L123" s="7">
        <v>46.82</v>
      </c>
      <c r="M123" s="7">
        <v>21.8</v>
      </c>
      <c r="N123" s="7">
        <v>13.61</v>
      </c>
      <c r="O123" s="7">
        <v>75.08</v>
      </c>
      <c r="P123" s="7">
        <v>48.26</v>
      </c>
      <c r="Q123" s="7">
        <v>9.61</v>
      </c>
      <c r="R123" s="7">
        <v>17.21</v>
      </c>
      <c r="S123" s="7">
        <v>79.84</v>
      </c>
      <c r="T123" s="7">
        <v>44.47</v>
      </c>
      <c r="U123" s="7">
        <v>17.899999999999999</v>
      </c>
      <c r="V123" s="7">
        <v>17.47</v>
      </c>
      <c r="W123" s="7">
        <v>78.569999999999993</v>
      </c>
      <c r="X123" s="7">
        <v>46.9</v>
      </c>
      <c r="Y123" s="7">
        <v>16.52</v>
      </c>
      <c r="Z123" s="7">
        <v>15.15</v>
      </c>
      <c r="AA123" s="7">
        <v>81.08</v>
      </c>
      <c r="AB123" s="7">
        <v>45.71</v>
      </c>
      <c r="AC123" s="7">
        <v>18.73</v>
      </c>
      <c r="AD123" s="7">
        <v>16.64</v>
      </c>
      <c r="AE123" s="7">
        <v>77.319999999999993</v>
      </c>
      <c r="AF123" s="7">
        <v>43.94</v>
      </c>
      <c r="AG123" s="7">
        <v>17.21</v>
      </c>
      <c r="AH123" s="7">
        <v>16.170000000000002</v>
      </c>
      <c r="AI123" s="7">
        <v>77.459999999999994</v>
      </c>
      <c r="AJ123" s="7">
        <v>44.43</v>
      </c>
      <c r="AK123" s="7">
        <v>17.38</v>
      </c>
      <c r="AL123" s="7">
        <v>15.64</v>
      </c>
    </row>
    <row r="124" spans="1:38" ht="20.100000000000001" customHeight="1">
      <c r="A124" s="9" t="s">
        <v>4</v>
      </c>
      <c r="B124" s="7">
        <v>81.180000000000007</v>
      </c>
      <c r="C124" s="7">
        <v>33.47</v>
      </c>
      <c r="D124" s="7">
        <v>23.65</v>
      </c>
      <c r="E124" s="7">
        <v>12.78</v>
      </c>
      <c r="F124" s="7">
        <v>12.31</v>
      </c>
      <c r="G124" s="7">
        <v>85.52</v>
      </c>
      <c r="H124" s="7">
        <v>38.78</v>
      </c>
      <c r="I124" s="7">
        <v>32.78</v>
      </c>
      <c r="J124" s="7">
        <v>13.95</v>
      </c>
      <c r="K124" s="7">
        <v>85.17</v>
      </c>
      <c r="L124" s="7">
        <v>52.56</v>
      </c>
      <c r="M124" s="7">
        <v>18.350000000000001</v>
      </c>
      <c r="N124" s="7">
        <v>14.26</v>
      </c>
      <c r="O124" s="7">
        <v>76.7</v>
      </c>
      <c r="P124" s="7">
        <v>48.83</v>
      </c>
      <c r="Q124" s="7">
        <v>10.61</v>
      </c>
      <c r="R124" s="7">
        <v>17.25</v>
      </c>
      <c r="S124" s="7">
        <v>86.02</v>
      </c>
      <c r="T124" s="7">
        <v>50.35</v>
      </c>
      <c r="U124" s="7">
        <v>18.41</v>
      </c>
      <c r="V124" s="7">
        <v>17.260000000000002</v>
      </c>
      <c r="W124" s="7">
        <v>80.11</v>
      </c>
      <c r="X124" s="7">
        <v>45.06</v>
      </c>
      <c r="Y124" s="7">
        <v>17.600000000000001</v>
      </c>
      <c r="Z124" s="7">
        <v>17.45</v>
      </c>
      <c r="AA124" s="7">
        <v>80.59</v>
      </c>
      <c r="AB124" s="7">
        <v>43.92</v>
      </c>
      <c r="AC124" s="7">
        <v>20.420000000000002</v>
      </c>
      <c r="AD124" s="7">
        <v>16.25</v>
      </c>
      <c r="AE124" s="7">
        <v>80.89</v>
      </c>
      <c r="AF124" s="7">
        <v>43.97</v>
      </c>
      <c r="AG124" s="7">
        <v>19.95</v>
      </c>
      <c r="AH124" s="7">
        <v>16.97</v>
      </c>
      <c r="AI124" s="7">
        <v>80.45</v>
      </c>
      <c r="AJ124" s="7">
        <v>44.26</v>
      </c>
      <c r="AK124" s="7">
        <v>19.989999999999998</v>
      </c>
      <c r="AL124" s="7">
        <v>16.21</v>
      </c>
    </row>
    <row r="125" spans="1:38" ht="20.100000000000001" customHeight="1">
      <c r="A125" s="9" t="s">
        <v>15</v>
      </c>
      <c r="B125" s="7">
        <v>81.45</v>
      </c>
      <c r="C125" s="7">
        <v>34.36</v>
      </c>
      <c r="D125" s="7">
        <v>22.63</v>
      </c>
      <c r="E125" s="7">
        <v>13.04</v>
      </c>
      <c r="F125" s="7">
        <v>12.46</v>
      </c>
      <c r="G125" s="7">
        <v>78.680000000000007</v>
      </c>
      <c r="H125" s="7">
        <v>36.11</v>
      </c>
      <c r="I125" s="7">
        <v>29.19</v>
      </c>
      <c r="J125" s="7">
        <v>13.38</v>
      </c>
      <c r="K125" s="7">
        <v>81.67</v>
      </c>
      <c r="L125" s="7">
        <v>48.17</v>
      </c>
      <c r="M125" s="7">
        <v>19.440000000000001</v>
      </c>
      <c r="N125" s="7">
        <v>14.06</v>
      </c>
      <c r="O125" s="7">
        <v>74.31</v>
      </c>
      <c r="P125" s="7">
        <v>47.13</v>
      </c>
      <c r="Q125" s="7">
        <v>9.99</v>
      </c>
      <c r="R125" s="7">
        <v>17.2</v>
      </c>
      <c r="S125" s="7">
        <v>70.89</v>
      </c>
      <c r="T125" s="7">
        <v>42.83</v>
      </c>
      <c r="U125" s="7">
        <v>10.48</v>
      </c>
      <c r="V125" s="7">
        <v>17.579999999999998</v>
      </c>
      <c r="W125" s="7">
        <v>82.47</v>
      </c>
      <c r="X125" s="7">
        <v>45.49</v>
      </c>
      <c r="Y125" s="7">
        <v>22.03</v>
      </c>
      <c r="Z125" s="7">
        <v>14.95</v>
      </c>
      <c r="AA125" s="7">
        <v>79.900000000000006</v>
      </c>
      <c r="AB125" s="7">
        <v>45.62</v>
      </c>
      <c r="AC125" s="7">
        <v>17.47</v>
      </c>
      <c r="AD125" s="7">
        <v>16.8</v>
      </c>
      <c r="AE125" s="7">
        <v>83.95</v>
      </c>
      <c r="AF125" s="7">
        <v>47.16</v>
      </c>
      <c r="AG125" s="7">
        <v>19.63</v>
      </c>
      <c r="AH125" s="7">
        <v>17.16</v>
      </c>
      <c r="AI125" s="7">
        <v>74.84</v>
      </c>
      <c r="AJ125" s="7">
        <v>44.54</v>
      </c>
      <c r="AK125" s="7">
        <v>13.05</v>
      </c>
      <c r="AL125" s="7">
        <v>17.25</v>
      </c>
    </row>
    <row r="126" spans="1:38" ht="20.100000000000001" customHeight="1">
      <c r="A126" s="9" t="s">
        <v>6</v>
      </c>
      <c r="B126" s="7">
        <v>80.760000000000005</v>
      </c>
      <c r="C126" s="7">
        <v>33.43</v>
      </c>
      <c r="D126" s="7">
        <v>22.64</v>
      </c>
      <c r="E126" s="7">
        <v>13.14</v>
      </c>
      <c r="F126" s="7">
        <v>12.74</v>
      </c>
      <c r="G126" s="7">
        <v>82.96</v>
      </c>
      <c r="H126" s="7">
        <v>40.18</v>
      </c>
      <c r="I126" s="7">
        <v>29.1</v>
      </c>
      <c r="J126" s="7">
        <v>13.68</v>
      </c>
      <c r="K126" s="7">
        <v>84.27</v>
      </c>
      <c r="L126" s="7">
        <v>46.69</v>
      </c>
      <c r="M126" s="7">
        <v>23.63</v>
      </c>
      <c r="N126" s="7">
        <v>13.94</v>
      </c>
      <c r="O126" s="7">
        <v>79.72</v>
      </c>
      <c r="P126" s="7">
        <v>45.88</v>
      </c>
      <c r="Q126" s="7">
        <v>16.3</v>
      </c>
      <c r="R126" s="7">
        <v>17.55</v>
      </c>
      <c r="S126" s="7">
        <v>80.38</v>
      </c>
      <c r="T126" s="7">
        <v>49.05</v>
      </c>
      <c r="U126" s="7">
        <v>14.23</v>
      </c>
      <c r="V126" s="7">
        <v>17.100000000000001</v>
      </c>
      <c r="W126" s="7">
        <v>80.05</v>
      </c>
      <c r="X126" s="7">
        <v>45.64</v>
      </c>
      <c r="Y126" s="7">
        <v>16.760000000000002</v>
      </c>
      <c r="Z126" s="7">
        <v>17.649999999999999</v>
      </c>
      <c r="AA126" s="7">
        <v>80.11</v>
      </c>
      <c r="AB126" s="7">
        <v>45.63</v>
      </c>
      <c r="AC126" s="7">
        <v>18.239999999999998</v>
      </c>
      <c r="AD126" s="7">
        <v>16.239999999999998</v>
      </c>
      <c r="AE126" s="7">
        <v>85.81</v>
      </c>
      <c r="AF126" s="7">
        <v>50.08</v>
      </c>
      <c r="AG126" s="7">
        <v>18.09</v>
      </c>
      <c r="AH126" s="7">
        <v>17.64</v>
      </c>
      <c r="AI126" s="7">
        <v>84.56</v>
      </c>
      <c r="AJ126" s="7">
        <v>48.64</v>
      </c>
      <c r="AK126" s="7">
        <v>17.7</v>
      </c>
      <c r="AL126" s="7">
        <v>18.22</v>
      </c>
    </row>
    <row r="127" spans="1:38" ht="20.100000000000001" customHeight="1">
      <c r="A127" s="9" t="s">
        <v>5</v>
      </c>
      <c r="B127" s="7">
        <v>82.71</v>
      </c>
      <c r="C127" s="7">
        <v>33.950000000000003</v>
      </c>
      <c r="D127" s="7">
        <v>23.04</v>
      </c>
      <c r="E127" s="7">
        <v>13.75</v>
      </c>
      <c r="F127" s="7">
        <v>12.87</v>
      </c>
      <c r="G127" s="7">
        <v>78.45</v>
      </c>
      <c r="H127" s="7">
        <v>37.32</v>
      </c>
      <c r="I127" s="7">
        <v>28.51</v>
      </c>
      <c r="J127" s="7">
        <v>12.62</v>
      </c>
      <c r="K127" s="7">
        <v>80.86</v>
      </c>
      <c r="L127" s="7">
        <v>47.01</v>
      </c>
      <c r="M127" s="7">
        <v>19.53</v>
      </c>
      <c r="N127" s="7">
        <v>14.31</v>
      </c>
      <c r="O127" s="7">
        <v>75.55</v>
      </c>
      <c r="P127" s="7">
        <v>47.42</v>
      </c>
      <c r="Q127" s="7">
        <v>11.01</v>
      </c>
      <c r="R127" s="7">
        <v>17.12</v>
      </c>
      <c r="S127" s="7">
        <v>74.45</v>
      </c>
      <c r="T127" s="7">
        <v>46.02</v>
      </c>
      <c r="U127" s="7">
        <v>11.02</v>
      </c>
      <c r="V127" s="7">
        <v>17.420000000000002</v>
      </c>
      <c r="W127" s="7">
        <v>74.52</v>
      </c>
      <c r="X127" s="7">
        <v>47.22</v>
      </c>
      <c r="Y127" s="7">
        <v>9.83</v>
      </c>
      <c r="Z127" s="7">
        <v>17.47</v>
      </c>
      <c r="AA127" s="7">
        <v>77.69</v>
      </c>
      <c r="AB127" s="7">
        <v>43.65</v>
      </c>
      <c r="AC127" s="7">
        <v>18.18</v>
      </c>
      <c r="AD127" s="7">
        <v>15.86</v>
      </c>
      <c r="AE127" s="7">
        <v>81.83</v>
      </c>
      <c r="AF127" s="7">
        <v>42.96</v>
      </c>
      <c r="AG127" s="7">
        <v>22.7</v>
      </c>
      <c r="AH127" s="7">
        <v>16.170000000000002</v>
      </c>
      <c r="AI127" s="7">
        <v>80.540000000000006</v>
      </c>
      <c r="AJ127" s="7">
        <v>45.64</v>
      </c>
      <c r="AK127" s="7">
        <v>18.89</v>
      </c>
      <c r="AL127" s="7">
        <v>16.010000000000002</v>
      </c>
    </row>
    <row r="128" spans="1:38" ht="20.100000000000001" customHeight="1">
      <c r="A128" s="9" t="s">
        <v>17</v>
      </c>
      <c r="B128" s="7">
        <v>78.81</v>
      </c>
      <c r="C128" s="7">
        <v>32.46</v>
      </c>
      <c r="D128" s="7">
        <v>18.760000000000002</v>
      </c>
      <c r="E128" s="7">
        <v>15</v>
      </c>
      <c r="F128" s="7">
        <v>13.72</v>
      </c>
      <c r="G128" s="7">
        <v>75.81</v>
      </c>
      <c r="H128" s="7">
        <v>38.43</v>
      </c>
      <c r="I128" s="7">
        <v>28.51</v>
      </c>
      <c r="J128" s="7">
        <v>8.8699999999999992</v>
      </c>
      <c r="K128" s="7">
        <v>81.94</v>
      </c>
      <c r="L128" s="7">
        <v>51.28</v>
      </c>
      <c r="M128" s="7">
        <v>19.920000000000002</v>
      </c>
      <c r="N128" s="7">
        <v>10.74</v>
      </c>
      <c r="O128" s="7">
        <v>70.59</v>
      </c>
      <c r="P128" s="7">
        <v>45.26</v>
      </c>
      <c r="Q128" s="7">
        <v>9.7799999999999994</v>
      </c>
      <c r="R128" s="7">
        <v>15.55</v>
      </c>
      <c r="S128" s="7">
        <v>81.62</v>
      </c>
      <c r="T128" s="7">
        <v>46.78</v>
      </c>
      <c r="U128" s="7">
        <v>19.579999999999998</v>
      </c>
      <c r="V128" s="7">
        <v>15.26</v>
      </c>
      <c r="W128" s="7">
        <v>81.45</v>
      </c>
      <c r="X128" s="7">
        <v>49.11</v>
      </c>
      <c r="Y128" s="7">
        <v>16.7</v>
      </c>
      <c r="Z128" s="7">
        <v>15.65</v>
      </c>
      <c r="AA128" s="7">
        <v>79.84</v>
      </c>
      <c r="AB128" s="7">
        <v>46.68</v>
      </c>
      <c r="AC128" s="7">
        <v>15.33</v>
      </c>
      <c r="AD128" s="7">
        <v>17.84</v>
      </c>
      <c r="AE128" s="7">
        <v>83.24</v>
      </c>
      <c r="AF128" s="7">
        <v>49.63</v>
      </c>
      <c r="AG128" s="7">
        <v>16.739999999999998</v>
      </c>
      <c r="AH128" s="7">
        <v>16.87</v>
      </c>
      <c r="AI128" s="7">
        <v>80.709999999999994</v>
      </c>
      <c r="AJ128" s="7">
        <v>45.92</v>
      </c>
      <c r="AK128" s="7">
        <v>18.07</v>
      </c>
      <c r="AL128" s="7">
        <v>16.72</v>
      </c>
    </row>
    <row r="129" spans="1:38" ht="20.100000000000001" customHeight="1">
      <c r="A129" s="9" t="s">
        <v>19</v>
      </c>
      <c r="B129" s="7">
        <v>76.319999999999993</v>
      </c>
      <c r="C129" s="7">
        <v>34.53</v>
      </c>
      <c r="D129" s="7">
        <v>17.45</v>
      </c>
      <c r="E129" s="7">
        <v>12.19</v>
      </c>
      <c r="F129" s="7">
        <v>13.21</v>
      </c>
      <c r="G129" s="7">
        <v>83.39</v>
      </c>
      <c r="H129" s="7">
        <v>38.590000000000003</v>
      </c>
      <c r="I129" s="7">
        <v>30.92</v>
      </c>
      <c r="J129" s="7">
        <v>13.88</v>
      </c>
      <c r="K129" s="7">
        <v>82.17</v>
      </c>
      <c r="L129" s="7">
        <v>49.34</v>
      </c>
      <c r="M129" s="7">
        <v>18.29</v>
      </c>
      <c r="N129" s="7">
        <v>14.54</v>
      </c>
      <c r="O129" s="7">
        <v>76.48</v>
      </c>
      <c r="P129" s="7">
        <v>44</v>
      </c>
      <c r="Q129" s="7">
        <v>16.190000000000001</v>
      </c>
      <c r="R129" s="7">
        <v>16.29</v>
      </c>
      <c r="S129" s="7">
        <v>80.849999999999994</v>
      </c>
      <c r="T129" s="7">
        <v>45.21</v>
      </c>
      <c r="U129" s="7">
        <v>18.98</v>
      </c>
      <c r="V129" s="7">
        <v>16.66</v>
      </c>
      <c r="W129" s="7">
        <v>80.260000000000005</v>
      </c>
      <c r="X129" s="7">
        <v>47.69</v>
      </c>
      <c r="Y129" s="7">
        <v>15.92</v>
      </c>
      <c r="Z129" s="7">
        <v>16.649999999999999</v>
      </c>
      <c r="AA129" s="7">
        <v>78.260000000000005</v>
      </c>
      <c r="AB129" s="7">
        <v>48.06</v>
      </c>
      <c r="AC129" s="7">
        <v>12.14</v>
      </c>
      <c r="AD129" s="7">
        <v>18.059999999999999</v>
      </c>
      <c r="AE129" s="7">
        <v>83.26</v>
      </c>
      <c r="AF129" s="7">
        <v>50.45</v>
      </c>
      <c r="AG129" s="7">
        <v>14.84</v>
      </c>
      <c r="AH129" s="7">
        <v>17.98</v>
      </c>
      <c r="AI129" s="7">
        <v>83.01</v>
      </c>
      <c r="AJ129" s="7">
        <v>49.53</v>
      </c>
      <c r="AK129" s="7">
        <v>15.08</v>
      </c>
      <c r="AL129" s="7">
        <v>18.399999999999999</v>
      </c>
    </row>
    <row r="130" spans="1:38" ht="20.100000000000001" customHeight="1">
      <c r="A130" s="9" t="s">
        <v>9</v>
      </c>
      <c r="B130" s="7">
        <v>65.38</v>
      </c>
      <c r="C130" s="7">
        <v>27.25</v>
      </c>
      <c r="D130" s="7">
        <v>17.260000000000002</v>
      </c>
      <c r="E130" s="7">
        <v>14.02</v>
      </c>
      <c r="F130" s="7">
        <v>7.4</v>
      </c>
      <c r="G130" s="7">
        <v>73.319999999999993</v>
      </c>
      <c r="H130" s="7">
        <v>32.270000000000003</v>
      </c>
      <c r="I130" s="7">
        <v>28.79</v>
      </c>
      <c r="J130" s="7">
        <v>12.26</v>
      </c>
      <c r="K130" s="7">
        <v>82.46</v>
      </c>
      <c r="L130" s="7">
        <v>47.64</v>
      </c>
      <c r="M130" s="7">
        <v>22.58</v>
      </c>
      <c r="N130" s="7">
        <v>12.23</v>
      </c>
      <c r="O130" s="7">
        <v>73.290000000000006</v>
      </c>
      <c r="P130" s="7">
        <v>49.29</v>
      </c>
      <c r="Q130" s="7">
        <v>6.04</v>
      </c>
      <c r="R130" s="7">
        <v>17.97</v>
      </c>
      <c r="S130" s="7">
        <v>70.930000000000007</v>
      </c>
      <c r="T130" s="7">
        <v>44.17</v>
      </c>
      <c r="U130" s="7">
        <v>11.47</v>
      </c>
      <c r="V130" s="7">
        <v>15.29</v>
      </c>
      <c r="W130" s="7">
        <v>73.709999999999994</v>
      </c>
      <c r="X130" s="7">
        <v>46.83</v>
      </c>
      <c r="Y130" s="7">
        <v>10.24</v>
      </c>
      <c r="Z130" s="7">
        <v>16.64</v>
      </c>
      <c r="AA130" s="7">
        <v>81.99</v>
      </c>
      <c r="AB130" s="7">
        <v>48.29</v>
      </c>
      <c r="AC130" s="7">
        <v>16.95</v>
      </c>
      <c r="AD130" s="7">
        <v>16.760000000000002</v>
      </c>
      <c r="AE130" s="7">
        <v>80.489999999999995</v>
      </c>
      <c r="AF130" s="7">
        <v>48.39</v>
      </c>
      <c r="AG130" s="7">
        <v>14.67</v>
      </c>
      <c r="AH130" s="7">
        <v>17.43</v>
      </c>
      <c r="AI130" s="7">
        <v>79.430000000000007</v>
      </c>
      <c r="AJ130" s="7">
        <v>45.59</v>
      </c>
      <c r="AK130" s="7">
        <v>17.739999999999998</v>
      </c>
      <c r="AL130" s="7">
        <v>16.100000000000001</v>
      </c>
    </row>
    <row r="131" spans="1:38" ht="20.100000000000001" customHeight="1">
      <c r="A131" s="9" t="s">
        <v>16</v>
      </c>
      <c r="B131" s="7">
        <v>69.819999999999993</v>
      </c>
      <c r="C131" s="7">
        <v>28.77</v>
      </c>
      <c r="D131" s="7">
        <v>22.37</v>
      </c>
      <c r="E131" s="7">
        <v>8.1</v>
      </c>
      <c r="F131" s="7">
        <v>11.43</v>
      </c>
      <c r="G131" s="7">
        <v>79.61</v>
      </c>
      <c r="H131" s="7">
        <v>37.21</v>
      </c>
      <c r="I131" s="7">
        <v>28.85</v>
      </c>
      <c r="J131" s="7">
        <v>13.55</v>
      </c>
      <c r="K131" s="7">
        <v>74.27</v>
      </c>
      <c r="L131" s="7">
        <v>45.47</v>
      </c>
      <c r="M131" s="7">
        <v>16.190000000000001</v>
      </c>
      <c r="N131" s="7">
        <v>12.61</v>
      </c>
      <c r="O131" s="7">
        <v>72.260000000000005</v>
      </c>
      <c r="P131" s="7">
        <v>45.63</v>
      </c>
      <c r="Q131" s="7">
        <v>10.17</v>
      </c>
      <c r="R131" s="7">
        <v>16.46</v>
      </c>
      <c r="S131" s="7">
        <v>71.69</v>
      </c>
      <c r="T131" s="7">
        <v>45.4</v>
      </c>
      <c r="U131" s="7">
        <v>9.61</v>
      </c>
      <c r="V131" s="7">
        <v>16.68</v>
      </c>
      <c r="W131" s="7">
        <v>76.099999999999994</v>
      </c>
      <c r="X131" s="7">
        <v>45.08</v>
      </c>
      <c r="Y131" s="7">
        <v>15.02</v>
      </c>
      <c r="Z131" s="7">
        <v>16</v>
      </c>
      <c r="AA131" s="7">
        <v>85.46</v>
      </c>
      <c r="AB131" s="7">
        <v>47.72</v>
      </c>
      <c r="AC131" s="7">
        <v>18.68</v>
      </c>
      <c r="AD131" s="7">
        <v>19.059999999999999</v>
      </c>
      <c r="AE131" s="7">
        <v>81.78</v>
      </c>
      <c r="AF131" s="7">
        <v>47.35</v>
      </c>
      <c r="AG131" s="7">
        <v>17.93</v>
      </c>
      <c r="AH131" s="7">
        <v>16.510000000000002</v>
      </c>
      <c r="AI131" s="7">
        <v>81.38</v>
      </c>
      <c r="AJ131" s="7">
        <v>47.25</v>
      </c>
      <c r="AK131" s="7">
        <v>18.079999999999998</v>
      </c>
      <c r="AL131" s="7">
        <v>16.05</v>
      </c>
    </row>
    <row r="132" spans="1:38" ht="20.100000000000001" customHeight="1">
      <c r="A132" s="9" t="s">
        <v>12</v>
      </c>
      <c r="B132" s="7">
        <v>68.849999999999994</v>
      </c>
      <c r="C132" s="7">
        <v>26.57</v>
      </c>
      <c r="D132" s="7">
        <v>22.86</v>
      </c>
      <c r="E132" s="7">
        <v>7.92</v>
      </c>
      <c r="F132" s="7">
        <v>12.15</v>
      </c>
      <c r="G132" s="7">
        <v>75.72</v>
      </c>
      <c r="H132" s="7">
        <v>31.39</v>
      </c>
      <c r="I132" s="7">
        <v>33.92</v>
      </c>
      <c r="J132" s="7">
        <v>10.41</v>
      </c>
      <c r="K132" s="7">
        <v>77.72</v>
      </c>
      <c r="L132" s="7">
        <v>48.91</v>
      </c>
      <c r="M132" s="7">
        <v>17.66</v>
      </c>
      <c r="N132" s="7">
        <v>11.15</v>
      </c>
      <c r="O132" s="7">
        <v>66.31</v>
      </c>
      <c r="P132" s="7">
        <v>44.14</v>
      </c>
      <c r="Q132" s="7">
        <v>8.3000000000000007</v>
      </c>
      <c r="R132" s="7">
        <v>13.87</v>
      </c>
      <c r="S132" s="7">
        <v>70.05</v>
      </c>
      <c r="T132" s="7">
        <v>47.83</v>
      </c>
      <c r="U132" s="7">
        <v>10.24</v>
      </c>
      <c r="V132" s="7">
        <v>11.98</v>
      </c>
      <c r="W132" s="7">
        <v>75.760000000000005</v>
      </c>
      <c r="X132" s="7">
        <v>45.8</v>
      </c>
      <c r="Y132" s="7">
        <v>15.3</v>
      </c>
      <c r="Z132" s="7">
        <v>14.67</v>
      </c>
      <c r="AA132" s="7">
        <v>74.48</v>
      </c>
      <c r="AB132" s="7">
        <v>48.09</v>
      </c>
      <c r="AC132" s="7">
        <v>12.93</v>
      </c>
      <c r="AD132" s="7">
        <v>13.46</v>
      </c>
      <c r="AE132" s="7">
        <v>80.92</v>
      </c>
      <c r="AF132" s="7">
        <v>48.2</v>
      </c>
      <c r="AG132" s="7">
        <v>16.79</v>
      </c>
      <c r="AH132" s="7">
        <v>15.92</v>
      </c>
      <c r="AI132" s="7">
        <v>77.599999999999994</v>
      </c>
      <c r="AJ132" s="7">
        <v>46.03</v>
      </c>
      <c r="AK132" s="7">
        <v>17.170000000000002</v>
      </c>
      <c r="AL132" s="7">
        <v>14.4</v>
      </c>
    </row>
    <row r="133" spans="1:38" ht="20.100000000000001" customHeight="1">
      <c r="A133" s="9" t="s">
        <v>13</v>
      </c>
      <c r="B133" s="7">
        <v>71.08</v>
      </c>
      <c r="C133" s="7">
        <v>29.85</v>
      </c>
      <c r="D133" s="7">
        <v>20.399999999999999</v>
      </c>
      <c r="E133" s="7">
        <v>10.89</v>
      </c>
      <c r="F133" s="7">
        <v>10.65</v>
      </c>
      <c r="G133" s="7">
        <v>83.48</v>
      </c>
      <c r="H133" s="7">
        <v>38.28</v>
      </c>
      <c r="I133" s="7">
        <v>30.76</v>
      </c>
      <c r="J133" s="7">
        <v>14.43</v>
      </c>
      <c r="K133" s="7">
        <v>76.41</v>
      </c>
      <c r="L133" s="7">
        <v>46.36</v>
      </c>
      <c r="M133" s="7">
        <v>18.66</v>
      </c>
      <c r="N133" s="7">
        <v>11.39</v>
      </c>
      <c r="O133" s="7">
        <v>70.03</v>
      </c>
      <c r="P133" s="7">
        <v>47.05</v>
      </c>
      <c r="Q133" s="7">
        <v>8.23</v>
      </c>
      <c r="R133" s="7">
        <v>14.75</v>
      </c>
      <c r="S133" s="7">
        <v>73.8</v>
      </c>
      <c r="T133" s="7">
        <v>46.37</v>
      </c>
      <c r="U133" s="7">
        <v>10.76</v>
      </c>
      <c r="V133" s="7">
        <v>16.68</v>
      </c>
      <c r="W133" s="7">
        <v>67.180000000000007</v>
      </c>
      <c r="X133" s="7">
        <v>42.42</v>
      </c>
      <c r="Y133" s="7">
        <v>7.94</v>
      </c>
      <c r="Z133" s="7">
        <v>16.82</v>
      </c>
      <c r="AA133" s="7">
        <v>80.02</v>
      </c>
      <c r="AB133" s="7">
        <v>45.46</v>
      </c>
      <c r="AC133" s="7">
        <v>16.989999999999998</v>
      </c>
      <c r="AD133" s="7">
        <v>17.559999999999999</v>
      </c>
      <c r="AE133" s="7">
        <v>75.05</v>
      </c>
      <c r="AF133" s="7">
        <v>44.14</v>
      </c>
      <c r="AG133" s="7">
        <v>13.93</v>
      </c>
      <c r="AH133" s="7">
        <v>16.98</v>
      </c>
      <c r="AI133" s="7">
        <v>80.83</v>
      </c>
      <c r="AJ133" s="7">
        <v>45.95</v>
      </c>
      <c r="AK133" s="7">
        <v>17.579999999999998</v>
      </c>
      <c r="AL133" s="7">
        <v>17.3</v>
      </c>
    </row>
    <row r="134" spans="1:38" ht="20.100000000000001" customHeight="1">
      <c r="A134" s="9" t="s">
        <v>18</v>
      </c>
      <c r="B134" s="6" t="s">
        <v>268</v>
      </c>
      <c r="C134" s="7">
        <v>3.2</v>
      </c>
      <c r="D134" s="7">
        <v>21.76</v>
      </c>
      <c r="E134" s="6" t="s">
        <v>268</v>
      </c>
      <c r="F134" s="7">
        <v>8.66</v>
      </c>
      <c r="G134" s="7">
        <v>74.67</v>
      </c>
      <c r="H134" s="7">
        <v>32.32</v>
      </c>
      <c r="I134" s="7">
        <v>32.450000000000003</v>
      </c>
      <c r="J134" s="7">
        <v>9.89</v>
      </c>
      <c r="K134" s="7">
        <v>67.239999999999995</v>
      </c>
      <c r="L134" s="7">
        <v>41.88</v>
      </c>
      <c r="M134" s="7">
        <v>15.97</v>
      </c>
      <c r="N134" s="7">
        <v>9.39</v>
      </c>
      <c r="O134" s="7">
        <v>71.14</v>
      </c>
      <c r="P134" s="7">
        <v>44.22</v>
      </c>
      <c r="Q134" s="7">
        <v>11.52</v>
      </c>
      <c r="R134" s="7">
        <v>15.41</v>
      </c>
      <c r="S134" s="7">
        <v>77.17</v>
      </c>
      <c r="T134" s="7">
        <v>48.86</v>
      </c>
      <c r="U134" s="7">
        <v>11.44</v>
      </c>
      <c r="V134" s="7">
        <v>16.88</v>
      </c>
      <c r="W134" s="7">
        <v>68.48</v>
      </c>
      <c r="X134" s="7">
        <v>47.18</v>
      </c>
      <c r="Y134" s="7">
        <v>3.98</v>
      </c>
      <c r="Z134" s="7">
        <v>17.32</v>
      </c>
      <c r="AA134" s="7">
        <v>73.91</v>
      </c>
      <c r="AB134" s="7">
        <v>47.84</v>
      </c>
      <c r="AC134" s="7">
        <v>10.94</v>
      </c>
      <c r="AD134" s="7">
        <v>15.14</v>
      </c>
      <c r="AE134" s="7">
        <v>81.05</v>
      </c>
      <c r="AF134" s="7">
        <v>48.16</v>
      </c>
      <c r="AG134" s="7">
        <v>16.5</v>
      </c>
      <c r="AH134" s="7">
        <v>16.39</v>
      </c>
      <c r="AI134" s="7">
        <v>83.03</v>
      </c>
      <c r="AJ134" s="7">
        <v>48.95</v>
      </c>
      <c r="AK134" s="7">
        <v>18.82</v>
      </c>
      <c r="AL134" s="7">
        <v>15.25</v>
      </c>
    </row>
    <row r="135" spans="1:38" ht="20.100000000000001" customHeight="1">
      <c r="A135" s="9" t="s">
        <v>7</v>
      </c>
      <c r="B135" s="7">
        <v>73.02</v>
      </c>
      <c r="C135" s="7">
        <v>32.78</v>
      </c>
      <c r="D135" s="7">
        <v>20.67</v>
      </c>
      <c r="E135" s="7">
        <v>6.45</v>
      </c>
      <c r="F135" s="7">
        <v>13.89</v>
      </c>
      <c r="G135" s="7">
        <v>74.77</v>
      </c>
      <c r="H135" s="7">
        <v>34.729999999999997</v>
      </c>
      <c r="I135" s="7">
        <v>26.36</v>
      </c>
      <c r="J135" s="7">
        <v>13.67</v>
      </c>
      <c r="K135" s="7">
        <v>83.7</v>
      </c>
      <c r="L135" s="7">
        <v>46.36</v>
      </c>
      <c r="M135" s="7">
        <v>23.54</v>
      </c>
      <c r="N135" s="7">
        <v>13.8</v>
      </c>
      <c r="O135" s="7">
        <v>67.989999999999995</v>
      </c>
      <c r="P135" s="7">
        <v>41.72</v>
      </c>
      <c r="Q135" s="7">
        <v>9.85</v>
      </c>
      <c r="R135" s="7">
        <v>16.420000000000002</v>
      </c>
      <c r="S135" s="7">
        <v>71.569999999999993</v>
      </c>
      <c r="T135" s="7">
        <v>42.26</v>
      </c>
      <c r="U135" s="7">
        <v>13.08</v>
      </c>
      <c r="V135" s="7">
        <v>16.23</v>
      </c>
      <c r="W135" s="7">
        <v>85.13</v>
      </c>
      <c r="X135" s="7">
        <v>49.49</v>
      </c>
      <c r="Y135" s="7">
        <v>18.48</v>
      </c>
      <c r="Z135" s="7">
        <v>17.149999999999999</v>
      </c>
      <c r="AA135" s="7">
        <v>75.400000000000006</v>
      </c>
      <c r="AB135" s="7">
        <v>46.86</v>
      </c>
      <c r="AC135" s="7">
        <v>11.59</v>
      </c>
      <c r="AD135" s="7">
        <v>16.95</v>
      </c>
      <c r="AE135" s="7">
        <v>73.459999999999994</v>
      </c>
      <c r="AF135" s="7">
        <v>43.56</v>
      </c>
      <c r="AG135" s="7">
        <v>13.13</v>
      </c>
      <c r="AH135" s="7">
        <v>16.78</v>
      </c>
      <c r="AI135" s="7">
        <v>81.03</v>
      </c>
      <c r="AJ135" s="7">
        <v>44.24</v>
      </c>
      <c r="AK135" s="7">
        <v>18.510000000000002</v>
      </c>
      <c r="AL135" s="7">
        <v>18.28</v>
      </c>
    </row>
    <row r="136" spans="1:38" ht="20.100000000000001" customHeight="1">
      <c r="A136" s="9" t="s">
        <v>11</v>
      </c>
      <c r="B136" s="7">
        <v>83.47</v>
      </c>
      <c r="C136" s="7">
        <v>35.26</v>
      </c>
      <c r="D136" s="7">
        <v>22.27</v>
      </c>
      <c r="E136" s="7">
        <v>12.03</v>
      </c>
      <c r="F136" s="7">
        <v>15</v>
      </c>
      <c r="G136" s="7">
        <v>73.31</v>
      </c>
      <c r="H136" s="7">
        <v>36.89</v>
      </c>
      <c r="I136" s="7">
        <v>24.05</v>
      </c>
      <c r="J136" s="7">
        <v>12.36</v>
      </c>
      <c r="K136" s="7">
        <v>80.14</v>
      </c>
      <c r="L136" s="7">
        <v>49.4</v>
      </c>
      <c r="M136" s="7">
        <v>17.86</v>
      </c>
      <c r="N136" s="7">
        <v>12.88</v>
      </c>
      <c r="O136" s="7">
        <v>72.77</v>
      </c>
      <c r="P136" s="7">
        <v>45.63</v>
      </c>
      <c r="Q136" s="7">
        <v>10.87</v>
      </c>
      <c r="R136" s="7">
        <v>16.27</v>
      </c>
      <c r="S136" s="7">
        <v>74.930000000000007</v>
      </c>
      <c r="T136" s="7">
        <v>45.19</v>
      </c>
      <c r="U136" s="7">
        <v>14.27</v>
      </c>
      <c r="V136" s="7">
        <v>15.48</v>
      </c>
      <c r="W136" s="7">
        <v>73.16</v>
      </c>
      <c r="X136" s="7">
        <v>46.04</v>
      </c>
      <c r="Y136" s="7">
        <v>10.64</v>
      </c>
      <c r="Z136" s="7">
        <v>16.48</v>
      </c>
      <c r="AA136" s="7">
        <v>76.239999999999995</v>
      </c>
      <c r="AB136" s="7">
        <v>45.78</v>
      </c>
      <c r="AC136" s="7">
        <v>14.63</v>
      </c>
      <c r="AD136" s="7">
        <v>15.83</v>
      </c>
      <c r="AE136" s="7">
        <v>84.98</v>
      </c>
      <c r="AF136" s="7">
        <v>50.13</v>
      </c>
      <c r="AG136" s="7">
        <v>16.57</v>
      </c>
      <c r="AH136" s="7">
        <v>18.27</v>
      </c>
      <c r="AI136" s="7">
        <v>86.3</v>
      </c>
      <c r="AJ136" s="7">
        <v>48.83</v>
      </c>
      <c r="AK136" s="7">
        <v>20.97</v>
      </c>
      <c r="AL136" s="7">
        <v>16.5</v>
      </c>
    </row>
    <row r="137" spans="1:38" ht="20.100000000000001" customHeight="1">
      <c r="A137" s="9" t="s">
        <v>3</v>
      </c>
      <c r="B137" s="7">
        <v>65.66</v>
      </c>
      <c r="C137" s="7">
        <v>30.78</v>
      </c>
      <c r="D137" s="7">
        <v>19.23</v>
      </c>
      <c r="E137" s="7">
        <v>7.97</v>
      </c>
      <c r="F137" s="7">
        <v>8</v>
      </c>
      <c r="G137" s="7">
        <v>81.16</v>
      </c>
      <c r="H137" s="7">
        <v>37.42</v>
      </c>
      <c r="I137" s="7">
        <v>29.85</v>
      </c>
      <c r="J137" s="7">
        <v>13.88</v>
      </c>
      <c r="K137" s="7">
        <v>75.459999999999994</v>
      </c>
      <c r="L137" s="7">
        <v>42.96</v>
      </c>
      <c r="M137" s="7">
        <v>19.82</v>
      </c>
      <c r="N137" s="7">
        <v>12.68</v>
      </c>
      <c r="O137" s="7">
        <v>73.02</v>
      </c>
      <c r="P137" s="7">
        <v>46.44</v>
      </c>
      <c r="Q137" s="7">
        <v>11.26</v>
      </c>
      <c r="R137" s="7">
        <v>15.33</v>
      </c>
      <c r="S137" s="7">
        <v>69.319999999999993</v>
      </c>
      <c r="T137" s="7">
        <v>46.61</v>
      </c>
      <c r="U137" s="7">
        <v>8.1</v>
      </c>
      <c r="V137" s="7">
        <v>14.61</v>
      </c>
      <c r="W137" s="7">
        <v>81.3</v>
      </c>
      <c r="X137" s="7">
        <v>47.45</v>
      </c>
      <c r="Y137" s="7">
        <v>17.91</v>
      </c>
      <c r="Z137" s="7">
        <v>15.94</v>
      </c>
      <c r="AA137" s="7">
        <v>76.88</v>
      </c>
      <c r="AB137" s="7">
        <v>48.31</v>
      </c>
      <c r="AC137" s="7">
        <v>11.93</v>
      </c>
      <c r="AD137" s="7">
        <v>16.64</v>
      </c>
      <c r="AE137" s="7">
        <v>84.81</v>
      </c>
      <c r="AF137" s="7">
        <v>51.16</v>
      </c>
      <c r="AG137" s="7">
        <v>16.22</v>
      </c>
      <c r="AH137" s="7">
        <v>17.43</v>
      </c>
      <c r="AI137" s="7">
        <v>81.239999999999995</v>
      </c>
      <c r="AJ137" s="7">
        <v>45.97</v>
      </c>
      <c r="AK137" s="7">
        <v>17.75</v>
      </c>
      <c r="AL137" s="7">
        <v>17.52</v>
      </c>
    </row>
    <row r="138" spans="1:38" ht="20.100000000000001" customHeight="1">
      <c r="A138" s="9" t="s">
        <v>8</v>
      </c>
      <c r="B138" s="7">
        <v>80.959999999999994</v>
      </c>
      <c r="C138" s="7">
        <v>34.06</v>
      </c>
      <c r="D138" s="7">
        <v>23.07</v>
      </c>
      <c r="E138" s="7">
        <v>9.64</v>
      </c>
      <c r="F138" s="7">
        <v>15</v>
      </c>
      <c r="G138" s="7">
        <v>75.989999999999995</v>
      </c>
      <c r="H138" s="7">
        <v>38.17</v>
      </c>
      <c r="I138" s="7">
        <v>24.93</v>
      </c>
      <c r="J138" s="7">
        <v>12.89</v>
      </c>
      <c r="K138" s="7">
        <v>75.209999999999994</v>
      </c>
      <c r="L138" s="7">
        <v>43.93</v>
      </c>
      <c r="M138" s="7">
        <v>18.23</v>
      </c>
      <c r="N138" s="7">
        <v>13.05</v>
      </c>
      <c r="O138" s="7">
        <v>73.84</v>
      </c>
      <c r="P138" s="7">
        <v>44.97</v>
      </c>
      <c r="Q138" s="7">
        <v>11.77</v>
      </c>
      <c r="R138" s="7">
        <v>17.100000000000001</v>
      </c>
      <c r="S138" s="7">
        <v>73.430000000000007</v>
      </c>
      <c r="T138" s="7">
        <v>44.81</v>
      </c>
      <c r="U138" s="7">
        <v>14.7</v>
      </c>
      <c r="V138" s="7">
        <v>13.92</v>
      </c>
      <c r="W138" s="7">
        <v>76.17</v>
      </c>
      <c r="X138" s="7">
        <v>45.2</v>
      </c>
      <c r="Y138" s="7">
        <v>14.61</v>
      </c>
      <c r="Z138" s="7">
        <v>16.36</v>
      </c>
      <c r="AA138" s="7">
        <v>81</v>
      </c>
      <c r="AB138" s="7">
        <v>45.17</v>
      </c>
      <c r="AC138" s="7">
        <v>18.239999999999998</v>
      </c>
      <c r="AD138" s="7">
        <v>17.579999999999998</v>
      </c>
      <c r="AE138" s="7">
        <v>72.39</v>
      </c>
      <c r="AF138" s="7">
        <v>43.86</v>
      </c>
      <c r="AG138" s="7">
        <v>11.18</v>
      </c>
      <c r="AH138" s="7">
        <v>17.350000000000001</v>
      </c>
      <c r="AI138" s="7">
        <v>73.94</v>
      </c>
      <c r="AJ138" s="7">
        <v>45.85</v>
      </c>
      <c r="AK138" s="7">
        <v>13.29</v>
      </c>
      <c r="AL138" s="7">
        <v>14.81</v>
      </c>
    </row>
    <row r="139" spans="1:38" ht="20.100000000000001" customHeight="1">
      <c r="A139" s="9" t="s">
        <v>233</v>
      </c>
      <c r="B139" s="7">
        <v>80.099999999999994</v>
      </c>
      <c r="C139" s="7">
        <v>33.869999999999997</v>
      </c>
      <c r="D139" s="7">
        <v>22.02</v>
      </c>
      <c r="E139" s="7">
        <v>13.07</v>
      </c>
      <c r="F139" s="7">
        <v>11.89</v>
      </c>
      <c r="G139" s="7">
        <v>83.78</v>
      </c>
      <c r="H139" s="7">
        <v>38.65</v>
      </c>
      <c r="I139" s="7">
        <v>31.4</v>
      </c>
      <c r="J139" s="7">
        <v>13.73</v>
      </c>
      <c r="K139" s="7">
        <v>80.03</v>
      </c>
      <c r="L139" s="7">
        <v>47.29</v>
      </c>
      <c r="M139" s="7">
        <v>19.53</v>
      </c>
      <c r="N139" s="7">
        <v>13.21</v>
      </c>
      <c r="O139" s="7">
        <v>75.209999999999994</v>
      </c>
      <c r="P139" s="7">
        <v>46.27</v>
      </c>
      <c r="Q139" s="7">
        <v>12.22</v>
      </c>
      <c r="R139" s="7">
        <v>16.72</v>
      </c>
      <c r="S139" s="7">
        <v>78.02</v>
      </c>
      <c r="T139" s="7">
        <v>45.9</v>
      </c>
      <c r="U139" s="7">
        <v>15.4</v>
      </c>
      <c r="V139" s="7">
        <v>16.73</v>
      </c>
      <c r="W139" s="7">
        <v>78.13</v>
      </c>
      <c r="X139" s="7">
        <v>45.84</v>
      </c>
      <c r="Y139" s="7">
        <v>15.8</v>
      </c>
      <c r="Z139" s="7">
        <v>16.5</v>
      </c>
      <c r="AA139" s="7">
        <v>79.180000000000007</v>
      </c>
      <c r="AB139" s="7">
        <v>47.37</v>
      </c>
      <c r="AC139" s="7">
        <v>15.9</v>
      </c>
      <c r="AD139" s="7">
        <v>15.82</v>
      </c>
      <c r="AE139" s="7">
        <v>82.29</v>
      </c>
      <c r="AF139" s="7">
        <v>48.07</v>
      </c>
      <c r="AG139" s="7">
        <v>17.440000000000001</v>
      </c>
      <c r="AH139" s="7">
        <v>16.78</v>
      </c>
      <c r="AI139" s="7">
        <v>82.3</v>
      </c>
      <c r="AJ139" s="7">
        <v>48.17</v>
      </c>
      <c r="AK139" s="7">
        <v>17.100000000000001</v>
      </c>
      <c r="AL139" s="7">
        <v>17.03</v>
      </c>
    </row>
    <row r="140" spans="1:38" ht="20.100000000000001" customHeight="1">
      <c r="A140" s="9" t="s">
        <v>244</v>
      </c>
      <c r="B140" s="7">
        <v>77.5</v>
      </c>
      <c r="C140" s="7">
        <v>33.93</v>
      </c>
      <c r="D140" s="7">
        <v>22.37</v>
      </c>
      <c r="E140" s="7">
        <v>11.37</v>
      </c>
      <c r="F140" s="7">
        <v>10.41</v>
      </c>
      <c r="G140" s="7">
        <v>85.09</v>
      </c>
      <c r="H140" s="7">
        <v>40.119999999999997</v>
      </c>
      <c r="I140" s="7">
        <v>30.95</v>
      </c>
      <c r="J140" s="7">
        <v>14.01</v>
      </c>
      <c r="K140" s="7">
        <v>84.68</v>
      </c>
      <c r="L140" s="7">
        <v>52.11</v>
      </c>
      <c r="M140" s="7">
        <v>19.04</v>
      </c>
      <c r="N140" s="7">
        <v>13.54</v>
      </c>
      <c r="O140" s="7">
        <v>73.98</v>
      </c>
      <c r="P140" s="7">
        <v>47.46</v>
      </c>
      <c r="Q140" s="7">
        <v>10.32</v>
      </c>
      <c r="R140" s="7">
        <v>16.2</v>
      </c>
      <c r="S140" s="7">
        <v>74.87</v>
      </c>
      <c r="T140" s="7">
        <v>46.98</v>
      </c>
      <c r="U140" s="7">
        <v>11.36</v>
      </c>
      <c r="V140" s="7">
        <v>16.52</v>
      </c>
      <c r="W140" s="7">
        <v>78.42</v>
      </c>
      <c r="X140" s="7">
        <v>46.18</v>
      </c>
      <c r="Y140" s="7">
        <v>15.83</v>
      </c>
      <c r="Z140" s="7">
        <v>16.41</v>
      </c>
      <c r="AA140" s="7">
        <v>80.959999999999994</v>
      </c>
      <c r="AB140" s="7">
        <v>45.58</v>
      </c>
      <c r="AC140" s="7">
        <v>18.38</v>
      </c>
      <c r="AD140" s="7">
        <v>16.989999999999998</v>
      </c>
      <c r="AE140" s="7">
        <v>80.069999999999993</v>
      </c>
      <c r="AF140" s="7">
        <v>46.32</v>
      </c>
      <c r="AG140" s="7">
        <v>16.579999999999998</v>
      </c>
      <c r="AH140" s="7">
        <v>17.18</v>
      </c>
      <c r="AI140" s="7">
        <v>83.73</v>
      </c>
      <c r="AJ140" s="7">
        <v>50.03</v>
      </c>
      <c r="AK140" s="7">
        <v>15.42</v>
      </c>
      <c r="AL140" s="7">
        <v>18.27</v>
      </c>
    </row>
    <row r="141" spans="1:38" ht="20.100000000000001" customHeight="1">
      <c r="A141" s="9" t="s">
        <v>240</v>
      </c>
      <c r="B141" s="7">
        <v>84.24</v>
      </c>
      <c r="C141" s="7">
        <v>35.97</v>
      </c>
      <c r="D141" s="7">
        <v>22.18</v>
      </c>
      <c r="E141" s="7">
        <v>14.54</v>
      </c>
      <c r="F141" s="7">
        <v>12.45</v>
      </c>
      <c r="G141" s="7">
        <v>87.64</v>
      </c>
      <c r="H141" s="7">
        <v>38.57</v>
      </c>
      <c r="I141" s="7">
        <v>34.94</v>
      </c>
      <c r="J141" s="7">
        <v>14.13</v>
      </c>
      <c r="K141" s="7">
        <v>83.85</v>
      </c>
      <c r="L141" s="7">
        <v>48.69</v>
      </c>
      <c r="M141" s="7">
        <v>20.94</v>
      </c>
      <c r="N141" s="7">
        <v>14.23</v>
      </c>
      <c r="O141" s="7">
        <v>82.6</v>
      </c>
      <c r="P141" s="7">
        <v>47.93</v>
      </c>
      <c r="Q141" s="7">
        <v>17.79</v>
      </c>
      <c r="R141" s="7">
        <v>16.88</v>
      </c>
      <c r="S141" s="7">
        <v>81.55</v>
      </c>
      <c r="T141" s="7">
        <v>45.91</v>
      </c>
      <c r="U141" s="7">
        <v>18.829999999999998</v>
      </c>
      <c r="V141" s="7">
        <v>16.8</v>
      </c>
      <c r="W141" s="7">
        <v>79.569999999999993</v>
      </c>
      <c r="X141" s="7">
        <v>46.04</v>
      </c>
      <c r="Y141" s="7">
        <v>17.96</v>
      </c>
      <c r="Z141" s="7">
        <v>15.56</v>
      </c>
      <c r="AA141" s="7">
        <v>78.42</v>
      </c>
      <c r="AB141" s="7">
        <v>47.71</v>
      </c>
      <c r="AC141" s="7">
        <v>16.170000000000002</v>
      </c>
      <c r="AD141" s="7">
        <v>14.53</v>
      </c>
      <c r="AE141" s="7">
        <v>77.2</v>
      </c>
      <c r="AF141" s="7">
        <v>46.4</v>
      </c>
      <c r="AG141" s="7">
        <v>14.46</v>
      </c>
      <c r="AH141" s="7">
        <v>16.34</v>
      </c>
      <c r="AI141" s="7">
        <v>78.58</v>
      </c>
      <c r="AJ141" s="7">
        <v>45.46</v>
      </c>
      <c r="AK141" s="7">
        <v>16.64</v>
      </c>
      <c r="AL141" s="7">
        <v>16.48</v>
      </c>
    </row>
    <row r="142" spans="1:38" ht="20.100000000000001" customHeight="1">
      <c r="A142" s="9" t="s">
        <v>243</v>
      </c>
      <c r="B142" s="7">
        <v>79.069999999999993</v>
      </c>
      <c r="C142" s="7">
        <v>32.799999999999997</v>
      </c>
      <c r="D142" s="7">
        <v>23.22</v>
      </c>
      <c r="E142" s="7">
        <v>13.71</v>
      </c>
      <c r="F142" s="7">
        <v>10.15</v>
      </c>
      <c r="G142" s="7">
        <v>83.93</v>
      </c>
      <c r="H142" s="7">
        <v>37.99</v>
      </c>
      <c r="I142" s="7">
        <v>32.31</v>
      </c>
      <c r="J142" s="7">
        <v>13.62</v>
      </c>
      <c r="K142" s="7">
        <v>81.260000000000005</v>
      </c>
      <c r="L142" s="7">
        <v>46.16</v>
      </c>
      <c r="M142" s="7">
        <v>22.11</v>
      </c>
      <c r="N142" s="7">
        <v>12.99</v>
      </c>
      <c r="O142" s="7">
        <v>79</v>
      </c>
      <c r="P142" s="7">
        <v>46.22</v>
      </c>
      <c r="Q142" s="7">
        <v>15.92</v>
      </c>
      <c r="R142" s="7">
        <v>16.86</v>
      </c>
      <c r="S142" s="7">
        <v>83.72</v>
      </c>
      <c r="T142" s="7">
        <v>46.02</v>
      </c>
      <c r="U142" s="7">
        <v>21.35</v>
      </c>
      <c r="V142" s="7">
        <v>16.350000000000001</v>
      </c>
      <c r="W142" s="7">
        <v>81.22</v>
      </c>
      <c r="X142" s="7">
        <v>44.47</v>
      </c>
      <c r="Y142" s="7">
        <v>20.5</v>
      </c>
      <c r="Z142" s="7">
        <v>16.25</v>
      </c>
      <c r="AA142" s="7">
        <v>83.49</v>
      </c>
      <c r="AB142" s="7">
        <v>46.95</v>
      </c>
      <c r="AC142" s="7">
        <v>19.690000000000001</v>
      </c>
      <c r="AD142" s="7">
        <v>16.850000000000001</v>
      </c>
      <c r="AE142" s="7">
        <v>87.02</v>
      </c>
      <c r="AF142" s="7">
        <v>49.37</v>
      </c>
      <c r="AG142" s="7">
        <v>21.1</v>
      </c>
      <c r="AH142" s="7">
        <v>16.54</v>
      </c>
      <c r="AI142" s="7">
        <v>78.34</v>
      </c>
      <c r="AJ142" s="7">
        <v>47.18</v>
      </c>
      <c r="AK142" s="7">
        <v>15.67</v>
      </c>
      <c r="AL142" s="7">
        <v>15.49</v>
      </c>
    </row>
    <row r="143" spans="1:38" ht="20.100000000000001" customHeight="1">
      <c r="A143" s="9" t="s">
        <v>236</v>
      </c>
      <c r="B143" s="7">
        <v>77.23</v>
      </c>
      <c r="C143" s="7">
        <v>36.33</v>
      </c>
      <c r="D143" s="7">
        <v>19.63</v>
      </c>
      <c r="E143" s="7">
        <v>10.32</v>
      </c>
      <c r="F143" s="7">
        <v>11.31</v>
      </c>
      <c r="G143" s="7">
        <v>81.58</v>
      </c>
      <c r="H143" s="7">
        <v>41.41</v>
      </c>
      <c r="I143" s="7">
        <v>25.87</v>
      </c>
      <c r="J143" s="7">
        <v>14.31</v>
      </c>
      <c r="K143" s="7">
        <v>80.69</v>
      </c>
      <c r="L143" s="7">
        <v>52.42</v>
      </c>
      <c r="M143" s="7">
        <v>14.68</v>
      </c>
      <c r="N143" s="7">
        <v>13.59</v>
      </c>
      <c r="O143" s="7">
        <v>76.75</v>
      </c>
      <c r="P143" s="7">
        <v>49.29</v>
      </c>
      <c r="Q143" s="7">
        <v>9.51</v>
      </c>
      <c r="R143" s="7">
        <v>17.95</v>
      </c>
      <c r="S143" s="7">
        <v>81.33</v>
      </c>
      <c r="T143" s="7">
        <v>47.81</v>
      </c>
      <c r="U143" s="7">
        <v>15.82</v>
      </c>
      <c r="V143" s="7">
        <v>17.7</v>
      </c>
      <c r="W143" s="7">
        <v>81.81</v>
      </c>
      <c r="X143" s="7">
        <v>47.41</v>
      </c>
      <c r="Y143" s="7">
        <v>16.45</v>
      </c>
      <c r="Z143" s="7">
        <v>17.96</v>
      </c>
      <c r="AA143" s="7">
        <v>81.09</v>
      </c>
      <c r="AB143" s="7">
        <v>47.9</v>
      </c>
      <c r="AC143" s="7">
        <v>15.48</v>
      </c>
      <c r="AD143" s="7">
        <v>17.72</v>
      </c>
      <c r="AE143" s="7">
        <v>85.73</v>
      </c>
      <c r="AF143" s="7">
        <v>48.22</v>
      </c>
      <c r="AG143" s="7">
        <v>19.760000000000002</v>
      </c>
      <c r="AH143" s="7">
        <v>17.75</v>
      </c>
      <c r="AI143" s="7">
        <v>81.2</v>
      </c>
      <c r="AJ143" s="7">
        <v>48.21</v>
      </c>
      <c r="AK143" s="7">
        <v>14.23</v>
      </c>
      <c r="AL143" s="7">
        <v>18.77</v>
      </c>
    </row>
    <row r="144" spans="1:38" ht="20.100000000000001" customHeight="1">
      <c r="A144" s="9" t="s">
        <v>238</v>
      </c>
      <c r="B144" s="7">
        <v>75.38</v>
      </c>
      <c r="C144" s="7">
        <v>33.659999999999997</v>
      </c>
      <c r="D144" s="7">
        <v>17.12</v>
      </c>
      <c r="E144" s="7">
        <v>13.67</v>
      </c>
      <c r="F144" s="7">
        <v>11.34</v>
      </c>
      <c r="G144" s="7">
        <v>81.17</v>
      </c>
      <c r="H144" s="7">
        <v>39.96</v>
      </c>
      <c r="I144" s="7">
        <v>27.81</v>
      </c>
      <c r="J144" s="7">
        <v>13.4</v>
      </c>
      <c r="K144" s="7">
        <v>74.599999999999994</v>
      </c>
      <c r="L144" s="7">
        <v>41.59</v>
      </c>
      <c r="M144" s="7">
        <v>19.38</v>
      </c>
      <c r="N144" s="7">
        <v>13.62</v>
      </c>
      <c r="O144" s="7">
        <v>81.72</v>
      </c>
      <c r="P144" s="7">
        <v>49.5</v>
      </c>
      <c r="Q144" s="7">
        <v>15.27</v>
      </c>
      <c r="R144" s="7">
        <v>16.95</v>
      </c>
      <c r="S144" s="7">
        <v>76.260000000000005</v>
      </c>
      <c r="T144" s="7">
        <v>41.23</v>
      </c>
      <c r="U144" s="7">
        <v>18.600000000000001</v>
      </c>
      <c r="V144" s="7">
        <v>16.43</v>
      </c>
      <c r="W144" s="7">
        <v>74.66</v>
      </c>
      <c r="X144" s="7">
        <v>42.32</v>
      </c>
      <c r="Y144" s="7">
        <v>14.9</v>
      </c>
      <c r="Z144" s="7">
        <v>17.440000000000001</v>
      </c>
      <c r="AA144" s="7">
        <v>75.61</v>
      </c>
      <c r="AB144" s="7">
        <v>46.1</v>
      </c>
      <c r="AC144" s="7">
        <v>12.03</v>
      </c>
      <c r="AD144" s="7">
        <v>17.48</v>
      </c>
      <c r="AE144" s="7">
        <v>78.7</v>
      </c>
      <c r="AF144" s="7">
        <v>47.24</v>
      </c>
      <c r="AG144" s="7">
        <v>17.239999999999998</v>
      </c>
      <c r="AH144" s="7">
        <v>14.22</v>
      </c>
      <c r="AI144" s="7">
        <v>85.01</v>
      </c>
      <c r="AJ144" s="7">
        <v>48.3</v>
      </c>
      <c r="AK144" s="7">
        <v>19.38</v>
      </c>
      <c r="AL144" s="7">
        <v>17.32</v>
      </c>
    </row>
    <row r="145" spans="1:38" ht="20.100000000000001" customHeight="1">
      <c r="A145" s="9" t="s">
        <v>237</v>
      </c>
      <c r="B145" s="7">
        <v>81.010000000000005</v>
      </c>
      <c r="C145" s="7">
        <v>34.799999999999997</v>
      </c>
      <c r="D145" s="7">
        <v>21.11</v>
      </c>
      <c r="E145" s="7">
        <v>11.36</v>
      </c>
      <c r="F145" s="7">
        <v>14.39</v>
      </c>
      <c r="G145" s="7">
        <v>73.5</v>
      </c>
      <c r="H145" s="7">
        <v>37.72</v>
      </c>
      <c r="I145" s="7">
        <v>23.44</v>
      </c>
      <c r="J145" s="7">
        <v>12.35</v>
      </c>
      <c r="K145" s="7">
        <v>78.180000000000007</v>
      </c>
      <c r="L145" s="7">
        <v>49.67</v>
      </c>
      <c r="M145" s="7">
        <v>19.559999999999999</v>
      </c>
      <c r="N145" s="7">
        <v>8.9499999999999993</v>
      </c>
      <c r="O145" s="7">
        <v>68.73</v>
      </c>
      <c r="P145" s="7">
        <v>42.21</v>
      </c>
      <c r="Q145" s="7">
        <v>10.73</v>
      </c>
      <c r="R145" s="7">
        <v>15.79</v>
      </c>
      <c r="S145" s="7">
        <v>88.57</v>
      </c>
      <c r="T145" s="7">
        <v>50.47</v>
      </c>
      <c r="U145" s="7">
        <v>20.39</v>
      </c>
      <c r="V145" s="7">
        <v>17.71</v>
      </c>
      <c r="W145" s="7">
        <v>87.75</v>
      </c>
      <c r="X145" s="7">
        <v>51.19</v>
      </c>
      <c r="Y145" s="7">
        <v>19.399999999999999</v>
      </c>
      <c r="Z145" s="7">
        <v>17.170000000000002</v>
      </c>
      <c r="AA145" s="7">
        <v>85.19</v>
      </c>
      <c r="AB145" s="7">
        <v>49.34</v>
      </c>
      <c r="AC145" s="7">
        <v>17.82</v>
      </c>
      <c r="AD145" s="7">
        <v>18.04</v>
      </c>
      <c r="AE145" s="7">
        <v>88.01</v>
      </c>
      <c r="AF145" s="7">
        <v>49.76</v>
      </c>
      <c r="AG145" s="7">
        <v>21.87</v>
      </c>
      <c r="AH145" s="7">
        <v>16.38</v>
      </c>
      <c r="AI145" s="7">
        <v>87.55</v>
      </c>
      <c r="AJ145" s="7">
        <v>51.7</v>
      </c>
      <c r="AK145" s="7">
        <v>18.82</v>
      </c>
      <c r="AL145" s="7">
        <v>17.03</v>
      </c>
    </row>
    <row r="146" spans="1:38" ht="20.100000000000001" customHeight="1">
      <c r="A146" s="9" t="s">
        <v>242</v>
      </c>
      <c r="B146" s="7">
        <v>72.73</v>
      </c>
      <c r="C146" s="7">
        <v>30.23</v>
      </c>
      <c r="D146" s="7">
        <v>15.39</v>
      </c>
      <c r="E146" s="7">
        <v>13.25</v>
      </c>
      <c r="F146" s="7">
        <v>14.19</v>
      </c>
      <c r="G146" s="7">
        <v>82.09</v>
      </c>
      <c r="H146" s="7">
        <v>38.82</v>
      </c>
      <c r="I146" s="7">
        <v>29.22</v>
      </c>
      <c r="J146" s="7">
        <v>14.06</v>
      </c>
      <c r="K146" s="7">
        <v>77.849999999999994</v>
      </c>
      <c r="L146" s="7">
        <v>44.87</v>
      </c>
      <c r="M146" s="7">
        <v>20.91</v>
      </c>
      <c r="N146" s="7">
        <v>12.07</v>
      </c>
      <c r="O146" s="7">
        <v>74.08</v>
      </c>
      <c r="P146" s="7">
        <v>44.77</v>
      </c>
      <c r="Q146" s="7">
        <v>13.83</v>
      </c>
      <c r="R146" s="7">
        <v>15.48</v>
      </c>
      <c r="S146" s="7">
        <v>73.81</v>
      </c>
      <c r="T146" s="7">
        <v>45.65</v>
      </c>
      <c r="U146" s="7">
        <v>11.6</v>
      </c>
      <c r="V146" s="7">
        <v>16.559999999999999</v>
      </c>
      <c r="W146" s="7">
        <v>82.88</v>
      </c>
      <c r="X146" s="7">
        <v>49.41</v>
      </c>
      <c r="Y146" s="7">
        <v>15.85</v>
      </c>
      <c r="Z146" s="7">
        <v>17.61</v>
      </c>
      <c r="AA146" s="7">
        <v>84.2</v>
      </c>
      <c r="AB146" s="7">
        <v>50.76</v>
      </c>
      <c r="AC146" s="7">
        <v>15.8</v>
      </c>
      <c r="AD146" s="7">
        <v>17.64</v>
      </c>
      <c r="AE146" s="7">
        <v>77.55</v>
      </c>
      <c r="AF146" s="7">
        <v>47.97</v>
      </c>
      <c r="AG146" s="7">
        <v>12.12</v>
      </c>
      <c r="AH146" s="7">
        <v>17.45</v>
      </c>
      <c r="AI146" s="7">
        <v>82.24</v>
      </c>
      <c r="AJ146" s="7">
        <v>48.14</v>
      </c>
      <c r="AK146" s="7">
        <v>17.649999999999999</v>
      </c>
      <c r="AL146" s="7">
        <v>16.45</v>
      </c>
    </row>
    <row r="147" spans="1:38" ht="20.100000000000001" customHeight="1">
      <c r="A147" s="9" t="s">
        <v>234</v>
      </c>
      <c r="B147" s="7">
        <v>84.64</v>
      </c>
      <c r="C147" s="7">
        <v>35.46</v>
      </c>
      <c r="D147" s="7">
        <v>21.37</v>
      </c>
      <c r="E147" s="7">
        <v>14.06</v>
      </c>
      <c r="F147" s="7">
        <v>15</v>
      </c>
      <c r="G147" s="7">
        <v>70.73</v>
      </c>
      <c r="H147" s="7">
        <v>35.53</v>
      </c>
      <c r="I147" s="7">
        <v>21.53</v>
      </c>
      <c r="J147" s="7">
        <v>13.67</v>
      </c>
      <c r="K147" s="7">
        <v>83.02</v>
      </c>
      <c r="L147" s="7">
        <v>48.99</v>
      </c>
      <c r="M147" s="7">
        <v>19.79</v>
      </c>
      <c r="N147" s="7">
        <v>14.24</v>
      </c>
      <c r="O147" s="7">
        <v>70.31</v>
      </c>
      <c r="P147" s="7">
        <v>45.72</v>
      </c>
      <c r="Q147" s="7">
        <v>7.45</v>
      </c>
      <c r="R147" s="7">
        <v>17.13</v>
      </c>
      <c r="S147" s="7">
        <v>67.02</v>
      </c>
      <c r="T147" s="7">
        <v>40</v>
      </c>
      <c r="U147" s="7">
        <v>10.57</v>
      </c>
      <c r="V147" s="7">
        <v>16.45</v>
      </c>
      <c r="W147" s="7">
        <v>67.14</v>
      </c>
      <c r="X147" s="7">
        <v>38</v>
      </c>
      <c r="Y147" s="7">
        <v>12.74</v>
      </c>
      <c r="Z147" s="7">
        <v>16.399999999999999</v>
      </c>
      <c r="AA147" s="7">
        <v>80.66</v>
      </c>
      <c r="AB147" s="7">
        <v>45.47</v>
      </c>
      <c r="AC147" s="7">
        <v>20.23</v>
      </c>
      <c r="AD147" s="7">
        <v>14.96</v>
      </c>
      <c r="AE147" s="7">
        <v>79.06</v>
      </c>
      <c r="AF147" s="7">
        <v>46.75</v>
      </c>
      <c r="AG147" s="7">
        <v>15.77</v>
      </c>
      <c r="AH147" s="7">
        <v>16.54</v>
      </c>
      <c r="AI147" s="7">
        <v>86.25</v>
      </c>
      <c r="AJ147" s="7">
        <v>48.03</v>
      </c>
      <c r="AK147" s="7">
        <v>20.6</v>
      </c>
      <c r="AL147" s="7">
        <v>17.62</v>
      </c>
    </row>
    <row r="148" spans="1:38" ht="20.100000000000001" customHeight="1">
      <c r="A148" s="9" t="s">
        <v>239</v>
      </c>
      <c r="B148" s="7">
        <v>74.75</v>
      </c>
      <c r="C148" s="7">
        <v>31.8</v>
      </c>
      <c r="D148" s="7">
        <v>19.09</v>
      </c>
      <c r="E148" s="7">
        <v>10.31</v>
      </c>
      <c r="F148" s="7">
        <v>14.35</v>
      </c>
      <c r="G148" s="7">
        <v>79.03</v>
      </c>
      <c r="H148" s="7">
        <v>39.22</v>
      </c>
      <c r="I148" s="7">
        <v>26.91</v>
      </c>
      <c r="J148" s="7">
        <v>12.9</v>
      </c>
      <c r="K148" s="7">
        <v>78.08</v>
      </c>
      <c r="L148" s="7">
        <v>44.8</v>
      </c>
      <c r="M148" s="7">
        <v>18.95</v>
      </c>
      <c r="N148" s="7">
        <v>14.32</v>
      </c>
      <c r="O148" s="7">
        <v>70.69</v>
      </c>
      <c r="P148" s="7">
        <v>43.97</v>
      </c>
      <c r="Q148" s="7">
        <v>9.11</v>
      </c>
      <c r="R148" s="7">
        <v>17.61</v>
      </c>
      <c r="S148" s="7">
        <v>73.44</v>
      </c>
      <c r="T148" s="7">
        <v>48.04</v>
      </c>
      <c r="U148" s="7">
        <v>9.52</v>
      </c>
      <c r="V148" s="7">
        <v>15.88</v>
      </c>
      <c r="W148" s="7">
        <v>75.569999999999993</v>
      </c>
      <c r="X148" s="7">
        <v>46.55</v>
      </c>
      <c r="Y148" s="7">
        <v>12.27</v>
      </c>
      <c r="Z148" s="7">
        <v>16.760000000000002</v>
      </c>
      <c r="AA148" s="7">
        <v>73.5</v>
      </c>
      <c r="AB148" s="7">
        <v>48</v>
      </c>
      <c r="AC148" s="7">
        <v>9.7799999999999994</v>
      </c>
      <c r="AD148" s="7">
        <v>15.72</v>
      </c>
      <c r="AE148" s="7">
        <v>81.56</v>
      </c>
      <c r="AF148" s="7">
        <v>45.4</v>
      </c>
      <c r="AG148" s="7">
        <v>19.45</v>
      </c>
      <c r="AH148" s="7">
        <v>16.71</v>
      </c>
      <c r="AI148" s="7">
        <v>79.52</v>
      </c>
      <c r="AJ148" s="7">
        <v>45.02</v>
      </c>
      <c r="AK148" s="7">
        <v>17.32</v>
      </c>
      <c r="AL148" s="7">
        <v>17.190000000000001</v>
      </c>
    </row>
    <row r="149" spans="1:38" ht="20.100000000000001" customHeight="1">
      <c r="A149" s="9" t="s">
        <v>235</v>
      </c>
      <c r="B149" s="7">
        <v>78.17</v>
      </c>
      <c r="C149" s="7">
        <v>32.06</v>
      </c>
      <c r="D149" s="7">
        <v>21.4</v>
      </c>
      <c r="E149" s="7">
        <v>11.67</v>
      </c>
      <c r="F149" s="7">
        <v>13.6</v>
      </c>
      <c r="G149" s="7">
        <v>83.69</v>
      </c>
      <c r="H149" s="7">
        <v>41.26</v>
      </c>
      <c r="I149" s="7">
        <v>27.86</v>
      </c>
      <c r="J149" s="7">
        <v>14.57</v>
      </c>
      <c r="K149" s="7">
        <v>75.010000000000005</v>
      </c>
      <c r="L149" s="7">
        <v>43.79</v>
      </c>
      <c r="M149" s="7">
        <v>18.760000000000002</v>
      </c>
      <c r="N149" s="7">
        <v>12.47</v>
      </c>
      <c r="O149" s="7">
        <v>74.92</v>
      </c>
      <c r="P149" s="7">
        <v>49.8</v>
      </c>
      <c r="Q149" s="7">
        <v>8.09</v>
      </c>
      <c r="R149" s="7">
        <v>17.03</v>
      </c>
      <c r="S149" s="7">
        <v>76.900000000000006</v>
      </c>
      <c r="T149" s="7">
        <v>44.79</v>
      </c>
      <c r="U149" s="7">
        <v>16.07</v>
      </c>
      <c r="V149" s="7">
        <v>16.05</v>
      </c>
      <c r="W149" s="7">
        <v>80.39</v>
      </c>
      <c r="X149" s="7">
        <v>48.36</v>
      </c>
      <c r="Y149" s="7">
        <v>14.69</v>
      </c>
      <c r="Z149" s="7">
        <v>17.329999999999998</v>
      </c>
      <c r="AA149" s="7">
        <v>81.02</v>
      </c>
      <c r="AB149" s="7">
        <v>46.66</v>
      </c>
      <c r="AC149" s="7">
        <v>17.3</v>
      </c>
      <c r="AD149" s="7">
        <v>17.059999999999999</v>
      </c>
      <c r="AE149" s="7">
        <v>82.81</v>
      </c>
      <c r="AF149" s="7">
        <v>45.9</v>
      </c>
      <c r="AG149" s="7">
        <v>19.07</v>
      </c>
      <c r="AH149" s="7">
        <v>17.84</v>
      </c>
      <c r="AI149" s="7">
        <v>89.47</v>
      </c>
      <c r="AJ149" s="7">
        <v>51.13</v>
      </c>
      <c r="AK149" s="7">
        <v>20</v>
      </c>
      <c r="AL149" s="7">
        <v>18.34</v>
      </c>
    </row>
    <row r="150" spans="1:38" ht="20.100000000000001" customHeight="1">
      <c r="A150" s="9" t="s">
        <v>241</v>
      </c>
      <c r="B150" s="7">
        <v>76.59</v>
      </c>
      <c r="C150" s="7">
        <v>28.66</v>
      </c>
      <c r="D150" s="7">
        <v>23.55</v>
      </c>
      <c r="E150" s="7">
        <v>10.38</v>
      </c>
      <c r="F150" s="7">
        <v>15</v>
      </c>
      <c r="G150" s="7">
        <v>81.92</v>
      </c>
      <c r="H150" s="7">
        <v>33.880000000000003</v>
      </c>
      <c r="I150" s="7">
        <v>33.72</v>
      </c>
      <c r="J150" s="7">
        <v>14.32</v>
      </c>
      <c r="K150" s="7">
        <v>79.41</v>
      </c>
      <c r="L150" s="7">
        <v>45.04</v>
      </c>
      <c r="M150" s="7">
        <v>20.67</v>
      </c>
      <c r="N150" s="7">
        <v>13.7</v>
      </c>
      <c r="O150" s="7">
        <v>75.430000000000007</v>
      </c>
      <c r="P150" s="7">
        <v>42.84</v>
      </c>
      <c r="Q150" s="7">
        <v>16.329999999999998</v>
      </c>
      <c r="R150" s="7">
        <v>16.260000000000002</v>
      </c>
      <c r="S150" s="7">
        <v>80.150000000000006</v>
      </c>
      <c r="T150" s="7">
        <v>47.87</v>
      </c>
      <c r="U150" s="7">
        <v>15.26</v>
      </c>
      <c r="V150" s="7">
        <v>17.03</v>
      </c>
      <c r="W150" s="7">
        <v>73.150000000000006</v>
      </c>
      <c r="X150" s="7">
        <v>43.97</v>
      </c>
      <c r="Y150" s="7">
        <v>13.11</v>
      </c>
      <c r="Z150" s="7">
        <v>16.07</v>
      </c>
      <c r="AA150" s="7">
        <v>76.84</v>
      </c>
      <c r="AB150" s="7">
        <v>48.32</v>
      </c>
      <c r="AC150" s="7">
        <v>12.23</v>
      </c>
      <c r="AD150" s="7">
        <v>16.29</v>
      </c>
      <c r="AE150" s="7">
        <v>77.349999999999994</v>
      </c>
      <c r="AF150" s="7">
        <v>45.69</v>
      </c>
      <c r="AG150" s="7">
        <v>14.43</v>
      </c>
      <c r="AH150" s="7">
        <v>17.22</v>
      </c>
      <c r="AI150" s="7">
        <v>74.08</v>
      </c>
      <c r="AJ150" s="7">
        <v>44.7</v>
      </c>
      <c r="AK150" s="7">
        <v>12.43</v>
      </c>
      <c r="AL150" s="7">
        <v>16.95</v>
      </c>
    </row>
    <row r="151" spans="1:38" ht="20.100000000000001" customHeight="1">
      <c r="A151" s="9" t="s">
        <v>270</v>
      </c>
      <c r="B151" s="7">
        <v>75.77</v>
      </c>
      <c r="C151" s="7">
        <v>34.06</v>
      </c>
      <c r="D151" s="7">
        <v>20.46</v>
      </c>
      <c r="E151" s="7">
        <v>11.1</v>
      </c>
      <c r="F151" s="7">
        <v>10.72</v>
      </c>
      <c r="G151" s="7">
        <v>81.17</v>
      </c>
      <c r="H151" s="7">
        <v>36.85</v>
      </c>
      <c r="I151" s="7">
        <v>31.14</v>
      </c>
      <c r="J151" s="7">
        <v>13.19</v>
      </c>
      <c r="K151" s="7">
        <v>80.8</v>
      </c>
      <c r="L151" s="7">
        <v>47.32</v>
      </c>
      <c r="M151" s="7">
        <v>20.04</v>
      </c>
      <c r="N151" s="7">
        <v>13.45</v>
      </c>
      <c r="O151" s="7">
        <v>74.349999999999994</v>
      </c>
      <c r="P151" s="7">
        <v>45.88</v>
      </c>
      <c r="Q151" s="7">
        <v>12.22</v>
      </c>
      <c r="R151" s="7">
        <v>16.25</v>
      </c>
      <c r="S151" s="7">
        <v>75.540000000000006</v>
      </c>
      <c r="T151" s="7">
        <v>45.78</v>
      </c>
      <c r="U151" s="7">
        <v>12.77</v>
      </c>
      <c r="V151" s="7">
        <v>17</v>
      </c>
      <c r="W151" s="7">
        <v>76.680000000000007</v>
      </c>
      <c r="X151" s="7">
        <v>45.97</v>
      </c>
      <c r="Y151" s="7">
        <v>14.05</v>
      </c>
      <c r="Z151" s="7">
        <v>16.68</v>
      </c>
      <c r="AA151" s="7">
        <v>78.040000000000006</v>
      </c>
      <c r="AB151" s="7">
        <v>45.64</v>
      </c>
      <c r="AC151" s="7">
        <v>15.63</v>
      </c>
      <c r="AD151" s="7">
        <v>17.16</v>
      </c>
      <c r="AE151" s="7">
        <v>79.08</v>
      </c>
      <c r="AF151" s="7">
        <v>45.77</v>
      </c>
      <c r="AG151" s="7">
        <v>16.95</v>
      </c>
      <c r="AH151" s="7">
        <v>16.36</v>
      </c>
      <c r="AI151" s="7">
        <v>82.33</v>
      </c>
      <c r="AJ151" s="7">
        <v>45.78</v>
      </c>
      <c r="AK151" s="7">
        <v>19.64</v>
      </c>
      <c r="AL151" s="7">
        <v>16.91</v>
      </c>
    </row>
    <row r="152" spans="1:38" ht="20.100000000000001" customHeight="1">
      <c r="A152" s="9" t="s">
        <v>229</v>
      </c>
      <c r="B152" s="7">
        <v>76.5</v>
      </c>
      <c r="C152" s="7">
        <v>32.049999999999997</v>
      </c>
      <c r="D152" s="7">
        <v>22.54</v>
      </c>
      <c r="E152" s="7">
        <v>13.47</v>
      </c>
      <c r="F152" s="7">
        <v>8.64</v>
      </c>
      <c r="G152" s="7">
        <v>84.06</v>
      </c>
      <c r="H152" s="7">
        <v>35.92</v>
      </c>
      <c r="I152" s="7">
        <v>34.76</v>
      </c>
      <c r="J152" s="7">
        <v>13.38</v>
      </c>
      <c r="K152" s="7">
        <v>80.42</v>
      </c>
      <c r="L152" s="7">
        <v>45.15</v>
      </c>
      <c r="M152" s="7">
        <v>21.62</v>
      </c>
      <c r="N152" s="7">
        <v>13.66</v>
      </c>
      <c r="O152" s="7">
        <v>80.489999999999995</v>
      </c>
      <c r="P152" s="7">
        <v>44.04</v>
      </c>
      <c r="Q152" s="7">
        <v>20.079999999999998</v>
      </c>
      <c r="R152" s="7">
        <v>16.37</v>
      </c>
      <c r="S152" s="7">
        <v>80.849999999999994</v>
      </c>
      <c r="T152" s="7">
        <v>46.02</v>
      </c>
      <c r="U152" s="7">
        <v>18.87</v>
      </c>
      <c r="V152" s="7">
        <v>15.96</v>
      </c>
      <c r="W152" s="7">
        <v>79.16</v>
      </c>
      <c r="X152" s="7">
        <v>46.82</v>
      </c>
      <c r="Y152" s="7">
        <v>15.86</v>
      </c>
      <c r="Z152" s="7">
        <v>16.5</v>
      </c>
      <c r="AA152" s="7">
        <v>80.34</v>
      </c>
      <c r="AB152" s="7">
        <v>44.93</v>
      </c>
      <c r="AC152" s="7">
        <v>18.78</v>
      </c>
      <c r="AD152" s="7">
        <v>16.63</v>
      </c>
      <c r="AE152" s="7">
        <v>81.25</v>
      </c>
      <c r="AF152" s="7">
        <v>45.73</v>
      </c>
      <c r="AG152" s="7">
        <v>19.61</v>
      </c>
      <c r="AH152" s="7">
        <v>15.91</v>
      </c>
      <c r="AI152" s="7">
        <v>76.34</v>
      </c>
      <c r="AJ152" s="7">
        <v>45.42</v>
      </c>
      <c r="AK152" s="7">
        <v>14.04</v>
      </c>
      <c r="AL152" s="7">
        <v>16.87</v>
      </c>
    </row>
    <row r="153" spans="1:38" ht="20.100000000000001" customHeight="1">
      <c r="A153" s="9" t="s">
        <v>219</v>
      </c>
      <c r="B153" s="7">
        <v>76.12</v>
      </c>
      <c r="C153" s="7">
        <v>35.71</v>
      </c>
      <c r="D153" s="7">
        <v>17.329999999999998</v>
      </c>
      <c r="E153" s="7">
        <v>11.5</v>
      </c>
      <c r="F153" s="7">
        <v>12.25</v>
      </c>
      <c r="G153" s="7">
        <v>77.040000000000006</v>
      </c>
      <c r="H153" s="7">
        <v>37.28</v>
      </c>
      <c r="I153" s="7">
        <v>26.25</v>
      </c>
      <c r="J153" s="7">
        <v>13.51</v>
      </c>
      <c r="K153" s="7">
        <v>82.25</v>
      </c>
      <c r="L153" s="7">
        <v>46.64</v>
      </c>
      <c r="M153" s="7">
        <v>21.58</v>
      </c>
      <c r="N153" s="7">
        <v>14.03</v>
      </c>
      <c r="O153" s="7">
        <v>76.25</v>
      </c>
      <c r="P153" s="7">
        <v>48.37</v>
      </c>
      <c r="Q153" s="7">
        <v>10.76</v>
      </c>
      <c r="R153" s="7">
        <v>17.12</v>
      </c>
      <c r="S153" s="7">
        <v>82.04</v>
      </c>
      <c r="T153" s="7">
        <v>49.59</v>
      </c>
      <c r="U153" s="7">
        <v>14.95</v>
      </c>
      <c r="V153" s="7">
        <v>17.510000000000002</v>
      </c>
      <c r="W153" s="7">
        <v>74.94</v>
      </c>
      <c r="X153" s="7">
        <v>42.88</v>
      </c>
      <c r="Y153" s="7">
        <v>16.149999999999999</v>
      </c>
      <c r="Z153" s="7">
        <v>15.91</v>
      </c>
      <c r="AA153" s="7">
        <v>75.2</v>
      </c>
      <c r="AB153" s="7">
        <v>45.61</v>
      </c>
      <c r="AC153" s="7">
        <v>14.45</v>
      </c>
      <c r="AD153" s="7">
        <v>15.15</v>
      </c>
      <c r="AE153" s="7">
        <v>81.81</v>
      </c>
      <c r="AF153" s="7">
        <v>46.35</v>
      </c>
      <c r="AG153" s="7">
        <v>18.75</v>
      </c>
      <c r="AH153" s="7">
        <v>16.72</v>
      </c>
      <c r="AI153" s="7">
        <v>80.819999999999993</v>
      </c>
      <c r="AJ153" s="7">
        <v>44.96</v>
      </c>
      <c r="AK153" s="7">
        <v>18.649999999999999</v>
      </c>
      <c r="AL153" s="7">
        <v>17.2</v>
      </c>
    </row>
    <row r="154" spans="1:38" ht="20.100000000000001" customHeight="1">
      <c r="A154" s="9" t="s">
        <v>223</v>
      </c>
      <c r="B154" s="7">
        <v>74.66</v>
      </c>
      <c r="C154" s="7">
        <v>35.729999999999997</v>
      </c>
      <c r="D154" s="7">
        <v>20.46</v>
      </c>
      <c r="E154" s="7">
        <v>11.94</v>
      </c>
      <c r="F154" s="7">
        <v>7.3</v>
      </c>
      <c r="G154" s="7">
        <v>77.45</v>
      </c>
      <c r="H154" s="7">
        <v>35.01</v>
      </c>
      <c r="I154" s="7">
        <v>27.87</v>
      </c>
      <c r="J154" s="7">
        <v>14.57</v>
      </c>
      <c r="K154" s="7">
        <v>82.41</v>
      </c>
      <c r="L154" s="7">
        <v>49.91</v>
      </c>
      <c r="M154" s="7">
        <v>18.61</v>
      </c>
      <c r="N154" s="7">
        <v>13.88</v>
      </c>
      <c r="O154" s="7">
        <v>77.650000000000006</v>
      </c>
      <c r="P154" s="7">
        <v>47.27</v>
      </c>
      <c r="Q154" s="7">
        <v>13.78</v>
      </c>
      <c r="R154" s="7">
        <v>16.600000000000001</v>
      </c>
      <c r="S154" s="7">
        <v>71.44</v>
      </c>
      <c r="T154" s="7">
        <v>43.07</v>
      </c>
      <c r="U154" s="7">
        <v>11.63</v>
      </c>
      <c r="V154" s="7">
        <v>16.739999999999998</v>
      </c>
      <c r="W154" s="7">
        <v>79.28</v>
      </c>
      <c r="X154" s="7">
        <v>45.96</v>
      </c>
      <c r="Y154" s="7">
        <v>16.309999999999999</v>
      </c>
      <c r="Z154" s="7">
        <v>17</v>
      </c>
      <c r="AA154" s="7">
        <v>77.260000000000005</v>
      </c>
      <c r="AB154" s="7">
        <v>45.33</v>
      </c>
      <c r="AC154" s="7">
        <v>15.43</v>
      </c>
      <c r="AD154" s="7">
        <v>16.510000000000002</v>
      </c>
      <c r="AE154" s="7">
        <v>79.989999999999995</v>
      </c>
      <c r="AF154" s="7">
        <v>46.15</v>
      </c>
      <c r="AG154" s="7">
        <v>17.61</v>
      </c>
      <c r="AH154" s="7">
        <v>16.23</v>
      </c>
      <c r="AI154" s="7">
        <v>82.67</v>
      </c>
      <c r="AJ154" s="7">
        <v>45.86</v>
      </c>
      <c r="AK154" s="7">
        <v>19.670000000000002</v>
      </c>
      <c r="AL154" s="7">
        <v>17.14</v>
      </c>
    </row>
    <row r="155" spans="1:38" ht="20.100000000000001" customHeight="1">
      <c r="A155" s="9" t="s">
        <v>227</v>
      </c>
      <c r="B155" s="7">
        <v>76.510000000000005</v>
      </c>
      <c r="C155" s="7">
        <v>32.71</v>
      </c>
      <c r="D155" s="7">
        <v>22.27</v>
      </c>
      <c r="E155" s="7">
        <v>10.09</v>
      </c>
      <c r="F155" s="6" t="s">
        <v>268</v>
      </c>
      <c r="G155" s="7">
        <v>84.76</v>
      </c>
      <c r="H155" s="7">
        <v>37.82</v>
      </c>
      <c r="I155" s="7">
        <v>33.26</v>
      </c>
      <c r="J155" s="7">
        <v>13.68</v>
      </c>
      <c r="K155" s="7">
        <v>86.76</v>
      </c>
      <c r="L155" s="7">
        <v>51.1</v>
      </c>
      <c r="M155" s="7">
        <v>21.48</v>
      </c>
      <c r="N155" s="7">
        <v>14.17</v>
      </c>
      <c r="O155" s="7">
        <v>77.94</v>
      </c>
      <c r="P155" s="7">
        <v>44.33</v>
      </c>
      <c r="Q155" s="7">
        <v>17.34</v>
      </c>
      <c r="R155" s="7">
        <v>16.260000000000002</v>
      </c>
      <c r="S155" s="7">
        <v>80.91</v>
      </c>
      <c r="T155" s="7">
        <v>45.28</v>
      </c>
      <c r="U155" s="7">
        <v>18.64</v>
      </c>
      <c r="V155" s="7">
        <v>17</v>
      </c>
      <c r="W155" s="7">
        <v>78.19</v>
      </c>
      <c r="X155" s="7">
        <v>44.81</v>
      </c>
      <c r="Y155" s="7">
        <v>18.309999999999999</v>
      </c>
      <c r="Z155" s="7">
        <v>15.08</v>
      </c>
      <c r="AA155" s="7">
        <v>77.84</v>
      </c>
      <c r="AB155" s="7">
        <v>42.96</v>
      </c>
      <c r="AC155" s="7">
        <v>18</v>
      </c>
      <c r="AD155" s="7">
        <v>16.87</v>
      </c>
      <c r="AE155" s="7">
        <v>79.099999999999994</v>
      </c>
      <c r="AF155" s="7">
        <v>44.73</v>
      </c>
      <c r="AG155" s="7">
        <v>16.940000000000001</v>
      </c>
      <c r="AH155" s="7">
        <v>17.440000000000001</v>
      </c>
      <c r="AI155" s="7">
        <v>77.23</v>
      </c>
      <c r="AJ155" s="7">
        <v>44.38</v>
      </c>
      <c r="AK155" s="7">
        <v>16.71</v>
      </c>
      <c r="AL155" s="7">
        <v>16.14</v>
      </c>
    </row>
    <row r="156" spans="1:38" ht="20.100000000000001" customHeight="1">
      <c r="A156" s="9" t="s">
        <v>225</v>
      </c>
      <c r="B156" s="7">
        <v>79.849999999999994</v>
      </c>
      <c r="C156" s="7">
        <v>35.58</v>
      </c>
      <c r="D156" s="7">
        <v>22.41</v>
      </c>
      <c r="E156" s="7">
        <v>11.01</v>
      </c>
      <c r="F156" s="7">
        <v>11.45</v>
      </c>
      <c r="G156" s="7">
        <v>77.040000000000006</v>
      </c>
      <c r="H156" s="7">
        <v>37.97</v>
      </c>
      <c r="I156" s="7">
        <v>29.39</v>
      </c>
      <c r="J156" s="7">
        <v>9.68</v>
      </c>
      <c r="K156" s="7">
        <v>80.62</v>
      </c>
      <c r="L156" s="7">
        <v>42.49</v>
      </c>
      <c r="M156" s="7">
        <v>24.41</v>
      </c>
      <c r="N156" s="7">
        <v>13.73</v>
      </c>
      <c r="O156" s="7">
        <v>67.67</v>
      </c>
      <c r="P156" s="7">
        <v>43.25</v>
      </c>
      <c r="Q156" s="7">
        <v>8.4700000000000006</v>
      </c>
      <c r="R156" s="7">
        <v>15.95</v>
      </c>
      <c r="S156" s="7">
        <v>74.489999999999995</v>
      </c>
      <c r="T156" s="7">
        <v>44.98</v>
      </c>
      <c r="U156" s="7">
        <v>13.9</v>
      </c>
      <c r="V156" s="7">
        <v>15.61</v>
      </c>
      <c r="W156" s="7">
        <v>78.88</v>
      </c>
      <c r="X156" s="7">
        <v>45.97</v>
      </c>
      <c r="Y156" s="7">
        <v>16.850000000000001</v>
      </c>
      <c r="Z156" s="7">
        <v>16.059999999999999</v>
      </c>
      <c r="AA156" s="7">
        <v>82.77</v>
      </c>
      <c r="AB156" s="7">
        <v>45.47</v>
      </c>
      <c r="AC156" s="7">
        <v>19.72</v>
      </c>
      <c r="AD156" s="7">
        <v>17.579999999999998</v>
      </c>
      <c r="AE156" s="7">
        <v>83.92</v>
      </c>
      <c r="AF156" s="7">
        <v>48.68</v>
      </c>
      <c r="AG156" s="7">
        <v>18.64</v>
      </c>
      <c r="AH156" s="7">
        <v>16.59</v>
      </c>
      <c r="AI156" s="7">
        <v>82.22</v>
      </c>
      <c r="AJ156" s="7">
        <v>45.71</v>
      </c>
      <c r="AK156" s="7">
        <v>19.93</v>
      </c>
      <c r="AL156" s="7">
        <v>16.579999999999998</v>
      </c>
    </row>
    <row r="157" spans="1:38" ht="20.100000000000001" customHeight="1">
      <c r="A157" s="9" t="s">
        <v>221</v>
      </c>
      <c r="B157" s="7">
        <v>57.97</v>
      </c>
      <c r="C157" s="7">
        <v>30.69</v>
      </c>
      <c r="D157" s="7">
        <v>14.96</v>
      </c>
      <c r="E157" s="7">
        <v>6.82</v>
      </c>
      <c r="F157" s="7">
        <v>5.41</v>
      </c>
      <c r="G157" s="7">
        <v>77.5</v>
      </c>
      <c r="H157" s="7">
        <v>37.03</v>
      </c>
      <c r="I157" s="7">
        <v>27.99</v>
      </c>
      <c r="J157" s="7">
        <v>12.48</v>
      </c>
      <c r="K157" s="7">
        <v>82.22</v>
      </c>
      <c r="L157" s="7">
        <v>46.24</v>
      </c>
      <c r="M157" s="7">
        <v>22.34</v>
      </c>
      <c r="N157" s="7">
        <v>13.65</v>
      </c>
      <c r="O157" s="7">
        <v>81.180000000000007</v>
      </c>
      <c r="P157" s="7">
        <v>48.54</v>
      </c>
      <c r="Q157" s="7">
        <v>17.22</v>
      </c>
      <c r="R157" s="7">
        <v>15.41</v>
      </c>
      <c r="S157" s="7">
        <v>84.91</v>
      </c>
      <c r="T157" s="7">
        <v>48.86</v>
      </c>
      <c r="U157" s="7">
        <v>18.28</v>
      </c>
      <c r="V157" s="7">
        <v>17.77</v>
      </c>
      <c r="W157" s="7">
        <v>75.58</v>
      </c>
      <c r="X157" s="7">
        <v>44.58</v>
      </c>
      <c r="Y157" s="7">
        <v>15.02</v>
      </c>
      <c r="Z157" s="7">
        <v>15.97</v>
      </c>
      <c r="AA157" s="7">
        <v>76.69</v>
      </c>
      <c r="AB157" s="7">
        <v>44.97</v>
      </c>
      <c r="AC157" s="7">
        <v>14.66</v>
      </c>
      <c r="AD157" s="7">
        <v>17.059999999999999</v>
      </c>
      <c r="AE157" s="7">
        <v>85.25</v>
      </c>
      <c r="AF157" s="7">
        <v>50.39</v>
      </c>
      <c r="AG157" s="7">
        <v>17.16</v>
      </c>
      <c r="AH157" s="7">
        <v>17.7</v>
      </c>
      <c r="AI157" s="7">
        <v>84.94</v>
      </c>
      <c r="AJ157" s="7">
        <v>49.13</v>
      </c>
      <c r="AK157" s="7">
        <v>18.87</v>
      </c>
      <c r="AL157" s="7">
        <v>16.93</v>
      </c>
    </row>
    <row r="158" spans="1:38" ht="20.100000000000001" customHeight="1">
      <c r="A158" s="9" t="s">
        <v>218</v>
      </c>
      <c r="B158" s="7">
        <v>77.14</v>
      </c>
      <c r="C158" s="7">
        <v>31.36</v>
      </c>
      <c r="D158" s="7">
        <v>25.09</v>
      </c>
      <c r="E158" s="7">
        <v>10.96</v>
      </c>
      <c r="F158" s="7">
        <v>10.41</v>
      </c>
      <c r="G158" s="7">
        <v>89.4</v>
      </c>
      <c r="H158" s="7">
        <v>39.69</v>
      </c>
      <c r="I158" s="7">
        <v>36.08</v>
      </c>
      <c r="J158" s="7">
        <v>13.63</v>
      </c>
      <c r="K158" s="7">
        <v>85.28</v>
      </c>
      <c r="L158" s="7">
        <v>51.23</v>
      </c>
      <c r="M158" s="7">
        <v>23.07</v>
      </c>
      <c r="N158" s="7">
        <v>10.98</v>
      </c>
      <c r="O158" s="7">
        <v>78.75</v>
      </c>
      <c r="P158" s="7">
        <v>49.27</v>
      </c>
      <c r="Q158" s="7">
        <v>12.07</v>
      </c>
      <c r="R158" s="7">
        <v>17.420000000000002</v>
      </c>
      <c r="S158" s="7">
        <v>72.459999999999994</v>
      </c>
      <c r="T158" s="7">
        <v>43.16</v>
      </c>
      <c r="U158" s="7">
        <v>11.98</v>
      </c>
      <c r="V158" s="7">
        <v>17.309999999999999</v>
      </c>
      <c r="W158" s="7">
        <v>87.7</v>
      </c>
      <c r="X158" s="7">
        <v>48.69</v>
      </c>
      <c r="Y158" s="7">
        <v>22.5</v>
      </c>
      <c r="Z158" s="7">
        <v>16.5</v>
      </c>
      <c r="AA158" s="7">
        <v>80.95</v>
      </c>
      <c r="AB158" s="7">
        <v>46.98</v>
      </c>
      <c r="AC158" s="7">
        <v>17.48</v>
      </c>
      <c r="AD158" s="7">
        <v>16.5</v>
      </c>
      <c r="AE158" s="7">
        <v>82.48</v>
      </c>
      <c r="AF158" s="7">
        <v>43.56</v>
      </c>
      <c r="AG158" s="7">
        <v>22.29</v>
      </c>
      <c r="AH158" s="7">
        <v>16.63</v>
      </c>
      <c r="AI158" s="7">
        <v>83.3</v>
      </c>
      <c r="AJ158" s="7">
        <v>43.23</v>
      </c>
      <c r="AK158" s="7">
        <v>23.41</v>
      </c>
      <c r="AL158" s="7">
        <v>16.66</v>
      </c>
    </row>
    <row r="159" spans="1:38" ht="20.100000000000001" customHeight="1">
      <c r="A159" s="9" t="s">
        <v>222</v>
      </c>
      <c r="B159" s="7">
        <v>79.790000000000006</v>
      </c>
      <c r="C159" s="7">
        <v>37.72</v>
      </c>
      <c r="D159" s="7">
        <v>17.71</v>
      </c>
      <c r="E159" s="7">
        <v>11.15</v>
      </c>
      <c r="F159" s="7">
        <v>13.88</v>
      </c>
      <c r="G159" s="7">
        <v>82.06</v>
      </c>
      <c r="H159" s="7">
        <v>38.520000000000003</v>
      </c>
      <c r="I159" s="7">
        <v>30.22</v>
      </c>
      <c r="J159" s="7">
        <v>13.32</v>
      </c>
      <c r="K159" s="7">
        <v>77.33</v>
      </c>
      <c r="L159" s="7">
        <v>44.7</v>
      </c>
      <c r="M159" s="7">
        <v>22.59</v>
      </c>
      <c r="N159" s="7">
        <v>10.029999999999999</v>
      </c>
      <c r="O159" s="7">
        <v>66.430000000000007</v>
      </c>
      <c r="P159" s="7">
        <v>43.62</v>
      </c>
      <c r="Q159" s="7">
        <v>7.08</v>
      </c>
      <c r="R159" s="7">
        <v>15.73</v>
      </c>
      <c r="S159" s="7">
        <v>72.5</v>
      </c>
      <c r="T159" s="7">
        <v>46.6</v>
      </c>
      <c r="U159" s="7">
        <v>9.08</v>
      </c>
      <c r="V159" s="7">
        <v>16.82</v>
      </c>
      <c r="W159" s="7">
        <v>80.17</v>
      </c>
      <c r="X159" s="7">
        <v>48.01</v>
      </c>
      <c r="Y159" s="7">
        <v>15.31</v>
      </c>
      <c r="Z159" s="7">
        <v>16.86</v>
      </c>
      <c r="AA159" s="7">
        <v>73.510000000000005</v>
      </c>
      <c r="AB159" s="7">
        <v>44.37</v>
      </c>
      <c r="AC159" s="7">
        <v>13.45</v>
      </c>
      <c r="AD159" s="7">
        <v>15.69</v>
      </c>
      <c r="AE159" s="7">
        <v>73.13</v>
      </c>
      <c r="AF159" s="7">
        <v>44.56</v>
      </c>
      <c r="AG159" s="7">
        <v>14.04</v>
      </c>
      <c r="AH159" s="7">
        <v>14.53</v>
      </c>
      <c r="AI159" s="7">
        <v>79.459999999999994</v>
      </c>
      <c r="AJ159" s="7">
        <v>43.68</v>
      </c>
      <c r="AK159" s="7">
        <v>20.5</v>
      </c>
      <c r="AL159" s="7">
        <v>15.28</v>
      </c>
    </row>
    <row r="160" spans="1:38" ht="20.100000000000001" customHeight="1">
      <c r="A160" s="9" t="s">
        <v>220</v>
      </c>
      <c r="B160" s="7">
        <v>82.74</v>
      </c>
      <c r="C160" s="7">
        <v>36.14</v>
      </c>
      <c r="D160" s="7">
        <v>20.39</v>
      </c>
      <c r="E160" s="7">
        <v>14</v>
      </c>
      <c r="F160" s="7">
        <v>13.16</v>
      </c>
      <c r="G160" s="7">
        <v>72.56</v>
      </c>
      <c r="H160" s="7">
        <v>36.619999999999997</v>
      </c>
      <c r="I160" s="7">
        <v>22.91</v>
      </c>
      <c r="J160" s="7">
        <v>13.03</v>
      </c>
      <c r="K160" s="7">
        <v>79.75</v>
      </c>
      <c r="L160" s="7">
        <v>44.46</v>
      </c>
      <c r="M160" s="7">
        <v>21.79</v>
      </c>
      <c r="N160" s="7">
        <v>13.51</v>
      </c>
      <c r="O160" s="7">
        <v>73.930000000000007</v>
      </c>
      <c r="P160" s="7">
        <v>47.87</v>
      </c>
      <c r="Q160" s="7">
        <v>8.74</v>
      </c>
      <c r="R160" s="7">
        <v>17.32</v>
      </c>
      <c r="S160" s="7">
        <v>73.62</v>
      </c>
      <c r="T160" s="7">
        <v>45.64</v>
      </c>
      <c r="U160" s="7">
        <v>9.61</v>
      </c>
      <c r="V160" s="7">
        <v>18.37</v>
      </c>
      <c r="W160" s="7">
        <v>78.55</v>
      </c>
      <c r="X160" s="7">
        <v>47.7</v>
      </c>
      <c r="Y160" s="7">
        <v>13.06</v>
      </c>
      <c r="Z160" s="7">
        <v>17.8</v>
      </c>
      <c r="AA160" s="7">
        <v>82.5</v>
      </c>
      <c r="AB160" s="7">
        <v>46.88</v>
      </c>
      <c r="AC160" s="7">
        <v>18.07</v>
      </c>
      <c r="AD160" s="7">
        <v>17.55</v>
      </c>
      <c r="AE160" s="7">
        <v>82.97</v>
      </c>
      <c r="AF160" s="7">
        <v>47.98</v>
      </c>
      <c r="AG160" s="7">
        <v>17.77</v>
      </c>
      <c r="AH160" s="7">
        <v>17.22</v>
      </c>
      <c r="AI160" s="7">
        <v>89.59</v>
      </c>
      <c r="AJ160" s="7">
        <v>49.71</v>
      </c>
      <c r="AK160" s="7">
        <v>21.77</v>
      </c>
      <c r="AL160" s="7">
        <v>18.100000000000001</v>
      </c>
    </row>
    <row r="161" spans="1:38" ht="20.100000000000001" customHeight="1">
      <c r="A161" s="9" t="s">
        <v>224</v>
      </c>
      <c r="B161" s="7">
        <v>75.599999999999994</v>
      </c>
      <c r="C161" s="7">
        <v>29.49</v>
      </c>
      <c r="D161" s="7">
        <v>22.95</v>
      </c>
      <c r="E161" s="7">
        <v>10.71</v>
      </c>
      <c r="F161" s="7">
        <v>13.18</v>
      </c>
      <c r="G161" s="7">
        <v>74.17</v>
      </c>
      <c r="H161" s="7">
        <v>35.36</v>
      </c>
      <c r="I161" s="7">
        <v>25.41</v>
      </c>
      <c r="J161" s="7">
        <v>13.4</v>
      </c>
      <c r="K161" s="7">
        <v>80.86</v>
      </c>
      <c r="L161" s="7">
        <v>49.94</v>
      </c>
      <c r="M161" s="7">
        <v>19.559999999999999</v>
      </c>
      <c r="N161" s="7">
        <v>11.35</v>
      </c>
      <c r="O161" s="7">
        <v>67.62</v>
      </c>
      <c r="P161" s="7">
        <v>43.67</v>
      </c>
      <c r="Q161" s="7">
        <v>8.15</v>
      </c>
      <c r="R161" s="7">
        <v>15.8</v>
      </c>
      <c r="S161" s="7">
        <v>75.47</v>
      </c>
      <c r="T161" s="7">
        <v>44.55</v>
      </c>
      <c r="U161" s="7">
        <v>13.81</v>
      </c>
      <c r="V161" s="7">
        <v>17.11</v>
      </c>
      <c r="W161" s="7">
        <v>72.13</v>
      </c>
      <c r="X161" s="7">
        <v>41.29</v>
      </c>
      <c r="Y161" s="7">
        <v>14.25</v>
      </c>
      <c r="Z161" s="7">
        <v>16.600000000000001</v>
      </c>
      <c r="AA161" s="7">
        <v>68.86</v>
      </c>
      <c r="AB161" s="7">
        <v>42.99</v>
      </c>
      <c r="AC161" s="7">
        <v>10.28</v>
      </c>
      <c r="AD161" s="7">
        <v>15.59</v>
      </c>
      <c r="AE161" s="7">
        <v>75.930000000000007</v>
      </c>
      <c r="AF161" s="7">
        <v>43.32</v>
      </c>
      <c r="AG161" s="7">
        <v>18.18</v>
      </c>
      <c r="AH161" s="7">
        <v>14.42</v>
      </c>
      <c r="AI161" s="7">
        <v>82.14</v>
      </c>
      <c r="AJ161" s="7">
        <v>46.9</v>
      </c>
      <c r="AK161" s="7">
        <v>18.05</v>
      </c>
      <c r="AL161" s="7">
        <v>17.190000000000001</v>
      </c>
    </row>
    <row r="162" spans="1:38" ht="20.100000000000001" customHeight="1">
      <c r="A162" s="9" t="s">
        <v>226</v>
      </c>
      <c r="B162" s="7">
        <v>76.44</v>
      </c>
      <c r="C162" s="7">
        <v>31.78</v>
      </c>
      <c r="D162" s="7">
        <v>18.899999999999999</v>
      </c>
      <c r="E162" s="7">
        <v>12.5</v>
      </c>
      <c r="F162" s="7">
        <v>13.84</v>
      </c>
      <c r="G162" s="7">
        <v>66.930000000000007</v>
      </c>
      <c r="H162" s="7">
        <v>33.86</v>
      </c>
      <c r="I162" s="7">
        <v>24.18</v>
      </c>
      <c r="J162" s="7">
        <v>8.8800000000000008</v>
      </c>
      <c r="K162" s="7">
        <v>76.81</v>
      </c>
      <c r="L162" s="7">
        <v>45.56</v>
      </c>
      <c r="M162" s="7">
        <v>17.34</v>
      </c>
      <c r="N162" s="7">
        <v>13.91</v>
      </c>
      <c r="O162" s="7">
        <v>68.010000000000005</v>
      </c>
      <c r="P162" s="7">
        <v>42.56</v>
      </c>
      <c r="Q162" s="7">
        <v>13.1</v>
      </c>
      <c r="R162" s="7">
        <v>12.35</v>
      </c>
      <c r="S162" s="7">
        <v>68.599999999999994</v>
      </c>
      <c r="T162" s="7">
        <v>43.71</v>
      </c>
      <c r="U162" s="7">
        <v>10.35</v>
      </c>
      <c r="V162" s="7">
        <v>14.55</v>
      </c>
      <c r="W162" s="7">
        <v>75.88</v>
      </c>
      <c r="X162" s="7">
        <v>46.84</v>
      </c>
      <c r="Y162" s="7">
        <v>11.59</v>
      </c>
      <c r="Z162" s="7">
        <v>17.45</v>
      </c>
      <c r="AA162" s="7">
        <v>82.2</v>
      </c>
      <c r="AB162" s="7">
        <v>49.01</v>
      </c>
      <c r="AC162" s="7">
        <v>16</v>
      </c>
      <c r="AD162" s="7">
        <v>17.190000000000001</v>
      </c>
      <c r="AE162" s="7">
        <v>73.58</v>
      </c>
      <c r="AF162" s="7">
        <v>48.35</v>
      </c>
      <c r="AG162" s="7">
        <v>9.51</v>
      </c>
      <c r="AH162" s="7">
        <v>15.72</v>
      </c>
      <c r="AI162" s="7">
        <v>79.33</v>
      </c>
      <c r="AJ162" s="7">
        <v>44.14</v>
      </c>
      <c r="AK162" s="7">
        <v>18.8</v>
      </c>
      <c r="AL162" s="7">
        <v>16.39</v>
      </c>
    </row>
    <row r="163" spans="1:38" ht="20.100000000000001" customHeight="1">
      <c r="A163" s="9" t="s">
        <v>230</v>
      </c>
      <c r="B163" s="7">
        <v>61.69</v>
      </c>
      <c r="C163" s="7">
        <v>31.37</v>
      </c>
      <c r="D163" s="7">
        <v>10.72</v>
      </c>
      <c r="E163" s="7">
        <v>11.76</v>
      </c>
      <c r="F163" s="7">
        <v>8</v>
      </c>
      <c r="G163" s="7">
        <v>69.819999999999993</v>
      </c>
      <c r="H163" s="7">
        <v>35.46</v>
      </c>
      <c r="I163" s="7">
        <v>24.19</v>
      </c>
      <c r="J163" s="7">
        <v>10.18</v>
      </c>
      <c r="K163" s="7">
        <v>72.75</v>
      </c>
      <c r="L163" s="7">
        <v>45.8</v>
      </c>
      <c r="M163" s="7">
        <v>12.35</v>
      </c>
      <c r="N163" s="7">
        <v>14.6</v>
      </c>
      <c r="O163" s="7">
        <v>76.33</v>
      </c>
      <c r="P163" s="7">
        <v>49.44</v>
      </c>
      <c r="Q163" s="7">
        <v>9.7100000000000009</v>
      </c>
      <c r="R163" s="7">
        <v>17.190000000000001</v>
      </c>
      <c r="S163" s="7">
        <v>73.180000000000007</v>
      </c>
      <c r="T163" s="7">
        <v>48.38</v>
      </c>
      <c r="U163" s="7">
        <v>7.62</v>
      </c>
      <c r="V163" s="7">
        <v>17.18</v>
      </c>
      <c r="W163" s="7">
        <v>74.52</v>
      </c>
      <c r="X163" s="7">
        <v>47.71</v>
      </c>
      <c r="Y163" s="7">
        <v>9.2200000000000006</v>
      </c>
      <c r="Z163" s="7">
        <v>17.600000000000001</v>
      </c>
      <c r="AA163" s="7">
        <v>72.48</v>
      </c>
      <c r="AB163" s="7">
        <v>46.58</v>
      </c>
      <c r="AC163" s="7">
        <v>9</v>
      </c>
      <c r="AD163" s="7">
        <v>16.899999999999999</v>
      </c>
      <c r="AE163" s="7">
        <v>71.930000000000007</v>
      </c>
      <c r="AF163" s="7">
        <v>38.799999999999997</v>
      </c>
      <c r="AG163" s="7">
        <v>16.149999999999999</v>
      </c>
      <c r="AH163" s="7">
        <v>16.98</v>
      </c>
      <c r="AI163" s="7">
        <v>86.34</v>
      </c>
      <c r="AJ163" s="7">
        <v>45.02</v>
      </c>
      <c r="AK163" s="7">
        <v>23.08</v>
      </c>
      <c r="AL163" s="7">
        <v>18.239999999999998</v>
      </c>
    </row>
    <row r="164" spans="1:38" ht="20.100000000000001" customHeight="1">
      <c r="A164" s="9" t="s">
        <v>232</v>
      </c>
      <c r="B164" s="7">
        <v>74.39</v>
      </c>
      <c r="C164" s="7">
        <v>29.74</v>
      </c>
      <c r="D164" s="7">
        <v>18.68</v>
      </c>
      <c r="E164" s="7">
        <v>11.36</v>
      </c>
      <c r="F164" s="7">
        <v>14.94</v>
      </c>
      <c r="G164" s="7">
        <v>84.1</v>
      </c>
      <c r="H164" s="7">
        <v>37.5</v>
      </c>
      <c r="I164" s="7">
        <v>32.69</v>
      </c>
      <c r="J164" s="7">
        <v>13.91</v>
      </c>
      <c r="K164" s="7">
        <v>83.17</v>
      </c>
      <c r="L164" s="7">
        <v>47.12</v>
      </c>
      <c r="M164" s="7">
        <v>21.63</v>
      </c>
      <c r="N164" s="7">
        <v>14.42</v>
      </c>
      <c r="O164" s="7">
        <v>74.34</v>
      </c>
      <c r="P164" s="7">
        <v>41.64</v>
      </c>
      <c r="Q164" s="7">
        <v>16.850000000000001</v>
      </c>
      <c r="R164" s="7">
        <v>15.85</v>
      </c>
      <c r="S164" s="7">
        <v>65.89</v>
      </c>
      <c r="T164" s="7">
        <v>43.74</v>
      </c>
      <c r="U164" s="7">
        <v>4.9400000000000004</v>
      </c>
      <c r="V164" s="7">
        <v>17.21</v>
      </c>
      <c r="W164" s="7">
        <v>64.5</v>
      </c>
      <c r="X164" s="7">
        <v>40.549999999999997</v>
      </c>
      <c r="Y164" s="7">
        <v>6.42</v>
      </c>
      <c r="Z164" s="7">
        <v>17.54</v>
      </c>
      <c r="AA164" s="7">
        <v>78.02</v>
      </c>
      <c r="AB164" s="7">
        <v>43.23</v>
      </c>
      <c r="AC164" s="7">
        <v>18.04</v>
      </c>
      <c r="AD164" s="7">
        <v>16.75</v>
      </c>
      <c r="AE164" s="7">
        <v>72.650000000000006</v>
      </c>
      <c r="AF164" s="7">
        <v>42.84</v>
      </c>
      <c r="AG164" s="7">
        <v>14.36</v>
      </c>
      <c r="AH164" s="7">
        <v>15.46</v>
      </c>
      <c r="AI164" s="7">
        <v>78.88</v>
      </c>
      <c r="AJ164" s="7">
        <v>41.08</v>
      </c>
      <c r="AK164" s="7">
        <v>21.26</v>
      </c>
      <c r="AL164" s="7">
        <v>16.53</v>
      </c>
    </row>
    <row r="165" spans="1:38" ht="20.100000000000001" customHeight="1">
      <c r="A165" s="9" t="s">
        <v>228</v>
      </c>
      <c r="B165" s="7">
        <v>78.98</v>
      </c>
      <c r="C165" s="7">
        <v>30.98</v>
      </c>
      <c r="D165" s="7">
        <v>21.22</v>
      </c>
      <c r="E165" s="7">
        <v>12.43</v>
      </c>
      <c r="F165" s="7">
        <v>15</v>
      </c>
      <c r="G165" s="7">
        <v>71.400000000000006</v>
      </c>
      <c r="H165" s="7">
        <v>35.64</v>
      </c>
      <c r="I165" s="7">
        <v>22.53</v>
      </c>
      <c r="J165" s="7">
        <v>13.23</v>
      </c>
      <c r="K165" s="7">
        <v>84.04</v>
      </c>
      <c r="L165" s="7">
        <v>51.26</v>
      </c>
      <c r="M165" s="7">
        <v>18.079999999999998</v>
      </c>
      <c r="N165" s="7">
        <v>14.7</v>
      </c>
      <c r="O165" s="7">
        <v>77.56</v>
      </c>
      <c r="P165" s="7">
        <v>49.37</v>
      </c>
      <c r="Q165" s="7">
        <v>11.33</v>
      </c>
      <c r="R165" s="7">
        <v>16.87</v>
      </c>
      <c r="S165" s="7">
        <v>75.58</v>
      </c>
      <c r="T165" s="7">
        <v>44.29</v>
      </c>
      <c r="U165" s="7">
        <v>13.03</v>
      </c>
      <c r="V165" s="7">
        <v>18.260000000000002</v>
      </c>
      <c r="W165" s="7">
        <v>72.86</v>
      </c>
      <c r="X165" s="7">
        <v>45.92</v>
      </c>
      <c r="Y165" s="7">
        <v>10.92</v>
      </c>
      <c r="Z165" s="7">
        <v>16.02</v>
      </c>
      <c r="AA165" s="7">
        <v>81.2</v>
      </c>
      <c r="AB165" s="7">
        <v>48.11</v>
      </c>
      <c r="AC165" s="7">
        <v>15.29</v>
      </c>
      <c r="AD165" s="7">
        <v>17.8</v>
      </c>
      <c r="AE165" s="7">
        <v>70.209999999999994</v>
      </c>
      <c r="AF165" s="7">
        <v>41.47</v>
      </c>
      <c r="AG165" s="7">
        <v>14.22</v>
      </c>
      <c r="AH165" s="7">
        <v>14.51</v>
      </c>
      <c r="AI165" s="7">
        <v>84.27</v>
      </c>
      <c r="AJ165" s="7">
        <v>45.86</v>
      </c>
      <c r="AK165" s="7">
        <v>20.88</v>
      </c>
      <c r="AL165" s="7">
        <v>17.53</v>
      </c>
    </row>
    <row r="166" spans="1:38" ht="20.100000000000001" customHeight="1">
      <c r="A166" s="9" t="s">
        <v>231</v>
      </c>
      <c r="B166" s="7">
        <v>72.3</v>
      </c>
      <c r="C166" s="7">
        <v>32.25</v>
      </c>
      <c r="D166" s="7">
        <v>12.87</v>
      </c>
      <c r="E166" s="7">
        <v>12.69</v>
      </c>
      <c r="F166" s="7">
        <v>15</v>
      </c>
      <c r="G166" s="7">
        <v>78.08</v>
      </c>
      <c r="H166" s="7">
        <v>36.49</v>
      </c>
      <c r="I166" s="7">
        <v>28.75</v>
      </c>
      <c r="J166" s="7">
        <v>12.84</v>
      </c>
      <c r="K166" s="7">
        <v>78.95</v>
      </c>
      <c r="L166" s="7">
        <v>50.68</v>
      </c>
      <c r="M166" s="7">
        <v>14.14</v>
      </c>
      <c r="N166" s="7">
        <v>14.12</v>
      </c>
      <c r="O166" s="7">
        <v>68.94</v>
      </c>
      <c r="P166" s="7">
        <v>43.91</v>
      </c>
      <c r="Q166" s="7">
        <v>8.58</v>
      </c>
      <c r="R166" s="7">
        <v>16.440000000000001</v>
      </c>
      <c r="S166" s="7">
        <v>78.44</v>
      </c>
      <c r="T166" s="7">
        <v>46.24</v>
      </c>
      <c r="U166" s="7">
        <v>14.85</v>
      </c>
      <c r="V166" s="7">
        <v>17.350000000000001</v>
      </c>
      <c r="W166" s="7">
        <v>74.510000000000005</v>
      </c>
      <c r="X166" s="7">
        <v>47.99</v>
      </c>
      <c r="Y166" s="7">
        <v>8.8699999999999992</v>
      </c>
      <c r="Z166" s="7">
        <v>17.66</v>
      </c>
      <c r="AA166" s="7">
        <v>79.2</v>
      </c>
      <c r="AB166" s="7">
        <v>46.01</v>
      </c>
      <c r="AC166" s="7">
        <v>15.75</v>
      </c>
      <c r="AD166" s="7">
        <v>17.43</v>
      </c>
      <c r="AE166" s="7">
        <v>78.459999999999994</v>
      </c>
      <c r="AF166" s="7">
        <v>42.53</v>
      </c>
      <c r="AG166" s="7">
        <v>19.010000000000002</v>
      </c>
      <c r="AH166" s="7">
        <v>16.920000000000002</v>
      </c>
      <c r="AI166" s="7">
        <v>84.42</v>
      </c>
      <c r="AJ166" s="7">
        <v>48.76</v>
      </c>
      <c r="AK166" s="7">
        <v>18.61</v>
      </c>
      <c r="AL166" s="7">
        <v>17.05</v>
      </c>
    </row>
    <row r="167" spans="1:38" ht="20.100000000000001" customHeight="1">
      <c r="A167" s="9" t="s">
        <v>277</v>
      </c>
      <c r="B167" s="7">
        <v>77.11</v>
      </c>
      <c r="C167" s="7">
        <v>32.76</v>
      </c>
      <c r="D167" s="7">
        <v>20.77</v>
      </c>
      <c r="E167" s="7">
        <v>12.96</v>
      </c>
      <c r="F167" s="7">
        <v>11.63</v>
      </c>
      <c r="G167" s="7">
        <v>79.8</v>
      </c>
      <c r="H167" s="7">
        <v>36.380000000000003</v>
      </c>
      <c r="I167" s="7">
        <v>30.4</v>
      </c>
      <c r="J167" s="7">
        <v>13.02</v>
      </c>
      <c r="K167" s="7">
        <v>80.680000000000007</v>
      </c>
      <c r="L167" s="7">
        <v>47.67</v>
      </c>
      <c r="M167" s="7">
        <v>19.170000000000002</v>
      </c>
      <c r="N167" s="7">
        <v>13.84</v>
      </c>
      <c r="O167" s="7">
        <v>75.33</v>
      </c>
      <c r="P167" s="7">
        <v>45.58</v>
      </c>
      <c r="Q167" s="7">
        <v>13.09</v>
      </c>
      <c r="R167" s="7">
        <v>16.670000000000002</v>
      </c>
      <c r="S167" s="7">
        <v>76.84</v>
      </c>
      <c r="T167" s="7">
        <v>44.5</v>
      </c>
      <c r="U167" s="7">
        <v>14.93</v>
      </c>
      <c r="V167" s="7">
        <v>17.41</v>
      </c>
      <c r="W167" s="7">
        <v>75.48</v>
      </c>
      <c r="X167" s="7">
        <v>43.62</v>
      </c>
      <c r="Y167" s="7">
        <v>14.69</v>
      </c>
      <c r="Z167" s="7">
        <v>17.16</v>
      </c>
      <c r="AA167" s="7">
        <v>79.8</v>
      </c>
      <c r="AB167" s="7">
        <v>44.92</v>
      </c>
      <c r="AC167" s="7">
        <v>17.649999999999999</v>
      </c>
      <c r="AD167" s="7">
        <v>16.75</v>
      </c>
      <c r="AE167" s="7">
        <v>77.36</v>
      </c>
      <c r="AF167" s="7">
        <v>43.58</v>
      </c>
      <c r="AG167" s="7">
        <v>16.329999999999998</v>
      </c>
      <c r="AH167" s="7">
        <v>17.45</v>
      </c>
      <c r="AI167" s="7">
        <v>80.209999999999994</v>
      </c>
      <c r="AJ167" s="7">
        <v>43.53</v>
      </c>
      <c r="AK167" s="7">
        <v>19.37</v>
      </c>
      <c r="AL167" s="7">
        <v>17.309999999999999</v>
      </c>
    </row>
    <row r="168" spans="1:38" ht="20.100000000000001" customHeight="1">
      <c r="A168" s="9" t="s">
        <v>211</v>
      </c>
      <c r="B168" s="7">
        <v>82.84</v>
      </c>
      <c r="C168" s="7">
        <v>34.96</v>
      </c>
      <c r="D168" s="7">
        <v>24.36</v>
      </c>
      <c r="E168" s="7">
        <v>13.71</v>
      </c>
      <c r="F168" s="7">
        <v>11.01</v>
      </c>
      <c r="G168" s="7">
        <v>83.31</v>
      </c>
      <c r="H168" s="7">
        <v>37.93</v>
      </c>
      <c r="I168" s="7">
        <v>32.67</v>
      </c>
      <c r="J168" s="7">
        <v>12.71</v>
      </c>
      <c r="K168" s="7">
        <v>87.12</v>
      </c>
      <c r="L168" s="7">
        <v>48.8</v>
      </c>
      <c r="M168" s="7">
        <v>23.94</v>
      </c>
      <c r="N168" s="7">
        <v>14.37</v>
      </c>
      <c r="O168" s="7">
        <v>73.03</v>
      </c>
      <c r="P168" s="7">
        <v>46.3</v>
      </c>
      <c r="Q168" s="7">
        <v>9.5399999999999991</v>
      </c>
      <c r="R168" s="7">
        <v>17.2</v>
      </c>
      <c r="S168" s="7">
        <v>81.040000000000006</v>
      </c>
      <c r="T168" s="7">
        <v>44.65</v>
      </c>
      <c r="U168" s="7">
        <v>18.670000000000002</v>
      </c>
      <c r="V168" s="7">
        <v>17.72</v>
      </c>
      <c r="W168" s="7">
        <v>80.87</v>
      </c>
      <c r="X168" s="7">
        <v>43.01</v>
      </c>
      <c r="Y168" s="7">
        <v>20.100000000000001</v>
      </c>
      <c r="Z168" s="7">
        <v>17.75</v>
      </c>
      <c r="AA168" s="7">
        <v>79.87</v>
      </c>
      <c r="AB168" s="7">
        <v>44.64</v>
      </c>
      <c r="AC168" s="7">
        <v>17.690000000000001</v>
      </c>
      <c r="AD168" s="7">
        <v>17.54</v>
      </c>
      <c r="AE168" s="7">
        <v>82.25</v>
      </c>
      <c r="AF168" s="7">
        <v>45.41</v>
      </c>
      <c r="AG168" s="7">
        <v>18.98</v>
      </c>
      <c r="AH168" s="7">
        <v>17.86</v>
      </c>
      <c r="AI168" s="7">
        <v>79.849999999999994</v>
      </c>
      <c r="AJ168" s="7">
        <v>45.38</v>
      </c>
      <c r="AK168" s="7">
        <v>16.93</v>
      </c>
      <c r="AL168" s="7">
        <v>17.54</v>
      </c>
    </row>
    <row r="169" spans="1:38" ht="20.100000000000001" customHeight="1">
      <c r="A169" s="9" t="s">
        <v>201</v>
      </c>
      <c r="B169" s="7">
        <v>82.01</v>
      </c>
      <c r="C169" s="7">
        <v>35.68</v>
      </c>
      <c r="D169" s="7">
        <v>21.28</v>
      </c>
      <c r="E169" s="7">
        <v>12.02</v>
      </c>
      <c r="F169" s="7">
        <v>14.2</v>
      </c>
      <c r="G169" s="7">
        <v>83.54</v>
      </c>
      <c r="H169" s="7">
        <v>37.99</v>
      </c>
      <c r="I169" s="7">
        <v>31.78</v>
      </c>
      <c r="J169" s="7">
        <v>13.77</v>
      </c>
      <c r="K169" s="7">
        <v>79.069999999999993</v>
      </c>
      <c r="L169" s="7">
        <v>45.47</v>
      </c>
      <c r="M169" s="7">
        <v>19.989999999999998</v>
      </c>
      <c r="N169" s="7">
        <v>13.61</v>
      </c>
      <c r="O169" s="7">
        <v>72.2</v>
      </c>
      <c r="P169" s="7">
        <v>46.3</v>
      </c>
      <c r="Q169" s="7">
        <v>9.06</v>
      </c>
      <c r="R169" s="7">
        <v>16.84</v>
      </c>
      <c r="S169" s="7">
        <v>74.459999999999994</v>
      </c>
      <c r="T169" s="7">
        <v>45.06</v>
      </c>
      <c r="U169" s="7">
        <v>11.64</v>
      </c>
      <c r="V169" s="7">
        <v>17.760000000000002</v>
      </c>
      <c r="W169" s="7">
        <v>71.540000000000006</v>
      </c>
      <c r="X169" s="7">
        <v>43.7</v>
      </c>
      <c r="Y169" s="7">
        <v>9.7100000000000009</v>
      </c>
      <c r="Z169" s="7">
        <v>18.13</v>
      </c>
      <c r="AA169" s="7">
        <v>80.45</v>
      </c>
      <c r="AB169" s="7">
        <v>48.23</v>
      </c>
      <c r="AC169" s="7">
        <v>15.97</v>
      </c>
      <c r="AD169" s="7">
        <v>16.25</v>
      </c>
      <c r="AE169" s="7">
        <v>76.400000000000006</v>
      </c>
      <c r="AF169" s="7">
        <v>44.73</v>
      </c>
      <c r="AG169" s="7">
        <v>13.63</v>
      </c>
      <c r="AH169" s="7">
        <v>18.04</v>
      </c>
      <c r="AI169" s="7">
        <v>77.010000000000005</v>
      </c>
      <c r="AJ169" s="7">
        <v>44.46</v>
      </c>
      <c r="AK169" s="7">
        <v>15.77</v>
      </c>
      <c r="AL169" s="7">
        <v>16.78</v>
      </c>
    </row>
    <row r="170" spans="1:38" ht="20.100000000000001" customHeight="1">
      <c r="A170" s="9" t="s">
        <v>208</v>
      </c>
      <c r="B170" s="7">
        <v>72.040000000000006</v>
      </c>
      <c r="C170" s="7">
        <v>29.32</v>
      </c>
      <c r="D170" s="7">
        <v>20.95</v>
      </c>
      <c r="E170" s="7">
        <v>13.74</v>
      </c>
      <c r="F170" s="6" t="s">
        <v>268</v>
      </c>
      <c r="G170" s="7">
        <v>84.89</v>
      </c>
      <c r="H170" s="7">
        <v>37.85</v>
      </c>
      <c r="I170" s="7">
        <v>33.39</v>
      </c>
      <c r="J170" s="7">
        <v>13.66</v>
      </c>
      <c r="K170" s="7">
        <v>86.69</v>
      </c>
      <c r="L170" s="7">
        <v>47.26</v>
      </c>
      <c r="M170" s="7">
        <v>25.3</v>
      </c>
      <c r="N170" s="7">
        <v>14.13</v>
      </c>
      <c r="O170" s="7">
        <v>80.27</v>
      </c>
      <c r="P170" s="7">
        <v>45.92</v>
      </c>
      <c r="Q170" s="7">
        <v>16.420000000000002</v>
      </c>
      <c r="R170" s="7">
        <v>17.920000000000002</v>
      </c>
      <c r="S170" s="7">
        <v>74.03</v>
      </c>
      <c r="T170" s="7">
        <v>44.79</v>
      </c>
      <c r="U170" s="7">
        <v>11.4</v>
      </c>
      <c r="V170" s="7">
        <v>17.84</v>
      </c>
      <c r="W170" s="7">
        <v>75.95</v>
      </c>
      <c r="X170" s="7">
        <v>44.35</v>
      </c>
      <c r="Y170" s="7">
        <v>14.14</v>
      </c>
      <c r="Z170" s="7">
        <v>17.45</v>
      </c>
      <c r="AA170" s="7">
        <v>83</v>
      </c>
      <c r="AB170" s="7">
        <v>46.4</v>
      </c>
      <c r="AC170" s="7">
        <v>19.41</v>
      </c>
      <c r="AD170" s="7">
        <v>17.190000000000001</v>
      </c>
      <c r="AE170" s="7">
        <v>78.13</v>
      </c>
      <c r="AF170" s="7">
        <v>44.37</v>
      </c>
      <c r="AG170" s="7">
        <v>16.5</v>
      </c>
      <c r="AH170" s="7">
        <v>17.260000000000002</v>
      </c>
      <c r="AI170" s="7">
        <v>80.05</v>
      </c>
      <c r="AJ170" s="7">
        <v>45.92</v>
      </c>
      <c r="AK170" s="7">
        <v>16.78</v>
      </c>
      <c r="AL170" s="7">
        <v>17.350000000000001</v>
      </c>
    </row>
    <row r="171" spans="1:38" ht="20.100000000000001" customHeight="1">
      <c r="A171" s="9" t="s">
        <v>212</v>
      </c>
      <c r="B171" s="7">
        <v>81.03</v>
      </c>
      <c r="C171" s="7">
        <v>34.99</v>
      </c>
      <c r="D171" s="7">
        <v>18.399999999999999</v>
      </c>
      <c r="E171" s="7">
        <v>14.46</v>
      </c>
      <c r="F171" s="7">
        <v>14.32</v>
      </c>
      <c r="G171" s="7">
        <v>79.67</v>
      </c>
      <c r="H171" s="7">
        <v>37.909999999999997</v>
      </c>
      <c r="I171" s="7">
        <v>28.19</v>
      </c>
      <c r="J171" s="7">
        <v>13.58</v>
      </c>
      <c r="K171" s="7">
        <v>80.900000000000006</v>
      </c>
      <c r="L171" s="7">
        <v>46.89</v>
      </c>
      <c r="M171" s="7">
        <v>20.45</v>
      </c>
      <c r="N171" s="7">
        <v>13.55</v>
      </c>
      <c r="O171" s="7">
        <v>69.89</v>
      </c>
      <c r="P171" s="7">
        <v>44.73</v>
      </c>
      <c r="Q171" s="7">
        <v>9.16</v>
      </c>
      <c r="R171" s="7">
        <v>15.99</v>
      </c>
      <c r="S171" s="7">
        <v>80.290000000000006</v>
      </c>
      <c r="T171" s="7">
        <v>44.25</v>
      </c>
      <c r="U171" s="7">
        <v>18.89</v>
      </c>
      <c r="V171" s="7">
        <v>17.149999999999999</v>
      </c>
      <c r="W171" s="7">
        <v>69.599999999999994</v>
      </c>
      <c r="X171" s="7">
        <v>40.4</v>
      </c>
      <c r="Y171" s="7">
        <v>13.89</v>
      </c>
      <c r="Z171" s="7">
        <v>15.31</v>
      </c>
      <c r="AA171" s="7">
        <v>81.239999999999995</v>
      </c>
      <c r="AB171" s="7">
        <v>45.09</v>
      </c>
      <c r="AC171" s="7">
        <v>19.27</v>
      </c>
      <c r="AD171" s="7">
        <v>16.88</v>
      </c>
      <c r="AE171" s="7">
        <v>74.14</v>
      </c>
      <c r="AF171" s="7">
        <v>42.74</v>
      </c>
      <c r="AG171" s="7">
        <v>13.28</v>
      </c>
      <c r="AH171" s="7">
        <v>18.12</v>
      </c>
      <c r="AI171" s="7">
        <v>79.25</v>
      </c>
      <c r="AJ171" s="7">
        <v>43.64</v>
      </c>
      <c r="AK171" s="7">
        <v>18.45</v>
      </c>
      <c r="AL171" s="7">
        <v>17.149999999999999</v>
      </c>
    </row>
    <row r="172" spans="1:38" ht="20.100000000000001" customHeight="1">
      <c r="A172" s="9" t="s">
        <v>203</v>
      </c>
      <c r="B172" s="7">
        <v>76.430000000000007</v>
      </c>
      <c r="C172" s="7">
        <v>30.29</v>
      </c>
      <c r="D172" s="7">
        <v>23.25</v>
      </c>
      <c r="E172" s="7">
        <v>12.79</v>
      </c>
      <c r="F172" s="7">
        <v>10.87</v>
      </c>
      <c r="G172" s="7">
        <v>77.28</v>
      </c>
      <c r="H172" s="7">
        <v>34.4</v>
      </c>
      <c r="I172" s="7">
        <v>30.22</v>
      </c>
      <c r="J172" s="7">
        <v>12.66</v>
      </c>
      <c r="K172" s="7">
        <v>76.680000000000007</v>
      </c>
      <c r="L172" s="7">
        <v>49.73</v>
      </c>
      <c r="M172" s="7">
        <v>14.16</v>
      </c>
      <c r="N172" s="7">
        <v>12.79</v>
      </c>
      <c r="O172" s="7">
        <v>77.540000000000006</v>
      </c>
      <c r="P172" s="7">
        <v>42.94</v>
      </c>
      <c r="Q172" s="7">
        <v>19.57</v>
      </c>
      <c r="R172" s="7">
        <v>15.03</v>
      </c>
      <c r="S172" s="7">
        <v>83.1</v>
      </c>
      <c r="T172" s="7">
        <v>44.83</v>
      </c>
      <c r="U172" s="7">
        <v>20.55</v>
      </c>
      <c r="V172" s="7">
        <v>17.71</v>
      </c>
      <c r="W172" s="7">
        <v>83.99</v>
      </c>
      <c r="X172" s="7">
        <v>45.76</v>
      </c>
      <c r="Y172" s="7">
        <v>21.16</v>
      </c>
      <c r="Z172" s="7">
        <v>17.07</v>
      </c>
      <c r="AA172" s="7">
        <v>84.15</v>
      </c>
      <c r="AB172" s="7">
        <v>49.07</v>
      </c>
      <c r="AC172" s="7">
        <v>17.46</v>
      </c>
      <c r="AD172" s="7">
        <v>17.61</v>
      </c>
      <c r="AE172" s="7">
        <v>80.44</v>
      </c>
      <c r="AF172" s="7">
        <v>43.97</v>
      </c>
      <c r="AG172" s="7">
        <v>19.79</v>
      </c>
      <c r="AH172" s="7">
        <v>16.690000000000001</v>
      </c>
      <c r="AI172" s="7">
        <v>81.99</v>
      </c>
      <c r="AJ172" s="7">
        <v>44.32</v>
      </c>
      <c r="AK172" s="7">
        <v>19.579999999999998</v>
      </c>
      <c r="AL172" s="7">
        <v>18.09</v>
      </c>
    </row>
    <row r="173" spans="1:38" ht="20.100000000000001" customHeight="1">
      <c r="A173" s="9" t="s">
        <v>202</v>
      </c>
      <c r="B173" s="7">
        <v>69.930000000000007</v>
      </c>
      <c r="C173" s="7">
        <v>31.96</v>
      </c>
      <c r="D173" s="7">
        <v>16.05</v>
      </c>
      <c r="E173" s="7">
        <v>11.05</v>
      </c>
      <c r="F173" s="7">
        <v>11.67</v>
      </c>
      <c r="G173" s="7">
        <v>75.849999999999994</v>
      </c>
      <c r="H173" s="7">
        <v>36.79</v>
      </c>
      <c r="I173" s="7">
        <v>25.24</v>
      </c>
      <c r="J173" s="7">
        <v>13.82</v>
      </c>
      <c r="K173" s="7">
        <v>84.36</v>
      </c>
      <c r="L173" s="7">
        <v>49.56</v>
      </c>
      <c r="M173" s="7">
        <v>20.69</v>
      </c>
      <c r="N173" s="7">
        <v>14.11</v>
      </c>
      <c r="O173" s="7">
        <v>71.790000000000006</v>
      </c>
      <c r="P173" s="7">
        <v>46.5</v>
      </c>
      <c r="Q173" s="7">
        <v>8.33</v>
      </c>
      <c r="R173" s="7">
        <v>16.95</v>
      </c>
      <c r="S173" s="7">
        <v>79.260000000000005</v>
      </c>
      <c r="T173" s="7">
        <v>45.13</v>
      </c>
      <c r="U173" s="7">
        <v>16.54</v>
      </c>
      <c r="V173" s="7">
        <v>17.59</v>
      </c>
      <c r="W173" s="7">
        <v>69.8</v>
      </c>
      <c r="X173" s="7">
        <v>45.53</v>
      </c>
      <c r="Y173" s="7">
        <v>7.17</v>
      </c>
      <c r="Z173" s="7">
        <v>17.100000000000001</v>
      </c>
      <c r="AA173" s="7">
        <v>75.61</v>
      </c>
      <c r="AB173" s="7">
        <v>46.95</v>
      </c>
      <c r="AC173" s="7">
        <v>10.54</v>
      </c>
      <c r="AD173" s="7">
        <v>18.12</v>
      </c>
      <c r="AE173" s="7">
        <v>74.61</v>
      </c>
      <c r="AF173" s="7">
        <v>40.26</v>
      </c>
      <c r="AG173" s="7">
        <v>16.350000000000001</v>
      </c>
      <c r="AH173" s="7">
        <v>18</v>
      </c>
      <c r="AI173" s="7">
        <v>79.819999999999993</v>
      </c>
      <c r="AJ173" s="7">
        <v>41.89</v>
      </c>
      <c r="AK173" s="7">
        <v>20.95</v>
      </c>
      <c r="AL173" s="7">
        <v>16.989999999999998</v>
      </c>
    </row>
    <row r="174" spans="1:38" ht="20.100000000000001" customHeight="1">
      <c r="A174" s="9" t="s">
        <v>207</v>
      </c>
      <c r="B174" s="7">
        <v>70.3</v>
      </c>
      <c r="C174" s="7">
        <v>30.18</v>
      </c>
      <c r="D174" s="7">
        <v>13.37</v>
      </c>
      <c r="E174" s="7">
        <v>13.04</v>
      </c>
      <c r="F174" s="7">
        <v>14.52</v>
      </c>
      <c r="G174" s="7">
        <v>71.09</v>
      </c>
      <c r="H174" s="7">
        <v>31.92</v>
      </c>
      <c r="I174" s="7">
        <v>27.1</v>
      </c>
      <c r="J174" s="7">
        <v>12.07</v>
      </c>
      <c r="K174" s="7">
        <v>77.44</v>
      </c>
      <c r="L174" s="7">
        <v>44.67</v>
      </c>
      <c r="M174" s="7">
        <v>21.1</v>
      </c>
      <c r="N174" s="7">
        <v>11.67</v>
      </c>
      <c r="O174" s="7">
        <v>75.13</v>
      </c>
      <c r="P174" s="7">
        <v>46.65</v>
      </c>
      <c r="Q174" s="7">
        <v>12.32</v>
      </c>
      <c r="R174" s="7">
        <v>16.149999999999999</v>
      </c>
      <c r="S174" s="7">
        <v>71.42</v>
      </c>
      <c r="T174" s="7">
        <v>45.36</v>
      </c>
      <c r="U174" s="7">
        <v>9.26</v>
      </c>
      <c r="V174" s="7">
        <v>16.809999999999999</v>
      </c>
      <c r="W174" s="7">
        <v>78.02</v>
      </c>
      <c r="X174" s="7">
        <v>44.45</v>
      </c>
      <c r="Y174" s="7">
        <v>17.32</v>
      </c>
      <c r="Z174" s="7">
        <v>16.260000000000002</v>
      </c>
      <c r="AA174" s="7">
        <v>77.459999999999994</v>
      </c>
      <c r="AB174" s="7">
        <v>44.2</v>
      </c>
      <c r="AC174" s="7">
        <v>16.61</v>
      </c>
      <c r="AD174" s="7">
        <v>16.649999999999999</v>
      </c>
      <c r="AE174" s="7">
        <v>83.06</v>
      </c>
      <c r="AF174" s="7">
        <v>46.54</v>
      </c>
      <c r="AG174" s="7">
        <v>18.37</v>
      </c>
      <c r="AH174" s="7">
        <v>18.149999999999999</v>
      </c>
      <c r="AI174" s="7">
        <v>81.2</v>
      </c>
      <c r="AJ174" s="7">
        <v>45.93</v>
      </c>
      <c r="AK174" s="7">
        <v>18.489999999999998</v>
      </c>
      <c r="AL174" s="7">
        <v>16.78</v>
      </c>
    </row>
    <row r="175" spans="1:38" ht="20.100000000000001" customHeight="1">
      <c r="A175" s="9" t="s">
        <v>213</v>
      </c>
      <c r="B175" s="7">
        <v>70.59</v>
      </c>
      <c r="C175" s="7">
        <v>32.25</v>
      </c>
      <c r="D175" s="7">
        <v>12.23</v>
      </c>
      <c r="E175" s="7">
        <v>11.92</v>
      </c>
      <c r="F175" s="7">
        <v>15</v>
      </c>
      <c r="G175" s="7">
        <v>79.03</v>
      </c>
      <c r="H175" s="7">
        <v>35.06</v>
      </c>
      <c r="I175" s="7">
        <v>32.42</v>
      </c>
      <c r="J175" s="7">
        <v>11.54</v>
      </c>
      <c r="K175" s="7">
        <v>77.72</v>
      </c>
      <c r="L175" s="7">
        <v>46.57</v>
      </c>
      <c r="M175" s="7">
        <v>18.010000000000002</v>
      </c>
      <c r="N175" s="7">
        <v>13.15</v>
      </c>
      <c r="O175" s="7">
        <v>68.88</v>
      </c>
      <c r="P175" s="7">
        <v>41.41</v>
      </c>
      <c r="Q175" s="7">
        <v>12.72</v>
      </c>
      <c r="R175" s="7">
        <v>14.75</v>
      </c>
      <c r="S175" s="7">
        <v>68.8</v>
      </c>
      <c r="T175" s="7">
        <v>40.770000000000003</v>
      </c>
      <c r="U175" s="7">
        <v>13.29</v>
      </c>
      <c r="V175" s="7">
        <v>14.74</v>
      </c>
      <c r="W175" s="7">
        <v>69.260000000000005</v>
      </c>
      <c r="X175" s="7">
        <v>41.51</v>
      </c>
      <c r="Y175" s="7">
        <v>15.07</v>
      </c>
      <c r="Z175" s="7">
        <v>12.68</v>
      </c>
      <c r="AA175" s="7">
        <v>72.42</v>
      </c>
      <c r="AB175" s="7">
        <v>43.79</v>
      </c>
      <c r="AC175" s="7">
        <v>17.59</v>
      </c>
      <c r="AD175" s="7">
        <v>11.05</v>
      </c>
      <c r="AE175" s="7">
        <v>71.900000000000006</v>
      </c>
      <c r="AF175" s="7">
        <v>41.12</v>
      </c>
      <c r="AG175" s="7">
        <v>16.48</v>
      </c>
      <c r="AH175" s="7">
        <v>14.3</v>
      </c>
      <c r="AI175" s="7">
        <v>72.53</v>
      </c>
      <c r="AJ175" s="7">
        <v>37.32</v>
      </c>
      <c r="AK175" s="7">
        <v>20.71</v>
      </c>
      <c r="AL175" s="7">
        <v>14.5</v>
      </c>
    </row>
    <row r="176" spans="1:38" ht="20.100000000000001" customHeight="1">
      <c r="A176" s="9" t="s">
        <v>204</v>
      </c>
      <c r="B176" s="7">
        <v>73.52</v>
      </c>
      <c r="C176" s="7">
        <v>32.11</v>
      </c>
      <c r="D176" s="7">
        <v>13.59</v>
      </c>
      <c r="E176" s="7">
        <v>13.72</v>
      </c>
      <c r="F176" s="7">
        <v>15</v>
      </c>
      <c r="G176" s="7">
        <v>80.16</v>
      </c>
      <c r="H176" s="7">
        <v>37.5</v>
      </c>
      <c r="I176" s="7">
        <v>28.91</v>
      </c>
      <c r="J176" s="7">
        <v>13.75</v>
      </c>
      <c r="K176" s="7">
        <v>85.07</v>
      </c>
      <c r="L176" s="7">
        <v>51.7</v>
      </c>
      <c r="M176" s="7">
        <v>19.62</v>
      </c>
      <c r="N176" s="7">
        <v>13.75</v>
      </c>
      <c r="O176" s="7">
        <v>73.349999999999994</v>
      </c>
      <c r="P176" s="7">
        <v>44.07</v>
      </c>
      <c r="Q176" s="7">
        <v>13.3</v>
      </c>
      <c r="R176" s="7">
        <v>15.97</v>
      </c>
      <c r="S176" s="7">
        <v>77.33</v>
      </c>
      <c r="T176" s="7">
        <v>44.73</v>
      </c>
      <c r="U176" s="7">
        <v>16.260000000000002</v>
      </c>
      <c r="V176" s="7">
        <v>16.350000000000001</v>
      </c>
      <c r="W176" s="7">
        <v>74.31</v>
      </c>
      <c r="X176" s="7">
        <v>45.58</v>
      </c>
      <c r="Y176" s="7">
        <v>16.579999999999998</v>
      </c>
      <c r="Z176" s="7">
        <v>12.15</v>
      </c>
      <c r="AA176" s="7">
        <v>77.010000000000005</v>
      </c>
      <c r="AB176" s="7">
        <v>45.34</v>
      </c>
      <c r="AC176" s="7">
        <v>15.6</v>
      </c>
      <c r="AD176" s="7">
        <v>16.07</v>
      </c>
      <c r="AE176" s="7">
        <v>68.88</v>
      </c>
      <c r="AF176" s="7">
        <v>43.87</v>
      </c>
      <c r="AG176" s="7">
        <v>16</v>
      </c>
      <c r="AH176" s="7">
        <v>9.01</v>
      </c>
      <c r="AI176" s="7">
        <v>77.05</v>
      </c>
      <c r="AJ176" s="7">
        <v>43.55</v>
      </c>
      <c r="AK176" s="7">
        <v>21.58</v>
      </c>
      <c r="AL176" s="7">
        <v>11.92</v>
      </c>
    </row>
    <row r="177" spans="1:38" ht="20.100000000000001" customHeight="1">
      <c r="A177" s="9" t="s">
        <v>210</v>
      </c>
      <c r="B177" s="7">
        <v>72.510000000000005</v>
      </c>
      <c r="C177" s="7">
        <v>29.62</v>
      </c>
      <c r="D177" s="7">
        <v>15.43</v>
      </c>
      <c r="E177" s="7">
        <v>13.33</v>
      </c>
      <c r="F177" s="7">
        <v>15</v>
      </c>
      <c r="G177" s="7">
        <v>74.06</v>
      </c>
      <c r="H177" s="7">
        <v>31.36</v>
      </c>
      <c r="I177" s="7">
        <v>32.700000000000003</v>
      </c>
      <c r="J177" s="7">
        <v>10</v>
      </c>
      <c r="K177" s="7">
        <v>61.54</v>
      </c>
      <c r="L177" s="7">
        <v>36.659999999999997</v>
      </c>
      <c r="M177" s="7">
        <v>14.02</v>
      </c>
      <c r="N177" s="7">
        <v>10.86</v>
      </c>
      <c r="O177" s="7">
        <v>75.55</v>
      </c>
      <c r="P177" s="7">
        <v>43.65</v>
      </c>
      <c r="Q177" s="7">
        <v>15.59</v>
      </c>
      <c r="R177" s="7">
        <v>16.309999999999999</v>
      </c>
      <c r="S177" s="7">
        <v>75.760000000000005</v>
      </c>
      <c r="T177" s="7">
        <v>40.020000000000003</v>
      </c>
      <c r="U177" s="7">
        <v>18.579999999999998</v>
      </c>
      <c r="V177" s="7">
        <v>17.170000000000002</v>
      </c>
      <c r="W177" s="7">
        <v>74.81</v>
      </c>
      <c r="X177" s="7">
        <v>42.26</v>
      </c>
      <c r="Y177" s="7">
        <v>17.079999999999998</v>
      </c>
      <c r="Z177" s="7">
        <v>15.47</v>
      </c>
      <c r="AA177" s="7">
        <v>71.63</v>
      </c>
      <c r="AB177" s="7">
        <v>37.840000000000003</v>
      </c>
      <c r="AC177" s="7">
        <v>18.03</v>
      </c>
      <c r="AD177" s="7">
        <v>15.76</v>
      </c>
      <c r="AE177" s="7">
        <v>72.819999999999993</v>
      </c>
      <c r="AF177" s="7">
        <v>37.659999999999997</v>
      </c>
      <c r="AG177" s="7">
        <v>19.75</v>
      </c>
      <c r="AH177" s="7">
        <v>15.41</v>
      </c>
      <c r="AI177" s="7">
        <v>71.52</v>
      </c>
      <c r="AJ177" s="7">
        <v>37.07</v>
      </c>
      <c r="AK177" s="7">
        <v>18.43</v>
      </c>
      <c r="AL177" s="7">
        <v>16.02</v>
      </c>
    </row>
    <row r="178" spans="1:38" ht="20.100000000000001" customHeight="1">
      <c r="A178" s="9" t="s">
        <v>209</v>
      </c>
      <c r="B178" s="7">
        <v>75.39</v>
      </c>
      <c r="C178" s="7">
        <v>29.27</v>
      </c>
      <c r="D178" s="7">
        <v>20.98</v>
      </c>
      <c r="E178" s="7">
        <v>12.39</v>
      </c>
      <c r="F178" s="7">
        <v>13.73</v>
      </c>
      <c r="G178" s="7">
        <v>75.819999999999993</v>
      </c>
      <c r="H178" s="7">
        <v>39.869999999999997</v>
      </c>
      <c r="I178" s="7">
        <v>24.41</v>
      </c>
      <c r="J178" s="7">
        <v>11.54</v>
      </c>
      <c r="K178" s="7">
        <v>77.790000000000006</v>
      </c>
      <c r="L178" s="7">
        <v>44.71</v>
      </c>
      <c r="M178" s="7">
        <v>19.05</v>
      </c>
      <c r="N178" s="7">
        <v>14.03</v>
      </c>
      <c r="O178" s="7">
        <v>77.400000000000006</v>
      </c>
      <c r="P178" s="7">
        <v>45.3</v>
      </c>
      <c r="Q178" s="7">
        <v>16.420000000000002</v>
      </c>
      <c r="R178" s="7">
        <v>15.67</v>
      </c>
      <c r="S178" s="7">
        <v>74.900000000000006</v>
      </c>
      <c r="T178" s="7">
        <v>44.61</v>
      </c>
      <c r="U178" s="7">
        <v>13.56</v>
      </c>
      <c r="V178" s="7">
        <v>16.73</v>
      </c>
      <c r="W178" s="7">
        <v>76.05</v>
      </c>
      <c r="X178" s="7">
        <v>46.58</v>
      </c>
      <c r="Y178" s="7">
        <v>13.84</v>
      </c>
      <c r="Z178" s="7">
        <v>15.63</v>
      </c>
      <c r="AA178" s="7">
        <v>77.61</v>
      </c>
      <c r="AB178" s="7">
        <v>41.95</v>
      </c>
      <c r="AC178" s="7">
        <v>18.73</v>
      </c>
      <c r="AD178" s="7">
        <v>16.920000000000002</v>
      </c>
      <c r="AE178" s="7">
        <v>74.13</v>
      </c>
      <c r="AF178" s="7">
        <v>39.04</v>
      </c>
      <c r="AG178" s="7">
        <v>17.899999999999999</v>
      </c>
      <c r="AH178" s="7">
        <v>17.190000000000001</v>
      </c>
      <c r="AI178" s="7">
        <v>74.760000000000005</v>
      </c>
      <c r="AJ178" s="7">
        <v>36.979999999999997</v>
      </c>
      <c r="AK178" s="7">
        <v>20.14</v>
      </c>
      <c r="AL178" s="7">
        <v>17.649999999999999</v>
      </c>
    </row>
    <row r="179" spans="1:38" ht="20.100000000000001" customHeight="1">
      <c r="A179" s="9" t="s">
        <v>206</v>
      </c>
      <c r="B179" s="7">
        <v>72.680000000000007</v>
      </c>
      <c r="C179" s="7">
        <v>35.43</v>
      </c>
      <c r="D179" s="7">
        <v>10.47</v>
      </c>
      <c r="E179" s="7">
        <v>13.18</v>
      </c>
      <c r="F179" s="7">
        <v>14.48</v>
      </c>
      <c r="G179" s="7">
        <v>71.45</v>
      </c>
      <c r="H179" s="7">
        <v>30.23</v>
      </c>
      <c r="I179" s="7">
        <v>28.19</v>
      </c>
      <c r="J179" s="7">
        <v>13.03</v>
      </c>
      <c r="K179" s="7">
        <v>78.55</v>
      </c>
      <c r="L179" s="7">
        <v>49.77</v>
      </c>
      <c r="M179" s="7">
        <v>15.1</v>
      </c>
      <c r="N179" s="7">
        <v>13.68</v>
      </c>
      <c r="O179" s="7">
        <v>77.599999999999994</v>
      </c>
      <c r="P179" s="7">
        <v>44.33</v>
      </c>
      <c r="Q179" s="7">
        <v>16.09</v>
      </c>
      <c r="R179" s="7">
        <v>17.18</v>
      </c>
      <c r="S179" s="7">
        <v>74.290000000000006</v>
      </c>
      <c r="T179" s="7">
        <v>45.16</v>
      </c>
      <c r="U179" s="7">
        <v>10.99</v>
      </c>
      <c r="V179" s="7">
        <v>18.13</v>
      </c>
      <c r="W179" s="7">
        <v>77.66</v>
      </c>
      <c r="X179" s="7">
        <v>43.71</v>
      </c>
      <c r="Y179" s="7">
        <v>16.41</v>
      </c>
      <c r="Z179" s="7">
        <v>17.54</v>
      </c>
      <c r="AA179" s="7">
        <v>78.3</v>
      </c>
      <c r="AB179" s="7">
        <v>43.21</v>
      </c>
      <c r="AC179" s="7">
        <v>19.91</v>
      </c>
      <c r="AD179" s="7">
        <v>15.18</v>
      </c>
      <c r="AE179" s="7">
        <v>67.11</v>
      </c>
      <c r="AF179" s="7">
        <v>38.700000000000003</v>
      </c>
      <c r="AG179" s="7">
        <v>12.6</v>
      </c>
      <c r="AH179" s="7">
        <v>15.81</v>
      </c>
      <c r="AI179" s="7">
        <v>77.47</v>
      </c>
      <c r="AJ179" s="7">
        <v>40.81</v>
      </c>
      <c r="AK179" s="7">
        <v>19.100000000000001</v>
      </c>
      <c r="AL179" s="7">
        <v>17.57</v>
      </c>
    </row>
    <row r="180" spans="1:38" ht="20.100000000000001" customHeight="1">
      <c r="A180" s="9" t="s">
        <v>200</v>
      </c>
      <c r="B180" s="7">
        <v>74.42</v>
      </c>
      <c r="C180" s="7">
        <v>34.33</v>
      </c>
      <c r="D180" s="7">
        <v>17.760000000000002</v>
      </c>
      <c r="E180" s="7">
        <v>11.38</v>
      </c>
      <c r="F180" s="7">
        <v>11.89</v>
      </c>
      <c r="G180" s="7">
        <v>67.63</v>
      </c>
      <c r="H180" s="7">
        <v>38.4</v>
      </c>
      <c r="I180" s="7">
        <v>20.03</v>
      </c>
      <c r="J180" s="7">
        <v>9.1999999999999993</v>
      </c>
      <c r="K180" s="7">
        <v>83.53</v>
      </c>
      <c r="L180" s="7">
        <v>48.37</v>
      </c>
      <c r="M180" s="7">
        <v>21.37</v>
      </c>
      <c r="N180" s="7">
        <v>13.79</v>
      </c>
      <c r="O180" s="7">
        <v>76.180000000000007</v>
      </c>
      <c r="P180" s="7">
        <v>44.7</v>
      </c>
      <c r="Q180" s="7">
        <v>15.89</v>
      </c>
      <c r="R180" s="7">
        <v>15.59</v>
      </c>
      <c r="S180" s="7">
        <v>76.400000000000006</v>
      </c>
      <c r="T180" s="7">
        <v>44.27</v>
      </c>
      <c r="U180" s="7">
        <v>16.73</v>
      </c>
      <c r="V180" s="7">
        <v>15.39</v>
      </c>
      <c r="W180" s="7">
        <v>67.81</v>
      </c>
      <c r="X180" s="7">
        <v>41.14</v>
      </c>
      <c r="Y180" s="7">
        <v>8.2799999999999994</v>
      </c>
      <c r="Z180" s="7">
        <v>18.399999999999999</v>
      </c>
      <c r="AA180" s="7">
        <v>76.040000000000006</v>
      </c>
      <c r="AB180" s="7">
        <v>43.07</v>
      </c>
      <c r="AC180" s="7">
        <v>19.190000000000001</v>
      </c>
      <c r="AD180" s="7">
        <v>13.79</v>
      </c>
      <c r="AE180" s="7">
        <v>65.72</v>
      </c>
      <c r="AF180" s="7">
        <v>40.76</v>
      </c>
      <c r="AG180" s="7">
        <v>11.92</v>
      </c>
      <c r="AH180" s="7">
        <v>13.03</v>
      </c>
      <c r="AI180" s="7">
        <v>79.790000000000006</v>
      </c>
      <c r="AJ180" s="7">
        <v>42.1</v>
      </c>
      <c r="AK180" s="7">
        <v>22.11</v>
      </c>
      <c r="AL180" s="7">
        <v>15.57</v>
      </c>
    </row>
    <row r="181" spans="1:38" ht="20.100000000000001" customHeight="1">
      <c r="A181" s="9" t="s">
        <v>205</v>
      </c>
      <c r="B181" s="7">
        <v>66.25</v>
      </c>
      <c r="C181" s="7">
        <v>32.11</v>
      </c>
      <c r="D181" s="7">
        <v>14.51</v>
      </c>
      <c r="E181" s="7">
        <v>7.88</v>
      </c>
      <c r="F181" s="7">
        <v>12.44</v>
      </c>
      <c r="G181" s="7">
        <v>75.41</v>
      </c>
      <c r="H181" s="7">
        <v>34.19</v>
      </c>
      <c r="I181" s="7">
        <v>27.25</v>
      </c>
      <c r="J181" s="7">
        <v>13.96</v>
      </c>
      <c r="K181" s="7">
        <v>77.42</v>
      </c>
      <c r="L181" s="7">
        <v>48.2</v>
      </c>
      <c r="M181" s="7">
        <v>15.56</v>
      </c>
      <c r="N181" s="7">
        <v>13.66</v>
      </c>
      <c r="O181" s="7">
        <v>72.83</v>
      </c>
      <c r="P181" s="7">
        <v>46.78</v>
      </c>
      <c r="Q181" s="7">
        <v>8.82</v>
      </c>
      <c r="R181" s="7">
        <v>17.23</v>
      </c>
      <c r="S181" s="7">
        <v>72.17</v>
      </c>
      <c r="T181" s="7">
        <v>41.91</v>
      </c>
      <c r="U181" s="7">
        <v>12.68</v>
      </c>
      <c r="V181" s="7">
        <v>17.57</v>
      </c>
      <c r="W181" s="7">
        <v>75.989999999999995</v>
      </c>
      <c r="X181" s="7">
        <v>44.93</v>
      </c>
      <c r="Y181" s="7">
        <v>14.94</v>
      </c>
      <c r="Z181" s="7">
        <v>16.11</v>
      </c>
      <c r="AA181" s="7">
        <v>82.24</v>
      </c>
      <c r="AB181" s="7">
        <v>45.47</v>
      </c>
      <c r="AC181" s="7">
        <v>21.07</v>
      </c>
      <c r="AD181" s="7">
        <v>15.69</v>
      </c>
      <c r="AE181" s="7">
        <v>75.819999999999993</v>
      </c>
      <c r="AF181" s="7">
        <v>41.45</v>
      </c>
      <c r="AG181" s="7">
        <v>17.04</v>
      </c>
      <c r="AH181" s="7">
        <v>17.329999999999998</v>
      </c>
      <c r="AI181" s="7">
        <v>79.010000000000005</v>
      </c>
      <c r="AJ181" s="7">
        <v>40.54</v>
      </c>
      <c r="AK181" s="7">
        <v>22.13</v>
      </c>
      <c r="AL181" s="7">
        <v>16.34</v>
      </c>
    </row>
    <row r="182" spans="1:38" ht="20.100000000000001" customHeight="1">
      <c r="A182" s="9" t="s">
        <v>176</v>
      </c>
      <c r="B182" s="7">
        <v>75.44</v>
      </c>
      <c r="C182" s="7">
        <v>32.130000000000003</v>
      </c>
      <c r="D182" s="7">
        <v>19.45</v>
      </c>
      <c r="E182" s="7">
        <v>12.94</v>
      </c>
      <c r="F182" s="7">
        <v>11.43</v>
      </c>
      <c r="G182" s="7">
        <v>82.77</v>
      </c>
      <c r="H182" s="7">
        <v>37.770000000000003</v>
      </c>
      <c r="I182" s="7">
        <v>31.58</v>
      </c>
      <c r="J182" s="7">
        <v>13.42</v>
      </c>
      <c r="K182" s="7">
        <v>82.56</v>
      </c>
      <c r="L182" s="7">
        <v>49.08</v>
      </c>
      <c r="M182" s="7">
        <v>20.23</v>
      </c>
      <c r="N182" s="7">
        <v>13.25</v>
      </c>
      <c r="O182" s="7">
        <v>73.959999999999994</v>
      </c>
      <c r="P182" s="7">
        <v>46.22</v>
      </c>
      <c r="Q182" s="7">
        <v>10.98</v>
      </c>
      <c r="R182" s="7">
        <v>16.760000000000002</v>
      </c>
      <c r="S182" s="7">
        <v>79.19</v>
      </c>
      <c r="T182" s="7">
        <v>46.8</v>
      </c>
      <c r="U182" s="7">
        <v>15.35</v>
      </c>
      <c r="V182" s="7">
        <v>17.05</v>
      </c>
      <c r="W182" s="7">
        <v>77.66</v>
      </c>
      <c r="X182" s="7">
        <v>47.31</v>
      </c>
      <c r="Y182" s="7">
        <v>13.13</v>
      </c>
      <c r="Z182" s="7">
        <v>17.22</v>
      </c>
      <c r="AA182" s="7">
        <v>79.489999999999995</v>
      </c>
      <c r="AB182" s="7">
        <v>46.8</v>
      </c>
      <c r="AC182" s="7">
        <v>15.9</v>
      </c>
      <c r="AD182" s="7">
        <v>17.149999999999999</v>
      </c>
      <c r="AE182" s="7">
        <v>81.05</v>
      </c>
      <c r="AF182" s="7">
        <v>47.03</v>
      </c>
      <c r="AG182" s="7">
        <v>16.899999999999999</v>
      </c>
      <c r="AH182" s="7">
        <v>17.13</v>
      </c>
      <c r="AI182" s="7">
        <v>82.85</v>
      </c>
      <c r="AJ182" s="7">
        <v>47.59</v>
      </c>
      <c r="AK182" s="7">
        <v>18.13</v>
      </c>
      <c r="AL182" s="7">
        <v>17.13</v>
      </c>
    </row>
    <row r="183" spans="1:38" ht="20.100000000000001" customHeight="1">
      <c r="A183" s="9" t="s">
        <v>184</v>
      </c>
      <c r="B183" s="7">
        <v>80.680000000000007</v>
      </c>
      <c r="C183" s="7">
        <v>32.83</v>
      </c>
      <c r="D183" s="7">
        <v>23.38</v>
      </c>
      <c r="E183" s="7">
        <v>11.82</v>
      </c>
      <c r="F183" s="7">
        <v>13.16</v>
      </c>
      <c r="G183" s="7">
        <v>80.040000000000006</v>
      </c>
      <c r="H183" s="7">
        <v>33.61</v>
      </c>
      <c r="I183" s="7">
        <v>32.68</v>
      </c>
      <c r="J183" s="7">
        <v>13.75</v>
      </c>
      <c r="K183" s="7">
        <v>82.77</v>
      </c>
      <c r="L183" s="7">
        <v>48.64</v>
      </c>
      <c r="M183" s="7">
        <v>20.59</v>
      </c>
      <c r="N183" s="7">
        <v>13.54</v>
      </c>
      <c r="O183" s="7">
        <v>79.83</v>
      </c>
      <c r="P183" s="7">
        <v>45.39</v>
      </c>
      <c r="Q183" s="7">
        <v>16.7</v>
      </c>
      <c r="R183" s="7">
        <v>17.739999999999998</v>
      </c>
      <c r="S183" s="7">
        <v>79.33</v>
      </c>
      <c r="T183" s="7">
        <v>45.1</v>
      </c>
      <c r="U183" s="7">
        <v>17.32</v>
      </c>
      <c r="V183" s="7">
        <v>16.91</v>
      </c>
      <c r="W183" s="7">
        <v>73.87</v>
      </c>
      <c r="X183" s="7">
        <v>46.27</v>
      </c>
      <c r="Y183" s="7">
        <v>10.91</v>
      </c>
      <c r="Z183" s="7">
        <v>16.7</v>
      </c>
      <c r="AA183" s="7">
        <v>79.48</v>
      </c>
      <c r="AB183" s="7">
        <v>46.38</v>
      </c>
      <c r="AC183" s="7">
        <v>15.41</v>
      </c>
      <c r="AD183" s="7">
        <v>17.7</v>
      </c>
      <c r="AE183" s="7">
        <v>81.81</v>
      </c>
      <c r="AF183" s="7">
        <v>47.38</v>
      </c>
      <c r="AG183" s="7">
        <v>17.05</v>
      </c>
      <c r="AH183" s="7">
        <v>17.39</v>
      </c>
      <c r="AI183" s="7">
        <v>80.959999999999994</v>
      </c>
      <c r="AJ183" s="7">
        <v>47.75</v>
      </c>
      <c r="AK183" s="7">
        <v>15.65</v>
      </c>
      <c r="AL183" s="7">
        <v>17.559999999999999</v>
      </c>
    </row>
    <row r="184" spans="1:38" ht="20.100000000000001" customHeight="1">
      <c r="A184" s="9" t="s">
        <v>189</v>
      </c>
      <c r="B184" s="7">
        <v>74.36</v>
      </c>
      <c r="C184" s="7">
        <v>29.9</v>
      </c>
      <c r="D184" s="7">
        <v>19.72</v>
      </c>
      <c r="E184" s="7">
        <v>13.86</v>
      </c>
      <c r="F184" s="7">
        <v>11.14</v>
      </c>
      <c r="G184" s="7">
        <v>82.79</v>
      </c>
      <c r="H184" s="7">
        <v>35.85</v>
      </c>
      <c r="I184" s="7">
        <v>33.64</v>
      </c>
      <c r="J184" s="7">
        <v>13.29</v>
      </c>
      <c r="K184" s="7">
        <v>74.86</v>
      </c>
      <c r="L184" s="7">
        <v>42.18</v>
      </c>
      <c r="M184" s="7">
        <v>19.61</v>
      </c>
      <c r="N184" s="7">
        <v>13.06</v>
      </c>
      <c r="O184" s="7">
        <v>77.150000000000006</v>
      </c>
      <c r="P184" s="7">
        <v>43.08</v>
      </c>
      <c r="Q184" s="7">
        <v>17.510000000000002</v>
      </c>
      <c r="R184" s="7">
        <v>16.559999999999999</v>
      </c>
      <c r="S184" s="7">
        <v>86.08</v>
      </c>
      <c r="T184" s="7">
        <v>48.14</v>
      </c>
      <c r="U184" s="7">
        <v>20.82</v>
      </c>
      <c r="V184" s="7">
        <v>17.13</v>
      </c>
      <c r="W184" s="7">
        <v>82.49</v>
      </c>
      <c r="X184" s="7">
        <v>48.02</v>
      </c>
      <c r="Y184" s="7">
        <v>16.98</v>
      </c>
      <c r="Z184" s="7">
        <v>17.489999999999998</v>
      </c>
      <c r="AA184" s="7">
        <v>77.25</v>
      </c>
      <c r="AB184" s="7">
        <v>45.42</v>
      </c>
      <c r="AC184" s="7">
        <v>15.53</v>
      </c>
      <c r="AD184" s="7">
        <v>16.3</v>
      </c>
      <c r="AE184" s="7">
        <v>87.02</v>
      </c>
      <c r="AF184" s="7">
        <v>48.88</v>
      </c>
      <c r="AG184" s="7">
        <v>20.07</v>
      </c>
      <c r="AH184" s="7">
        <v>18.07</v>
      </c>
      <c r="AI184" s="7">
        <v>84.72</v>
      </c>
      <c r="AJ184" s="7">
        <v>47.94</v>
      </c>
      <c r="AK184" s="7">
        <v>19.8</v>
      </c>
      <c r="AL184" s="7">
        <v>16.98</v>
      </c>
    </row>
    <row r="185" spans="1:38" ht="20.100000000000001" customHeight="1">
      <c r="A185" s="9" t="s">
        <v>187</v>
      </c>
      <c r="B185" s="7">
        <v>79.180000000000007</v>
      </c>
      <c r="C185" s="7">
        <v>30.17</v>
      </c>
      <c r="D185" s="7">
        <v>21.89</v>
      </c>
      <c r="E185" s="7">
        <v>14.52</v>
      </c>
      <c r="F185" s="7">
        <v>13</v>
      </c>
      <c r="G185" s="7">
        <v>87.07</v>
      </c>
      <c r="H185" s="7">
        <v>39.54</v>
      </c>
      <c r="I185" s="7">
        <v>33.21</v>
      </c>
      <c r="J185" s="7">
        <v>14.32</v>
      </c>
      <c r="K185" s="7">
        <v>88.69</v>
      </c>
      <c r="L185" s="7">
        <v>48.92</v>
      </c>
      <c r="M185" s="7">
        <v>26.48</v>
      </c>
      <c r="N185" s="7">
        <v>13.29</v>
      </c>
      <c r="O185" s="7">
        <v>80.37</v>
      </c>
      <c r="P185" s="7">
        <v>47.91</v>
      </c>
      <c r="Q185" s="7">
        <v>15.27</v>
      </c>
      <c r="R185" s="7">
        <v>17.190000000000001</v>
      </c>
      <c r="S185" s="7">
        <v>82.93</v>
      </c>
      <c r="T185" s="7">
        <v>48.32</v>
      </c>
      <c r="U185" s="7">
        <v>16.739999999999998</v>
      </c>
      <c r="V185" s="7">
        <v>17.86</v>
      </c>
      <c r="W185" s="7">
        <v>84.92</v>
      </c>
      <c r="X185" s="7">
        <v>49.19</v>
      </c>
      <c r="Y185" s="7">
        <v>18.600000000000001</v>
      </c>
      <c r="Z185" s="7">
        <v>17.14</v>
      </c>
      <c r="AA185" s="7">
        <v>85.3</v>
      </c>
      <c r="AB185" s="7">
        <v>48.95</v>
      </c>
      <c r="AC185" s="7">
        <v>18.63</v>
      </c>
      <c r="AD185" s="7">
        <v>17.72</v>
      </c>
      <c r="AE185" s="7">
        <v>84.9</v>
      </c>
      <c r="AF185" s="7">
        <v>47.83</v>
      </c>
      <c r="AG185" s="7">
        <v>19.57</v>
      </c>
      <c r="AH185" s="7">
        <v>17.5</v>
      </c>
      <c r="AI185" s="7">
        <v>87.65</v>
      </c>
      <c r="AJ185" s="7">
        <v>50.84</v>
      </c>
      <c r="AK185" s="7">
        <v>19.45</v>
      </c>
      <c r="AL185" s="7">
        <v>17.37</v>
      </c>
    </row>
    <row r="186" spans="1:38" ht="20.100000000000001" customHeight="1">
      <c r="A186" s="9" t="s">
        <v>182</v>
      </c>
      <c r="B186" s="7">
        <v>71.569999999999993</v>
      </c>
      <c r="C186" s="7">
        <v>34.9</v>
      </c>
      <c r="D186" s="7">
        <v>15.47</v>
      </c>
      <c r="E186" s="7">
        <v>13.13</v>
      </c>
      <c r="F186" s="7">
        <v>8.4700000000000006</v>
      </c>
      <c r="G186" s="7">
        <v>83.33</v>
      </c>
      <c r="H186" s="7">
        <v>41.75</v>
      </c>
      <c r="I186" s="7">
        <v>30.06</v>
      </c>
      <c r="J186" s="7">
        <v>11.52</v>
      </c>
      <c r="K186" s="7">
        <v>87.02</v>
      </c>
      <c r="L186" s="7">
        <v>51.54</v>
      </c>
      <c r="M186" s="7">
        <v>22.43</v>
      </c>
      <c r="N186" s="7">
        <v>13.05</v>
      </c>
      <c r="O186" s="7">
        <v>70.66</v>
      </c>
      <c r="P186" s="7">
        <v>45.57</v>
      </c>
      <c r="Q186" s="7">
        <v>10.01</v>
      </c>
      <c r="R186" s="7">
        <v>15.08</v>
      </c>
      <c r="S186" s="7">
        <v>78.959999999999994</v>
      </c>
      <c r="T186" s="7">
        <v>45.79</v>
      </c>
      <c r="U186" s="7">
        <v>16.95</v>
      </c>
      <c r="V186" s="7">
        <v>16.22</v>
      </c>
      <c r="W186" s="7">
        <v>77.89</v>
      </c>
      <c r="X186" s="7">
        <v>45.65</v>
      </c>
      <c r="Y186" s="7">
        <v>15.64</v>
      </c>
      <c r="Z186" s="7">
        <v>16.600000000000001</v>
      </c>
      <c r="AA186" s="7">
        <v>81.88</v>
      </c>
      <c r="AB186" s="7">
        <v>46.75</v>
      </c>
      <c r="AC186" s="7">
        <v>18.420000000000002</v>
      </c>
      <c r="AD186" s="7">
        <v>16.71</v>
      </c>
      <c r="AE186" s="7">
        <v>81.97</v>
      </c>
      <c r="AF186" s="7">
        <v>45.24</v>
      </c>
      <c r="AG186" s="7">
        <v>18.809999999999999</v>
      </c>
      <c r="AH186" s="7">
        <v>17.920000000000002</v>
      </c>
      <c r="AI186" s="7">
        <v>83.1</v>
      </c>
      <c r="AJ186" s="7">
        <v>46.38</v>
      </c>
      <c r="AK186" s="7">
        <v>19.84</v>
      </c>
      <c r="AL186" s="7">
        <v>16.88</v>
      </c>
    </row>
    <row r="187" spans="1:38" ht="20.100000000000001" customHeight="1">
      <c r="A187" s="9" t="s">
        <v>180</v>
      </c>
      <c r="B187" s="7">
        <v>76.77</v>
      </c>
      <c r="C187" s="7">
        <v>31.36</v>
      </c>
      <c r="D187" s="7">
        <v>20.76</v>
      </c>
      <c r="E187" s="7">
        <v>14.02</v>
      </c>
      <c r="F187" s="7">
        <v>11.09</v>
      </c>
      <c r="G187" s="7">
        <v>84.36</v>
      </c>
      <c r="H187" s="7">
        <v>36.24</v>
      </c>
      <c r="I187" s="7">
        <v>35.61</v>
      </c>
      <c r="J187" s="7">
        <v>12.5</v>
      </c>
      <c r="K187" s="7">
        <v>84.03</v>
      </c>
      <c r="L187" s="7">
        <v>46.71</v>
      </c>
      <c r="M187" s="7">
        <v>25.19</v>
      </c>
      <c r="N187" s="7">
        <v>12.13</v>
      </c>
      <c r="O187" s="7">
        <v>71.98</v>
      </c>
      <c r="P187" s="7">
        <v>43.29</v>
      </c>
      <c r="Q187" s="7">
        <v>13.33</v>
      </c>
      <c r="R187" s="7">
        <v>15.36</v>
      </c>
      <c r="S187" s="7">
        <v>86.61</v>
      </c>
      <c r="T187" s="7">
        <v>50.55</v>
      </c>
      <c r="U187" s="7">
        <v>18.09</v>
      </c>
      <c r="V187" s="7">
        <v>17.97</v>
      </c>
      <c r="W187" s="7">
        <v>82.87</v>
      </c>
      <c r="X187" s="7">
        <v>46.85</v>
      </c>
      <c r="Y187" s="7">
        <v>18.55</v>
      </c>
      <c r="Z187" s="7">
        <v>17.47</v>
      </c>
      <c r="AA187" s="7">
        <v>84.34</v>
      </c>
      <c r="AB187" s="7">
        <v>48.13</v>
      </c>
      <c r="AC187" s="7">
        <v>18</v>
      </c>
      <c r="AD187" s="7">
        <v>18.2</v>
      </c>
      <c r="AE187" s="7">
        <v>84.42</v>
      </c>
      <c r="AF187" s="7">
        <v>47.55</v>
      </c>
      <c r="AG187" s="7">
        <v>18.72</v>
      </c>
      <c r="AH187" s="7">
        <v>18.16</v>
      </c>
      <c r="AI187" s="7">
        <v>83.4</v>
      </c>
      <c r="AJ187" s="7">
        <v>45.5</v>
      </c>
      <c r="AK187" s="7">
        <v>19.95</v>
      </c>
      <c r="AL187" s="7">
        <v>17.95</v>
      </c>
    </row>
    <row r="188" spans="1:38" ht="20.100000000000001" customHeight="1">
      <c r="A188" s="9" t="s">
        <v>183</v>
      </c>
      <c r="B188" s="7">
        <v>74.19</v>
      </c>
      <c r="C188" s="7">
        <v>31.52</v>
      </c>
      <c r="D188" s="7">
        <v>17.04</v>
      </c>
      <c r="E188" s="7">
        <v>13.75</v>
      </c>
      <c r="F188" s="7">
        <v>12.33</v>
      </c>
      <c r="G188" s="7">
        <v>66.17</v>
      </c>
      <c r="H188" s="7">
        <v>33.44</v>
      </c>
      <c r="I188" s="7">
        <v>21.57</v>
      </c>
      <c r="J188" s="7">
        <v>11.17</v>
      </c>
      <c r="K188" s="7">
        <v>84.89</v>
      </c>
      <c r="L188" s="7">
        <v>49.75</v>
      </c>
      <c r="M188" s="7">
        <v>21.36</v>
      </c>
      <c r="N188" s="7">
        <v>13.78</v>
      </c>
      <c r="O188" s="7">
        <v>73.63</v>
      </c>
      <c r="P188" s="7">
        <v>46.03</v>
      </c>
      <c r="Q188" s="7">
        <v>10.82</v>
      </c>
      <c r="R188" s="7">
        <v>16.77</v>
      </c>
      <c r="S188" s="7">
        <v>78.17</v>
      </c>
      <c r="T188" s="7">
        <v>43.51</v>
      </c>
      <c r="U188" s="7">
        <v>17.78</v>
      </c>
      <c r="V188" s="7">
        <v>16.87</v>
      </c>
      <c r="W188" s="7">
        <v>81.040000000000006</v>
      </c>
      <c r="X188" s="7">
        <v>49.19</v>
      </c>
      <c r="Y188" s="7">
        <v>15.14</v>
      </c>
      <c r="Z188" s="7">
        <v>16.71</v>
      </c>
      <c r="AA188" s="7">
        <v>86.14</v>
      </c>
      <c r="AB188" s="7">
        <v>49.66</v>
      </c>
      <c r="AC188" s="7">
        <v>19.72</v>
      </c>
      <c r="AD188" s="7">
        <v>16.77</v>
      </c>
      <c r="AE188" s="7">
        <v>81.67</v>
      </c>
      <c r="AF188" s="7">
        <v>44.48</v>
      </c>
      <c r="AG188" s="7">
        <v>20.76</v>
      </c>
      <c r="AH188" s="7">
        <v>16.440000000000001</v>
      </c>
      <c r="AI188" s="7">
        <v>79.41</v>
      </c>
      <c r="AJ188" s="7">
        <v>44.85</v>
      </c>
      <c r="AK188" s="7">
        <v>18.149999999999999</v>
      </c>
      <c r="AL188" s="7">
        <v>16.420000000000002</v>
      </c>
    </row>
    <row r="189" spans="1:38" ht="20.100000000000001" customHeight="1">
      <c r="A189" s="9" t="s">
        <v>179</v>
      </c>
      <c r="B189" s="7">
        <v>65.09</v>
      </c>
      <c r="C189" s="7">
        <v>29.6</v>
      </c>
      <c r="D189" s="7">
        <v>19.62</v>
      </c>
      <c r="E189" s="7">
        <v>4.09</v>
      </c>
      <c r="F189" s="7">
        <v>12.2</v>
      </c>
      <c r="G189" s="7">
        <v>76.87</v>
      </c>
      <c r="H189" s="7">
        <v>32.65</v>
      </c>
      <c r="I189" s="7">
        <v>35.46</v>
      </c>
      <c r="J189" s="7">
        <v>8.76</v>
      </c>
      <c r="K189" s="7">
        <v>83.25</v>
      </c>
      <c r="L189" s="7">
        <v>50.7</v>
      </c>
      <c r="M189" s="7">
        <v>19.14</v>
      </c>
      <c r="N189" s="7">
        <v>13.4</v>
      </c>
      <c r="O189" s="7">
        <v>78.09</v>
      </c>
      <c r="P189" s="7">
        <v>50.42</v>
      </c>
      <c r="Q189" s="7">
        <v>10.97</v>
      </c>
      <c r="R189" s="7">
        <v>16.7</v>
      </c>
      <c r="S189" s="7">
        <v>79.680000000000007</v>
      </c>
      <c r="T189" s="7">
        <v>47.93</v>
      </c>
      <c r="U189" s="7">
        <v>15.27</v>
      </c>
      <c r="V189" s="7">
        <v>16.489999999999998</v>
      </c>
      <c r="W189" s="7">
        <v>83.93</v>
      </c>
      <c r="X189" s="7">
        <v>51.82</v>
      </c>
      <c r="Y189" s="7">
        <v>13.91</v>
      </c>
      <c r="Z189" s="7">
        <v>18.21</v>
      </c>
      <c r="AA189" s="7">
        <v>84.86</v>
      </c>
      <c r="AB189" s="7">
        <v>50.07</v>
      </c>
      <c r="AC189" s="7">
        <v>17.5</v>
      </c>
      <c r="AD189" s="7">
        <v>17.29</v>
      </c>
      <c r="AE189" s="7">
        <v>84.56</v>
      </c>
      <c r="AF189" s="7">
        <v>49.12</v>
      </c>
      <c r="AG189" s="7">
        <v>18.760000000000002</v>
      </c>
      <c r="AH189" s="7">
        <v>16.68</v>
      </c>
      <c r="AI189" s="7">
        <v>82.84</v>
      </c>
      <c r="AJ189" s="7">
        <v>44.64</v>
      </c>
      <c r="AK189" s="7">
        <v>20.62</v>
      </c>
      <c r="AL189" s="7">
        <v>17.579999999999998</v>
      </c>
    </row>
    <row r="190" spans="1:38" ht="20.100000000000001" customHeight="1">
      <c r="A190" s="9" t="s">
        <v>181</v>
      </c>
      <c r="B190" s="7">
        <v>55.38</v>
      </c>
      <c r="C190" s="7">
        <v>29.59</v>
      </c>
      <c r="D190" s="7">
        <v>9.52</v>
      </c>
      <c r="E190" s="7">
        <v>6.08</v>
      </c>
      <c r="F190" s="7">
        <v>10.050000000000001</v>
      </c>
      <c r="G190" s="7">
        <v>81.28</v>
      </c>
      <c r="H190" s="7">
        <v>34.4</v>
      </c>
      <c r="I190" s="7">
        <v>33.31</v>
      </c>
      <c r="J190" s="7">
        <v>13.57</v>
      </c>
      <c r="K190" s="7">
        <v>79.56</v>
      </c>
      <c r="L190" s="7">
        <v>49.43</v>
      </c>
      <c r="M190" s="7">
        <v>18.96</v>
      </c>
      <c r="N190" s="7">
        <v>11.18</v>
      </c>
      <c r="O190" s="7">
        <v>76.290000000000006</v>
      </c>
      <c r="P190" s="7">
        <v>47.91</v>
      </c>
      <c r="Q190" s="7">
        <v>12.39</v>
      </c>
      <c r="R190" s="7">
        <v>16</v>
      </c>
      <c r="S190" s="7">
        <v>76.650000000000006</v>
      </c>
      <c r="T190" s="7">
        <v>44.4</v>
      </c>
      <c r="U190" s="7">
        <v>17.670000000000002</v>
      </c>
      <c r="V190" s="7">
        <v>14.59</v>
      </c>
      <c r="W190" s="7">
        <v>75.69</v>
      </c>
      <c r="X190" s="7">
        <v>46.96</v>
      </c>
      <c r="Y190" s="7">
        <v>12.35</v>
      </c>
      <c r="Z190" s="7">
        <v>16.38</v>
      </c>
      <c r="AA190" s="7">
        <v>78.84</v>
      </c>
      <c r="AB190" s="7">
        <v>44.06</v>
      </c>
      <c r="AC190" s="7">
        <v>17.440000000000001</v>
      </c>
      <c r="AD190" s="7">
        <v>17.34</v>
      </c>
      <c r="AE190" s="7">
        <v>75.349999999999994</v>
      </c>
      <c r="AF190" s="7">
        <v>44.54</v>
      </c>
      <c r="AG190" s="7">
        <v>13.68</v>
      </c>
      <c r="AH190" s="7">
        <v>17.14</v>
      </c>
      <c r="AI190" s="7">
        <v>82.27</v>
      </c>
      <c r="AJ190" s="7">
        <v>45.2</v>
      </c>
      <c r="AK190" s="7">
        <v>20.260000000000002</v>
      </c>
      <c r="AL190" s="7">
        <v>16.809999999999999</v>
      </c>
    </row>
    <row r="191" spans="1:38" ht="20.100000000000001" customHeight="1">
      <c r="A191" s="9" t="s">
        <v>178</v>
      </c>
      <c r="B191" s="7">
        <v>79.63</v>
      </c>
      <c r="C191" s="7">
        <v>34.229999999999997</v>
      </c>
      <c r="D191" s="7">
        <v>17.55</v>
      </c>
      <c r="E191" s="7">
        <v>14.38</v>
      </c>
      <c r="F191" s="7">
        <v>13.9</v>
      </c>
      <c r="G191" s="7">
        <v>75.290000000000006</v>
      </c>
      <c r="H191" s="7">
        <v>35.78</v>
      </c>
      <c r="I191" s="7">
        <v>26.57</v>
      </c>
      <c r="J191" s="7">
        <v>12.94</v>
      </c>
      <c r="K191" s="7">
        <v>79.58</v>
      </c>
      <c r="L191" s="7">
        <v>45.76</v>
      </c>
      <c r="M191" s="7">
        <v>20.41</v>
      </c>
      <c r="N191" s="7">
        <v>13.41</v>
      </c>
      <c r="O191" s="7">
        <v>75</v>
      </c>
      <c r="P191" s="7">
        <v>46.18</v>
      </c>
      <c r="Q191" s="7">
        <v>11.29</v>
      </c>
      <c r="R191" s="7">
        <v>17.53</v>
      </c>
      <c r="S191" s="7">
        <v>71.61</v>
      </c>
      <c r="T191" s="7">
        <v>44.06</v>
      </c>
      <c r="U191" s="7">
        <v>13.16</v>
      </c>
      <c r="V191" s="7">
        <v>14.39</v>
      </c>
      <c r="W191" s="7">
        <v>71.69</v>
      </c>
      <c r="X191" s="7">
        <v>43.55</v>
      </c>
      <c r="Y191" s="7">
        <v>11.92</v>
      </c>
      <c r="Z191" s="7">
        <v>16.22</v>
      </c>
      <c r="AA191" s="7">
        <v>77.91</v>
      </c>
      <c r="AB191" s="7">
        <v>47.32</v>
      </c>
      <c r="AC191" s="7">
        <v>13.78</v>
      </c>
      <c r="AD191" s="7">
        <v>16.809999999999999</v>
      </c>
      <c r="AE191" s="7">
        <v>77.790000000000006</v>
      </c>
      <c r="AF191" s="7">
        <v>46.99</v>
      </c>
      <c r="AG191" s="7">
        <v>14.11</v>
      </c>
      <c r="AH191" s="7">
        <v>16.68</v>
      </c>
      <c r="AI191" s="7">
        <v>82.4</v>
      </c>
      <c r="AJ191" s="7">
        <v>47.14</v>
      </c>
      <c r="AK191" s="7">
        <v>19.04</v>
      </c>
      <c r="AL191" s="7">
        <v>16.21</v>
      </c>
    </row>
    <row r="192" spans="1:38" ht="20.100000000000001" customHeight="1">
      <c r="A192" s="9" t="s">
        <v>186</v>
      </c>
      <c r="B192" s="7">
        <v>66.56</v>
      </c>
      <c r="C192" s="7">
        <v>35.25</v>
      </c>
      <c r="D192" s="7">
        <v>7.46</v>
      </c>
      <c r="E192" s="7">
        <v>11.25</v>
      </c>
      <c r="F192" s="7">
        <v>12.54</v>
      </c>
      <c r="G192" s="7">
        <v>80.260000000000005</v>
      </c>
      <c r="H192" s="7">
        <v>38.65</v>
      </c>
      <c r="I192" s="7">
        <v>29.34</v>
      </c>
      <c r="J192" s="7">
        <v>12.27</v>
      </c>
      <c r="K192" s="7">
        <v>73.64</v>
      </c>
      <c r="L192" s="7">
        <v>48.17</v>
      </c>
      <c r="M192" s="7">
        <v>12.92</v>
      </c>
      <c r="N192" s="7">
        <v>12.55</v>
      </c>
      <c r="O192" s="7">
        <v>70.84</v>
      </c>
      <c r="P192" s="7">
        <v>47.17</v>
      </c>
      <c r="Q192" s="7">
        <v>7.25</v>
      </c>
      <c r="R192" s="7">
        <v>16.41</v>
      </c>
      <c r="S192" s="7">
        <v>77.67</v>
      </c>
      <c r="T192" s="7">
        <v>48.63</v>
      </c>
      <c r="U192" s="7">
        <v>13.79</v>
      </c>
      <c r="V192" s="7">
        <v>15.25</v>
      </c>
      <c r="W192" s="7">
        <v>68.540000000000006</v>
      </c>
      <c r="X192" s="7">
        <v>45</v>
      </c>
      <c r="Y192" s="7">
        <v>6.96</v>
      </c>
      <c r="Z192" s="7">
        <v>16.579999999999998</v>
      </c>
      <c r="AA192" s="7">
        <v>79.55</v>
      </c>
      <c r="AB192" s="7">
        <v>49.65</v>
      </c>
      <c r="AC192" s="7">
        <v>11.93</v>
      </c>
      <c r="AD192" s="7">
        <v>17.97</v>
      </c>
      <c r="AE192" s="7">
        <v>82.8</v>
      </c>
      <c r="AF192" s="7">
        <v>50.16</v>
      </c>
      <c r="AG192" s="7">
        <v>15.49</v>
      </c>
      <c r="AH192" s="7">
        <v>17.149999999999999</v>
      </c>
      <c r="AI192" s="7">
        <v>84.14</v>
      </c>
      <c r="AJ192" s="7">
        <v>48.02</v>
      </c>
      <c r="AK192" s="7">
        <v>19.100000000000001</v>
      </c>
      <c r="AL192" s="7">
        <v>17.02</v>
      </c>
    </row>
    <row r="193" spans="1:38" ht="20.100000000000001" customHeight="1">
      <c r="A193" s="9" t="s">
        <v>198</v>
      </c>
      <c r="B193" s="7">
        <v>84.6</v>
      </c>
      <c r="C193" s="7">
        <v>37.96</v>
      </c>
      <c r="D193" s="7">
        <v>19.29</v>
      </c>
      <c r="E193" s="7">
        <v>14.5</v>
      </c>
      <c r="F193" s="7">
        <v>13.59</v>
      </c>
      <c r="G193" s="7">
        <v>85.56</v>
      </c>
      <c r="H193" s="7">
        <v>39.99</v>
      </c>
      <c r="I193" s="7">
        <v>33.74</v>
      </c>
      <c r="J193" s="7">
        <v>11.84</v>
      </c>
      <c r="K193" s="7">
        <v>80.19</v>
      </c>
      <c r="L193" s="7">
        <v>50.44</v>
      </c>
      <c r="M193" s="7">
        <v>16.38</v>
      </c>
      <c r="N193" s="7">
        <v>13.37</v>
      </c>
      <c r="O193" s="7">
        <v>73.8</v>
      </c>
      <c r="P193" s="7">
        <v>47.32</v>
      </c>
      <c r="Q193" s="7">
        <v>10.39</v>
      </c>
      <c r="R193" s="7">
        <v>16.09</v>
      </c>
      <c r="S193" s="7">
        <v>80.75</v>
      </c>
      <c r="T193" s="7">
        <v>46.86</v>
      </c>
      <c r="U193" s="7">
        <v>17</v>
      </c>
      <c r="V193" s="7">
        <v>16.89</v>
      </c>
      <c r="W193" s="7">
        <v>82.94</v>
      </c>
      <c r="X193" s="7">
        <v>49.65</v>
      </c>
      <c r="Y193" s="7">
        <v>15.64</v>
      </c>
      <c r="Z193" s="7">
        <v>17.66</v>
      </c>
      <c r="AA193" s="7">
        <v>84.37</v>
      </c>
      <c r="AB193" s="7">
        <v>48.7</v>
      </c>
      <c r="AC193" s="7">
        <v>18.62</v>
      </c>
      <c r="AD193" s="7">
        <v>17.05</v>
      </c>
      <c r="AE193" s="7">
        <v>80.94</v>
      </c>
      <c r="AF193" s="7">
        <v>48.62</v>
      </c>
      <c r="AG193" s="7">
        <v>16.3</v>
      </c>
      <c r="AH193" s="7">
        <v>16.02</v>
      </c>
      <c r="AI193" s="7">
        <v>79.349999999999994</v>
      </c>
      <c r="AJ193" s="7">
        <v>44.71</v>
      </c>
      <c r="AK193" s="7">
        <v>17.760000000000002</v>
      </c>
      <c r="AL193" s="7">
        <v>16.88</v>
      </c>
    </row>
    <row r="194" spans="1:38" ht="20.100000000000001" customHeight="1">
      <c r="A194" s="9" t="s">
        <v>194</v>
      </c>
      <c r="B194" s="7">
        <v>79.709999999999994</v>
      </c>
      <c r="C194" s="7">
        <v>35.270000000000003</v>
      </c>
      <c r="D194" s="7">
        <v>20.72</v>
      </c>
      <c r="E194" s="7">
        <v>11.34</v>
      </c>
      <c r="F194" s="7">
        <v>13</v>
      </c>
      <c r="G194" s="7">
        <v>79.95</v>
      </c>
      <c r="H194" s="7">
        <v>38.799999999999997</v>
      </c>
      <c r="I194" s="7">
        <v>29.52</v>
      </c>
      <c r="J194" s="7">
        <v>11.63</v>
      </c>
      <c r="K194" s="7">
        <v>81.510000000000005</v>
      </c>
      <c r="L194" s="7">
        <v>51</v>
      </c>
      <c r="M194" s="7">
        <v>17.36</v>
      </c>
      <c r="N194" s="7">
        <v>13.15</v>
      </c>
      <c r="O194" s="7">
        <v>79.680000000000007</v>
      </c>
      <c r="P194" s="7">
        <v>49.57</v>
      </c>
      <c r="Q194" s="7">
        <v>13.68</v>
      </c>
      <c r="R194" s="7">
        <v>16.43</v>
      </c>
      <c r="S194" s="7">
        <v>78.61</v>
      </c>
      <c r="T194" s="7">
        <v>46.76</v>
      </c>
      <c r="U194" s="7">
        <v>14.6</v>
      </c>
      <c r="V194" s="7">
        <v>17.25</v>
      </c>
      <c r="W194" s="7">
        <v>69.44</v>
      </c>
      <c r="X194" s="7">
        <v>40.729999999999997</v>
      </c>
      <c r="Y194" s="7">
        <v>12.75</v>
      </c>
      <c r="Z194" s="7">
        <v>15.95</v>
      </c>
      <c r="AA194" s="7">
        <v>75.56</v>
      </c>
      <c r="AB194" s="7">
        <v>43.74</v>
      </c>
      <c r="AC194" s="7">
        <v>15.46</v>
      </c>
      <c r="AD194" s="7">
        <v>16.36</v>
      </c>
      <c r="AE194" s="7">
        <v>72.849999999999994</v>
      </c>
      <c r="AF194" s="7">
        <v>43.8</v>
      </c>
      <c r="AG194" s="7">
        <v>13.22</v>
      </c>
      <c r="AH194" s="7">
        <v>15.82</v>
      </c>
      <c r="AI194" s="7">
        <v>82.26</v>
      </c>
      <c r="AJ194" s="7">
        <v>48.98</v>
      </c>
      <c r="AK194" s="7">
        <v>16.420000000000002</v>
      </c>
      <c r="AL194" s="7">
        <v>16.86</v>
      </c>
    </row>
    <row r="195" spans="1:38" ht="20.100000000000001" customHeight="1">
      <c r="A195" s="9" t="s">
        <v>177</v>
      </c>
      <c r="B195" s="7">
        <v>76.849999999999994</v>
      </c>
      <c r="C195" s="7">
        <v>34.18</v>
      </c>
      <c r="D195" s="7">
        <v>18.18</v>
      </c>
      <c r="E195" s="7">
        <v>10.91</v>
      </c>
      <c r="F195" s="7">
        <v>14.37</v>
      </c>
      <c r="G195" s="7">
        <v>81.55</v>
      </c>
      <c r="H195" s="7">
        <v>39.15</v>
      </c>
      <c r="I195" s="7">
        <v>27.4</v>
      </c>
      <c r="J195" s="7">
        <v>15</v>
      </c>
      <c r="K195" s="7">
        <v>88.71</v>
      </c>
      <c r="L195" s="7">
        <v>52.88</v>
      </c>
      <c r="M195" s="7">
        <v>21.95</v>
      </c>
      <c r="N195" s="7">
        <v>13.88</v>
      </c>
      <c r="O195" s="7">
        <v>72.34</v>
      </c>
      <c r="P195" s="7">
        <v>50.08</v>
      </c>
      <c r="Q195" s="7">
        <v>6.68</v>
      </c>
      <c r="R195" s="7">
        <v>15.59</v>
      </c>
      <c r="S195" s="7">
        <v>72.92</v>
      </c>
      <c r="T195" s="7">
        <v>42.6</v>
      </c>
      <c r="U195" s="7">
        <v>13.34</v>
      </c>
      <c r="V195" s="7">
        <v>16.97</v>
      </c>
      <c r="W195" s="7">
        <v>79.61</v>
      </c>
      <c r="X195" s="7">
        <v>47</v>
      </c>
      <c r="Y195" s="7">
        <v>16.579999999999998</v>
      </c>
      <c r="Z195" s="7">
        <v>16.03</v>
      </c>
      <c r="AA195" s="7">
        <v>80.05</v>
      </c>
      <c r="AB195" s="7">
        <v>45.39</v>
      </c>
      <c r="AC195" s="7">
        <v>20.62</v>
      </c>
      <c r="AD195" s="7">
        <v>14.04</v>
      </c>
      <c r="AE195" s="7">
        <v>71.5</v>
      </c>
      <c r="AF195" s="7">
        <v>42.25</v>
      </c>
      <c r="AG195" s="7">
        <v>17.510000000000002</v>
      </c>
      <c r="AH195" s="7">
        <v>11.74</v>
      </c>
      <c r="AI195" s="7">
        <v>80.61</v>
      </c>
      <c r="AJ195" s="7">
        <v>47.67</v>
      </c>
      <c r="AK195" s="7">
        <v>17.09</v>
      </c>
      <c r="AL195" s="7">
        <v>15.84</v>
      </c>
    </row>
    <row r="196" spans="1:38" ht="20.100000000000001" customHeight="1">
      <c r="A196" s="9" t="s">
        <v>197</v>
      </c>
      <c r="B196" s="7">
        <v>64.03</v>
      </c>
      <c r="C196" s="7">
        <v>32.44</v>
      </c>
      <c r="D196" s="7">
        <v>16.649999999999999</v>
      </c>
      <c r="E196" s="7">
        <v>7.74</v>
      </c>
      <c r="F196" s="7">
        <v>7.63</v>
      </c>
      <c r="G196" s="7">
        <v>72.75</v>
      </c>
      <c r="H196" s="7">
        <v>34.520000000000003</v>
      </c>
      <c r="I196" s="7">
        <v>27.25</v>
      </c>
      <c r="J196" s="7">
        <v>10.98</v>
      </c>
      <c r="K196" s="7">
        <v>88.9</v>
      </c>
      <c r="L196" s="7">
        <v>52.78</v>
      </c>
      <c r="M196" s="7">
        <v>22.65</v>
      </c>
      <c r="N196" s="7">
        <v>13.48</v>
      </c>
      <c r="O196" s="7">
        <v>78.7</v>
      </c>
      <c r="P196" s="7">
        <v>48.21</v>
      </c>
      <c r="Q196" s="7">
        <v>15.26</v>
      </c>
      <c r="R196" s="7">
        <v>15.24</v>
      </c>
      <c r="S196" s="7">
        <v>74.13</v>
      </c>
      <c r="T196" s="7">
        <v>43.37</v>
      </c>
      <c r="U196" s="7">
        <v>14.77</v>
      </c>
      <c r="V196" s="7">
        <v>15.99</v>
      </c>
      <c r="W196" s="7">
        <v>82.19</v>
      </c>
      <c r="X196" s="7">
        <v>51.14</v>
      </c>
      <c r="Y196" s="7">
        <v>12.68</v>
      </c>
      <c r="Z196" s="7">
        <v>18.37</v>
      </c>
      <c r="AA196" s="7">
        <v>80.8</v>
      </c>
      <c r="AB196" s="7">
        <v>44.97</v>
      </c>
      <c r="AC196" s="7">
        <v>17.91</v>
      </c>
      <c r="AD196" s="7">
        <v>17.920000000000002</v>
      </c>
      <c r="AE196" s="7">
        <v>80.069999999999993</v>
      </c>
      <c r="AF196" s="7">
        <v>46.23</v>
      </c>
      <c r="AG196" s="7">
        <v>17.440000000000001</v>
      </c>
      <c r="AH196" s="7">
        <v>16.39</v>
      </c>
      <c r="AI196" s="7">
        <v>81.86</v>
      </c>
      <c r="AJ196" s="7">
        <v>45.46</v>
      </c>
      <c r="AK196" s="7">
        <v>19.670000000000002</v>
      </c>
      <c r="AL196" s="7">
        <v>16.73</v>
      </c>
    </row>
    <row r="197" spans="1:38" ht="20.100000000000001" customHeight="1">
      <c r="A197" s="9" t="s">
        <v>191</v>
      </c>
      <c r="B197" s="7">
        <v>60.36</v>
      </c>
      <c r="C197" s="7">
        <v>33.86</v>
      </c>
      <c r="D197" s="7">
        <v>7.5</v>
      </c>
      <c r="E197" s="7">
        <v>7.92</v>
      </c>
      <c r="F197" s="7">
        <v>11.26</v>
      </c>
      <c r="G197" s="7">
        <v>76.13</v>
      </c>
      <c r="H197" s="7">
        <v>40.98</v>
      </c>
      <c r="I197" s="7">
        <v>25.28</v>
      </c>
      <c r="J197" s="7">
        <v>9.8800000000000008</v>
      </c>
      <c r="K197" s="7">
        <v>88.84</v>
      </c>
      <c r="L197" s="7">
        <v>52.08</v>
      </c>
      <c r="M197" s="7">
        <v>22.83</v>
      </c>
      <c r="N197" s="7">
        <v>13.93</v>
      </c>
      <c r="O197" s="7">
        <v>65.27</v>
      </c>
      <c r="P197" s="7">
        <v>41.22</v>
      </c>
      <c r="Q197" s="7">
        <v>7.9</v>
      </c>
      <c r="R197" s="7">
        <v>16.149999999999999</v>
      </c>
      <c r="S197" s="7">
        <v>74.459999999999994</v>
      </c>
      <c r="T197" s="7">
        <v>46.29</v>
      </c>
      <c r="U197" s="7">
        <v>11.08</v>
      </c>
      <c r="V197" s="7">
        <v>17.09</v>
      </c>
      <c r="W197" s="7">
        <v>76.92</v>
      </c>
      <c r="X197" s="7">
        <v>46.22</v>
      </c>
      <c r="Y197" s="7">
        <v>14.45</v>
      </c>
      <c r="Z197" s="7">
        <v>16.25</v>
      </c>
      <c r="AA197" s="7">
        <v>75.42</v>
      </c>
      <c r="AB197" s="7">
        <v>47.11</v>
      </c>
      <c r="AC197" s="7">
        <v>10.97</v>
      </c>
      <c r="AD197" s="7">
        <v>17.329999999999998</v>
      </c>
      <c r="AE197" s="7">
        <v>65.5</v>
      </c>
      <c r="AF197" s="7">
        <v>39.659999999999997</v>
      </c>
      <c r="AG197" s="7">
        <v>13.26</v>
      </c>
      <c r="AH197" s="7">
        <v>12.57</v>
      </c>
      <c r="AI197" s="7">
        <v>77.849999999999994</v>
      </c>
      <c r="AJ197" s="7">
        <v>46.96</v>
      </c>
      <c r="AK197" s="7">
        <v>16.12</v>
      </c>
      <c r="AL197" s="7">
        <v>14.78</v>
      </c>
    </row>
    <row r="198" spans="1:38" ht="20.100000000000001" customHeight="1">
      <c r="A198" s="9" t="s">
        <v>185</v>
      </c>
      <c r="B198" s="7">
        <v>70.72</v>
      </c>
      <c r="C198" s="7">
        <v>31.44</v>
      </c>
      <c r="D198" s="7">
        <v>21.24</v>
      </c>
      <c r="E198" s="7">
        <v>8.11</v>
      </c>
      <c r="F198" s="7">
        <v>10.39</v>
      </c>
      <c r="G198" s="7">
        <v>82.56</v>
      </c>
      <c r="H198" s="7">
        <v>41.11</v>
      </c>
      <c r="I198" s="7">
        <v>27.46</v>
      </c>
      <c r="J198" s="7">
        <v>13.99</v>
      </c>
      <c r="K198" s="7">
        <v>82.55</v>
      </c>
      <c r="L198" s="7">
        <v>48.91</v>
      </c>
      <c r="M198" s="7">
        <v>20.6</v>
      </c>
      <c r="N198" s="7">
        <v>13.04</v>
      </c>
      <c r="O198" s="7">
        <v>67.72</v>
      </c>
      <c r="P198" s="7">
        <v>43.18</v>
      </c>
      <c r="Q198" s="7">
        <v>7.1</v>
      </c>
      <c r="R198" s="7">
        <v>17.45</v>
      </c>
      <c r="S198" s="7">
        <v>81.540000000000006</v>
      </c>
      <c r="T198" s="7">
        <v>50.96</v>
      </c>
      <c r="U198" s="7">
        <v>13.43</v>
      </c>
      <c r="V198" s="7">
        <v>17.149999999999999</v>
      </c>
      <c r="W198" s="7">
        <v>74.69</v>
      </c>
      <c r="X198" s="7">
        <v>46.22</v>
      </c>
      <c r="Y198" s="7">
        <v>11.6</v>
      </c>
      <c r="Z198" s="7">
        <v>16.86</v>
      </c>
      <c r="AA198" s="7">
        <v>69.17</v>
      </c>
      <c r="AB198" s="7">
        <v>45.14</v>
      </c>
      <c r="AC198" s="7">
        <v>8.17</v>
      </c>
      <c r="AD198" s="7">
        <v>15.86</v>
      </c>
      <c r="AE198" s="7">
        <v>76.86</v>
      </c>
      <c r="AF198" s="7">
        <v>46.26</v>
      </c>
      <c r="AG198" s="7">
        <v>14.45</v>
      </c>
      <c r="AH198" s="7">
        <v>16.149999999999999</v>
      </c>
      <c r="AI198" s="7">
        <v>80.16</v>
      </c>
      <c r="AJ198" s="7">
        <v>46.69</v>
      </c>
      <c r="AK198" s="7">
        <v>17.420000000000002</v>
      </c>
      <c r="AL198" s="7">
        <v>16.05</v>
      </c>
    </row>
    <row r="199" spans="1:38" ht="20.100000000000001" customHeight="1">
      <c r="A199" s="9" t="s">
        <v>196</v>
      </c>
      <c r="B199" s="7">
        <v>76.680000000000007</v>
      </c>
      <c r="C199" s="7">
        <v>32.619999999999997</v>
      </c>
      <c r="D199" s="7">
        <v>20.73</v>
      </c>
      <c r="E199" s="7">
        <v>11.13</v>
      </c>
      <c r="F199" s="7">
        <v>12.68</v>
      </c>
      <c r="G199" s="7">
        <v>76.05</v>
      </c>
      <c r="H199" s="7">
        <v>38.19</v>
      </c>
      <c r="I199" s="7">
        <v>22.87</v>
      </c>
      <c r="J199" s="7">
        <v>15</v>
      </c>
      <c r="K199" s="7">
        <v>83.95</v>
      </c>
      <c r="L199" s="7">
        <v>51.99</v>
      </c>
      <c r="M199" s="7">
        <v>17.46</v>
      </c>
      <c r="N199" s="7">
        <v>14.5</v>
      </c>
      <c r="O199" s="7">
        <v>70.12</v>
      </c>
      <c r="P199" s="7">
        <v>45.64</v>
      </c>
      <c r="Q199" s="7">
        <v>7.94</v>
      </c>
      <c r="R199" s="7">
        <v>16.54</v>
      </c>
      <c r="S199" s="7">
        <v>78.319999999999993</v>
      </c>
      <c r="T199" s="7">
        <v>48.73</v>
      </c>
      <c r="U199" s="7">
        <v>14.18</v>
      </c>
      <c r="V199" s="7">
        <v>15.42</v>
      </c>
      <c r="W199" s="7">
        <v>80.150000000000006</v>
      </c>
      <c r="X199" s="7">
        <v>48.39</v>
      </c>
      <c r="Y199" s="7">
        <v>15.48</v>
      </c>
      <c r="Z199" s="7">
        <v>16.28</v>
      </c>
      <c r="AA199" s="7">
        <v>75.930000000000007</v>
      </c>
      <c r="AB199" s="7">
        <v>45.34</v>
      </c>
      <c r="AC199" s="7">
        <v>16.39</v>
      </c>
      <c r="AD199" s="7">
        <v>14.2</v>
      </c>
      <c r="AE199" s="7">
        <v>74.069999999999993</v>
      </c>
      <c r="AF199" s="7">
        <v>45.22</v>
      </c>
      <c r="AG199" s="7">
        <v>13.35</v>
      </c>
      <c r="AH199" s="7">
        <v>15.49</v>
      </c>
      <c r="AI199" s="7">
        <v>80.48</v>
      </c>
      <c r="AJ199" s="7">
        <v>44.72</v>
      </c>
      <c r="AK199" s="7">
        <v>18.3</v>
      </c>
      <c r="AL199" s="7">
        <v>17.45</v>
      </c>
    </row>
    <row r="200" spans="1:38" ht="20.100000000000001" customHeight="1">
      <c r="A200" s="9" t="s">
        <v>190</v>
      </c>
      <c r="B200" s="7">
        <v>73.05</v>
      </c>
      <c r="C200" s="7">
        <v>31.76</v>
      </c>
      <c r="D200" s="7">
        <v>17.37</v>
      </c>
      <c r="E200" s="7">
        <v>11.54</v>
      </c>
      <c r="F200" s="7">
        <v>13.07</v>
      </c>
      <c r="G200" s="7">
        <v>84.87</v>
      </c>
      <c r="H200" s="7">
        <v>40.19</v>
      </c>
      <c r="I200" s="7">
        <v>30.26</v>
      </c>
      <c r="J200" s="7">
        <v>14.43</v>
      </c>
      <c r="K200" s="7">
        <v>82.18</v>
      </c>
      <c r="L200" s="7">
        <v>46.3</v>
      </c>
      <c r="M200" s="7">
        <v>23.32</v>
      </c>
      <c r="N200" s="7">
        <v>12.57</v>
      </c>
      <c r="O200" s="7">
        <v>74.260000000000005</v>
      </c>
      <c r="P200" s="7">
        <v>49.14</v>
      </c>
      <c r="Q200" s="7">
        <v>7.76</v>
      </c>
      <c r="R200" s="7">
        <v>17.350000000000001</v>
      </c>
      <c r="S200" s="7">
        <v>80.739999999999995</v>
      </c>
      <c r="T200" s="7">
        <v>49.55</v>
      </c>
      <c r="U200" s="7">
        <v>14.72</v>
      </c>
      <c r="V200" s="7">
        <v>16.47</v>
      </c>
      <c r="W200" s="7">
        <v>71.27</v>
      </c>
      <c r="X200" s="7">
        <v>49.23</v>
      </c>
      <c r="Y200" s="7">
        <v>4.6500000000000004</v>
      </c>
      <c r="Z200" s="7">
        <v>17.399999999999999</v>
      </c>
      <c r="AA200" s="7">
        <v>80.84</v>
      </c>
      <c r="AB200" s="7">
        <v>46.39</v>
      </c>
      <c r="AC200" s="7">
        <v>16.43</v>
      </c>
      <c r="AD200" s="7">
        <v>18.02</v>
      </c>
      <c r="AE200" s="7">
        <v>88.86</v>
      </c>
      <c r="AF200" s="7">
        <v>51.54</v>
      </c>
      <c r="AG200" s="7">
        <v>18.690000000000001</v>
      </c>
      <c r="AH200" s="7">
        <v>18.63</v>
      </c>
      <c r="AI200" s="7">
        <v>81.97</v>
      </c>
      <c r="AJ200" s="7">
        <v>49.45</v>
      </c>
      <c r="AK200" s="7">
        <v>16.670000000000002</v>
      </c>
      <c r="AL200" s="7">
        <v>15.85</v>
      </c>
    </row>
    <row r="201" spans="1:38" ht="20.100000000000001" customHeight="1">
      <c r="A201" s="9" t="s">
        <v>193</v>
      </c>
      <c r="B201" s="7">
        <v>86.04</v>
      </c>
      <c r="C201" s="7">
        <v>35.92</v>
      </c>
      <c r="D201" s="7">
        <v>24.07</v>
      </c>
      <c r="E201" s="7">
        <v>15</v>
      </c>
      <c r="F201" s="7">
        <v>11.7</v>
      </c>
      <c r="G201" s="7">
        <v>79.81</v>
      </c>
      <c r="H201" s="7">
        <v>40.340000000000003</v>
      </c>
      <c r="I201" s="7">
        <v>24.92</v>
      </c>
      <c r="J201" s="7">
        <v>14.55</v>
      </c>
      <c r="K201" s="7">
        <v>84.18</v>
      </c>
      <c r="L201" s="7">
        <v>50.24</v>
      </c>
      <c r="M201" s="7">
        <v>20.81</v>
      </c>
      <c r="N201" s="7">
        <v>13.13</v>
      </c>
      <c r="O201" s="7">
        <v>74.75</v>
      </c>
      <c r="P201" s="7">
        <v>47.96</v>
      </c>
      <c r="Q201" s="7">
        <v>9.23</v>
      </c>
      <c r="R201" s="7">
        <v>17.559999999999999</v>
      </c>
      <c r="S201" s="7">
        <v>70.260000000000005</v>
      </c>
      <c r="T201" s="7">
        <v>44.08</v>
      </c>
      <c r="U201" s="7">
        <v>10.94</v>
      </c>
      <c r="V201" s="7">
        <v>15.24</v>
      </c>
      <c r="W201" s="7">
        <v>75.459999999999994</v>
      </c>
      <c r="X201" s="7">
        <v>46.38</v>
      </c>
      <c r="Y201" s="7">
        <v>13.42</v>
      </c>
      <c r="Z201" s="7">
        <v>15.66</v>
      </c>
      <c r="AA201" s="7">
        <v>81.66</v>
      </c>
      <c r="AB201" s="7">
        <v>46.17</v>
      </c>
      <c r="AC201" s="7">
        <v>18.78</v>
      </c>
      <c r="AD201" s="7">
        <v>16.71</v>
      </c>
      <c r="AE201" s="7">
        <v>84.14</v>
      </c>
      <c r="AF201" s="7">
        <v>47.26</v>
      </c>
      <c r="AG201" s="7">
        <v>19.79</v>
      </c>
      <c r="AH201" s="7">
        <v>17.09</v>
      </c>
      <c r="AI201" s="7">
        <v>85.39</v>
      </c>
      <c r="AJ201" s="7">
        <v>46.84</v>
      </c>
      <c r="AK201" s="7">
        <v>21.61</v>
      </c>
      <c r="AL201" s="7">
        <v>16.940000000000001</v>
      </c>
    </row>
    <row r="202" spans="1:38" ht="20.100000000000001" customHeight="1">
      <c r="A202" s="9" t="s">
        <v>192</v>
      </c>
      <c r="B202" s="7">
        <v>76.28</v>
      </c>
      <c r="C202" s="7">
        <v>33.17</v>
      </c>
      <c r="D202" s="7">
        <v>23.22</v>
      </c>
      <c r="E202" s="7">
        <v>7.97</v>
      </c>
      <c r="F202" s="7">
        <v>12.51</v>
      </c>
      <c r="G202" s="7">
        <v>85.41</v>
      </c>
      <c r="H202" s="7">
        <v>43.03</v>
      </c>
      <c r="I202" s="7">
        <v>28.28</v>
      </c>
      <c r="J202" s="7">
        <v>14.1</v>
      </c>
      <c r="K202" s="7">
        <v>81.900000000000006</v>
      </c>
      <c r="L202" s="7">
        <v>45.28</v>
      </c>
      <c r="M202" s="7">
        <v>23.34</v>
      </c>
      <c r="N202" s="7">
        <v>13.27</v>
      </c>
      <c r="O202" s="7">
        <v>70.28</v>
      </c>
      <c r="P202" s="7">
        <v>41.51</v>
      </c>
      <c r="Q202" s="7">
        <v>12.8</v>
      </c>
      <c r="R202" s="7">
        <v>15.98</v>
      </c>
      <c r="S202" s="7">
        <v>85.86</v>
      </c>
      <c r="T202" s="7">
        <v>50.62</v>
      </c>
      <c r="U202" s="7">
        <v>17.12</v>
      </c>
      <c r="V202" s="7">
        <v>18.12</v>
      </c>
      <c r="W202" s="7">
        <v>75.2</v>
      </c>
      <c r="X202" s="7">
        <v>48.2</v>
      </c>
      <c r="Y202" s="7">
        <v>9.1</v>
      </c>
      <c r="Z202" s="7">
        <v>17.899999999999999</v>
      </c>
      <c r="AA202" s="7">
        <v>80.39</v>
      </c>
      <c r="AB202" s="7">
        <v>48.12</v>
      </c>
      <c r="AC202" s="7">
        <v>15.2</v>
      </c>
      <c r="AD202" s="7">
        <v>17.07</v>
      </c>
      <c r="AE202" s="7">
        <v>78.91</v>
      </c>
      <c r="AF202" s="7">
        <v>46.34</v>
      </c>
      <c r="AG202" s="7">
        <v>16.010000000000002</v>
      </c>
      <c r="AH202" s="7">
        <v>16.559999999999999</v>
      </c>
      <c r="AI202" s="7">
        <v>76.89</v>
      </c>
      <c r="AJ202" s="7">
        <v>46.39</v>
      </c>
      <c r="AK202" s="7">
        <v>13.77</v>
      </c>
      <c r="AL202" s="7">
        <v>16.739999999999998</v>
      </c>
    </row>
    <row r="203" spans="1:38" ht="20.100000000000001" customHeight="1">
      <c r="A203" s="9" t="s">
        <v>195</v>
      </c>
      <c r="B203" s="7">
        <v>67.319999999999993</v>
      </c>
      <c r="C203" s="7">
        <v>31.95</v>
      </c>
      <c r="D203" s="7">
        <v>14.79</v>
      </c>
      <c r="E203" s="7">
        <v>9.7799999999999994</v>
      </c>
      <c r="F203" s="7">
        <v>11.07</v>
      </c>
      <c r="G203" s="7">
        <v>81.36</v>
      </c>
      <c r="H203" s="7">
        <v>41.38</v>
      </c>
      <c r="I203" s="7">
        <v>27.08</v>
      </c>
      <c r="J203" s="7">
        <v>12.89</v>
      </c>
      <c r="K203" s="7">
        <v>80.02</v>
      </c>
      <c r="L203" s="7">
        <v>51.42</v>
      </c>
      <c r="M203" s="7">
        <v>14.7</v>
      </c>
      <c r="N203" s="7">
        <v>13.9</v>
      </c>
      <c r="O203" s="7">
        <v>70.06</v>
      </c>
      <c r="P203" s="7">
        <v>45.25</v>
      </c>
      <c r="Q203" s="7">
        <v>7.23</v>
      </c>
      <c r="R203" s="7">
        <v>17.57</v>
      </c>
      <c r="S203" s="7">
        <v>74.28</v>
      </c>
      <c r="T203" s="7">
        <v>43.45</v>
      </c>
      <c r="U203" s="7">
        <v>13.74</v>
      </c>
      <c r="V203" s="7">
        <v>17.09</v>
      </c>
      <c r="W203" s="7">
        <v>68.900000000000006</v>
      </c>
      <c r="X203" s="7">
        <v>41.02</v>
      </c>
      <c r="Y203" s="7">
        <v>9.39</v>
      </c>
      <c r="Z203" s="7">
        <v>18.489999999999998</v>
      </c>
      <c r="AA203" s="7">
        <v>61.82</v>
      </c>
      <c r="AB203" s="7">
        <v>38.590000000000003</v>
      </c>
      <c r="AC203" s="7">
        <v>9.4600000000000009</v>
      </c>
      <c r="AD203" s="7">
        <v>13.77</v>
      </c>
      <c r="AE203" s="7">
        <v>74.91</v>
      </c>
      <c r="AF203" s="7">
        <v>42.1</v>
      </c>
      <c r="AG203" s="7">
        <v>17.059999999999999</v>
      </c>
      <c r="AH203" s="7">
        <v>15.75</v>
      </c>
      <c r="AI203" s="7">
        <v>82.86</v>
      </c>
      <c r="AJ203" s="7">
        <v>47.41</v>
      </c>
      <c r="AK203" s="7">
        <v>19.100000000000001</v>
      </c>
      <c r="AL203" s="7">
        <v>16.350000000000001</v>
      </c>
    </row>
    <row r="204" spans="1:38" ht="20.100000000000001" customHeight="1">
      <c r="A204" s="9" t="s">
        <v>188</v>
      </c>
      <c r="B204" s="6" t="s">
        <v>268</v>
      </c>
      <c r="C204" s="7">
        <v>3.43</v>
      </c>
      <c r="D204" s="7">
        <v>22.34</v>
      </c>
      <c r="E204" s="6" t="s">
        <v>268</v>
      </c>
      <c r="F204" s="7">
        <v>14.63</v>
      </c>
      <c r="G204" s="6" t="s">
        <v>268</v>
      </c>
      <c r="H204" s="6" t="s">
        <v>268</v>
      </c>
      <c r="I204" s="7">
        <v>30.84</v>
      </c>
      <c r="J204" s="6" t="s">
        <v>268</v>
      </c>
      <c r="K204" s="6" t="s">
        <v>268</v>
      </c>
      <c r="L204" s="7">
        <v>28.79</v>
      </c>
      <c r="M204" s="7">
        <v>16.48</v>
      </c>
      <c r="N204" s="7">
        <v>4.75</v>
      </c>
      <c r="O204" s="7">
        <v>42.88</v>
      </c>
      <c r="P204" s="7">
        <v>24.92</v>
      </c>
      <c r="Q204" s="7">
        <v>9.99</v>
      </c>
      <c r="R204" s="7">
        <v>7.97</v>
      </c>
      <c r="S204" s="6" t="s">
        <v>268</v>
      </c>
      <c r="T204" s="7">
        <v>21.43</v>
      </c>
      <c r="U204" s="7">
        <v>15.18</v>
      </c>
      <c r="V204" s="7">
        <v>8.36</v>
      </c>
      <c r="W204" s="6" t="s">
        <v>268</v>
      </c>
      <c r="X204" s="7">
        <v>21.3</v>
      </c>
      <c r="Y204" s="7">
        <v>12.09</v>
      </c>
      <c r="Z204" s="7">
        <v>7.91</v>
      </c>
      <c r="AA204" s="6" t="s">
        <v>268</v>
      </c>
      <c r="AB204" s="7">
        <v>23.06</v>
      </c>
      <c r="AC204" s="7">
        <v>15.5</v>
      </c>
      <c r="AD204" s="7">
        <v>8</v>
      </c>
      <c r="AE204" s="7">
        <v>54.13</v>
      </c>
      <c r="AF204" s="7">
        <v>27.99</v>
      </c>
      <c r="AG204" s="7">
        <v>17.739999999999998</v>
      </c>
      <c r="AH204" s="7">
        <v>8.4</v>
      </c>
      <c r="AI204" s="7">
        <v>51.26</v>
      </c>
      <c r="AJ204" s="7">
        <v>26.75</v>
      </c>
      <c r="AK204" s="7">
        <v>13.09</v>
      </c>
      <c r="AL204" s="7">
        <v>11.42</v>
      </c>
    </row>
    <row r="205" spans="1:38" ht="20.100000000000001" customHeight="1">
      <c r="A205" s="9" t="s">
        <v>71</v>
      </c>
      <c r="B205" s="7">
        <v>76.28</v>
      </c>
      <c r="C205" s="7">
        <v>32.39</v>
      </c>
      <c r="D205" s="7">
        <v>20.83</v>
      </c>
      <c r="E205" s="7">
        <v>12.84</v>
      </c>
      <c r="F205" s="7">
        <v>10.63</v>
      </c>
      <c r="G205" s="7">
        <v>79.11</v>
      </c>
      <c r="H205" s="7">
        <v>36.33</v>
      </c>
      <c r="I205" s="7">
        <v>29.3</v>
      </c>
      <c r="J205" s="7">
        <v>13.48</v>
      </c>
      <c r="K205" s="7">
        <v>77.23</v>
      </c>
      <c r="L205" s="7">
        <v>45.18</v>
      </c>
      <c r="M205" s="7">
        <v>18.7</v>
      </c>
      <c r="N205" s="7">
        <v>13.35</v>
      </c>
      <c r="O205" s="7">
        <v>73.37</v>
      </c>
      <c r="P205" s="7">
        <v>44.81</v>
      </c>
      <c r="Q205" s="7">
        <v>12.26</v>
      </c>
      <c r="R205" s="7">
        <v>16.309999999999999</v>
      </c>
      <c r="S205" s="7">
        <v>74.69</v>
      </c>
      <c r="T205" s="7">
        <v>44.11</v>
      </c>
      <c r="U205" s="7">
        <v>14.17</v>
      </c>
      <c r="V205" s="7">
        <v>16.399999999999999</v>
      </c>
      <c r="W205" s="7">
        <v>78.33</v>
      </c>
      <c r="X205" s="7">
        <v>44.5</v>
      </c>
      <c r="Y205" s="7">
        <v>17.02</v>
      </c>
      <c r="Z205" s="7">
        <v>16.809999999999999</v>
      </c>
      <c r="AA205" s="7">
        <v>80.06</v>
      </c>
      <c r="AB205" s="7">
        <v>45.57</v>
      </c>
      <c r="AC205" s="7">
        <v>17.75</v>
      </c>
      <c r="AD205" s="7">
        <v>16.559999999999999</v>
      </c>
      <c r="AE205" s="7">
        <v>77.88</v>
      </c>
      <c r="AF205" s="7">
        <v>45.7</v>
      </c>
      <c r="AG205" s="7">
        <v>15.28</v>
      </c>
      <c r="AH205" s="7">
        <v>16.91</v>
      </c>
      <c r="AI205" s="7">
        <v>80.569999999999993</v>
      </c>
      <c r="AJ205" s="7">
        <v>45.3</v>
      </c>
      <c r="AK205" s="7">
        <v>18.61</v>
      </c>
      <c r="AL205" s="7">
        <v>16.670000000000002</v>
      </c>
    </row>
    <row r="206" spans="1:38" ht="20.100000000000001" customHeight="1">
      <c r="A206" s="9" t="s">
        <v>93</v>
      </c>
      <c r="B206" s="7">
        <v>80.44</v>
      </c>
      <c r="C206" s="7">
        <v>32.08</v>
      </c>
      <c r="D206" s="7">
        <v>24.68</v>
      </c>
      <c r="E206" s="7">
        <v>11.45</v>
      </c>
      <c r="F206" s="7">
        <v>12.54</v>
      </c>
      <c r="G206" s="7">
        <v>86.27</v>
      </c>
      <c r="H206" s="7">
        <v>38.44</v>
      </c>
      <c r="I206" s="7">
        <v>34.369999999999997</v>
      </c>
      <c r="J206" s="7">
        <v>13.46</v>
      </c>
      <c r="K206" s="7">
        <v>84.65</v>
      </c>
      <c r="L206" s="7">
        <v>45.42</v>
      </c>
      <c r="M206" s="7">
        <v>26.16</v>
      </c>
      <c r="N206" s="7">
        <v>13.07</v>
      </c>
      <c r="O206" s="7">
        <v>80.27</v>
      </c>
      <c r="P206" s="7">
        <v>46.8</v>
      </c>
      <c r="Q206" s="7">
        <v>17.71</v>
      </c>
      <c r="R206" s="7">
        <v>15.76</v>
      </c>
      <c r="S206" s="7">
        <v>79.87</v>
      </c>
      <c r="T206" s="7">
        <v>46.33</v>
      </c>
      <c r="U206" s="7">
        <v>16.13</v>
      </c>
      <c r="V206" s="7">
        <v>17.41</v>
      </c>
      <c r="W206" s="7">
        <v>81.849999999999994</v>
      </c>
      <c r="X206" s="7">
        <v>45.23</v>
      </c>
      <c r="Y206" s="7">
        <v>20.149999999999999</v>
      </c>
      <c r="Z206" s="7">
        <v>16.47</v>
      </c>
      <c r="AA206" s="7">
        <v>81.010000000000005</v>
      </c>
      <c r="AB206" s="7">
        <v>45.43</v>
      </c>
      <c r="AC206" s="7">
        <v>18.82</v>
      </c>
      <c r="AD206" s="7">
        <v>16.760000000000002</v>
      </c>
      <c r="AE206" s="7">
        <v>81.93</v>
      </c>
      <c r="AF206" s="7">
        <v>48.38</v>
      </c>
      <c r="AG206" s="7">
        <v>16.309999999999999</v>
      </c>
      <c r="AH206" s="7">
        <v>17.25</v>
      </c>
      <c r="AI206" s="7">
        <v>72.88</v>
      </c>
      <c r="AJ206" s="7">
        <v>46.54</v>
      </c>
      <c r="AK206" s="7">
        <v>9.32</v>
      </c>
      <c r="AL206" s="7">
        <v>17.02</v>
      </c>
    </row>
    <row r="207" spans="1:38" ht="20.100000000000001" customHeight="1">
      <c r="A207" s="9" t="s">
        <v>73</v>
      </c>
      <c r="B207" s="7">
        <v>66.69</v>
      </c>
      <c r="C207" s="7">
        <v>27.59</v>
      </c>
      <c r="D207" s="7">
        <v>15.72</v>
      </c>
      <c r="E207" s="7">
        <v>12.59</v>
      </c>
      <c r="F207" s="7">
        <v>10.76</v>
      </c>
      <c r="G207" s="7">
        <v>79.14</v>
      </c>
      <c r="H207" s="7">
        <v>38.090000000000003</v>
      </c>
      <c r="I207" s="7">
        <v>27.4</v>
      </c>
      <c r="J207" s="7">
        <v>13.65</v>
      </c>
      <c r="K207" s="7">
        <v>77.92</v>
      </c>
      <c r="L207" s="7">
        <v>44.61</v>
      </c>
      <c r="M207" s="7">
        <v>19.41</v>
      </c>
      <c r="N207" s="7">
        <v>13.9</v>
      </c>
      <c r="O207" s="7">
        <v>71.52</v>
      </c>
      <c r="P207" s="7">
        <v>45.34</v>
      </c>
      <c r="Q207" s="7">
        <v>8.6199999999999992</v>
      </c>
      <c r="R207" s="7">
        <v>17.559999999999999</v>
      </c>
      <c r="S207" s="7">
        <v>74.8</v>
      </c>
      <c r="T207" s="7">
        <v>43.15</v>
      </c>
      <c r="U207" s="7">
        <v>15.52</v>
      </c>
      <c r="V207" s="7">
        <v>16.13</v>
      </c>
      <c r="W207" s="7">
        <v>78.53</v>
      </c>
      <c r="X207" s="7">
        <v>45.34</v>
      </c>
      <c r="Y207" s="7">
        <v>15.93</v>
      </c>
      <c r="Z207" s="7">
        <v>17.260000000000002</v>
      </c>
      <c r="AA207" s="7">
        <v>80.28</v>
      </c>
      <c r="AB207" s="7">
        <v>44.11</v>
      </c>
      <c r="AC207" s="7">
        <v>17.649999999999999</v>
      </c>
      <c r="AD207" s="7">
        <v>18.52</v>
      </c>
      <c r="AE207" s="7">
        <v>76.150000000000006</v>
      </c>
      <c r="AF207" s="7">
        <v>45.08</v>
      </c>
      <c r="AG207" s="7">
        <v>14.46</v>
      </c>
      <c r="AH207" s="7">
        <v>16.61</v>
      </c>
      <c r="AI207" s="7">
        <v>78.36</v>
      </c>
      <c r="AJ207" s="7">
        <v>45.17</v>
      </c>
      <c r="AK207" s="7">
        <v>15.35</v>
      </c>
      <c r="AL207" s="7">
        <v>17.84</v>
      </c>
    </row>
    <row r="208" spans="1:38" ht="20.100000000000001" customHeight="1">
      <c r="A208" s="9" t="s">
        <v>76</v>
      </c>
      <c r="B208" s="7">
        <v>79.22</v>
      </c>
      <c r="C208" s="7">
        <v>32.31</v>
      </c>
      <c r="D208" s="7">
        <v>20.23</v>
      </c>
      <c r="E208" s="7">
        <v>12.1</v>
      </c>
      <c r="F208" s="7">
        <v>14.86</v>
      </c>
      <c r="G208" s="7">
        <v>80.78</v>
      </c>
      <c r="H208" s="7">
        <v>37</v>
      </c>
      <c r="I208" s="7">
        <v>29.21</v>
      </c>
      <c r="J208" s="7">
        <v>14.56</v>
      </c>
      <c r="K208" s="7">
        <v>83.84</v>
      </c>
      <c r="L208" s="7">
        <v>46.33</v>
      </c>
      <c r="M208" s="7">
        <v>23.81</v>
      </c>
      <c r="N208" s="7">
        <v>13.69</v>
      </c>
      <c r="O208" s="7">
        <v>73.88</v>
      </c>
      <c r="P208" s="7">
        <v>44.88</v>
      </c>
      <c r="Q208" s="7">
        <v>13.67</v>
      </c>
      <c r="R208" s="7">
        <v>15.33</v>
      </c>
      <c r="S208" s="7">
        <v>78.040000000000006</v>
      </c>
      <c r="T208" s="7">
        <v>45.28</v>
      </c>
      <c r="U208" s="7">
        <v>14.86</v>
      </c>
      <c r="V208" s="7">
        <v>17.89</v>
      </c>
      <c r="W208" s="7">
        <v>80.44</v>
      </c>
      <c r="X208" s="7">
        <v>44.58</v>
      </c>
      <c r="Y208" s="7">
        <v>18.71</v>
      </c>
      <c r="Z208" s="7">
        <v>17.16</v>
      </c>
      <c r="AA208" s="7">
        <v>80.09</v>
      </c>
      <c r="AB208" s="7">
        <v>45.17</v>
      </c>
      <c r="AC208" s="7">
        <v>17.32</v>
      </c>
      <c r="AD208" s="7">
        <v>17.600000000000001</v>
      </c>
      <c r="AE208" s="7">
        <v>75.45</v>
      </c>
      <c r="AF208" s="7">
        <v>42.76</v>
      </c>
      <c r="AG208" s="7">
        <v>15.24</v>
      </c>
      <c r="AH208" s="7">
        <v>17.45</v>
      </c>
      <c r="AI208" s="7">
        <v>84.91</v>
      </c>
      <c r="AJ208" s="7">
        <v>46.31</v>
      </c>
      <c r="AK208" s="7">
        <v>21.09</v>
      </c>
      <c r="AL208" s="7">
        <v>17.510000000000002</v>
      </c>
    </row>
    <row r="209" spans="1:38" ht="20.100000000000001" customHeight="1">
      <c r="A209" s="9" t="s">
        <v>81</v>
      </c>
      <c r="B209" s="7">
        <v>81.36</v>
      </c>
      <c r="C209" s="7">
        <v>34.299999999999997</v>
      </c>
      <c r="D209" s="7">
        <v>20.76</v>
      </c>
      <c r="E209" s="7">
        <v>15</v>
      </c>
      <c r="F209" s="7">
        <v>11.88</v>
      </c>
      <c r="G209" s="7">
        <v>76.88</v>
      </c>
      <c r="H209" s="7">
        <v>38.229999999999997</v>
      </c>
      <c r="I209" s="7">
        <v>24.82</v>
      </c>
      <c r="J209" s="7">
        <v>13.83</v>
      </c>
      <c r="K209" s="7">
        <v>79.34</v>
      </c>
      <c r="L209" s="7">
        <v>45.87</v>
      </c>
      <c r="M209" s="7">
        <v>19.829999999999998</v>
      </c>
      <c r="N209" s="7">
        <v>13.64</v>
      </c>
      <c r="O209" s="7">
        <v>73.06</v>
      </c>
      <c r="P209" s="7">
        <v>46.16</v>
      </c>
      <c r="Q209" s="7">
        <v>9.64</v>
      </c>
      <c r="R209" s="7">
        <v>17.260000000000002</v>
      </c>
      <c r="S209" s="7">
        <v>71.510000000000005</v>
      </c>
      <c r="T209" s="7">
        <v>40.119999999999997</v>
      </c>
      <c r="U209" s="7">
        <v>15.25</v>
      </c>
      <c r="V209" s="7">
        <v>16.149999999999999</v>
      </c>
      <c r="W209" s="7">
        <v>79.319999999999993</v>
      </c>
      <c r="X209" s="7">
        <v>44.06</v>
      </c>
      <c r="Y209" s="7">
        <v>18.89</v>
      </c>
      <c r="Z209" s="7">
        <v>16.38</v>
      </c>
      <c r="AA209" s="7">
        <v>82.11</v>
      </c>
      <c r="AB209" s="7">
        <v>45.69</v>
      </c>
      <c r="AC209" s="7">
        <v>18.89</v>
      </c>
      <c r="AD209" s="7">
        <v>17.54</v>
      </c>
      <c r="AE209" s="7">
        <v>78.42</v>
      </c>
      <c r="AF209" s="7">
        <v>44.52</v>
      </c>
      <c r="AG209" s="7">
        <v>17.010000000000002</v>
      </c>
      <c r="AH209" s="7">
        <v>16.89</v>
      </c>
      <c r="AI209" s="7">
        <v>76.849999999999994</v>
      </c>
      <c r="AJ209" s="7">
        <v>43.57</v>
      </c>
      <c r="AK209" s="7">
        <v>17.11</v>
      </c>
      <c r="AL209" s="7">
        <v>16.170000000000002</v>
      </c>
    </row>
    <row r="210" spans="1:38" ht="20.100000000000001" customHeight="1">
      <c r="A210" s="9" t="s">
        <v>75</v>
      </c>
      <c r="B210" s="7">
        <v>77.040000000000006</v>
      </c>
      <c r="C210" s="7">
        <v>34.020000000000003</v>
      </c>
      <c r="D210" s="7">
        <v>23.23</v>
      </c>
      <c r="E210" s="7">
        <v>11.07</v>
      </c>
      <c r="F210" s="7">
        <v>9.09</v>
      </c>
      <c r="G210" s="7">
        <v>76.680000000000007</v>
      </c>
      <c r="H210" s="7">
        <v>38.049999999999997</v>
      </c>
      <c r="I210" s="7">
        <v>26.14</v>
      </c>
      <c r="J210" s="7">
        <v>12.5</v>
      </c>
      <c r="K210" s="7">
        <v>80.400000000000006</v>
      </c>
      <c r="L210" s="7">
        <v>43.89</v>
      </c>
      <c r="M210" s="7">
        <v>23.51</v>
      </c>
      <c r="N210" s="7">
        <v>13</v>
      </c>
      <c r="O210" s="7">
        <v>75.12</v>
      </c>
      <c r="P210" s="7">
        <v>42.54</v>
      </c>
      <c r="Q210" s="7">
        <v>15.76</v>
      </c>
      <c r="R210" s="7">
        <v>16.82</v>
      </c>
      <c r="S210" s="7">
        <v>82.24</v>
      </c>
      <c r="T210" s="7">
        <v>45.45</v>
      </c>
      <c r="U210" s="7">
        <v>19.72</v>
      </c>
      <c r="V210" s="7">
        <v>17.07</v>
      </c>
      <c r="W210" s="7">
        <v>77.63</v>
      </c>
      <c r="X210" s="7">
        <v>43.31</v>
      </c>
      <c r="Y210" s="7">
        <v>17.670000000000002</v>
      </c>
      <c r="Z210" s="7">
        <v>16.649999999999999</v>
      </c>
      <c r="AA210" s="7">
        <v>80.489999999999995</v>
      </c>
      <c r="AB210" s="7">
        <v>44.31</v>
      </c>
      <c r="AC210" s="7">
        <v>19.27</v>
      </c>
      <c r="AD210" s="7">
        <v>16.91</v>
      </c>
      <c r="AE210" s="7">
        <v>79.23</v>
      </c>
      <c r="AF210" s="7">
        <v>46.12</v>
      </c>
      <c r="AG210" s="7">
        <v>17.48</v>
      </c>
      <c r="AH210" s="7">
        <v>15.64</v>
      </c>
      <c r="AI210" s="7">
        <v>79.58</v>
      </c>
      <c r="AJ210" s="7">
        <v>45.15</v>
      </c>
      <c r="AK210" s="7">
        <v>17.059999999999999</v>
      </c>
      <c r="AL210" s="7">
        <v>17.38</v>
      </c>
    </row>
    <row r="211" spans="1:38" ht="20.100000000000001" customHeight="1">
      <c r="A211" s="9" t="s">
        <v>84</v>
      </c>
      <c r="B211" s="7">
        <v>73.52</v>
      </c>
      <c r="C211" s="7">
        <v>30.48</v>
      </c>
      <c r="D211" s="7">
        <v>22.18</v>
      </c>
      <c r="E211" s="7">
        <v>14.03</v>
      </c>
      <c r="F211" s="7">
        <v>7.04</v>
      </c>
      <c r="G211" s="7">
        <v>79.61</v>
      </c>
      <c r="H211" s="7">
        <v>35.14</v>
      </c>
      <c r="I211" s="7">
        <v>32.03</v>
      </c>
      <c r="J211" s="7">
        <v>12.44</v>
      </c>
      <c r="K211" s="7">
        <v>77.09</v>
      </c>
      <c r="L211" s="7">
        <v>44.25</v>
      </c>
      <c r="M211" s="7">
        <v>18.88</v>
      </c>
      <c r="N211" s="7">
        <v>13.96</v>
      </c>
      <c r="O211" s="7">
        <v>72.22</v>
      </c>
      <c r="P211" s="7">
        <v>44.55</v>
      </c>
      <c r="Q211" s="7">
        <v>11.39</v>
      </c>
      <c r="R211" s="7">
        <v>16.28</v>
      </c>
      <c r="S211" s="7">
        <v>72.650000000000006</v>
      </c>
      <c r="T211" s="7">
        <v>46.04</v>
      </c>
      <c r="U211" s="7">
        <v>10.61</v>
      </c>
      <c r="V211" s="7">
        <v>16.010000000000002</v>
      </c>
      <c r="W211" s="7">
        <v>81.819999999999993</v>
      </c>
      <c r="X211" s="7">
        <v>48.82</v>
      </c>
      <c r="Y211" s="7">
        <v>16.98</v>
      </c>
      <c r="Z211" s="7">
        <v>16.02</v>
      </c>
      <c r="AA211" s="7">
        <v>82.93</v>
      </c>
      <c r="AB211" s="7">
        <v>46.14</v>
      </c>
      <c r="AC211" s="7">
        <v>18.940000000000001</v>
      </c>
      <c r="AD211" s="7">
        <v>17.850000000000001</v>
      </c>
      <c r="AE211" s="7">
        <v>78.180000000000007</v>
      </c>
      <c r="AF211" s="7">
        <v>48.42</v>
      </c>
      <c r="AG211" s="7">
        <v>11.77</v>
      </c>
      <c r="AH211" s="7">
        <v>18</v>
      </c>
      <c r="AI211" s="7">
        <v>80.959999999999994</v>
      </c>
      <c r="AJ211" s="7">
        <v>46.57</v>
      </c>
      <c r="AK211" s="7">
        <v>18.59</v>
      </c>
      <c r="AL211" s="7">
        <v>15.8</v>
      </c>
    </row>
    <row r="212" spans="1:38" ht="20.100000000000001" customHeight="1">
      <c r="A212" s="9" t="s">
        <v>85</v>
      </c>
      <c r="B212" s="7">
        <v>74.17</v>
      </c>
      <c r="C212" s="7">
        <v>32.979999999999997</v>
      </c>
      <c r="D212" s="7">
        <v>19.03</v>
      </c>
      <c r="E212" s="7">
        <v>15</v>
      </c>
      <c r="F212" s="7">
        <v>7.49</v>
      </c>
      <c r="G212" s="7">
        <v>68.599999999999994</v>
      </c>
      <c r="H212" s="7">
        <v>37.64</v>
      </c>
      <c r="I212" s="7">
        <v>18.87</v>
      </c>
      <c r="J212" s="7">
        <v>12.09</v>
      </c>
      <c r="K212" s="7">
        <v>75.28</v>
      </c>
      <c r="L212" s="7">
        <v>45.39</v>
      </c>
      <c r="M212" s="7">
        <v>18.95</v>
      </c>
      <c r="N212" s="7">
        <v>10.94</v>
      </c>
      <c r="O212" s="7">
        <v>78.17</v>
      </c>
      <c r="P212" s="7">
        <v>43.82</v>
      </c>
      <c r="Q212" s="7">
        <v>18.25</v>
      </c>
      <c r="R212" s="7">
        <v>16.100000000000001</v>
      </c>
      <c r="S212" s="7">
        <v>78.680000000000007</v>
      </c>
      <c r="T212" s="7">
        <v>44.53</v>
      </c>
      <c r="U212" s="7">
        <v>16.899999999999999</v>
      </c>
      <c r="V212" s="7">
        <v>17.25</v>
      </c>
      <c r="W212" s="7">
        <v>75.489999999999995</v>
      </c>
      <c r="X212" s="7">
        <v>43.17</v>
      </c>
      <c r="Y212" s="7">
        <v>14.79</v>
      </c>
      <c r="Z212" s="7">
        <v>17.53</v>
      </c>
      <c r="AA212" s="7">
        <v>86.62</v>
      </c>
      <c r="AB212" s="7">
        <v>47.38</v>
      </c>
      <c r="AC212" s="7">
        <v>20.420000000000002</v>
      </c>
      <c r="AD212" s="7">
        <v>18.82</v>
      </c>
      <c r="AE212" s="7">
        <v>80.09</v>
      </c>
      <c r="AF212" s="7">
        <v>43.77</v>
      </c>
      <c r="AG212" s="7">
        <v>18.34</v>
      </c>
      <c r="AH212" s="7">
        <v>17.98</v>
      </c>
      <c r="AI212" s="7">
        <v>78.540000000000006</v>
      </c>
      <c r="AJ212" s="7">
        <v>43.17</v>
      </c>
      <c r="AK212" s="7">
        <v>18.989999999999998</v>
      </c>
      <c r="AL212" s="7">
        <v>16.38</v>
      </c>
    </row>
    <row r="213" spans="1:38" ht="20.100000000000001" customHeight="1">
      <c r="A213" s="9" t="s">
        <v>79</v>
      </c>
      <c r="B213" s="7">
        <v>78.510000000000005</v>
      </c>
      <c r="C213" s="7">
        <v>34.869999999999997</v>
      </c>
      <c r="D213" s="7">
        <v>18.75</v>
      </c>
      <c r="E213" s="7">
        <v>13.47</v>
      </c>
      <c r="F213" s="7">
        <v>11.97</v>
      </c>
      <c r="G213" s="7">
        <v>75.900000000000006</v>
      </c>
      <c r="H213" s="7">
        <v>32.18</v>
      </c>
      <c r="I213" s="7">
        <v>30.77</v>
      </c>
      <c r="J213" s="7">
        <v>12.95</v>
      </c>
      <c r="K213" s="7">
        <v>72.37</v>
      </c>
      <c r="L213" s="7">
        <v>43.91</v>
      </c>
      <c r="M213" s="7">
        <v>15.53</v>
      </c>
      <c r="N213" s="7">
        <v>12.94</v>
      </c>
      <c r="O213" s="7">
        <v>67.489999999999995</v>
      </c>
      <c r="P213" s="7">
        <v>42.27</v>
      </c>
      <c r="Q213" s="7">
        <v>7.97</v>
      </c>
      <c r="R213" s="7">
        <v>17.239999999999998</v>
      </c>
      <c r="S213" s="7">
        <v>77.05</v>
      </c>
      <c r="T213" s="7">
        <v>42.44</v>
      </c>
      <c r="U213" s="7">
        <v>17.5</v>
      </c>
      <c r="V213" s="7">
        <v>17.11</v>
      </c>
      <c r="W213" s="7">
        <v>78.55</v>
      </c>
      <c r="X213" s="7">
        <v>43.99</v>
      </c>
      <c r="Y213" s="7">
        <v>17.29</v>
      </c>
      <c r="Z213" s="7">
        <v>17.27</v>
      </c>
      <c r="AA213" s="7">
        <v>76.599999999999994</v>
      </c>
      <c r="AB213" s="7">
        <v>46.18</v>
      </c>
      <c r="AC213" s="7">
        <v>13.08</v>
      </c>
      <c r="AD213" s="7">
        <v>17.34</v>
      </c>
      <c r="AE213" s="7">
        <v>77.33</v>
      </c>
      <c r="AF213" s="7">
        <v>45.72</v>
      </c>
      <c r="AG213" s="7">
        <v>14.54</v>
      </c>
      <c r="AH213" s="7">
        <v>17.07</v>
      </c>
      <c r="AI213" s="7">
        <v>82.98</v>
      </c>
      <c r="AJ213" s="7">
        <v>47.49</v>
      </c>
      <c r="AK213" s="7">
        <v>18.61</v>
      </c>
      <c r="AL213" s="7">
        <v>16.88</v>
      </c>
    </row>
    <row r="214" spans="1:38" ht="20.100000000000001" customHeight="1">
      <c r="A214" s="9" t="s">
        <v>77</v>
      </c>
      <c r="B214" s="7">
        <v>78.23</v>
      </c>
      <c r="C214" s="7">
        <v>33.42</v>
      </c>
      <c r="D214" s="7">
        <v>22.49</v>
      </c>
      <c r="E214" s="7">
        <v>12.39</v>
      </c>
      <c r="F214" s="7">
        <v>10.44</v>
      </c>
      <c r="G214" s="7">
        <v>83.22</v>
      </c>
      <c r="H214" s="7">
        <v>38.92</v>
      </c>
      <c r="I214" s="7">
        <v>30.1</v>
      </c>
      <c r="J214" s="7">
        <v>14.2</v>
      </c>
      <c r="K214" s="7">
        <v>89.92</v>
      </c>
      <c r="L214" s="7">
        <v>53.56</v>
      </c>
      <c r="M214" s="7">
        <v>21.53</v>
      </c>
      <c r="N214" s="7">
        <v>14.83</v>
      </c>
      <c r="O214" s="7">
        <v>74.06</v>
      </c>
      <c r="P214" s="7">
        <v>43.69</v>
      </c>
      <c r="Q214" s="7">
        <v>13.66</v>
      </c>
      <c r="R214" s="7">
        <v>16.71</v>
      </c>
      <c r="S214" s="7">
        <v>71.23</v>
      </c>
      <c r="T214" s="7">
        <v>44.69</v>
      </c>
      <c r="U214" s="7">
        <v>11.34</v>
      </c>
      <c r="V214" s="7">
        <v>15.21</v>
      </c>
      <c r="W214" s="7">
        <v>81.08</v>
      </c>
      <c r="X214" s="7">
        <v>44.92</v>
      </c>
      <c r="Y214" s="7">
        <v>17.95</v>
      </c>
      <c r="Z214" s="7">
        <v>18.22</v>
      </c>
      <c r="AA214" s="7">
        <v>83.71</v>
      </c>
      <c r="AB214" s="7">
        <v>48.31</v>
      </c>
      <c r="AC214" s="7">
        <v>18.260000000000002</v>
      </c>
      <c r="AD214" s="7">
        <v>17.14</v>
      </c>
      <c r="AE214" s="7">
        <v>81.87</v>
      </c>
      <c r="AF214" s="7">
        <v>46.68</v>
      </c>
      <c r="AG214" s="7">
        <v>16.84</v>
      </c>
      <c r="AH214" s="7">
        <v>18.350000000000001</v>
      </c>
      <c r="AI214" s="7">
        <v>87.81</v>
      </c>
      <c r="AJ214" s="7">
        <v>48.8</v>
      </c>
      <c r="AK214" s="7">
        <v>20.59</v>
      </c>
      <c r="AL214" s="7">
        <v>18.420000000000002</v>
      </c>
    </row>
    <row r="215" spans="1:38" ht="20.100000000000001" customHeight="1">
      <c r="A215" s="9" t="s">
        <v>72</v>
      </c>
      <c r="B215" s="7">
        <v>75.16</v>
      </c>
      <c r="C215" s="7">
        <v>31.5</v>
      </c>
      <c r="D215" s="7">
        <v>22.49</v>
      </c>
      <c r="E215" s="7">
        <v>14.35</v>
      </c>
      <c r="F215" s="7">
        <v>7.13</v>
      </c>
      <c r="G215" s="7">
        <v>84</v>
      </c>
      <c r="H215" s="7">
        <v>36.04</v>
      </c>
      <c r="I215" s="7">
        <v>33.479999999999997</v>
      </c>
      <c r="J215" s="7">
        <v>14.48</v>
      </c>
      <c r="K215" s="7">
        <v>84.05</v>
      </c>
      <c r="L215" s="7">
        <v>47.99</v>
      </c>
      <c r="M215" s="7">
        <v>21.36</v>
      </c>
      <c r="N215" s="7">
        <v>14.7</v>
      </c>
      <c r="O215" s="7">
        <v>75.180000000000007</v>
      </c>
      <c r="P215" s="7">
        <v>47.47</v>
      </c>
      <c r="Q215" s="7">
        <v>11.14</v>
      </c>
      <c r="R215" s="7">
        <v>16.57</v>
      </c>
      <c r="S215" s="7">
        <v>77.25</v>
      </c>
      <c r="T215" s="7">
        <v>44.08</v>
      </c>
      <c r="U215" s="7">
        <v>15.72</v>
      </c>
      <c r="V215" s="7">
        <v>17.440000000000001</v>
      </c>
      <c r="W215" s="7">
        <v>80.23</v>
      </c>
      <c r="X215" s="7">
        <v>45.81</v>
      </c>
      <c r="Y215" s="7">
        <v>17.53</v>
      </c>
      <c r="Z215" s="7">
        <v>16.89</v>
      </c>
      <c r="AA215" s="7">
        <v>82.26</v>
      </c>
      <c r="AB215" s="7">
        <v>47.03</v>
      </c>
      <c r="AC215" s="7">
        <v>18.22</v>
      </c>
      <c r="AD215" s="7">
        <v>17</v>
      </c>
      <c r="AE215" s="7">
        <v>80.489999999999995</v>
      </c>
      <c r="AF215" s="7">
        <v>48.17</v>
      </c>
      <c r="AG215" s="7">
        <v>15.72</v>
      </c>
      <c r="AH215" s="7">
        <v>16.600000000000001</v>
      </c>
      <c r="AI215" s="7">
        <v>79.510000000000005</v>
      </c>
      <c r="AJ215" s="7">
        <v>45.45</v>
      </c>
      <c r="AK215" s="7">
        <v>17.920000000000002</v>
      </c>
      <c r="AL215" s="7">
        <v>16.149999999999999</v>
      </c>
    </row>
    <row r="216" spans="1:38" ht="20.100000000000001" customHeight="1">
      <c r="A216" s="9" t="s">
        <v>273</v>
      </c>
      <c r="B216" s="7">
        <v>76.099999999999994</v>
      </c>
      <c r="C216" s="7">
        <v>32.28</v>
      </c>
      <c r="D216" s="7">
        <v>19.75</v>
      </c>
      <c r="E216" s="7">
        <v>11.25</v>
      </c>
      <c r="F216" s="7">
        <v>13.39</v>
      </c>
      <c r="G216" s="7">
        <v>68.150000000000006</v>
      </c>
      <c r="H216" s="7">
        <v>38.270000000000003</v>
      </c>
      <c r="I216" s="7">
        <v>15.85</v>
      </c>
      <c r="J216" s="7">
        <v>14.03</v>
      </c>
      <c r="K216" s="7">
        <v>63.78</v>
      </c>
      <c r="L216" s="7">
        <v>40.119999999999997</v>
      </c>
      <c r="M216" s="7">
        <v>11.28</v>
      </c>
      <c r="N216" s="7">
        <v>12.39</v>
      </c>
      <c r="O216" s="7">
        <v>74.239999999999995</v>
      </c>
      <c r="P216" s="7">
        <v>46.65</v>
      </c>
      <c r="Q216" s="7">
        <v>11.28</v>
      </c>
      <c r="R216" s="7">
        <v>16.3</v>
      </c>
      <c r="S216" s="7">
        <v>71.73</v>
      </c>
      <c r="T216" s="7">
        <v>42.45</v>
      </c>
      <c r="U216" s="7">
        <v>13.04</v>
      </c>
      <c r="V216" s="7">
        <v>16.239999999999998</v>
      </c>
      <c r="W216" s="7">
        <v>79.040000000000006</v>
      </c>
      <c r="X216" s="7">
        <v>45.9</v>
      </c>
      <c r="Y216" s="7">
        <v>15.17</v>
      </c>
      <c r="Z216" s="7">
        <v>17.97</v>
      </c>
      <c r="AA216" s="7">
        <v>83.42</v>
      </c>
      <c r="AB216" s="7">
        <v>45.95</v>
      </c>
      <c r="AC216" s="7">
        <v>18.829999999999998</v>
      </c>
      <c r="AD216" s="7">
        <v>18.63</v>
      </c>
      <c r="AE216" s="7">
        <v>69.95</v>
      </c>
      <c r="AF216" s="7">
        <v>46.91</v>
      </c>
      <c r="AG216" s="7">
        <v>11.31</v>
      </c>
      <c r="AH216" s="7">
        <v>11.73</v>
      </c>
      <c r="AI216" s="6" t="s">
        <v>268</v>
      </c>
      <c r="AJ216" s="6" t="s">
        <v>268</v>
      </c>
      <c r="AK216" s="6" t="s">
        <v>268</v>
      </c>
      <c r="AL216" s="6" t="s">
        <v>268</v>
      </c>
    </row>
    <row r="217" spans="1:38" ht="20.100000000000001" customHeight="1">
      <c r="A217" s="9" t="s">
        <v>89</v>
      </c>
      <c r="B217" s="7">
        <v>70.05</v>
      </c>
      <c r="C217" s="7">
        <v>30.73</v>
      </c>
      <c r="D217" s="7">
        <v>16.13</v>
      </c>
      <c r="E217" s="7">
        <v>11</v>
      </c>
      <c r="F217" s="7">
        <v>12.52</v>
      </c>
      <c r="G217" s="7">
        <v>77.599999999999994</v>
      </c>
      <c r="H217" s="7">
        <v>35.119999999999997</v>
      </c>
      <c r="I217" s="7">
        <v>28.56</v>
      </c>
      <c r="J217" s="7">
        <v>13.91</v>
      </c>
      <c r="K217" s="7">
        <v>77.37</v>
      </c>
      <c r="L217" s="7">
        <v>49.74</v>
      </c>
      <c r="M217" s="7">
        <v>16.46</v>
      </c>
      <c r="N217" s="7">
        <v>11.17</v>
      </c>
      <c r="O217" s="7">
        <v>74.41</v>
      </c>
      <c r="P217" s="7">
        <v>44.59</v>
      </c>
      <c r="Q217" s="7">
        <v>15.66</v>
      </c>
      <c r="R217" s="7">
        <v>14.16</v>
      </c>
      <c r="S217" s="7">
        <v>70.650000000000006</v>
      </c>
      <c r="T217" s="7">
        <v>42.55</v>
      </c>
      <c r="U217" s="7">
        <v>13.9</v>
      </c>
      <c r="V217" s="7">
        <v>14.21</v>
      </c>
      <c r="W217" s="7">
        <v>79.349999999999994</v>
      </c>
      <c r="X217" s="7">
        <v>46.72</v>
      </c>
      <c r="Y217" s="7">
        <v>14.61</v>
      </c>
      <c r="Z217" s="7">
        <v>18.02</v>
      </c>
      <c r="AA217" s="7">
        <v>83.48</v>
      </c>
      <c r="AB217" s="7">
        <v>49.79</v>
      </c>
      <c r="AC217" s="7">
        <v>15.67</v>
      </c>
      <c r="AD217" s="7">
        <v>18.02</v>
      </c>
      <c r="AE217" s="7">
        <v>81.510000000000005</v>
      </c>
      <c r="AF217" s="7">
        <v>46.58</v>
      </c>
      <c r="AG217" s="7">
        <v>17.61</v>
      </c>
      <c r="AH217" s="7">
        <v>17.32</v>
      </c>
      <c r="AI217" s="7">
        <v>82.82</v>
      </c>
      <c r="AJ217" s="7">
        <v>46.73</v>
      </c>
      <c r="AK217" s="7">
        <v>20.02</v>
      </c>
      <c r="AL217" s="7">
        <v>16.07</v>
      </c>
    </row>
    <row r="218" spans="1:38" ht="20.100000000000001" customHeight="1">
      <c r="A218" s="9" t="s">
        <v>91</v>
      </c>
      <c r="B218" s="7">
        <v>77.22</v>
      </c>
      <c r="C218" s="7">
        <v>35.92</v>
      </c>
      <c r="D218" s="7">
        <v>11.98</v>
      </c>
      <c r="E218" s="7">
        <v>15</v>
      </c>
      <c r="F218" s="7">
        <v>15</v>
      </c>
      <c r="G218" s="7">
        <v>81.45</v>
      </c>
      <c r="H218" s="7">
        <v>36.64</v>
      </c>
      <c r="I218" s="7">
        <v>30.65</v>
      </c>
      <c r="J218" s="7">
        <v>14.17</v>
      </c>
      <c r="K218" s="7">
        <v>76.42</v>
      </c>
      <c r="L218" s="7">
        <v>46.24</v>
      </c>
      <c r="M218" s="7">
        <v>18.53</v>
      </c>
      <c r="N218" s="7">
        <v>11.65</v>
      </c>
      <c r="O218" s="7">
        <v>75.010000000000005</v>
      </c>
      <c r="P218" s="7">
        <v>46.33</v>
      </c>
      <c r="Q218" s="7">
        <v>13.21</v>
      </c>
      <c r="R218" s="7">
        <v>15.47</v>
      </c>
      <c r="S218" s="7">
        <v>68.12</v>
      </c>
      <c r="T218" s="7">
        <v>41.32</v>
      </c>
      <c r="U218" s="7">
        <v>10.95</v>
      </c>
      <c r="V218" s="7">
        <v>15.85</v>
      </c>
      <c r="W218" s="7">
        <v>73.87</v>
      </c>
      <c r="X218" s="7">
        <v>42.78</v>
      </c>
      <c r="Y218" s="7">
        <v>16.46</v>
      </c>
      <c r="Z218" s="7">
        <v>14.63</v>
      </c>
      <c r="AA218" s="7">
        <v>71.87</v>
      </c>
      <c r="AB218" s="7">
        <v>40.340000000000003</v>
      </c>
      <c r="AC218" s="7">
        <v>18.149999999999999</v>
      </c>
      <c r="AD218" s="7">
        <v>13.38</v>
      </c>
      <c r="AE218" s="7">
        <v>75.05</v>
      </c>
      <c r="AF218" s="7">
        <v>41.93</v>
      </c>
      <c r="AG218" s="7">
        <v>16.16</v>
      </c>
      <c r="AH218" s="7">
        <v>16.95</v>
      </c>
      <c r="AI218" s="7">
        <v>76.75</v>
      </c>
      <c r="AJ218" s="7">
        <v>42.19</v>
      </c>
      <c r="AK218" s="7">
        <v>19.45</v>
      </c>
      <c r="AL218" s="7">
        <v>15.11</v>
      </c>
    </row>
    <row r="219" spans="1:38" ht="20.100000000000001" customHeight="1">
      <c r="A219" s="9" t="s">
        <v>83</v>
      </c>
      <c r="B219" s="7">
        <v>74.569999999999993</v>
      </c>
      <c r="C219" s="7">
        <v>35.47</v>
      </c>
      <c r="D219" s="7">
        <v>13.75</v>
      </c>
      <c r="E219" s="7">
        <v>12</v>
      </c>
      <c r="F219" s="7">
        <v>13.88</v>
      </c>
      <c r="G219" s="7">
        <v>79.260000000000005</v>
      </c>
      <c r="H219" s="7">
        <v>35.97</v>
      </c>
      <c r="I219" s="7">
        <v>28.84</v>
      </c>
      <c r="J219" s="7">
        <v>14.44</v>
      </c>
      <c r="K219" s="7">
        <v>80.27</v>
      </c>
      <c r="L219" s="7">
        <v>50.24</v>
      </c>
      <c r="M219" s="7">
        <v>17.53</v>
      </c>
      <c r="N219" s="7">
        <v>12.5</v>
      </c>
      <c r="O219" s="7">
        <v>79</v>
      </c>
      <c r="P219" s="7">
        <v>46.72</v>
      </c>
      <c r="Q219" s="7">
        <v>16.07</v>
      </c>
      <c r="R219" s="7">
        <v>16.21</v>
      </c>
      <c r="S219" s="7">
        <v>76.489999999999995</v>
      </c>
      <c r="T219" s="7">
        <v>47.75</v>
      </c>
      <c r="U219" s="7">
        <v>12.74</v>
      </c>
      <c r="V219" s="7">
        <v>16</v>
      </c>
      <c r="W219" s="7">
        <v>82.44</v>
      </c>
      <c r="X219" s="7">
        <v>44.15</v>
      </c>
      <c r="Y219" s="7">
        <v>19.75</v>
      </c>
      <c r="Z219" s="7">
        <v>18.54</v>
      </c>
      <c r="AA219" s="7">
        <v>77.67</v>
      </c>
      <c r="AB219" s="7">
        <v>42.32</v>
      </c>
      <c r="AC219" s="7">
        <v>21.72</v>
      </c>
      <c r="AD219" s="7">
        <v>13.63</v>
      </c>
      <c r="AE219" s="7">
        <v>78.44</v>
      </c>
      <c r="AF219" s="7">
        <v>45.5</v>
      </c>
      <c r="AG219" s="7">
        <v>16.57</v>
      </c>
      <c r="AH219" s="7">
        <v>16.36</v>
      </c>
      <c r="AI219" s="7">
        <v>81.069999999999993</v>
      </c>
      <c r="AJ219" s="7">
        <v>45.98</v>
      </c>
      <c r="AK219" s="7">
        <v>19.690000000000001</v>
      </c>
      <c r="AL219" s="7">
        <v>15.4</v>
      </c>
    </row>
    <row r="220" spans="1:38" ht="20.100000000000001" customHeight="1">
      <c r="A220" s="9" t="s">
        <v>82</v>
      </c>
      <c r="B220" s="7">
        <v>68.510000000000005</v>
      </c>
      <c r="C220" s="7">
        <v>27.94</v>
      </c>
      <c r="D220" s="7">
        <v>16.420000000000002</v>
      </c>
      <c r="E220" s="7">
        <v>9.73</v>
      </c>
      <c r="F220" s="7">
        <v>14.46</v>
      </c>
      <c r="G220" s="7">
        <v>74.64</v>
      </c>
      <c r="H220" s="7">
        <v>33.96</v>
      </c>
      <c r="I220" s="7">
        <v>25.97</v>
      </c>
      <c r="J220" s="7">
        <v>14.7</v>
      </c>
      <c r="K220" s="7">
        <v>80.7</v>
      </c>
      <c r="L220" s="7">
        <v>49.18</v>
      </c>
      <c r="M220" s="7">
        <v>17.920000000000002</v>
      </c>
      <c r="N220" s="7">
        <v>13.59</v>
      </c>
      <c r="O220" s="7">
        <v>78.94</v>
      </c>
      <c r="P220" s="7">
        <v>48.05</v>
      </c>
      <c r="Q220" s="7">
        <v>12.61</v>
      </c>
      <c r="R220" s="7">
        <v>18.28</v>
      </c>
      <c r="S220" s="7">
        <v>76.09</v>
      </c>
      <c r="T220" s="7">
        <v>45.22</v>
      </c>
      <c r="U220" s="7">
        <v>14.01</v>
      </c>
      <c r="V220" s="7">
        <v>16.86</v>
      </c>
      <c r="W220" s="7">
        <v>78.2</v>
      </c>
      <c r="X220" s="7">
        <v>42.66</v>
      </c>
      <c r="Y220" s="7">
        <v>19.989999999999998</v>
      </c>
      <c r="Z220" s="7">
        <v>15.56</v>
      </c>
      <c r="AA220" s="7">
        <v>75.849999999999994</v>
      </c>
      <c r="AB220" s="7">
        <v>44.73</v>
      </c>
      <c r="AC220" s="7">
        <v>14.78</v>
      </c>
      <c r="AD220" s="7">
        <v>16.34</v>
      </c>
      <c r="AE220" s="7">
        <v>72.47</v>
      </c>
      <c r="AF220" s="7">
        <v>45.93</v>
      </c>
      <c r="AG220" s="7">
        <v>9.66</v>
      </c>
      <c r="AH220" s="7">
        <v>16.87</v>
      </c>
      <c r="AI220" s="7">
        <v>81.599999999999994</v>
      </c>
      <c r="AJ220" s="7">
        <v>43.79</v>
      </c>
      <c r="AK220" s="7">
        <v>19.66</v>
      </c>
      <c r="AL220" s="7">
        <v>18.14</v>
      </c>
    </row>
    <row r="221" spans="1:38" ht="20.100000000000001" customHeight="1">
      <c r="A221" s="9" t="s">
        <v>90</v>
      </c>
      <c r="B221" s="7">
        <v>74.69</v>
      </c>
      <c r="C221" s="7">
        <v>32.1</v>
      </c>
      <c r="D221" s="7">
        <v>15.62</v>
      </c>
      <c r="E221" s="7">
        <v>12.39</v>
      </c>
      <c r="F221" s="7">
        <v>15</v>
      </c>
      <c r="G221" s="7">
        <v>70.84</v>
      </c>
      <c r="H221" s="7">
        <v>32.17</v>
      </c>
      <c r="I221" s="7">
        <v>25.88</v>
      </c>
      <c r="J221" s="7">
        <v>12.79</v>
      </c>
      <c r="K221" s="7">
        <v>59.91</v>
      </c>
      <c r="L221" s="7">
        <v>36.869999999999997</v>
      </c>
      <c r="M221" s="7">
        <v>13.47</v>
      </c>
      <c r="N221" s="7">
        <v>9.57</v>
      </c>
      <c r="O221" s="7">
        <v>62.66</v>
      </c>
      <c r="P221" s="7">
        <v>40.24</v>
      </c>
      <c r="Q221" s="7">
        <v>8.49</v>
      </c>
      <c r="R221" s="7">
        <v>13.92</v>
      </c>
      <c r="S221" s="7">
        <v>75.47</v>
      </c>
      <c r="T221" s="7">
        <v>45.56</v>
      </c>
      <c r="U221" s="7">
        <v>12.19</v>
      </c>
      <c r="V221" s="7">
        <v>17.72</v>
      </c>
      <c r="W221" s="7">
        <v>72.709999999999994</v>
      </c>
      <c r="X221" s="7">
        <v>45.01</v>
      </c>
      <c r="Y221" s="7">
        <v>12.36</v>
      </c>
      <c r="Z221" s="7">
        <v>15.33</v>
      </c>
      <c r="AA221" s="7">
        <v>67.88</v>
      </c>
      <c r="AB221" s="7">
        <v>42.86</v>
      </c>
      <c r="AC221" s="7">
        <v>12.71</v>
      </c>
      <c r="AD221" s="7">
        <v>12.32</v>
      </c>
      <c r="AE221" s="7">
        <v>74.900000000000006</v>
      </c>
      <c r="AF221" s="7">
        <v>44.07</v>
      </c>
      <c r="AG221" s="7">
        <v>17.73</v>
      </c>
      <c r="AH221" s="7">
        <v>13.1</v>
      </c>
      <c r="AI221" s="7">
        <v>79.489999999999995</v>
      </c>
      <c r="AJ221" s="7">
        <v>45.53</v>
      </c>
      <c r="AK221" s="7">
        <v>20.23</v>
      </c>
      <c r="AL221" s="7">
        <v>13.73</v>
      </c>
    </row>
    <row r="222" spans="1:38" ht="20.100000000000001" customHeight="1">
      <c r="A222" s="9" t="s">
        <v>74</v>
      </c>
      <c r="B222" s="7">
        <v>58.21</v>
      </c>
      <c r="C222" s="7">
        <v>31.4</v>
      </c>
      <c r="D222" s="7">
        <v>8.0500000000000007</v>
      </c>
      <c r="E222" s="7">
        <v>5.45</v>
      </c>
      <c r="F222" s="7">
        <v>13.31</v>
      </c>
      <c r="G222" s="7">
        <v>75.94</v>
      </c>
      <c r="H222" s="7">
        <v>33.72</v>
      </c>
      <c r="I222" s="7">
        <v>30.21</v>
      </c>
      <c r="J222" s="7">
        <v>12</v>
      </c>
      <c r="K222" s="7">
        <v>71.33</v>
      </c>
      <c r="L222" s="7">
        <v>43.16</v>
      </c>
      <c r="M222" s="7">
        <v>16.86</v>
      </c>
      <c r="N222" s="7">
        <v>11.32</v>
      </c>
      <c r="O222" s="7">
        <v>66.66</v>
      </c>
      <c r="P222" s="7">
        <v>41.85</v>
      </c>
      <c r="Q222" s="7">
        <v>8.9700000000000006</v>
      </c>
      <c r="R222" s="7">
        <v>15.84</v>
      </c>
      <c r="S222" s="7">
        <v>73.61</v>
      </c>
      <c r="T222" s="7">
        <v>44.25</v>
      </c>
      <c r="U222" s="7">
        <v>14.79</v>
      </c>
      <c r="V222" s="7">
        <v>14.57</v>
      </c>
      <c r="W222" s="7">
        <v>71.09</v>
      </c>
      <c r="X222" s="7">
        <v>37.9</v>
      </c>
      <c r="Y222" s="7">
        <v>17.11</v>
      </c>
      <c r="Z222" s="7">
        <v>16.09</v>
      </c>
      <c r="AA222" s="7">
        <v>82.19</v>
      </c>
      <c r="AB222" s="7">
        <v>48.24</v>
      </c>
      <c r="AC222" s="7">
        <v>19.739999999999998</v>
      </c>
      <c r="AD222" s="7">
        <v>14.21</v>
      </c>
      <c r="AE222" s="7">
        <v>73.55</v>
      </c>
      <c r="AF222" s="7">
        <v>43.98</v>
      </c>
      <c r="AG222" s="7">
        <v>12.65</v>
      </c>
      <c r="AH222" s="7">
        <v>16.93</v>
      </c>
      <c r="AI222" s="7">
        <v>76.92</v>
      </c>
      <c r="AJ222" s="7">
        <v>42.05</v>
      </c>
      <c r="AK222" s="7">
        <v>18.73</v>
      </c>
      <c r="AL222" s="7">
        <v>16.13</v>
      </c>
    </row>
    <row r="223" spans="1:38" ht="20.100000000000001" customHeight="1">
      <c r="A223" s="9" t="s">
        <v>80</v>
      </c>
      <c r="B223" s="7">
        <v>67.81</v>
      </c>
      <c r="C223" s="7">
        <v>31.12</v>
      </c>
      <c r="D223" s="7">
        <v>15.89</v>
      </c>
      <c r="E223" s="7">
        <v>6.43</v>
      </c>
      <c r="F223" s="7">
        <v>14.51</v>
      </c>
      <c r="G223" s="7">
        <v>72.53</v>
      </c>
      <c r="H223" s="7">
        <v>32.76</v>
      </c>
      <c r="I223" s="7">
        <v>26.27</v>
      </c>
      <c r="J223" s="7">
        <v>13.49</v>
      </c>
      <c r="K223" s="7">
        <v>72.33</v>
      </c>
      <c r="L223" s="7">
        <v>44.4</v>
      </c>
      <c r="M223" s="7">
        <v>16.5</v>
      </c>
      <c r="N223" s="7">
        <v>11.43</v>
      </c>
      <c r="O223" s="7">
        <v>67.06</v>
      </c>
      <c r="P223" s="7">
        <v>42.4</v>
      </c>
      <c r="Q223" s="7">
        <v>8.7200000000000006</v>
      </c>
      <c r="R223" s="7">
        <v>15.95</v>
      </c>
      <c r="S223" s="7">
        <v>69.03</v>
      </c>
      <c r="T223" s="7">
        <v>44.9</v>
      </c>
      <c r="U223" s="7">
        <v>9.52</v>
      </c>
      <c r="V223" s="7">
        <v>14.61</v>
      </c>
      <c r="W223" s="7">
        <v>74.95</v>
      </c>
      <c r="X223" s="7">
        <v>40.840000000000003</v>
      </c>
      <c r="Y223" s="7">
        <v>17.88</v>
      </c>
      <c r="Z223" s="7">
        <v>16.23</v>
      </c>
      <c r="AA223" s="7">
        <v>69.849999999999994</v>
      </c>
      <c r="AB223" s="7">
        <v>42.26</v>
      </c>
      <c r="AC223" s="7">
        <v>14.78</v>
      </c>
      <c r="AD223" s="7">
        <v>12.81</v>
      </c>
      <c r="AE223" s="7">
        <v>70.27</v>
      </c>
      <c r="AF223" s="7">
        <v>41.75</v>
      </c>
      <c r="AG223" s="7">
        <v>14.85</v>
      </c>
      <c r="AH223" s="7">
        <v>13.67</v>
      </c>
      <c r="AI223" s="7">
        <v>79.94</v>
      </c>
      <c r="AJ223" s="7">
        <v>43.75</v>
      </c>
      <c r="AK223" s="7">
        <v>19.12</v>
      </c>
      <c r="AL223" s="7">
        <v>17.07</v>
      </c>
    </row>
    <row r="224" spans="1:38" ht="20.100000000000001" customHeight="1">
      <c r="A224" s="9" t="s">
        <v>92</v>
      </c>
      <c r="B224" s="7">
        <v>75.540000000000006</v>
      </c>
      <c r="C224" s="7">
        <v>30.38</v>
      </c>
      <c r="D224" s="7">
        <v>17.96</v>
      </c>
      <c r="E224" s="7">
        <v>13.23</v>
      </c>
      <c r="F224" s="7">
        <v>14.36</v>
      </c>
      <c r="G224" s="7">
        <v>78.44</v>
      </c>
      <c r="H224" s="7">
        <v>34.46</v>
      </c>
      <c r="I224" s="7">
        <v>30.02</v>
      </c>
      <c r="J224" s="7">
        <v>13.97</v>
      </c>
      <c r="K224" s="7">
        <v>72.989999999999995</v>
      </c>
      <c r="L224" s="7">
        <v>40.200000000000003</v>
      </c>
      <c r="M224" s="7">
        <v>20.58</v>
      </c>
      <c r="N224" s="7">
        <v>12.21</v>
      </c>
      <c r="O224" s="7">
        <v>70.59</v>
      </c>
      <c r="P224" s="7">
        <v>42.6</v>
      </c>
      <c r="Q224" s="7">
        <v>15.36</v>
      </c>
      <c r="R224" s="7">
        <v>12.63</v>
      </c>
      <c r="S224" s="7">
        <v>68.55</v>
      </c>
      <c r="T224" s="7">
        <v>44.25</v>
      </c>
      <c r="U224" s="7">
        <v>13.65</v>
      </c>
      <c r="V224" s="7">
        <v>10.65</v>
      </c>
      <c r="W224" s="7">
        <v>81.27</v>
      </c>
      <c r="X224" s="7">
        <v>46.48</v>
      </c>
      <c r="Y224" s="7">
        <v>17.86</v>
      </c>
      <c r="Z224" s="7">
        <v>16.93</v>
      </c>
      <c r="AA224" s="7">
        <v>80.47</v>
      </c>
      <c r="AB224" s="7">
        <v>44.67</v>
      </c>
      <c r="AC224" s="7">
        <v>17.27</v>
      </c>
      <c r="AD224" s="7">
        <v>18.54</v>
      </c>
      <c r="AE224" s="7">
        <v>79.03</v>
      </c>
      <c r="AF224" s="7">
        <v>44.25</v>
      </c>
      <c r="AG224" s="7">
        <v>16.93</v>
      </c>
      <c r="AH224" s="7">
        <v>17.850000000000001</v>
      </c>
      <c r="AI224" s="7">
        <v>78.45</v>
      </c>
      <c r="AJ224" s="7">
        <v>43.31</v>
      </c>
      <c r="AK224" s="7">
        <v>18.04</v>
      </c>
      <c r="AL224" s="7">
        <v>17.100000000000001</v>
      </c>
    </row>
    <row r="225" spans="1:38" ht="20.100000000000001" customHeight="1">
      <c r="A225" s="9" t="s">
        <v>86</v>
      </c>
      <c r="B225" s="7">
        <v>79.260000000000005</v>
      </c>
      <c r="C225" s="7">
        <v>29.19</v>
      </c>
      <c r="D225" s="7">
        <v>23.8</v>
      </c>
      <c r="E225" s="7">
        <v>12.39</v>
      </c>
      <c r="F225" s="7">
        <v>14.27</v>
      </c>
      <c r="G225" s="7">
        <v>75.239999999999995</v>
      </c>
      <c r="H225" s="7">
        <v>35.909999999999997</v>
      </c>
      <c r="I225" s="7">
        <v>27.27</v>
      </c>
      <c r="J225" s="7">
        <v>12.06</v>
      </c>
      <c r="K225" s="7">
        <v>72.739999999999995</v>
      </c>
      <c r="L225" s="7">
        <v>44.14</v>
      </c>
      <c r="M225" s="7">
        <v>17.170000000000002</v>
      </c>
      <c r="N225" s="7">
        <v>11.43</v>
      </c>
      <c r="O225" s="7">
        <v>70.55</v>
      </c>
      <c r="P225" s="7">
        <v>45.81</v>
      </c>
      <c r="Q225" s="7">
        <v>8.2200000000000006</v>
      </c>
      <c r="R225" s="7">
        <v>16.510000000000002</v>
      </c>
      <c r="S225" s="7">
        <v>73.430000000000007</v>
      </c>
      <c r="T225" s="7">
        <v>41.93</v>
      </c>
      <c r="U225" s="7">
        <v>16.05</v>
      </c>
      <c r="V225" s="7">
        <v>15.45</v>
      </c>
      <c r="W225" s="7">
        <v>73.17</v>
      </c>
      <c r="X225" s="7">
        <v>45.11</v>
      </c>
      <c r="Y225" s="7">
        <v>14.38</v>
      </c>
      <c r="Z225" s="7">
        <v>13.68</v>
      </c>
      <c r="AA225" s="7">
        <v>76.069999999999993</v>
      </c>
      <c r="AB225" s="7">
        <v>41.8</v>
      </c>
      <c r="AC225" s="7">
        <v>20.12</v>
      </c>
      <c r="AD225" s="7">
        <v>14.15</v>
      </c>
      <c r="AE225" s="7">
        <v>74.3</v>
      </c>
      <c r="AF225" s="7">
        <v>43.87</v>
      </c>
      <c r="AG225" s="7">
        <v>14.07</v>
      </c>
      <c r="AH225" s="7">
        <v>16.350000000000001</v>
      </c>
      <c r="AI225" s="7">
        <v>82.06</v>
      </c>
      <c r="AJ225" s="7">
        <v>44.67</v>
      </c>
      <c r="AK225" s="7">
        <v>21.29</v>
      </c>
      <c r="AL225" s="7">
        <v>16.09</v>
      </c>
    </row>
    <row r="226" spans="1:38" ht="20.100000000000001" customHeight="1">
      <c r="A226" s="9" t="s">
        <v>78</v>
      </c>
      <c r="B226" s="7">
        <v>64.239999999999995</v>
      </c>
      <c r="C226" s="7">
        <v>28.47</v>
      </c>
      <c r="D226" s="7">
        <v>18.47</v>
      </c>
      <c r="E226" s="7">
        <v>6.43</v>
      </c>
      <c r="F226" s="7">
        <v>10.83</v>
      </c>
      <c r="G226" s="7">
        <v>74.72</v>
      </c>
      <c r="H226" s="7">
        <v>33.01</v>
      </c>
      <c r="I226" s="7">
        <v>30.83</v>
      </c>
      <c r="J226" s="7">
        <v>10.88</v>
      </c>
      <c r="K226" s="7">
        <v>74.7</v>
      </c>
      <c r="L226" s="7">
        <v>44.97</v>
      </c>
      <c r="M226" s="7">
        <v>18.489999999999998</v>
      </c>
      <c r="N226" s="7">
        <v>11.24</v>
      </c>
      <c r="O226" s="7">
        <v>80.709999999999994</v>
      </c>
      <c r="P226" s="7">
        <v>49.82</v>
      </c>
      <c r="Q226" s="7">
        <v>14.01</v>
      </c>
      <c r="R226" s="7">
        <v>16.88</v>
      </c>
      <c r="S226" s="7">
        <v>76.010000000000005</v>
      </c>
      <c r="T226" s="7">
        <v>44.62</v>
      </c>
      <c r="U226" s="7">
        <v>15.49</v>
      </c>
      <c r="V226" s="7">
        <v>15.9</v>
      </c>
      <c r="W226" s="7">
        <v>78.790000000000006</v>
      </c>
      <c r="X226" s="7">
        <v>46.72</v>
      </c>
      <c r="Y226" s="7">
        <v>16.809999999999999</v>
      </c>
      <c r="Z226" s="7">
        <v>15.26</v>
      </c>
      <c r="AA226" s="7">
        <v>71</v>
      </c>
      <c r="AB226" s="7">
        <v>44.48</v>
      </c>
      <c r="AC226" s="7">
        <v>13.6</v>
      </c>
      <c r="AD226" s="7">
        <v>12.91</v>
      </c>
      <c r="AE226" s="7">
        <v>74.72</v>
      </c>
      <c r="AF226" s="7">
        <v>43.98</v>
      </c>
      <c r="AG226" s="7">
        <v>17.87</v>
      </c>
      <c r="AH226" s="7">
        <v>12.88</v>
      </c>
      <c r="AI226" s="7">
        <v>84.85</v>
      </c>
      <c r="AJ226" s="7">
        <v>46.81</v>
      </c>
      <c r="AK226" s="7">
        <v>19.89</v>
      </c>
      <c r="AL226" s="7">
        <v>18.16</v>
      </c>
    </row>
    <row r="227" spans="1:38" ht="20.100000000000001" customHeight="1">
      <c r="A227" s="9" t="s">
        <v>88</v>
      </c>
      <c r="B227" s="7">
        <v>56.74</v>
      </c>
      <c r="C227" s="7">
        <v>23.43</v>
      </c>
      <c r="D227" s="7">
        <v>22.83</v>
      </c>
      <c r="E227" s="7">
        <v>3.75</v>
      </c>
      <c r="F227" s="7">
        <v>6.65</v>
      </c>
      <c r="G227" s="7">
        <v>75.73</v>
      </c>
      <c r="H227" s="7">
        <v>37.49</v>
      </c>
      <c r="I227" s="7">
        <v>23.24</v>
      </c>
      <c r="J227" s="7">
        <v>15</v>
      </c>
      <c r="K227" s="7">
        <v>74.569999999999993</v>
      </c>
      <c r="L227" s="7">
        <v>46.03</v>
      </c>
      <c r="M227" s="7">
        <v>18.7</v>
      </c>
      <c r="N227" s="7">
        <v>9.84</v>
      </c>
      <c r="O227" s="7">
        <v>71.03</v>
      </c>
      <c r="P227" s="7">
        <v>43.84</v>
      </c>
      <c r="Q227" s="7">
        <v>12.17</v>
      </c>
      <c r="R227" s="7">
        <v>15.02</v>
      </c>
      <c r="S227" s="7">
        <v>73.42</v>
      </c>
      <c r="T227" s="7">
        <v>43.81</v>
      </c>
      <c r="U227" s="7">
        <v>13.94</v>
      </c>
      <c r="V227" s="7">
        <v>15.68</v>
      </c>
      <c r="W227" s="7">
        <v>60.63</v>
      </c>
      <c r="X227" s="7">
        <v>36.35</v>
      </c>
      <c r="Y227" s="7">
        <v>14.36</v>
      </c>
      <c r="Z227" s="7">
        <v>9.92</v>
      </c>
      <c r="AA227" s="7">
        <v>69.12</v>
      </c>
      <c r="AB227" s="7">
        <v>39.58</v>
      </c>
      <c r="AC227" s="7">
        <v>21.1</v>
      </c>
      <c r="AD227" s="7">
        <v>8.44</v>
      </c>
      <c r="AE227" s="7">
        <v>74.42</v>
      </c>
      <c r="AF227" s="7">
        <v>44.79</v>
      </c>
      <c r="AG227" s="7">
        <v>14.06</v>
      </c>
      <c r="AH227" s="7">
        <v>15.56</v>
      </c>
      <c r="AI227" s="7">
        <v>78.37</v>
      </c>
      <c r="AJ227" s="7">
        <v>45.55</v>
      </c>
      <c r="AK227" s="7">
        <v>21.35</v>
      </c>
      <c r="AL227" s="7">
        <v>11.47</v>
      </c>
    </row>
    <row r="228" spans="1:38" ht="20.100000000000001" customHeight="1">
      <c r="A228" s="9" t="s">
        <v>87</v>
      </c>
      <c r="B228" s="6" t="s">
        <v>268</v>
      </c>
      <c r="C228" s="7">
        <v>4.67</v>
      </c>
      <c r="D228" s="7">
        <v>24.78</v>
      </c>
      <c r="E228" s="6" t="s">
        <v>268</v>
      </c>
      <c r="F228" s="7">
        <v>7.81</v>
      </c>
      <c r="G228" s="6" t="s">
        <v>268</v>
      </c>
      <c r="H228" s="6" t="s">
        <v>268</v>
      </c>
      <c r="I228" s="7">
        <v>35.67</v>
      </c>
      <c r="J228" s="6" t="s">
        <v>268</v>
      </c>
      <c r="K228" s="6" t="s">
        <v>268</v>
      </c>
      <c r="L228" s="7">
        <v>21.46</v>
      </c>
      <c r="M228" s="7">
        <v>17.690000000000001</v>
      </c>
      <c r="N228" s="7">
        <v>4.78</v>
      </c>
      <c r="O228" s="7">
        <v>42.78</v>
      </c>
      <c r="P228" s="7">
        <v>25.67</v>
      </c>
      <c r="Q228" s="7">
        <v>9.36</v>
      </c>
      <c r="R228" s="7">
        <v>7.75</v>
      </c>
      <c r="S228" s="6" t="s">
        <v>268</v>
      </c>
      <c r="T228" s="7">
        <v>25.61</v>
      </c>
      <c r="U228" s="7">
        <v>12.2</v>
      </c>
      <c r="V228" s="7">
        <v>8.14</v>
      </c>
      <c r="W228" s="6" t="s">
        <v>268</v>
      </c>
      <c r="X228" s="7">
        <v>18.899999999999999</v>
      </c>
      <c r="Y228" s="7">
        <v>18.850000000000001</v>
      </c>
      <c r="Z228" s="7">
        <v>8.2899999999999991</v>
      </c>
      <c r="AA228" s="6" t="s">
        <v>268</v>
      </c>
      <c r="AB228" s="7">
        <v>23.84</v>
      </c>
      <c r="AC228" s="7">
        <v>18.96</v>
      </c>
      <c r="AD228" s="7">
        <v>7.52</v>
      </c>
      <c r="AE228" s="7">
        <v>48.92</v>
      </c>
      <c r="AF228" s="7">
        <v>27.14</v>
      </c>
      <c r="AG228" s="7">
        <v>14.25</v>
      </c>
      <c r="AH228" s="7">
        <v>7.52</v>
      </c>
      <c r="AI228" s="7">
        <v>47.68</v>
      </c>
      <c r="AJ228" s="7">
        <v>18.829999999999998</v>
      </c>
      <c r="AK228" s="7">
        <v>18.350000000000001</v>
      </c>
      <c r="AL228" s="7">
        <v>10.5</v>
      </c>
    </row>
    <row r="229" spans="1:38" ht="20.100000000000001" customHeight="1">
      <c r="A229" s="9" t="s">
        <v>278</v>
      </c>
      <c r="B229" s="7">
        <v>79.84</v>
      </c>
      <c r="C229" s="7">
        <v>32.28</v>
      </c>
      <c r="D229" s="7">
        <v>23.23</v>
      </c>
      <c r="E229" s="7">
        <v>12.8</v>
      </c>
      <c r="F229" s="7">
        <v>12.21</v>
      </c>
      <c r="G229" s="7">
        <v>82.75</v>
      </c>
      <c r="H229" s="7">
        <v>37.92</v>
      </c>
      <c r="I229" s="7">
        <v>31.71</v>
      </c>
      <c r="J229" s="7">
        <v>13.12</v>
      </c>
      <c r="K229" s="7">
        <v>80.45</v>
      </c>
      <c r="L229" s="7">
        <v>45.52</v>
      </c>
      <c r="M229" s="7">
        <v>21.17</v>
      </c>
      <c r="N229" s="7">
        <v>13.76</v>
      </c>
      <c r="O229" s="7">
        <v>74.02</v>
      </c>
      <c r="P229" s="7">
        <v>45.32</v>
      </c>
      <c r="Q229" s="7">
        <v>12.37</v>
      </c>
      <c r="R229" s="7">
        <v>16.32</v>
      </c>
      <c r="S229" s="7">
        <v>77.95</v>
      </c>
      <c r="T229" s="7">
        <v>44.47</v>
      </c>
      <c r="U229" s="7">
        <v>16.649999999999999</v>
      </c>
      <c r="V229" s="7">
        <v>16.829999999999998</v>
      </c>
      <c r="W229" s="7">
        <v>77.61</v>
      </c>
      <c r="X229" s="7">
        <v>45.18</v>
      </c>
      <c r="Y229" s="7">
        <v>16.260000000000002</v>
      </c>
      <c r="Z229" s="7">
        <v>16.18</v>
      </c>
      <c r="AA229" s="7">
        <v>81.91</v>
      </c>
      <c r="AB229" s="7">
        <v>45.75</v>
      </c>
      <c r="AC229" s="7">
        <v>19.02</v>
      </c>
      <c r="AD229" s="7">
        <v>17.02</v>
      </c>
      <c r="AE229" s="7">
        <v>83.81</v>
      </c>
      <c r="AF229" s="7">
        <v>47.22</v>
      </c>
      <c r="AG229" s="7">
        <v>18.96</v>
      </c>
      <c r="AH229" s="7">
        <v>17.63</v>
      </c>
      <c r="AI229" s="7">
        <v>83.09</v>
      </c>
      <c r="AJ229" s="7">
        <v>46.31</v>
      </c>
      <c r="AK229" s="7">
        <v>19.45</v>
      </c>
      <c r="AL229" s="7">
        <v>17.32</v>
      </c>
    </row>
    <row r="230" spans="1:38" ht="20.100000000000001" customHeight="1">
      <c r="A230" s="9" t="s">
        <v>63</v>
      </c>
      <c r="B230" s="7">
        <v>76.03</v>
      </c>
      <c r="C230" s="7">
        <v>28.15</v>
      </c>
      <c r="D230" s="7">
        <v>22.35</v>
      </c>
      <c r="E230" s="7">
        <v>11.15</v>
      </c>
      <c r="F230" s="7">
        <v>14.76</v>
      </c>
      <c r="G230" s="7">
        <v>84.78</v>
      </c>
      <c r="H230" s="7">
        <v>39.79</v>
      </c>
      <c r="I230" s="7">
        <v>32.68</v>
      </c>
      <c r="J230" s="7">
        <v>12.31</v>
      </c>
      <c r="K230" s="7">
        <v>77.41</v>
      </c>
      <c r="L230" s="7">
        <v>41.6</v>
      </c>
      <c r="M230" s="7">
        <v>21.99</v>
      </c>
      <c r="N230" s="7">
        <v>13.82</v>
      </c>
      <c r="O230" s="7">
        <v>80.239999999999995</v>
      </c>
      <c r="P230" s="7">
        <v>48.18</v>
      </c>
      <c r="Q230" s="7">
        <v>14.89</v>
      </c>
      <c r="R230" s="7">
        <v>17.18</v>
      </c>
      <c r="S230" s="7">
        <v>78.489999999999995</v>
      </c>
      <c r="T230" s="7">
        <v>44</v>
      </c>
      <c r="U230" s="7">
        <v>16.87</v>
      </c>
      <c r="V230" s="7">
        <v>17.62</v>
      </c>
      <c r="W230" s="7">
        <v>75.72</v>
      </c>
      <c r="X230" s="7">
        <v>45.36</v>
      </c>
      <c r="Y230" s="7">
        <v>14.71</v>
      </c>
      <c r="Z230" s="7">
        <v>15.66</v>
      </c>
      <c r="AA230" s="7">
        <v>84.45</v>
      </c>
      <c r="AB230" s="7">
        <v>45.36</v>
      </c>
      <c r="AC230" s="7">
        <v>21.04</v>
      </c>
      <c r="AD230" s="7">
        <v>18.04</v>
      </c>
      <c r="AE230" s="7">
        <v>83.82</v>
      </c>
      <c r="AF230" s="7">
        <v>47.55</v>
      </c>
      <c r="AG230" s="7">
        <v>18.61</v>
      </c>
      <c r="AH230" s="7">
        <v>17.66</v>
      </c>
      <c r="AI230" s="7">
        <v>87.1</v>
      </c>
      <c r="AJ230" s="7">
        <v>49.88</v>
      </c>
      <c r="AK230" s="7">
        <v>19.59</v>
      </c>
      <c r="AL230" s="7">
        <v>17.63</v>
      </c>
    </row>
    <row r="231" spans="1:38" ht="20.100000000000001" customHeight="1">
      <c r="A231" s="9" t="s">
        <v>66</v>
      </c>
      <c r="B231" s="7">
        <v>74.010000000000005</v>
      </c>
      <c r="C231" s="7">
        <v>33.479999999999997</v>
      </c>
      <c r="D231" s="7">
        <v>20.65</v>
      </c>
      <c r="E231" s="7">
        <v>13.66</v>
      </c>
      <c r="F231" s="7">
        <v>6.55</v>
      </c>
      <c r="G231" s="7">
        <v>78.489999999999995</v>
      </c>
      <c r="H231" s="7">
        <v>36.54</v>
      </c>
      <c r="I231" s="7">
        <v>29.12</v>
      </c>
      <c r="J231" s="7">
        <v>12.83</v>
      </c>
      <c r="K231" s="7">
        <v>80.03</v>
      </c>
      <c r="L231" s="7">
        <v>42.45</v>
      </c>
      <c r="M231" s="7">
        <v>23.98</v>
      </c>
      <c r="N231" s="7">
        <v>13.61</v>
      </c>
      <c r="O231" s="7">
        <v>73.25</v>
      </c>
      <c r="P231" s="7">
        <v>46.92</v>
      </c>
      <c r="Q231" s="7">
        <v>9.9600000000000009</v>
      </c>
      <c r="R231" s="7">
        <v>16.37</v>
      </c>
      <c r="S231" s="7">
        <v>81.459999999999994</v>
      </c>
      <c r="T231" s="7">
        <v>45.59</v>
      </c>
      <c r="U231" s="7">
        <v>18.59</v>
      </c>
      <c r="V231" s="7">
        <v>17.28</v>
      </c>
      <c r="W231" s="7">
        <v>75.58</v>
      </c>
      <c r="X231" s="7">
        <v>43.95</v>
      </c>
      <c r="Y231" s="7">
        <v>15.83</v>
      </c>
      <c r="Z231" s="7">
        <v>15.81</v>
      </c>
      <c r="AA231" s="7">
        <v>82.73</v>
      </c>
      <c r="AB231" s="7">
        <v>45.04</v>
      </c>
      <c r="AC231" s="7">
        <v>19.22</v>
      </c>
      <c r="AD231" s="7">
        <v>18.47</v>
      </c>
      <c r="AE231" s="7">
        <v>83.94</v>
      </c>
      <c r="AF231" s="7">
        <v>45.2</v>
      </c>
      <c r="AG231" s="7">
        <v>21.23</v>
      </c>
      <c r="AH231" s="7">
        <v>17.510000000000002</v>
      </c>
      <c r="AI231" s="7">
        <v>80.06</v>
      </c>
      <c r="AJ231" s="7">
        <v>44.9</v>
      </c>
      <c r="AK231" s="7">
        <v>17.66</v>
      </c>
      <c r="AL231" s="7">
        <v>17.5</v>
      </c>
    </row>
    <row r="232" spans="1:38" ht="20.100000000000001" customHeight="1">
      <c r="A232" s="9" t="s">
        <v>59</v>
      </c>
      <c r="B232" s="7">
        <v>79.95</v>
      </c>
      <c r="C232" s="7">
        <v>34.65</v>
      </c>
      <c r="D232" s="7">
        <v>20.81</v>
      </c>
      <c r="E232" s="7">
        <v>11.18</v>
      </c>
      <c r="F232" s="7">
        <v>13.53</v>
      </c>
      <c r="G232" s="7">
        <v>76.31</v>
      </c>
      <c r="H232" s="7">
        <v>38.06</v>
      </c>
      <c r="I232" s="7">
        <v>25.41</v>
      </c>
      <c r="J232" s="7">
        <v>12.85</v>
      </c>
      <c r="K232" s="7">
        <v>85.31</v>
      </c>
      <c r="L232" s="7">
        <v>46.82</v>
      </c>
      <c r="M232" s="7">
        <v>24.84</v>
      </c>
      <c r="N232" s="7">
        <v>13.65</v>
      </c>
      <c r="O232" s="7">
        <v>70.83</v>
      </c>
      <c r="P232" s="7">
        <v>43.96</v>
      </c>
      <c r="Q232" s="7">
        <v>10.050000000000001</v>
      </c>
      <c r="R232" s="7">
        <v>16.82</v>
      </c>
      <c r="S232" s="7">
        <v>74.45</v>
      </c>
      <c r="T232" s="7">
        <v>41.65</v>
      </c>
      <c r="U232" s="7">
        <v>15.37</v>
      </c>
      <c r="V232" s="7">
        <v>17.43</v>
      </c>
      <c r="W232" s="7">
        <v>79.040000000000006</v>
      </c>
      <c r="X232" s="7">
        <v>43.53</v>
      </c>
      <c r="Y232" s="7">
        <v>18.84</v>
      </c>
      <c r="Z232" s="7">
        <v>16.670000000000002</v>
      </c>
      <c r="AA232" s="7">
        <v>76.239999999999995</v>
      </c>
      <c r="AB232" s="7">
        <v>41.93</v>
      </c>
      <c r="AC232" s="7">
        <v>17.52</v>
      </c>
      <c r="AD232" s="7">
        <v>16.79</v>
      </c>
      <c r="AE232" s="7">
        <v>85.09</v>
      </c>
      <c r="AF232" s="7">
        <v>48.42</v>
      </c>
      <c r="AG232" s="7">
        <v>19.190000000000001</v>
      </c>
      <c r="AH232" s="7">
        <v>17.47</v>
      </c>
      <c r="AI232" s="7">
        <v>80.83</v>
      </c>
      <c r="AJ232" s="7">
        <v>45.99</v>
      </c>
      <c r="AK232" s="7">
        <v>17.14</v>
      </c>
      <c r="AL232" s="7">
        <v>17.7</v>
      </c>
    </row>
    <row r="233" spans="1:38" ht="20.100000000000001" customHeight="1">
      <c r="A233" s="9" t="s">
        <v>56</v>
      </c>
      <c r="B233" s="7">
        <v>82.41</v>
      </c>
      <c r="C233" s="7">
        <v>33.93</v>
      </c>
      <c r="D233" s="7">
        <v>23.46</v>
      </c>
      <c r="E233" s="7">
        <v>13.71</v>
      </c>
      <c r="F233" s="7">
        <v>11.77</v>
      </c>
      <c r="G233" s="7">
        <v>86.53</v>
      </c>
      <c r="H233" s="7">
        <v>38.409999999999997</v>
      </c>
      <c r="I233" s="7">
        <v>35.020000000000003</v>
      </c>
      <c r="J233" s="7">
        <v>13.1</v>
      </c>
      <c r="K233" s="7">
        <v>84.62</v>
      </c>
      <c r="L233" s="7">
        <v>47.23</v>
      </c>
      <c r="M233" s="7">
        <v>23.27</v>
      </c>
      <c r="N233" s="7">
        <v>14.12</v>
      </c>
      <c r="O233" s="7">
        <v>77.25</v>
      </c>
      <c r="P233" s="7">
        <v>46.16</v>
      </c>
      <c r="Q233" s="7">
        <v>15.37</v>
      </c>
      <c r="R233" s="7">
        <v>15.72</v>
      </c>
      <c r="S233" s="7">
        <v>76.09</v>
      </c>
      <c r="T233" s="7">
        <v>42.44</v>
      </c>
      <c r="U233" s="7">
        <v>17.14</v>
      </c>
      <c r="V233" s="7">
        <v>16.510000000000002</v>
      </c>
      <c r="W233" s="7">
        <v>76.790000000000006</v>
      </c>
      <c r="X233" s="7">
        <v>42.32</v>
      </c>
      <c r="Y233" s="7">
        <v>18.93</v>
      </c>
      <c r="Z233" s="7">
        <v>15.54</v>
      </c>
      <c r="AA233" s="7">
        <v>82.39</v>
      </c>
      <c r="AB233" s="7">
        <v>45.58</v>
      </c>
      <c r="AC233" s="7">
        <v>19.22</v>
      </c>
      <c r="AD233" s="7">
        <v>17.59</v>
      </c>
      <c r="AE233" s="7">
        <v>86.44</v>
      </c>
      <c r="AF233" s="7">
        <v>46.77</v>
      </c>
      <c r="AG233" s="7">
        <v>21.57</v>
      </c>
      <c r="AH233" s="7">
        <v>18.11</v>
      </c>
      <c r="AI233" s="7">
        <v>79.819999999999993</v>
      </c>
      <c r="AJ233" s="7">
        <v>45.41</v>
      </c>
      <c r="AK233" s="7">
        <v>16.95</v>
      </c>
      <c r="AL233" s="7">
        <v>17.46</v>
      </c>
    </row>
    <row r="234" spans="1:38" ht="20.100000000000001" customHeight="1">
      <c r="A234" s="9" t="s">
        <v>58</v>
      </c>
      <c r="B234" s="7">
        <v>77.67</v>
      </c>
      <c r="C234" s="7">
        <v>31.99</v>
      </c>
      <c r="D234" s="7">
        <v>19.09</v>
      </c>
      <c r="E234" s="7">
        <v>12.4</v>
      </c>
      <c r="F234" s="7">
        <v>14.64</v>
      </c>
      <c r="G234" s="7">
        <v>81.88</v>
      </c>
      <c r="H234" s="7">
        <v>37.64</v>
      </c>
      <c r="I234" s="7">
        <v>30.03</v>
      </c>
      <c r="J234" s="7">
        <v>14.21</v>
      </c>
      <c r="K234" s="7">
        <v>75.72</v>
      </c>
      <c r="L234" s="7">
        <v>42.91</v>
      </c>
      <c r="M234" s="7">
        <v>19.93</v>
      </c>
      <c r="N234" s="7">
        <v>12.88</v>
      </c>
      <c r="O234" s="7">
        <v>76.45</v>
      </c>
      <c r="P234" s="7">
        <v>45.16</v>
      </c>
      <c r="Q234" s="7">
        <v>14.2</v>
      </c>
      <c r="R234" s="7">
        <v>17.09</v>
      </c>
      <c r="S234" s="7">
        <v>82.65</v>
      </c>
      <c r="T234" s="7">
        <v>46.52</v>
      </c>
      <c r="U234" s="7">
        <v>18.600000000000001</v>
      </c>
      <c r="V234" s="7">
        <v>17.53</v>
      </c>
      <c r="W234" s="7">
        <v>85.43</v>
      </c>
      <c r="X234" s="7">
        <v>46.93</v>
      </c>
      <c r="Y234" s="7">
        <v>21.27</v>
      </c>
      <c r="Z234" s="7">
        <v>17.23</v>
      </c>
      <c r="AA234" s="7">
        <v>81.89</v>
      </c>
      <c r="AB234" s="7">
        <v>47.09</v>
      </c>
      <c r="AC234" s="7">
        <v>16.690000000000001</v>
      </c>
      <c r="AD234" s="7">
        <v>18.11</v>
      </c>
      <c r="AE234" s="7">
        <v>87.15</v>
      </c>
      <c r="AF234" s="7">
        <v>48.31</v>
      </c>
      <c r="AG234" s="7">
        <v>20.97</v>
      </c>
      <c r="AH234" s="7">
        <v>17.86</v>
      </c>
      <c r="AI234" s="7">
        <v>87.95</v>
      </c>
      <c r="AJ234" s="7">
        <v>49.44</v>
      </c>
      <c r="AK234" s="7">
        <v>20.85</v>
      </c>
      <c r="AL234" s="7">
        <v>17.649999999999999</v>
      </c>
    </row>
    <row r="235" spans="1:38" ht="20.100000000000001" customHeight="1">
      <c r="A235" s="9" t="s">
        <v>53</v>
      </c>
      <c r="B235" s="7">
        <v>73.38</v>
      </c>
      <c r="C235" s="7">
        <v>28.09</v>
      </c>
      <c r="D235" s="7">
        <v>23.16</v>
      </c>
      <c r="E235" s="7">
        <v>13.06</v>
      </c>
      <c r="F235" s="7">
        <v>9.6199999999999992</v>
      </c>
      <c r="G235" s="7">
        <v>88.32</v>
      </c>
      <c r="H235" s="7">
        <v>39.75</v>
      </c>
      <c r="I235" s="7">
        <v>34.200000000000003</v>
      </c>
      <c r="J235" s="7">
        <v>14.38</v>
      </c>
      <c r="K235" s="7">
        <v>80.23</v>
      </c>
      <c r="L235" s="7">
        <v>44.97</v>
      </c>
      <c r="M235" s="7">
        <v>22.08</v>
      </c>
      <c r="N235" s="7">
        <v>13.19</v>
      </c>
      <c r="O235" s="7">
        <v>74.239999999999995</v>
      </c>
      <c r="P235" s="7">
        <v>45.32</v>
      </c>
      <c r="Q235" s="7">
        <v>11.66</v>
      </c>
      <c r="R235" s="7">
        <v>17.25</v>
      </c>
      <c r="S235" s="7">
        <v>82.41</v>
      </c>
      <c r="T235" s="7">
        <v>45.8</v>
      </c>
      <c r="U235" s="7">
        <v>20.11</v>
      </c>
      <c r="V235" s="7">
        <v>16.489999999999998</v>
      </c>
      <c r="W235" s="7">
        <v>77.72</v>
      </c>
      <c r="X235" s="7">
        <v>44.61</v>
      </c>
      <c r="Y235" s="7">
        <v>18.63</v>
      </c>
      <c r="Z235" s="7">
        <v>14.48</v>
      </c>
      <c r="AA235" s="7">
        <v>85.86</v>
      </c>
      <c r="AB235" s="7">
        <v>48.24</v>
      </c>
      <c r="AC235" s="7">
        <v>21.35</v>
      </c>
      <c r="AD235" s="7">
        <v>16.27</v>
      </c>
      <c r="AE235" s="7">
        <v>79.319999999999993</v>
      </c>
      <c r="AF235" s="7">
        <v>48.76</v>
      </c>
      <c r="AG235" s="7">
        <v>13.64</v>
      </c>
      <c r="AH235" s="7">
        <v>16.93</v>
      </c>
      <c r="AI235" s="7">
        <v>84.4</v>
      </c>
      <c r="AJ235" s="7">
        <v>47.99</v>
      </c>
      <c r="AK235" s="7">
        <v>18.97</v>
      </c>
      <c r="AL235" s="7">
        <v>17.440000000000001</v>
      </c>
    </row>
    <row r="236" spans="1:38" ht="20.100000000000001" customHeight="1">
      <c r="A236" s="9" t="s">
        <v>61</v>
      </c>
      <c r="B236" s="7">
        <v>81.069999999999993</v>
      </c>
      <c r="C236" s="7">
        <v>34.19</v>
      </c>
      <c r="D236" s="7">
        <v>24.45</v>
      </c>
      <c r="E236" s="7">
        <v>12.99</v>
      </c>
      <c r="F236" s="6" t="s">
        <v>268</v>
      </c>
      <c r="G236" s="7">
        <v>87.07</v>
      </c>
      <c r="H236" s="7">
        <v>39.81</v>
      </c>
      <c r="I236" s="7">
        <v>35.58</v>
      </c>
      <c r="J236" s="7">
        <v>11.67</v>
      </c>
      <c r="K236" s="7">
        <v>82.65</v>
      </c>
      <c r="L236" s="7">
        <v>45.67</v>
      </c>
      <c r="M236" s="7">
        <v>23.6</v>
      </c>
      <c r="N236" s="7">
        <v>13.38</v>
      </c>
      <c r="O236" s="7">
        <v>68.510000000000005</v>
      </c>
      <c r="P236" s="7">
        <v>42.41</v>
      </c>
      <c r="Q236" s="7">
        <v>10.31</v>
      </c>
      <c r="R236" s="7">
        <v>15.78</v>
      </c>
      <c r="S236" s="7">
        <v>79.19</v>
      </c>
      <c r="T236" s="7">
        <v>45.41</v>
      </c>
      <c r="U236" s="7">
        <v>16.54</v>
      </c>
      <c r="V236" s="7">
        <v>17.23</v>
      </c>
      <c r="W236" s="7">
        <v>78.790000000000006</v>
      </c>
      <c r="X236" s="7">
        <v>45.15</v>
      </c>
      <c r="Y236" s="7">
        <v>16.87</v>
      </c>
      <c r="Z236" s="7">
        <v>16.77</v>
      </c>
      <c r="AA236" s="7">
        <v>82.51</v>
      </c>
      <c r="AB236" s="7">
        <v>45.18</v>
      </c>
      <c r="AC236" s="7">
        <v>21.01</v>
      </c>
      <c r="AD236" s="7">
        <v>16.32</v>
      </c>
      <c r="AE236" s="7">
        <v>85.51</v>
      </c>
      <c r="AF236" s="7">
        <v>46.45</v>
      </c>
      <c r="AG236" s="7">
        <v>21.22</v>
      </c>
      <c r="AH236" s="7">
        <v>17.829999999999998</v>
      </c>
      <c r="AI236" s="7">
        <v>76.06</v>
      </c>
      <c r="AJ236" s="7">
        <v>41.66</v>
      </c>
      <c r="AK236" s="7">
        <v>17.25</v>
      </c>
      <c r="AL236" s="7">
        <v>17.149999999999999</v>
      </c>
    </row>
    <row r="237" spans="1:38" ht="20.100000000000001" customHeight="1">
      <c r="A237" s="9" t="s">
        <v>65</v>
      </c>
      <c r="B237" s="7">
        <v>86.25</v>
      </c>
      <c r="C237" s="7">
        <v>34.479999999999997</v>
      </c>
      <c r="D237" s="7">
        <v>26.16</v>
      </c>
      <c r="E237" s="7">
        <v>13.89</v>
      </c>
      <c r="F237" s="7">
        <v>12.39</v>
      </c>
      <c r="G237" s="7">
        <v>86.86</v>
      </c>
      <c r="H237" s="7">
        <v>40.72</v>
      </c>
      <c r="I237" s="7">
        <v>32.61</v>
      </c>
      <c r="J237" s="7">
        <v>13.52</v>
      </c>
      <c r="K237" s="7">
        <v>84.87</v>
      </c>
      <c r="L237" s="7">
        <v>45.67</v>
      </c>
      <c r="M237" s="7">
        <v>25.09</v>
      </c>
      <c r="N237" s="7">
        <v>14.11</v>
      </c>
      <c r="O237" s="7">
        <v>78.34</v>
      </c>
      <c r="P237" s="7">
        <v>46.09</v>
      </c>
      <c r="Q237" s="7">
        <v>15.92</v>
      </c>
      <c r="R237" s="7">
        <v>16.34</v>
      </c>
      <c r="S237" s="7">
        <v>81.87</v>
      </c>
      <c r="T237" s="7">
        <v>45.87</v>
      </c>
      <c r="U237" s="7">
        <v>19.23</v>
      </c>
      <c r="V237" s="7">
        <v>16.77</v>
      </c>
      <c r="W237" s="7">
        <v>80.72</v>
      </c>
      <c r="X237" s="7">
        <v>46.06</v>
      </c>
      <c r="Y237" s="7">
        <v>17.84</v>
      </c>
      <c r="Z237" s="7">
        <v>16.82</v>
      </c>
      <c r="AA237" s="7">
        <v>82.99</v>
      </c>
      <c r="AB237" s="7">
        <v>46.52</v>
      </c>
      <c r="AC237" s="7">
        <v>19.559999999999999</v>
      </c>
      <c r="AD237" s="7">
        <v>16.91</v>
      </c>
      <c r="AE237" s="7">
        <v>85.89</v>
      </c>
      <c r="AF237" s="7">
        <v>47.41</v>
      </c>
      <c r="AG237" s="7">
        <v>20.86</v>
      </c>
      <c r="AH237" s="7">
        <v>17.62</v>
      </c>
      <c r="AI237" s="7">
        <v>75.849999999999994</v>
      </c>
      <c r="AJ237" s="7">
        <v>45.39</v>
      </c>
      <c r="AK237" s="7">
        <v>12.55</v>
      </c>
      <c r="AL237" s="7">
        <v>17.920000000000002</v>
      </c>
    </row>
    <row r="238" spans="1:38" ht="20.100000000000001" customHeight="1">
      <c r="A238" s="9" t="s">
        <v>62</v>
      </c>
      <c r="B238" s="7">
        <v>69.400000000000006</v>
      </c>
      <c r="C238" s="7">
        <v>31.68</v>
      </c>
      <c r="D238" s="7">
        <v>15.02</v>
      </c>
      <c r="E238" s="7">
        <v>9.91</v>
      </c>
      <c r="F238" s="7">
        <v>12.97</v>
      </c>
      <c r="G238" s="7">
        <v>85.53</v>
      </c>
      <c r="H238" s="7">
        <v>41.93</v>
      </c>
      <c r="I238" s="7">
        <v>28.6</v>
      </c>
      <c r="J238" s="7">
        <v>15</v>
      </c>
      <c r="K238" s="7">
        <v>75.69</v>
      </c>
      <c r="L238" s="7">
        <v>42.14</v>
      </c>
      <c r="M238" s="7">
        <v>19.34</v>
      </c>
      <c r="N238" s="7">
        <v>14.21</v>
      </c>
      <c r="O238" s="7">
        <v>70.680000000000007</v>
      </c>
      <c r="P238" s="7">
        <v>46.04</v>
      </c>
      <c r="Q238" s="7">
        <v>10.76</v>
      </c>
      <c r="R238" s="7">
        <v>13.89</v>
      </c>
      <c r="S238" s="7">
        <v>74.2</v>
      </c>
      <c r="T238" s="7">
        <v>42</v>
      </c>
      <c r="U238" s="7">
        <v>15.46</v>
      </c>
      <c r="V238" s="7">
        <v>16.739999999999998</v>
      </c>
      <c r="W238" s="7">
        <v>77.81</v>
      </c>
      <c r="X238" s="7">
        <v>47.61</v>
      </c>
      <c r="Y238" s="7">
        <v>14</v>
      </c>
      <c r="Z238" s="7">
        <v>16.2</v>
      </c>
      <c r="AA238" s="7">
        <v>78.510000000000005</v>
      </c>
      <c r="AB238" s="7">
        <v>46.02</v>
      </c>
      <c r="AC238" s="7">
        <v>17.28</v>
      </c>
      <c r="AD238" s="7">
        <v>15.22</v>
      </c>
      <c r="AE238" s="7">
        <v>72.73</v>
      </c>
      <c r="AF238" s="7">
        <v>41.31</v>
      </c>
      <c r="AG238" s="7">
        <v>15.81</v>
      </c>
      <c r="AH238" s="7">
        <v>15.61</v>
      </c>
      <c r="AI238" s="7">
        <v>77.319999999999993</v>
      </c>
      <c r="AJ238" s="7">
        <v>42.56</v>
      </c>
      <c r="AK238" s="7">
        <v>20.399999999999999</v>
      </c>
      <c r="AL238" s="7">
        <v>14.36</v>
      </c>
    </row>
    <row r="239" spans="1:38" ht="20.100000000000001" customHeight="1">
      <c r="A239" s="9" t="s">
        <v>68</v>
      </c>
      <c r="B239" s="7">
        <v>82.67</v>
      </c>
      <c r="C239" s="7">
        <v>38.340000000000003</v>
      </c>
      <c r="D239" s="7">
        <v>19.559999999999999</v>
      </c>
      <c r="E239" s="7">
        <v>10.64</v>
      </c>
      <c r="F239" s="7">
        <v>15</v>
      </c>
      <c r="G239" s="7">
        <v>76.459999999999994</v>
      </c>
      <c r="H239" s="7">
        <v>37.71</v>
      </c>
      <c r="I239" s="7">
        <v>25.3</v>
      </c>
      <c r="J239" s="7">
        <v>13.44</v>
      </c>
      <c r="K239" s="7">
        <v>79.010000000000005</v>
      </c>
      <c r="L239" s="7">
        <v>44.09</v>
      </c>
      <c r="M239" s="7">
        <v>20.61</v>
      </c>
      <c r="N239" s="7">
        <v>14.31</v>
      </c>
      <c r="O239" s="7">
        <v>79.16</v>
      </c>
      <c r="P239" s="7">
        <v>46.44</v>
      </c>
      <c r="Q239" s="7">
        <v>16.399999999999999</v>
      </c>
      <c r="R239" s="7">
        <v>16.32</v>
      </c>
      <c r="S239" s="7">
        <v>76.010000000000005</v>
      </c>
      <c r="T239" s="7">
        <v>44.27</v>
      </c>
      <c r="U239" s="7">
        <v>14.18</v>
      </c>
      <c r="V239" s="7">
        <v>17.559999999999999</v>
      </c>
      <c r="W239" s="7">
        <v>75.87</v>
      </c>
      <c r="X239" s="7">
        <v>44.12</v>
      </c>
      <c r="Y239" s="7">
        <v>15.16</v>
      </c>
      <c r="Z239" s="7">
        <v>16.59</v>
      </c>
      <c r="AA239" s="7">
        <v>82.82</v>
      </c>
      <c r="AB239" s="7">
        <v>44.39</v>
      </c>
      <c r="AC239" s="7">
        <v>20.58</v>
      </c>
      <c r="AD239" s="7">
        <v>17.850000000000001</v>
      </c>
      <c r="AE239" s="7">
        <v>84.07</v>
      </c>
      <c r="AF239" s="7">
        <v>48.92</v>
      </c>
      <c r="AG239" s="7">
        <v>17.739999999999998</v>
      </c>
      <c r="AH239" s="7">
        <v>17.41</v>
      </c>
      <c r="AI239" s="7">
        <v>90.32</v>
      </c>
      <c r="AJ239" s="7">
        <v>49.34</v>
      </c>
      <c r="AK239" s="7">
        <v>23.11</v>
      </c>
      <c r="AL239" s="7">
        <v>17.87</v>
      </c>
    </row>
    <row r="240" spans="1:38" ht="20.100000000000001" customHeight="1">
      <c r="A240" s="9" t="s">
        <v>64</v>
      </c>
      <c r="B240" s="7">
        <v>81.239999999999995</v>
      </c>
      <c r="C240" s="7">
        <v>36.159999999999997</v>
      </c>
      <c r="D240" s="7">
        <v>19.809999999999999</v>
      </c>
      <c r="E240" s="7">
        <v>12.77</v>
      </c>
      <c r="F240" s="7">
        <v>13.53</v>
      </c>
      <c r="G240" s="7">
        <v>75.900000000000006</v>
      </c>
      <c r="H240" s="7">
        <v>35.4</v>
      </c>
      <c r="I240" s="7">
        <v>26.69</v>
      </c>
      <c r="J240" s="7">
        <v>13.82</v>
      </c>
      <c r="K240" s="7">
        <v>76.73</v>
      </c>
      <c r="L240" s="7">
        <v>43.44</v>
      </c>
      <c r="M240" s="7">
        <v>21.82</v>
      </c>
      <c r="N240" s="7">
        <v>11.48</v>
      </c>
      <c r="O240" s="7">
        <v>66.11</v>
      </c>
      <c r="P240" s="7">
        <v>41.56</v>
      </c>
      <c r="Q240" s="7">
        <v>11.15</v>
      </c>
      <c r="R240" s="7">
        <v>13.4</v>
      </c>
      <c r="S240" s="7">
        <v>67.260000000000005</v>
      </c>
      <c r="T240" s="7">
        <v>38.9</v>
      </c>
      <c r="U240" s="7">
        <v>15.92</v>
      </c>
      <c r="V240" s="7">
        <v>12.43</v>
      </c>
      <c r="W240" s="7">
        <v>69.91</v>
      </c>
      <c r="X240" s="7">
        <v>39.14</v>
      </c>
      <c r="Y240" s="7">
        <v>17.21</v>
      </c>
      <c r="Z240" s="7">
        <v>13.56</v>
      </c>
      <c r="AA240" s="7">
        <v>78.180000000000007</v>
      </c>
      <c r="AB240" s="7">
        <v>42.12</v>
      </c>
      <c r="AC240" s="7">
        <v>20.190000000000001</v>
      </c>
      <c r="AD240" s="7">
        <v>15.86</v>
      </c>
      <c r="AE240" s="7">
        <v>83.22</v>
      </c>
      <c r="AF240" s="7">
        <v>44.47</v>
      </c>
      <c r="AG240" s="7">
        <v>21.36</v>
      </c>
      <c r="AH240" s="7">
        <v>17.39</v>
      </c>
      <c r="AI240" s="7">
        <v>82.33</v>
      </c>
      <c r="AJ240" s="7">
        <v>44.45</v>
      </c>
      <c r="AK240" s="7">
        <v>20.309999999999999</v>
      </c>
      <c r="AL240" s="7">
        <v>17.579999999999998</v>
      </c>
    </row>
    <row r="241" spans="1:38" ht="20.100000000000001" customHeight="1">
      <c r="A241" s="9" t="s">
        <v>55</v>
      </c>
      <c r="B241" s="7">
        <v>68.38</v>
      </c>
      <c r="C241" s="7">
        <v>26.32</v>
      </c>
      <c r="D241" s="7">
        <v>18.41</v>
      </c>
      <c r="E241" s="7">
        <v>12.59</v>
      </c>
      <c r="F241" s="7">
        <v>11.7</v>
      </c>
      <c r="G241" s="7">
        <v>72.569999999999993</v>
      </c>
      <c r="H241" s="7">
        <v>38.020000000000003</v>
      </c>
      <c r="I241" s="7">
        <v>20.38</v>
      </c>
      <c r="J241" s="7">
        <v>14.17</v>
      </c>
      <c r="K241" s="7">
        <v>81.05</v>
      </c>
      <c r="L241" s="7">
        <v>50.53</v>
      </c>
      <c r="M241" s="7">
        <v>16.18</v>
      </c>
      <c r="N241" s="7">
        <v>14.35</v>
      </c>
      <c r="O241" s="7">
        <v>84.63</v>
      </c>
      <c r="P241" s="7">
        <v>46.82</v>
      </c>
      <c r="Q241" s="7">
        <v>19.96</v>
      </c>
      <c r="R241" s="7">
        <v>17.86</v>
      </c>
      <c r="S241" s="7">
        <v>78.77</v>
      </c>
      <c r="T241" s="7">
        <v>43.38</v>
      </c>
      <c r="U241" s="7">
        <v>18.350000000000001</v>
      </c>
      <c r="V241" s="7">
        <v>17.05</v>
      </c>
      <c r="W241" s="7">
        <v>69.2</v>
      </c>
      <c r="X241" s="7">
        <v>42.82</v>
      </c>
      <c r="Y241" s="7">
        <v>9.56</v>
      </c>
      <c r="Z241" s="7">
        <v>16.809999999999999</v>
      </c>
      <c r="AA241" s="7">
        <v>81.64</v>
      </c>
      <c r="AB241" s="7">
        <v>45.21</v>
      </c>
      <c r="AC241" s="7">
        <v>20.03</v>
      </c>
      <c r="AD241" s="7">
        <v>16.41</v>
      </c>
      <c r="AE241" s="7">
        <v>83.92</v>
      </c>
      <c r="AF241" s="7">
        <v>48.28</v>
      </c>
      <c r="AG241" s="7">
        <v>17.73</v>
      </c>
      <c r="AH241" s="7">
        <v>17.91</v>
      </c>
      <c r="AI241" s="7">
        <v>87.75</v>
      </c>
      <c r="AJ241" s="7">
        <v>46.85</v>
      </c>
      <c r="AK241" s="7">
        <v>22.81</v>
      </c>
      <c r="AL241" s="7">
        <v>18.100000000000001</v>
      </c>
    </row>
    <row r="242" spans="1:38" ht="20.100000000000001" customHeight="1">
      <c r="A242" s="9" t="s">
        <v>57</v>
      </c>
      <c r="B242" s="7">
        <v>77.92</v>
      </c>
      <c r="C242" s="7">
        <v>33.99</v>
      </c>
      <c r="D242" s="7">
        <v>18.32</v>
      </c>
      <c r="E242" s="7">
        <v>14.42</v>
      </c>
      <c r="F242" s="7">
        <v>11.97</v>
      </c>
      <c r="G242" s="7">
        <v>68.47</v>
      </c>
      <c r="H242" s="7">
        <v>32.86</v>
      </c>
      <c r="I242" s="7">
        <v>26.33</v>
      </c>
      <c r="J242" s="7">
        <v>9.2899999999999991</v>
      </c>
      <c r="K242" s="7">
        <v>78.58</v>
      </c>
      <c r="L242" s="7">
        <v>46.92</v>
      </c>
      <c r="M242" s="7">
        <v>17.66</v>
      </c>
      <c r="N242" s="7">
        <v>14</v>
      </c>
      <c r="O242" s="7">
        <v>66.59</v>
      </c>
      <c r="P242" s="7">
        <v>42.08</v>
      </c>
      <c r="Q242" s="7">
        <v>11.95</v>
      </c>
      <c r="R242" s="7">
        <v>12.56</v>
      </c>
      <c r="S242" s="7">
        <v>75.16</v>
      </c>
      <c r="T242" s="7">
        <v>48.33</v>
      </c>
      <c r="U242" s="7">
        <v>11.37</v>
      </c>
      <c r="V242" s="7">
        <v>15.46</v>
      </c>
      <c r="W242" s="7">
        <v>75.680000000000007</v>
      </c>
      <c r="X242" s="7">
        <v>48.61</v>
      </c>
      <c r="Y242" s="7">
        <v>16.440000000000001</v>
      </c>
      <c r="Z242" s="7">
        <v>10.64</v>
      </c>
      <c r="AA242" s="7">
        <v>82.48</v>
      </c>
      <c r="AB242" s="7">
        <v>45.96</v>
      </c>
      <c r="AC242" s="7">
        <v>18.760000000000002</v>
      </c>
      <c r="AD242" s="7">
        <v>17.760000000000002</v>
      </c>
      <c r="AE242" s="7">
        <v>81.95</v>
      </c>
      <c r="AF242" s="7">
        <v>46.07</v>
      </c>
      <c r="AG242" s="7">
        <v>19.489999999999998</v>
      </c>
      <c r="AH242" s="7">
        <v>16.38</v>
      </c>
      <c r="AI242" s="7">
        <v>76.41</v>
      </c>
      <c r="AJ242" s="7">
        <v>41.99</v>
      </c>
      <c r="AK242" s="7">
        <v>19.02</v>
      </c>
      <c r="AL242" s="7">
        <v>15.41</v>
      </c>
    </row>
    <row r="243" spans="1:38" ht="20.100000000000001" customHeight="1">
      <c r="A243" s="9" t="s">
        <v>67</v>
      </c>
      <c r="B243" s="7">
        <v>75.790000000000006</v>
      </c>
      <c r="C243" s="7">
        <v>34.92</v>
      </c>
      <c r="D243" s="7">
        <v>16.11</v>
      </c>
      <c r="E243" s="7">
        <v>11.69</v>
      </c>
      <c r="F243" s="7">
        <v>13.94</v>
      </c>
      <c r="G243" s="7">
        <v>73.209999999999994</v>
      </c>
      <c r="H243" s="7">
        <v>34.56</v>
      </c>
      <c r="I243" s="7">
        <v>27.65</v>
      </c>
      <c r="J243" s="7">
        <v>11.01</v>
      </c>
      <c r="K243" s="7">
        <v>82.4</v>
      </c>
      <c r="L243" s="7">
        <v>49.18</v>
      </c>
      <c r="M243" s="7">
        <v>18.940000000000001</v>
      </c>
      <c r="N243" s="7">
        <v>14.28</v>
      </c>
      <c r="O243" s="7">
        <v>68.150000000000006</v>
      </c>
      <c r="P243" s="7">
        <v>43.14</v>
      </c>
      <c r="Q243" s="7">
        <v>9.02</v>
      </c>
      <c r="R243" s="7">
        <v>15.99</v>
      </c>
      <c r="S243" s="7">
        <v>74.349999999999994</v>
      </c>
      <c r="T243" s="7">
        <v>44.37</v>
      </c>
      <c r="U243" s="7">
        <v>15.13</v>
      </c>
      <c r="V243" s="7">
        <v>14.84</v>
      </c>
      <c r="W243" s="7">
        <v>64.03</v>
      </c>
      <c r="X243" s="7">
        <v>46.57</v>
      </c>
      <c r="Y243" s="7">
        <v>9.02</v>
      </c>
      <c r="Z243" s="7">
        <v>8.44</v>
      </c>
      <c r="AA243" s="7">
        <v>77.63</v>
      </c>
      <c r="AB243" s="7">
        <v>46.56</v>
      </c>
      <c r="AC243" s="7">
        <v>17.73</v>
      </c>
      <c r="AD243" s="7">
        <v>13.35</v>
      </c>
      <c r="AE243" s="7">
        <v>77.05</v>
      </c>
      <c r="AF243" s="7">
        <v>44.57</v>
      </c>
      <c r="AG243" s="7">
        <v>14.76</v>
      </c>
      <c r="AH243" s="7">
        <v>17.72</v>
      </c>
      <c r="AI243" s="7">
        <v>81.52</v>
      </c>
      <c r="AJ243" s="7">
        <v>45.25</v>
      </c>
      <c r="AK243" s="7">
        <v>20.350000000000001</v>
      </c>
      <c r="AL243" s="7">
        <v>15.91</v>
      </c>
    </row>
    <row r="244" spans="1:38" ht="20.100000000000001" customHeight="1">
      <c r="A244" s="9" t="s">
        <v>60</v>
      </c>
      <c r="B244" s="7">
        <v>71.11</v>
      </c>
      <c r="C244" s="7">
        <v>28.21</v>
      </c>
      <c r="D244" s="7">
        <v>19.52</v>
      </c>
      <c r="E244" s="7">
        <v>12.14</v>
      </c>
      <c r="F244" s="7">
        <v>11.71</v>
      </c>
      <c r="G244" s="7">
        <v>76.19</v>
      </c>
      <c r="H244" s="7">
        <v>36.26</v>
      </c>
      <c r="I244" s="7">
        <v>26.6</v>
      </c>
      <c r="J244" s="7">
        <v>13.32</v>
      </c>
      <c r="K244" s="7">
        <v>84.86</v>
      </c>
      <c r="L244" s="7">
        <v>51.33</v>
      </c>
      <c r="M244" s="7">
        <v>19.41</v>
      </c>
      <c r="N244" s="7">
        <v>14.12</v>
      </c>
      <c r="O244" s="7">
        <v>73.739999999999995</v>
      </c>
      <c r="P244" s="7">
        <v>48.28</v>
      </c>
      <c r="Q244" s="7">
        <v>9.06</v>
      </c>
      <c r="R244" s="7">
        <v>16.399999999999999</v>
      </c>
      <c r="S244" s="7">
        <v>80.83</v>
      </c>
      <c r="T244" s="7">
        <v>47.71</v>
      </c>
      <c r="U244" s="7">
        <v>17.21</v>
      </c>
      <c r="V244" s="7">
        <v>15.91</v>
      </c>
      <c r="W244" s="7">
        <v>84.3</v>
      </c>
      <c r="X244" s="7">
        <v>47.66</v>
      </c>
      <c r="Y244" s="7">
        <v>20.36</v>
      </c>
      <c r="Z244" s="7">
        <v>16.28</v>
      </c>
      <c r="AA244" s="7">
        <v>82.17</v>
      </c>
      <c r="AB244" s="7">
        <v>46.3</v>
      </c>
      <c r="AC244" s="7">
        <v>17.850000000000001</v>
      </c>
      <c r="AD244" s="7">
        <v>18.010000000000002</v>
      </c>
      <c r="AE244" s="7">
        <v>81.99</v>
      </c>
      <c r="AF244" s="7">
        <v>47.54</v>
      </c>
      <c r="AG244" s="7">
        <v>18.14</v>
      </c>
      <c r="AH244" s="7">
        <v>16.309999999999999</v>
      </c>
      <c r="AI244" s="7">
        <v>86.62</v>
      </c>
      <c r="AJ244" s="7">
        <v>49.07</v>
      </c>
      <c r="AK244" s="7">
        <v>20.93</v>
      </c>
      <c r="AL244" s="7">
        <v>16.62</v>
      </c>
    </row>
    <row r="245" spans="1:38" ht="20.100000000000001" customHeight="1">
      <c r="A245" s="9" t="s">
        <v>69</v>
      </c>
      <c r="B245" s="7">
        <v>68.12</v>
      </c>
      <c r="C245" s="7">
        <v>23.89</v>
      </c>
      <c r="D245" s="7">
        <v>17.93</v>
      </c>
      <c r="E245" s="7">
        <v>12.77</v>
      </c>
      <c r="F245" s="7">
        <v>13.94</v>
      </c>
      <c r="G245" s="7">
        <v>78.489999999999995</v>
      </c>
      <c r="H245" s="7">
        <v>33.42</v>
      </c>
      <c r="I245" s="7">
        <v>32.770000000000003</v>
      </c>
      <c r="J245" s="7">
        <v>12.3</v>
      </c>
      <c r="K245" s="7">
        <v>86.17</v>
      </c>
      <c r="L245" s="7">
        <v>48.69</v>
      </c>
      <c r="M245" s="7">
        <v>23.44</v>
      </c>
      <c r="N245" s="7">
        <v>14.04</v>
      </c>
      <c r="O245" s="7">
        <v>73.040000000000006</v>
      </c>
      <c r="P245" s="7">
        <v>46.36</v>
      </c>
      <c r="Q245" s="7">
        <v>9.3000000000000007</v>
      </c>
      <c r="R245" s="7">
        <v>17.38</v>
      </c>
      <c r="S245" s="7">
        <v>73.959999999999994</v>
      </c>
      <c r="T245" s="7">
        <v>42.58</v>
      </c>
      <c r="U245" s="7">
        <v>14.78</v>
      </c>
      <c r="V245" s="7">
        <v>16.600000000000001</v>
      </c>
      <c r="W245" s="7">
        <v>82.57</v>
      </c>
      <c r="X245" s="7">
        <v>46.13</v>
      </c>
      <c r="Y245" s="7">
        <v>18.170000000000002</v>
      </c>
      <c r="Z245" s="7">
        <v>18.27</v>
      </c>
      <c r="AA245" s="7">
        <v>82.45</v>
      </c>
      <c r="AB245" s="7">
        <v>45.53</v>
      </c>
      <c r="AC245" s="7">
        <v>20.38</v>
      </c>
      <c r="AD245" s="7">
        <v>16.54</v>
      </c>
      <c r="AE245" s="7">
        <v>83.51</v>
      </c>
      <c r="AF245" s="7">
        <v>46.64</v>
      </c>
      <c r="AG245" s="7">
        <v>18.329999999999998</v>
      </c>
      <c r="AH245" s="7">
        <v>18.54</v>
      </c>
      <c r="AI245" s="7">
        <v>81.78</v>
      </c>
      <c r="AJ245" s="7">
        <v>46.04</v>
      </c>
      <c r="AK245" s="7">
        <v>19.03</v>
      </c>
      <c r="AL245" s="7">
        <v>16.71</v>
      </c>
    </row>
    <row r="246" spans="1:38" ht="20.100000000000001" customHeight="1">
      <c r="A246" s="9" t="s">
        <v>54</v>
      </c>
      <c r="B246" s="7">
        <v>70.83</v>
      </c>
      <c r="C246" s="7">
        <v>29.08</v>
      </c>
      <c r="D246" s="7">
        <v>19.899999999999999</v>
      </c>
      <c r="E246" s="7">
        <v>8.2100000000000009</v>
      </c>
      <c r="F246" s="7">
        <v>14.14</v>
      </c>
      <c r="G246" s="7">
        <v>75.59</v>
      </c>
      <c r="H246" s="7">
        <v>34.19</v>
      </c>
      <c r="I246" s="7">
        <v>27.84</v>
      </c>
      <c r="J246" s="7">
        <v>13.56</v>
      </c>
      <c r="K246" s="7">
        <v>85.01</v>
      </c>
      <c r="L246" s="7">
        <v>50.28</v>
      </c>
      <c r="M246" s="7">
        <v>20.34</v>
      </c>
      <c r="N246" s="7">
        <v>14.39</v>
      </c>
      <c r="O246" s="7">
        <v>66.989999999999995</v>
      </c>
      <c r="P246" s="7">
        <v>41.26</v>
      </c>
      <c r="Q246" s="7">
        <v>9.5399999999999991</v>
      </c>
      <c r="R246" s="7">
        <v>16.190000000000001</v>
      </c>
      <c r="S246" s="7">
        <v>77.39</v>
      </c>
      <c r="T246" s="7">
        <v>41.28</v>
      </c>
      <c r="U246" s="7">
        <v>19.09</v>
      </c>
      <c r="V246" s="7">
        <v>17.02</v>
      </c>
      <c r="W246" s="7">
        <v>78.099999999999994</v>
      </c>
      <c r="X246" s="7">
        <v>44.3</v>
      </c>
      <c r="Y246" s="7">
        <v>17.11</v>
      </c>
      <c r="Z246" s="7">
        <v>16.690000000000001</v>
      </c>
      <c r="AA246" s="7">
        <v>73.31</v>
      </c>
      <c r="AB246" s="7">
        <v>42.47</v>
      </c>
      <c r="AC246" s="7">
        <v>14.85</v>
      </c>
      <c r="AD246" s="7">
        <v>15.98</v>
      </c>
      <c r="AE246" s="7">
        <v>80.25</v>
      </c>
      <c r="AF246" s="7">
        <v>42.34</v>
      </c>
      <c r="AG246" s="7">
        <v>21.72</v>
      </c>
      <c r="AH246" s="7">
        <v>16.18</v>
      </c>
      <c r="AI246" s="7">
        <v>77.72</v>
      </c>
      <c r="AJ246" s="7">
        <v>40.020000000000003</v>
      </c>
      <c r="AK246" s="7">
        <v>21.18</v>
      </c>
      <c r="AL246" s="7">
        <v>16.52</v>
      </c>
    </row>
    <row r="247" spans="1:38" ht="20.100000000000001" customHeight="1">
      <c r="A247" s="9" t="s">
        <v>70</v>
      </c>
      <c r="B247" s="7">
        <v>74.569999999999993</v>
      </c>
      <c r="C247" s="7">
        <v>27.68</v>
      </c>
      <c r="D247" s="7">
        <v>21.1</v>
      </c>
      <c r="E247" s="7">
        <v>12.3</v>
      </c>
      <c r="F247" s="7">
        <v>14.17</v>
      </c>
      <c r="G247" s="7">
        <v>72.819999999999993</v>
      </c>
      <c r="H247" s="7">
        <v>34.17</v>
      </c>
      <c r="I247" s="7">
        <v>25.15</v>
      </c>
      <c r="J247" s="7">
        <v>13.49</v>
      </c>
      <c r="K247" s="7">
        <v>81.599999999999994</v>
      </c>
      <c r="L247" s="7">
        <v>49.54</v>
      </c>
      <c r="M247" s="7">
        <v>18.55</v>
      </c>
      <c r="N247" s="7">
        <v>13.52</v>
      </c>
      <c r="O247" s="7">
        <v>70.760000000000005</v>
      </c>
      <c r="P247" s="7">
        <v>42.24</v>
      </c>
      <c r="Q247" s="7">
        <v>13.24</v>
      </c>
      <c r="R247" s="7">
        <v>15.28</v>
      </c>
      <c r="S247" s="7">
        <v>73.55</v>
      </c>
      <c r="T247" s="7">
        <v>44.01</v>
      </c>
      <c r="U247" s="7">
        <v>15.83</v>
      </c>
      <c r="V247" s="7">
        <v>13.71</v>
      </c>
      <c r="W247" s="7">
        <v>66.38</v>
      </c>
      <c r="X247" s="7">
        <v>40.44</v>
      </c>
      <c r="Y247" s="7">
        <v>12.67</v>
      </c>
      <c r="Z247" s="7">
        <v>13.27</v>
      </c>
      <c r="AA247" s="7">
        <v>85.06</v>
      </c>
      <c r="AB247" s="7">
        <v>48.21</v>
      </c>
      <c r="AC247" s="7">
        <v>19.059999999999999</v>
      </c>
      <c r="AD247" s="7">
        <v>17.79</v>
      </c>
      <c r="AE247" s="7">
        <v>85.72</v>
      </c>
      <c r="AF247" s="7">
        <v>49.95</v>
      </c>
      <c r="AG247" s="7">
        <v>18.89</v>
      </c>
      <c r="AH247" s="7">
        <v>16.89</v>
      </c>
      <c r="AI247" s="7">
        <v>83.49</v>
      </c>
      <c r="AJ247" s="7">
        <v>45.09</v>
      </c>
      <c r="AK247" s="7">
        <v>21.76</v>
      </c>
      <c r="AL247" s="7">
        <v>16.64</v>
      </c>
    </row>
    <row r="248" spans="1:38" ht="20.100000000000001" customHeight="1">
      <c r="A248" s="9" t="s">
        <v>214</v>
      </c>
      <c r="B248" s="7">
        <v>72.98</v>
      </c>
      <c r="C248" s="7">
        <v>31.74</v>
      </c>
      <c r="D248" s="7">
        <v>19.73</v>
      </c>
      <c r="E248" s="7">
        <v>11.86</v>
      </c>
      <c r="F248" s="7">
        <v>9.83</v>
      </c>
      <c r="G248" s="7">
        <v>80.62</v>
      </c>
      <c r="H248" s="7">
        <v>36.68</v>
      </c>
      <c r="I248" s="7">
        <v>31.31</v>
      </c>
      <c r="J248" s="7">
        <v>12.63</v>
      </c>
      <c r="K248" s="7">
        <v>83.81</v>
      </c>
      <c r="L248" s="7">
        <v>47.62</v>
      </c>
      <c r="M248" s="7">
        <v>22.2</v>
      </c>
      <c r="N248" s="7">
        <v>13.99</v>
      </c>
      <c r="O248" s="7">
        <v>83.37</v>
      </c>
      <c r="P248" s="7">
        <v>46.23</v>
      </c>
      <c r="Q248" s="7">
        <v>19.45</v>
      </c>
      <c r="R248" s="7">
        <v>17.7</v>
      </c>
      <c r="S248" s="7">
        <v>82.62</v>
      </c>
      <c r="T248" s="7">
        <v>47.84</v>
      </c>
      <c r="U248" s="7">
        <v>17.39</v>
      </c>
      <c r="V248" s="7">
        <v>17.39</v>
      </c>
      <c r="W248" s="7">
        <v>83.86</v>
      </c>
      <c r="X248" s="7">
        <v>46.68</v>
      </c>
      <c r="Y248" s="7">
        <v>20.45</v>
      </c>
      <c r="Z248" s="7">
        <v>16.73</v>
      </c>
      <c r="AA248" s="7">
        <v>82.58</v>
      </c>
      <c r="AB248" s="7">
        <v>45.9</v>
      </c>
      <c r="AC248" s="7">
        <v>20.25</v>
      </c>
      <c r="AD248" s="7">
        <v>16.2</v>
      </c>
      <c r="AE248" s="7">
        <v>84.2</v>
      </c>
      <c r="AF248" s="7">
        <v>46.89</v>
      </c>
      <c r="AG248" s="7">
        <v>20.73</v>
      </c>
      <c r="AH248" s="7">
        <v>16.579999999999998</v>
      </c>
      <c r="AI248" s="7">
        <v>80.040000000000006</v>
      </c>
      <c r="AJ248" s="7">
        <v>47.06</v>
      </c>
      <c r="AK248" s="7">
        <v>16.16</v>
      </c>
      <c r="AL248" s="7">
        <v>16.82</v>
      </c>
    </row>
    <row r="249" spans="1:38" ht="20.100000000000001" customHeight="1">
      <c r="A249" s="9" t="s">
        <v>216</v>
      </c>
      <c r="B249" s="7">
        <v>75.400000000000006</v>
      </c>
      <c r="C249" s="7">
        <v>30.96</v>
      </c>
      <c r="D249" s="7">
        <v>20.54</v>
      </c>
      <c r="E249" s="7">
        <v>11.18</v>
      </c>
      <c r="F249" s="7">
        <v>13.1</v>
      </c>
      <c r="G249" s="7">
        <v>79.680000000000007</v>
      </c>
      <c r="H249" s="7">
        <v>34.03</v>
      </c>
      <c r="I249" s="7">
        <v>33.14</v>
      </c>
      <c r="J249" s="7">
        <v>12.51</v>
      </c>
      <c r="K249" s="7">
        <v>85.4</v>
      </c>
      <c r="L249" s="7">
        <v>48.69</v>
      </c>
      <c r="M249" s="7">
        <v>22.54</v>
      </c>
      <c r="N249" s="7">
        <v>14.17</v>
      </c>
      <c r="O249" s="7">
        <v>85.01</v>
      </c>
      <c r="P249" s="7">
        <v>47.29</v>
      </c>
      <c r="Q249" s="7">
        <v>20.28</v>
      </c>
      <c r="R249" s="7">
        <v>17.43</v>
      </c>
      <c r="S249" s="7">
        <v>80.28</v>
      </c>
      <c r="T249" s="7">
        <v>48.38</v>
      </c>
      <c r="U249" s="7">
        <v>14.56</v>
      </c>
      <c r="V249" s="7">
        <v>17.34</v>
      </c>
      <c r="W249" s="7">
        <v>86.36</v>
      </c>
      <c r="X249" s="7">
        <v>47.9</v>
      </c>
      <c r="Y249" s="7">
        <v>21.52</v>
      </c>
      <c r="Z249" s="7">
        <v>16.93</v>
      </c>
      <c r="AA249" s="7">
        <v>86</v>
      </c>
      <c r="AB249" s="7">
        <v>47.58</v>
      </c>
      <c r="AC249" s="7">
        <v>21.26</v>
      </c>
      <c r="AD249" s="7">
        <v>17.16</v>
      </c>
      <c r="AE249" s="7">
        <v>84.74</v>
      </c>
      <c r="AF249" s="7">
        <v>47.13</v>
      </c>
      <c r="AG249" s="7">
        <v>20.92</v>
      </c>
      <c r="AH249" s="7">
        <v>16.68</v>
      </c>
      <c r="AI249" s="7">
        <v>78.5</v>
      </c>
      <c r="AJ249" s="7">
        <v>46.67</v>
      </c>
      <c r="AK249" s="7">
        <v>15.96</v>
      </c>
      <c r="AL249" s="7">
        <v>15.88</v>
      </c>
    </row>
    <row r="250" spans="1:38" ht="20.100000000000001" customHeight="1">
      <c r="A250" s="9" t="s">
        <v>215</v>
      </c>
      <c r="B250" s="7">
        <v>71.91</v>
      </c>
      <c r="C250" s="7">
        <v>32.81</v>
      </c>
      <c r="D250" s="7">
        <v>17.440000000000001</v>
      </c>
      <c r="E250" s="7">
        <v>13.7</v>
      </c>
      <c r="F250" s="7">
        <v>7.97</v>
      </c>
      <c r="G250" s="7">
        <v>79.599999999999994</v>
      </c>
      <c r="H250" s="7">
        <v>39.79</v>
      </c>
      <c r="I250" s="7">
        <v>26.59</v>
      </c>
      <c r="J250" s="7">
        <v>13.22</v>
      </c>
      <c r="K250" s="7">
        <v>82.01</v>
      </c>
      <c r="L250" s="7">
        <v>46.66</v>
      </c>
      <c r="M250" s="7">
        <v>21.86</v>
      </c>
      <c r="N250" s="7">
        <v>13.48</v>
      </c>
      <c r="O250" s="7">
        <v>81.03</v>
      </c>
      <c r="P250" s="7">
        <v>44.74</v>
      </c>
      <c r="Q250" s="7">
        <v>18.62</v>
      </c>
      <c r="R250" s="7">
        <v>17.68</v>
      </c>
      <c r="S250" s="7">
        <v>84.66</v>
      </c>
      <c r="T250" s="7">
        <v>47.04</v>
      </c>
      <c r="U250" s="7">
        <v>20.21</v>
      </c>
      <c r="V250" s="7">
        <v>17.399999999999999</v>
      </c>
      <c r="W250" s="7">
        <v>81.099999999999994</v>
      </c>
      <c r="X250" s="7">
        <v>45.35</v>
      </c>
      <c r="Y250" s="7">
        <v>19.39</v>
      </c>
      <c r="Z250" s="7">
        <v>16.36</v>
      </c>
      <c r="AA250" s="7">
        <v>79.2</v>
      </c>
      <c r="AB250" s="7">
        <v>44.35</v>
      </c>
      <c r="AC250" s="7">
        <v>19.239999999999998</v>
      </c>
      <c r="AD250" s="7">
        <v>15.6</v>
      </c>
      <c r="AE250" s="7">
        <v>83.83</v>
      </c>
      <c r="AF250" s="7">
        <v>46.84</v>
      </c>
      <c r="AG250" s="7">
        <v>20.53</v>
      </c>
      <c r="AH250" s="7">
        <v>16.46</v>
      </c>
      <c r="AI250" s="7">
        <v>82.2</v>
      </c>
      <c r="AJ250" s="7">
        <v>47.55</v>
      </c>
      <c r="AK250" s="7">
        <v>16.36</v>
      </c>
      <c r="AL250" s="7">
        <v>18.29</v>
      </c>
    </row>
  </sheetData>
  <mergeCells count="9">
    <mergeCell ref="A2:A3"/>
    <mergeCell ref="G2:J2"/>
    <mergeCell ref="K2:N2"/>
    <mergeCell ref="O2:R2"/>
    <mergeCell ref="S2:V2"/>
    <mergeCell ref="W2:Z2"/>
    <mergeCell ref="AA2:AD2"/>
    <mergeCell ref="AE2:AH2"/>
    <mergeCell ref="AI2:AL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"/>
  <sheetViews>
    <sheetView topLeftCell="L1" workbookViewId="0">
      <selection activeCell="T1" sqref="T1:T1048576"/>
    </sheetView>
  </sheetViews>
  <sheetFormatPr defaultColWidth="21" defaultRowHeight="16.5"/>
  <cols>
    <col min="1" max="16384" width="21" style="3"/>
  </cols>
  <sheetData>
    <row r="1" spans="1:28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</row>
    <row r="2" spans="1:28" ht="20.100000000000001" customHeight="1">
      <c r="A2" s="11" t="s">
        <v>282</v>
      </c>
      <c r="B2" s="10" t="s">
        <v>254</v>
      </c>
      <c r="C2" s="10" t="s">
        <v>254</v>
      </c>
      <c r="D2" s="10" t="s">
        <v>254</v>
      </c>
      <c r="E2" s="10" t="s">
        <v>255</v>
      </c>
      <c r="F2" s="10" t="s">
        <v>255</v>
      </c>
      <c r="G2" s="10" t="s">
        <v>255</v>
      </c>
      <c r="H2" s="10" t="s">
        <v>256</v>
      </c>
      <c r="I2" s="10" t="s">
        <v>256</v>
      </c>
      <c r="J2" s="10" t="s">
        <v>256</v>
      </c>
      <c r="K2" s="10" t="s">
        <v>257</v>
      </c>
      <c r="L2" s="10" t="s">
        <v>257</v>
      </c>
      <c r="M2" s="10" t="s">
        <v>257</v>
      </c>
      <c r="N2" s="10" t="s">
        <v>258</v>
      </c>
      <c r="O2" s="10" t="s">
        <v>258</v>
      </c>
      <c r="P2" s="10" t="s">
        <v>258</v>
      </c>
      <c r="Q2" s="10" t="s">
        <v>259</v>
      </c>
      <c r="R2" s="10" t="s">
        <v>259</v>
      </c>
      <c r="S2" s="10" t="s">
        <v>259</v>
      </c>
      <c r="T2" s="10" t="s">
        <v>260</v>
      </c>
      <c r="U2" s="10" t="s">
        <v>260</v>
      </c>
      <c r="V2" s="10" t="s">
        <v>260</v>
      </c>
      <c r="W2" s="10" t="s">
        <v>261</v>
      </c>
      <c r="X2" s="10" t="s">
        <v>261</v>
      </c>
      <c r="Y2" s="10" t="s">
        <v>261</v>
      </c>
      <c r="Z2" s="10" t="s">
        <v>262</v>
      </c>
      <c r="AA2" s="10" t="s">
        <v>262</v>
      </c>
      <c r="AB2" s="10" t="s">
        <v>262</v>
      </c>
    </row>
    <row r="3" spans="1:28" ht="20.100000000000001" customHeight="1">
      <c r="A3" s="12"/>
      <c r="B3" s="4" t="s">
        <v>263</v>
      </c>
      <c r="C3" s="4" t="s">
        <v>264</v>
      </c>
      <c r="D3" s="4" t="s">
        <v>265</v>
      </c>
      <c r="E3" s="4" t="s">
        <v>263</v>
      </c>
      <c r="F3" s="4" t="s">
        <v>264</v>
      </c>
      <c r="G3" s="4" t="s">
        <v>265</v>
      </c>
      <c r="H3" s="4" t="s">
        <v>263</v>
      </c>
      <c r="I3" s="4" t="s">
        <v>264</v>
      </c>
      <c r="J3" s="4" t="s">
        <v>265</v>
      </c>
      <c r="K3" s="4" t="s">
        <v>263</v>
      </c>
      <c r="L3" s="4" t="s">
        <v>264</v>
      </c>
      <c r="M3" s="4" t="s">
        <v>265</v>
      </c>
      <c r="N3" s="4" t="s">
        <v>263</v>
      </c>
      <c r="O3" s="4" t="s">
        <v>264</v>
      </c>
      <c r="P3" s="4" t="s">
        <v>265</v>
      </c>
      <c r="Q3" s="4" t="s">
        <v>263</v>
      </c>
      <c r="R3" s="4" t="s">
        <v>264</v>
      </c>
      <c r="S3" s="4" t="s">
        <v>265</v>
      </c>
      <c r="T3" s="4" t="s">
        <v>263</v>
      </c>
      <c r="U3" s="4" t="s">
        <v>264</v>
      </c>
      <c r="V3" s="4" t="s">
        <v>265</v>
      </c>
      <c r="W3" s="4" t="s">
        <v>263</v>
      </c>
      <c r="X3" s="4" t="s">
        <v>264</v>
      </c>
      <c r="Y3" s="4" t="s">
        <v>265</v>
      </c>
      <c r="Z3" s="4" t="s">
        <v>263</v>
      </c>
      <c r="AA3" s="4" t="s">
        <v>264</v>
      </c>
      <c r="AB3" s="4" t="s">
        <v>265</v>
      </c>
    </row>
    <row r="4" spans="1:28" ht="20.100000000000001" customHeight="1">
      <c r="A4" s="9" t="s">
        <v>269</v>
      </c>
      <c r="B4" s="5">
        <v>0.3</v>
      </c>
      <c r="C4" s="6">
        <v>3056588</v>
      </c>
      <c r="D4" s="6">
        <v>10022181</v>
      </c>
      <c r="E4" s="5">
        <v>0.3</v>
      </c>
      <c r="F4" s="6">
        <v>3083007</v>
      </c>
      <c r="G4" s="6">
        <v>9930616</v>
      </c>
      <c r="H4" s="5">
        <v>0.3</v>
      </c>
      <c r="I4" s="6">
        <v>3116256</v>
      </c>
      <c r="J4" s="6">
        <v>9857426</v>
      </c>
      <c r="K4" s="5">
        <v>0.3</v>
      </c>
      <c r="L4" s="6">
        <v>3124651</v>
      </c>
      <c r="M4" s="6">
        <v>9765623</v>
      </c>
      <c r="N4" s="5">
        <v>0.3</v>
      </c>
      <c r="O4" s="6">
        <v>3124157</v>
      </c>
      <c r="P4" s="6">
        <v>9729107</v>
      </c>
      <c r="Q4" s="5">
        <v>0.3</v>
      </c>
      <c r="R4" s="6">
        <v>3157361</v>
      </c>
      <c r="S4" s="6">
        <v>9668465</v>
      </c>
      <c r="T4" s="5">
        <v>0.3</v>
      </c>
      <c r="U4" s="6">
        <v>3176743</v>
      </c>
      <c r="V4" s="6">
        <v>9509458</v>
      </c>
      <c r="W4" s="5">
        <v>0.3</v>
      </c>
      <c r="X4" s="6">
        <v>3193351</v>
      </c>
      <c r="Y4" s="6">
        <v>9428372</v>
      </c>
      <c r="Z4" s="5">
        <v>0.3</v>
      </c>
      <c r="AA4" s="6">
        <v>3191162</v>
      </c>
      <c r="AB4" s="6">
        <v>9386034</v>
      </c>
    </row>
    <row r="5" spans="1:28" ht="20.100000000000001" customHeight="1">
      <c r="A5" s="9" t="s">
        <v>155</v>
      </c>
      <c r="B5" s="5">
        <v>0.3</v>
      </c>
      <c r="C5" s="6">
        <v>49817</v>
      </c>
      <c r="D5" s="6">
        <v>154986</v>
      </c>
      <c r="E5" s="5">
        <v>0.3</v>
      </c>
      <c r="F5" s="6">
        <v>49471</v>
      </c>
      <c r="G5" s="6">
        <v>152737</v>
      </c>
      <c r="H5" s="5">
        <v>0.3</v>
      </c>
      <c r="I5" s="6">
        <v>50828</v>
      </c>
      <c r="J5" s="6">
        <v>154770</v>
      </c>
      <c r="K5" s="5">
        <v>0.3</v>
      </c>
      <c r="L5" s="6">
        <v>50732</v>
      </c>
      <c r="M5" s="6">
        <v>153065</v>
      </c>
      <c r="N5" s="5">
        <v>0.3</v>
      </c>
      <c r="O5" s="6">
        <v>50052</v>
      </c>
      <c r="P5" s="6">
        <v>151290</v>
      </c>
      <c r="Q5" s="5">
        <v>0.3</v>
      </c>
      <c r="R5" s="6">
        <v>50267</v>
      </c>
      <c r="S5" s="6">
        <v>149384</v>
      </c>
      <c r="T5" s="5">
        <v>0.3</v>
      </c>
      <c r="U5" s="6">
        <v>50348</v>
      </c>
      <c r="V5" s="6">
        <v>144683</v>
      </c>
      <c r="W5" s="5">
        <v>0.4</v>
      </c>
      <c r="X5" s="6">
        <v>50337</v>
      </c>
      <c r="Y5" s="6">
        <v>141379</v>
      </c>
      <c r="Z5" s="5">
        <v>0.4</v>
      </c>
      <c r="AA5" s="6">
        <v>50768</v>
      </c>
      <c r="AB5" s="6">
        <v>139417</v>
      </c>
    </row>
    <row r="6" spans="1:28" ht="20.100000000000001" customHeight="1">
      <c r="A6" s="9" t="s">
        <v>156</v>
      </c>
      <c r="B6" s="5">
        <v>0.4</v>
      </c>
      <c r="C6" s="6">
        <v>52988</v>
      </c>
      <c r="D6" s="6">
        <v>125733</v>
      </c>
      <c r="E6" s="5">
        <v>0.4</v>
      </c>
      <c r="F6" s="6">
        <v>51604</v>
      </c>
      <c r="G6" s="6">
        <v>125249</v>
      </c>
      <c r="H6" s="5">
        <v>0.4</v>
      </c>
      <c r="I6" s="6">
        <v>51540</v>
      </c>
      <c r="J6" s="6">
        <v>125709</v>
      </c>
      <c r="K6" s="5">
        <v>0.4</v>
      </c>
      <c r="L6" s="6">
        <v>51813</v>
      </c>
      <c r="M6" s="6">
        <v>125725</v>
      </c>
      <c r="N6" s="5">
        <v>0.4</v>
      </c>
      <c r="O6" s="6">
        <v>51736</v>
      </c>
      <c r="P6" s="6">
        <v>126171</v>
      </c>
      <c r="Q6" s="5">
        <v>0.4</v>
      </c>
      <c r="R6" s="6">
        <v>51126</v>
      </c>
      <c r="S6" s="6">
        <v>125240</v>
      </c>
      <c r="T6" s="5">
        <v>0.5</v>
      </c>
      <c r="U6" s="6">
        <v>61158</v>
      </c>
      <c r="V6" s="6">
        <v>122499</v>
      </c>
      <c r="W6" s="5">
        <v>0.5</v>
      </c>
      <c r="X6" s="6">
        <v>58836</v>
      </c>
      <c r="Y6" s="6">
        <v>120437</v>
      </c>
      <c r="Z6" s="5">
        <v>0.5</v>
      </c>
      <c r="AA6" s="6">
        <v>54772</v>
      </c>
      <c r="AB6" s="6">
        <v>121312</v>
      </c>
    </row>
    <row r="7" spans="1:28" ht="20.100000000000001" customHeight="1">
      <c r="A7" s="9" t="s">
        <v>153</v>
      </c>
      <c r="B7" s="5">
        <v>0.3</v>
      </c>
      <c r="C7" s="6">
        <v>76078</v>
      </c>
      <c r="D7" s="6">
        <v>233342</v>
      </c>
      <c r="E7" s="5">
        <v>0.3</v>
      </c>
      <c r="F7" s="6">
        <v>75640</v>
      </c>
      <c r="G7" s="6">
        <v>230241</v>
      </c>
      <c r="H7" s="5">
        <v>0.3</v>
      </c>
      <c r="I7" s="6">
        <v>77458</v>
      </c>
      <c r="J7" s="6">
        <v>229161</v>
      </c>
      <c r="K7" s="5">
        <v>0.3</v>
      </c>
      <c r="L7" s="6">
        <v>77515</v>
      </c>
      <c r="M7" s="6">
        <v>228999</v>
      </c>
      <c r="N7" s="5">
        <v>0.3</v>
      </c>
      <c r="O7" s="6">
        <v>76521</v>
      </c>
      <c r="P7" s="6">
        <v>228670</v>
      </c>
      <c r="Q7" s="5">
        <v>0.3</v>
      </c>
      <c r="R7" s="6">
        <v>78995</v>
      </c>
      <c r="S7" s="6">
        <v>230040</v>
      </c>
      <c r="T7" s="5">
        <v>0.4</v>
      </c>
      <c r="U7" s="6">
        <v>79740</v>
      </c>
      <c r="V7" s="6">
        <v>222953</v>
      </c>
      <c r="W7" s="5">
        <v>0.3</v>
      </c>
      <c r="X7" s="6">
        <v>75505</v>
      </c>
      <c r="Y7" s="6">
        <v>218650</v>
      </c>
      <c r="Z7" s="5">
        <v>0.4</v>
      </c>
      <c r="AA7" s="6">
        <v>74770</v>
      </c>
      <c r="AB7" s="6">
        <v>213151</v>
      </c>
    </row>
    <row r="8" spans="1:28" ht="20.100000000000001" customHeight="1">
      <c r="A8" s="9" t="s">
        <v>148</v>
      </c>
      <c r="B8" s="5">
        <v>0.3</v>
      </c>
      <c r="C8" s="6">
        <v>95767</v>
      </c>
      <c r="D8" s="6">
        <v>297003</v>
      </c>
      <c r="E8" s="5">
        <v>0.3</v>
      </c>
      <c r="F8" s="6">
        <v>99529</v>
      </c>
      <c r="G8" s="6">
        <v>299259</v>
      </c>
      <c r="H8" s="5">
        <v>0.3</v>
      </c>
      <c r="I8" s="6">
        <v>103116</v>
      </c>
      <c r="J8" s="6">
        <v>304808</v>
      </c>
      <c r="K8" s="5">
        <v>0.3</v>
      </c>
      <c r="L8" s="6">
        <v>106094</v>
      </c>
      <c r="M8" s="6">
        <v>308221</v>
      </c>
      <c r="N8" s="5">
        <v>0.4</v>
      </c>
      <c r="O8" s="6">
        <v>106263</v>
      </c>
      <c r="P8" s="6">
        <v>300889</v>
      </c>
      <c r="Q8" s="5">
        <v>0.4</v>
      </c>
      <c r="R8" s="6">
        <v>106156</v>
      </c>
      <c r="S8" s="6">
        <v>293556</v>
      </c>
      <c r="T8" s="5">
        <v>0.4</v>
      </c>
      <c r="U8" s="6">
        <v>107564</v>
      </c>
      <c r="V8" s="6">
        <v>285990</v>
      </c>
      <c r="W8" s="5">
        <v>0.4</v>
      </c>
      <c r="X8" s="6">
        <v>104434</v>
      </c>
      <c r="Y8" s="6">
        <v>281000</v>
      </c>
      <c r="Z8" s="5">
        <v>0.4</v>
      </c>
      <c r="AA8" s="6">
        <v>104416</v>
      </c>
      <c r="AB8" s="6">
        <v>277361</v>
      </c>
    </row>
    <row r="9" spans="1:28" ht="20.100000000000001" customHeight="1">
      <c r="A9" s="9" t="s">
        <v>138</v>
      </c>
      <c r="B9" s="5">
        <v>0.3</v>
      </c>
      <c r="C9" s="6">
        <v>96092</v>
      </c>
      <c r="D9" s="6">
        <v>360369</v>
      </c>
      <c r="E9" s="5">
        <v>0.3</v>
      </c>
      <c r="F9" s="6">
        <v>97045</v>
      </c>
      <c r="G9" s="6">
        <v>357215</v>
      </c>
      <c r="H9" s="5">
        <v>0.3</v>
      </c>
      <c r="I9" s="6">
        <v>98631</v>
      </c>
      <c r="J9" s="6">
        <v>357703</v>
      </c>
      <c r="K9" s="5">
        <v>0.3</v>
      </c>
      <c r="L9" s="6">
        <v>100552</v>
      </c>
      <c r="M9" s="6">
        <v>355559</v>
      </c>
      <c r="N9" s="5">
        <v>0.3</v>
      </c>
      <c r="O9" s="6">
        <v>99299</v>
      </c>
      <c r="P9" s="6">
        <v>351350</v>
      </c>
      <c r="Q9" s="5">
        <v>0.3</v>
      </c>
      <c r="R9" s="6">
        <v>98883</v>
      </c>
      <c r="S9" s="6">
        <v>346682</v>
      </c>
      <c r="T9" s="5">
        <v>0.3</v>
      </c>
      <c r="U9" s="6">
        <v>98371</v>
      </c>
      <c r="V9" s="6">
        <v>339996</v>
      </c>
      <c r="W9" s="5">
        <v>0.3</v>
      </c>
      <c r="X9" s="6">
        <v>98535</v>
      </c>
      <c r="Y9" s="6">
        <v>337416</v>
      </c>
      <c r="Z9" s="5">
        <v>0.3</v>
      </c>
      <c r="AA9" s="6">
        <v>97627</v>
      </c>
      <c r="AB9" s="6">
        <v>335554</v>
      </c>
    </row>
    <row r="10" spans="1:28" ht="20.100000000000001" customHeight="1">
      <c r="A10" s="9" t="s">
        <v>143</v>
      </c>
      <c r="B10" s="5">
        <v>0.3</v>
      </c>
      <c r="C10" s="6">
        <v>96607</v>
      </c>
      <c r="D10" s="6">
        <v>360153</v>
      </c>
      <c r="E10" s="5">
        <v>0.3</v>
      </c>
      <c r="F10" s="6">
        <v>97333</v>
      </c>
      <c r="G10" s="6">
        <v>355069</v>
      </c>
      <c r="H10" s="5">
        <v>0.3</v>
      </c>
      <c r="I10" s="6">
        <v>97507</v>
      </c>
      <c r="J10" s="6">
        <v>350647</v>
      </c>
      <c r="K10" s="5">
        <v>0.3</v>
      </c>
      <c r="L10" s="6">
        <v>98324</v>
      </c>
      <c r="M10" s="6">
        <v>348052</v>
      </c>
      <c r="N10" s="5">
        <v>0.3</v>
      </c>
      <c r="O10" s="6">
        <v>97910</v>
      </c>
      <c r="P10" s="6">
        <v>346194</v>
      </c>
      <c r="Q10" s="5">
        <v>0.3</v>
      </c>
      <c r="R10" s="6">
        <v>98030</v>
      </c>
      <c r="S10" s="6">
        <v>342837</v>
      </c>
      <c r="T10" s="5">
        <v>0.3</v>
      </c>
      <c r="U10" s="6">
        <v>98466</v>
      </c>
      <c r="V10" s="6">
        <v>337400</v>
      </c>
      <c r="W10" s="5">
        <v>0.3</v>
      </c>
      <c r="X10" s="6">
        <v>99447</v>
      </c>
      <c r="Y10" s="6">
        <v>336644</v>
      </c>
      <c r="Z10" s="5">
        <v>0.3</v>
      </c>
      <c r="AA10" s="6">
        <v>102637</v>
      </c>
      <c r="AB10" s="6">
        <v>341149</v>
      </c>
    </row>
    <row r="11" spans="1:28" ht="20.100000000000001" customHeight="1">
      <c r="A11" s="9" t="s">
        <v>157</v>
      </c>
      <c r="B11" s="5">
        <v>0.3</v>
      </c>
      <c r="C11" s="6">
        <v>110094</v>
      </c>
      <c r="D11" s="6">
        <v>413909</v>
      </c>
      <c r="E11" s="5">
        <v>0.3</v>
      </c>
      <c r="F11" s="6">
        <v>112098</v>
      </c>
      <c r="G11" s="6">
        <v>411005</v>
      </c>
      <c r="H11" s="5">
        <v>0.3</v>
      </c>
      <c r="I11" s="6">
        <v>113916</v>
      </c>
      <c r="J11" s="6">
        <v>408226</v>
      </c>
      <c r="K11" s="5">
        <v>0.3</v>
      </c>
      <c r="L11" s="6">
        <v>114022</v>
      </c>
      <c r="M11" s="6">
        <v>403209</v>
      </c>
      <c r="N11" s="5">
        <v>0.3</v>
      </c>
      <c r="O11" s="6">
        <v>112723</v>
      </c>
      <c r="P11" s="6">
        <v>397015</v>
      </c>
      <c r="Q11" s="5">
        <v>0.3</v>
      </c>
      <c r="R11" s="6">
        <v>114020</v>
      </c>
      <c r="S11" s="6">
        <v>394702</v>
      </c>
      <c r="T11" s="5">
        <v>0.3</v>
      </c>
      <c r="U11" s="6">
        <v>114375</v>
      </c>
      <c r="V11" s="6">
        <v>387350</v>
      </c>
      <c r="W11" s="5">
        <v>0.3</v>
      </c>
      <c r="X11" s="6">
        <v>116094</v>
      </c>
      <c r="Y11" s="6">
        <v>385318</v>
      </c>
      <c r="Z11" s="5">
        <v>0.3</v>
      </c>
      <c r="AA11" s="6">
        <v>116428</v>
      </c>
      <c r="AB11" s="6">
        <v>382155</v>
      </c>
    </row>
    <row r="12" spans="1:28" ht="20.100000000000001" customHeight="1">
      <c r="A12" s="9" t="s">
        <v>149</v>
      </c>
      <c r="B12" s="5">
        <v>0.3</v>
      </c>
      <c r="C12" s="6">
        <v>116544</v>
      </c>
      <c r="D12" s="6">
        <v>459275</v>
      </c>
      <c r="E12" s="5">
        <v>0.3</v>
      </c>
      <c r="F12" s="6">
        <v>116446</v>
      </c>
      <c r="G12" s="6">
        <v>450355</v>
      </c>
      <c r="H12" s="5">
        <v>0.3</v>
      </c>
      <c r="I12" s="6">
        <v>117209</v>
      </c>
      <c r="J12" s="6">
        <v>444055</v>
      </c>
      <c r="K12" s="5">
        <v>0.3</v>
      </c>
      <c r="L12" s="6">
        <v>116543</v>
      </c>
      <c r="M12" s="6">
        <v>435868</v>
      </c>
      <c r="N12" s="5">
        <v>0.3</v>
      </c>
      <c r="O12" s="6">
        <v>119321</v>
      </c>
      <c r="P12" s="6">
        <v>442650</v>
      </c>
      <c r="Q12" s="5">
        <v>0.3</v>
      </c>
      <c r="R12" s="6">
        <v>120269</v>
      </c>
      <c r="S12" s="6">
        <v>437153</v>
      </c>
      <c r="T12" s="5">
        <v>0.3</v>
      </c>
      <c r="U12" s="6">
        <v>121073</v>
      </c>
      <c r="V12" s="6">
        <v>430528</v>
      </c>
      <c r="W12" s="5">
        <v>0.3</v>
      </c>
      <c r="X12" s="6">
        <v>122644</v>
      </c>
      <c r="Y12" s="6">
        <v>430397</v>
      </c>
      <c r="Z12" s="5">
        <v>0.3</v>
      </c>
      <c r="AA12" s="6">
        <v>122505</v>
      </c>
      <c r="AB12" s="6">
        <v>425602</v>
      </c>
    </row>
    <row r="13" spans="1:28" ht="20.100000000000001" customHeight="1">
      <c r="A13" s="9" t="s">
        <v>135</v>
      </c>
      <c r="B13" s="5">
        <v>0.2</v>
      </c>
      <c r="C13" s="6">
        <v>75760</v>
      </c>
      <c r="D13" s="6">
        <v>330873</v>
      </c>
      <c r="E13" s="5">
        <v>0.2</v>
      </c>
      <c r="F13" s="6">
        <v>76844</v>
      </c>
      <c r="G13" s="6">
        <v>327195</v>
      </c>
      <c r="H13" s="5">
        <v>0.2</v>
      </c>
      <c r="I13" s="6">
        <v>77820</v>
      </c>
      <c r="J13" s="6">
        <v>324479</v>
      </c>
      <c r="K13" s="5">
        <v>0.2</v>
      </c>
      <c r="L13" s="6">
        <v>77365</v>
      </c>
      <c r="M13" s="6">
        <v>319164</v>
      </c>
      <c r="N13" s="5">
        <v>0.2</v>
      </c>
      <c r="O13" s="6">
        <v>76364</v>
      </c>
      <c r="P13" s="6">
        <v>313954</v>
      </c>
      <c r="Q13" s="5">
        <v>0.2</v>
      </c>
      <c r="R13" s="6">
        <v>75679</v>
      </c>
      <c r="S13" s="6">
        <v>308055</v>
      </c>
      <c r="T13" s="5">
        <v>0.3</v>
      </c>
      <c r="U13" s="6">
        <v>75337</v>
      </c>
      <c r="V13" s="6">
        <v>299182</v>
      </c>
      <c r="W13" s="5">
        <v>0.3</v>
      </c>
      <c r="X13" s="6">
        <v>75180</v>
      </c>
      <c r="Y13" s="6">
        <v>293660</v>
      </c>
      <c r="Z13" s="5">
        <v>0.3</v>
      </c>
      <c r="AA13" s="6">
        <v>74549</v>
      </c>
      <c r="AB13" s="6">
        <v>288113</v>
      </c>
    </row>
    <row r="14" spans="1:28" ht="20.100000000000001" customHeight="1">
      <c r="A14" s="9" t="s">
        <v>142</v>
      </c>
      <c r="B14" s="5">
        <v>0.3</v>
      </c>
      <c r="C14" s="6">
        <v>95851</v>
      </c>
      <c r="D14" s="6">
        <v>351242</v>
      </c>
      <c r="E14" s="5">
        <v>0.3</v>
      </c>
      <c r="F14" s="6">
        <v>97059</v>
      </c>
      <c r="G14" s="6">
        <v>348220</v>
      </c>
      <c r="H14" s="5">
        <v>0.3</v>
      </c>
      <c r="I14" s="6">
        <v>97323</v>
      </c>
      <c r="J14" s="6">
        <v>344166</v>
      </c>
      <c r="K14" s="5">
        <v>0.3</v>
      </c>
      <c r="L14" s="6">
        <v>97308</v>
      </c>
      <c r="M14" s="6">
        <v>339413</v>
      </c>
      <c r="N14" s="5">
        <v>0.3</v>
      </c>
      <c r="O14" s="6">
        <v>96435</v>
      </c>
      <c r="P14" s="6">
        <v>333362</v>
      </c>
      <c r="Q14" s="5">
        <v>0.3</v>
      </c>
      <c r="R14" s="6">
        <v>95839</v>
      </c>
      <c r="S14" s="6">
        <v>325257</v>
      </c>
      <c r="T14" s="5">
        <v>0.3</v>
      </c>
      <c r="U14" s="6">
        <v>95631</v>
      </c>
      <c r="V14" s="6">
        <v>317366</v>
      </c>
      <c r="W14" s="5">
        <v>0.3</v>
      </c>
      <c r="X14" s="6">
        <v>95690</v>
      </c>
      <c r="Y14" s="6">
        <v>311694</v>
      </c>
      <c r="Z14" s="5">
        <v>0.3</v>
      </c>
      <c r="AA14" s="6">
        <v>95127</v>
      </c>
      <c r="AB14" s="6">
        <v>306948</v>
      </c>
    </row>
    <row r="15" spans="1:28" ht="20.100000000000001" customHeight="1">
      <c r="A15" s="9" t="s">
        <v>141</v>
      </c>
      <c r="B15" s="5">
        <v>0.3</v>
      </c>
      <c r="C15" s="6">
        <v>154645</v>
      </c>
      <c r="D15" s="6">
        <v>574583</v>
      </c>
      <c r="E15" s="5">
        <v>0.3</v>
      </c>
      <c r="F15" s="6">
        <v>155697</v>
      </c>
      <c r="G15" s="6">
        <v>567581</v>
      </c>
      <c r="H15" s="5">
        <v>0.3</v>
      </c>
      <c r="I15" s="6">
        <v>154708</v>
      </c>
      <c r="J15" s="6">
        <v>554403</v>
      </c>
      <c r="K15" s="5">
        <v>0.3</v>
      </c>
      <c r="L15" s="6">
        <v>153620</v>
      </c>
      <c r="M15" s="6">
        <v>543752</v>
      </c>
      <c r="N15" s="5">
        <v>0.3</v>
      </c>
      <c r="O15" s="6">
        <v>152071</v>
      </c>
      <c r="P15" s="6">
        <v>532905</v>
      </c>
      <c r="Q15" s="5">
        <v>0.3</v>
      </c>
      <c r="R15" s="6">
        <v>152729</v>
      </c>
      <c r="S15" s="6">
        <v>523037</v>
      </c>
      <c r="T15" s="5">
        <v>0.3</v>
      </c>
      <c r="U15" s="6">
        <v>152285</v>
      </c>
      <c r="V15" s="6">
        <v>510956</v>
      </c>
      <c r="W15" s="5">
        <v>0.3</v>
      </c>
      <c r="X15" s="6">
        <v>152529</v>
      </c>
      <c r="Y15" s="6">
        <v>503734</v>
      </c>
      <c r="Z15" s="5">
        <v>0.3</v>
      </c>
      <c r="AA15" s="6">
        <v>152510</v>
      </c>
      <c r="AB15" s="6">
        <v>498213</v>
      </c>
    </row>
    <row r="16" spans="1:28" ht="20.100000000000001" customHeight="1">
      <c r="A16" s="9" t="s">
        <v>154</v>
      </c>
      <c r="B16" s="5">
        <v>0.3</v>
      </c>
      <c r="C16" s="6">
        <v>126482</v>
      </c>
      <c r="D16" s="6">
        <v>497920</v>
      </c>
      <c r="E16" s="5">
        <v>0.3</v>
      </c>
      <c r="F16" s="6">
        <v>127647</v>
      </c>
      <c r="G16" s="6">
        <v>491476</v>
      </c>
      <c r="H16" s="5">
        <v>0.3</v>
      </c>
      <c r="I16" s="6">
        <v>129004</v>
      </c>
      <c r="J16" s="6">
        <v>486794</v>
      </c>
      <c r="K16" s="5">
        <v>0.3</v>
      </c>
      <c r="L16" s="6">
        <v>129647</v>
      </c>
      <c r="M16" s="6">
        <v>483197</v>
      </c>
      <c r="N16" s="5">
        <v>0.3</v>
      </c>
      <c r="O16" s="6">
        <v>129820</v>
      </c>
      <c r="P16" s="6">
        <v>480032</v>
      </c>
      <c r="Q16" s="5">
        <v>0.3</v>
      </c>
      <c r="R16" s="6">
        <v>132198</v>
      </c>
      <c r="S16" s="6">
        <v>479835</v>
      </c>
      <c r="T16" s="5">
        <v>0.3</v>
      </c>
      <c r="U16" s="6">
        <v>133175</v>
      </c>
      <c r="V16" s="6">
        <v>473307</v>
      </c>
      <c r="W16" s="5">
        <v>0.3</v>
      </c>
      <c r="X16" s="6">
        <v>133758</v>
      </c>
      <c r="Y16" s="6">
        <v>466746</v>
      </c>
      <c r="Z16" s="5">
        <v>0.3</v>
      </c>
      <c r="AA16" s="6">
        <v>135169</v>
      </c>
      <c r="AB16" s="6">
        <v>466770</v>
      </c>
    </row>
    <row r="17" spans="1:28" ht="20.100000000000001" customHeight="1">
      <c r="A17" s="9" t="s">
        <v>146</v>
      </c>
      <c r="B17" s="5">
        <v>0.3</v>
      </c>
      <c r="C17" s="6">
        <v>82327</v>
      </c>
      <c r="D17" s="6">
        <v>312141</v>
      </c>
      <c r="E17" s="5">
        <v>0.3</v>
      </c>
      <c r="F17" s="6">
        <v>84358</v>
      </c>
      <c r="G17" s="6">
        <v>314194</v>
      </c>
      <c r="H17" s="5">
        <v>0.3</v>
      </c>
      <c r="I17" s="6">
        <v>86068</v>
      </c>
      <c r="J17" s="6">
        <v>312800</v>
      </c>
      <c r="K17" s="5">
        <v>0.3</v>
      </c>
      <c r="L17" s="6">
        <v>86753</v>
      </c>
      <c r="M17" s="6">
        <v>310313</v>
      </c>
      <c r="N17" s="5">
        <v>0.3</v>
      </c>
      <c r="O17" s="6">
        <v>87104</v>
      </c>
      <c r="P17" s="6">
        <v>309397</v>
      </c>
      <c r="Q17" s="5">
        <v>0.3</v>
      </c>
      <c r="R17" s="6">
        <v>89496</v>
      </c>
      <c r="S17" s="6">
        <v>312173</v>
      </c>
      <c r="T17" s="5">
        <v>0.3</v>
      </c>
      <c r="U17" s="6">
        <v>89199</v>
      </c>
      <c r="V17" s="6">
        <v>304819</v>
      </c>
      <c r="W17" s="5">
        <v>0.3</v>
      </c>
      <c r="X17" s="6">
        <v>90932</v>
      </c>
      <c r="Y17" s="6">
        <v>306337</v>
      </c>
      <c r="Z17" s="5">
        <v>0.3</v>
      </c>
      <c r="AA17" s="6">
        <v>91648</v>
      </c>
      <c r="AB17" s="6">
        <v>306231</v>
      </c>
    </row>
    <row r="18" spans="1:28" ht="20.100000000000001" customHeight="1">
      <c r="A18" s="9" t="s">
        <v>145</v>
      </c>
      <c r="B18" s="5">
        <v>0.3</v>
      </c>
      <c r="C18" s="6">
        <v>116915</v>
      </c>
      <c r="D18" s="6">
        <v>387643</v>
      </c>
      <c r="E18" s="5">
        <v>0.3</v>
      </c>
      <c r="F18" s="6">
        <v>117071</v>
      </c>
      <c r="G18" s="6">
        <v>379892</v>
      </c>
      <c r="H18" s="5">
        <v>0.3</v>
      </c>
      <c r="I18" s="6">
        <v>116531</v>
      </c>
      <c r="J18" s="6">
        <v>374915</v>
      </c>
      <c r="K18" s="5">
        <v>0.3</v>
      </c>
      <c r="L18" s="6">
        <v>117991</v>
      </c>
      <c r="M18" s="6">
        <v>375077</v>
      </c>
      <c r="N18" s="5">
        <v>0.3</v>
      </c>
      <c r="O18" s="6">
        <v>117907</v>
      </c>
      <c r="P18" s="6">
        <v>374035</v>
      </c>
      <c r="Q18" s="5">
        <v>0.3</v>
      </c>
      <c r="R18" s="6">
        <v>119389</v>
      </c>
      <c r="S18" s="6">
        <v>371890</v>
      </c>
      <c r="T18" s="5">
        <v>0.3</v>
      </c>
      <c r="U18" s="6">
        <v>121364</v>
      </c>
      <c r="V18" s="6">
        <v>368905</v>
      </c>
      <c r="W18" s="5">
        <v>0.3</v>
      </c>
      <c r="X18" s="6">
        <v>122018</v>
      </c>
      <c r="Y18" s="6">
        <v>364638</v>
      </c>
      <c r="Z18" s="5">
        <v>0.3</v>
      </c>
      <c r="AA18" s="6">
        <v>122309</v>
      </c>
      <c r="AB18" s="6">
        <v>363697</v>
      </c>
    </row>
    <row r="19" spans="1:28" ht="20.100000000000001" customHeight="1">
      <c r="A19" s="9" t="s">
        <v>151</v>
      </c>
      <c r="B19" s="5">
        <v>0.3</v>
      </c>
      <c r="C19" s="6">
        <v>149721</v>
      </c>
      <c r="D19" s="6">
        <v>484532</v>
      </c>
      <c r="E19" s="5">
        <v>0.3</v>
      </c>
      <c r="F19" s="6">
        <v>150208</v>
      </c>
      <c r="G19" s="6">
        <v>477739</v>
      </c>
      <c r="H19" s="5">
        <v>0.3</v>
      </c>
      <c r="I19" s="6">
        <v>150823</v>
      </c>
      <c r="J19" s="6">
        <v>471154</v>
      </c>
      <c r="K19" s="5">
        <v>0.3</v>
      </c>
      <c r="L19" s="6">
        <v>150521</v>
      </c>
      <c r="M19" s="6">
        <v>464185</v>
      </c>
      <c r="N19" s="5">
        <v>0.3</v>
      </c>
      <c r="O19" s="6">
        <v>149673</v>
      </c>
      <c r="P19" s="6">
        <v>458165</v>
      </c>
      <c r="Q19" s="5">
        <v>0.3</v>
      </c>
      <c r="R19" s="6">
        <v>151449</v>
      </c>
      <c r="S19" s="6">
        <v>454251</v>
      </c>
      <c r="T19" s="5">
        <v>0.3</v>
      </c>
      <c r="U19" s="6">
        <v>151338</v>
      </c>
      <c r="V19" s="6">
        <v>447302</v>
      </c>
      <c r="W19" s="5">
        <v>0.3</v>
      </c>
      <c r="X19" s="6">
        <v>151846</v>
      </c>
      <c r="Y19" s="6">
        <v>440881</v>
      </c>
      <c r="Z19" s="5">
        <v>0.3</v>
      </c>
      <c r="AA19" s="6">
        <v>151409</v>
      </c>
      <c r="AB19" s="6">
        <v>436028</v>
      </c>
    </row>
    <row r="20" spans="1:28" ht="20.100000000000001" customHeight="1">
      <c r="A20" s="9" t="s">
        <v>136</v>
      </c>
      <c r="B20" s="5">
        <v>0.3</v>
      </c>
      <c r="C20" s="6">
        <v>191072</v>
      </c>
      <c r="D20" s="6">
        <v>589074</v>
      </c>
      <c r="E20" s="5">
        <v>0.3</v>
      </c>
      <c r="F20" s="6">
        <v>196164</v>
      </c>
      <c r="G20" s="6">
        <v>595485</v>
      </c>
      <c r="H20" s="5">
        <v>0.3</v>
      </c>
      <c r="I20" s="6">
        <v>202063</v>
      </c>
      <c r="J20" s="6">
        <v>601691</v>
      </c>
      <c r="K20" s="5">
        <v>0.3</v>
      </c>
      <c r="L20" s="6">
        <v>204466</v>
      </c>
      <c r="M20" s="6">
        <v>596949</v>
      </c>
      <c r="N20" s="5">
        <v>0.3</v>
      </c>
      <c r="O20" s="6">
        <v>204675</v>
      </c>
      <c r="P20" s="6">
        <v>591796</v>
      </c>
      <c r="Q20" s="5">
        <v>0.4</v>
      </c>
      <c r="R20" s="6">
        <v>205054</v>
      </c>
      <c r="S20" s="6">
        <v>580185</v>
      </c>
      <c r="T20" s="5">
        <v>0.4</v>
      </c>
      <c r="U20" s="6">
        <v>205058</v>
      </c>
      <c r="V20" s="6">
        <v>574315</v>
      </c>
      <c r="W20" s="5">
        <v>0.4</v>
      </c>
      <c r="X20" s="6">
        <v>207536</v>
      </c>
      <c r="Y20" s="6">
        <v>569166</v>
      </c>
      <c r="Z20" s="5">
        <v>0.4</v>
      </c>
      <c r="AA20" s="6">
        <v>205821</v>
      </c>
      <c r="AB20" s="6">
        <v>563058</v>
      </c>
    </row>
    <row r="21" spans="1:28" ht="20.100000000000001" customHeight="1">
      <c r="A21" s="9" t="s">
        <v>139</v>
      </c>
      <c r="B21" s="5">
        <v>0.3</v>
      </c>
      <c r="C21" s="6">
        <v>138272</v>
      </c>
      <c r="D21" s="6">
        <v>422092</v>
      </c>
      <c r="E21" s="5">
        <v>0.3</v>
      </c>
      <c r="F21" s="6">
        <v>140693</v>
      </c>
      <c r="G21" s="6">
        <v>417551</v>
      </c>
      <c r="H21" s="5">
        <v>0.4</v>
      </c>
      <c r="I21" s="6">
        <v>143960</v>
      </c>
      <c r="J21" s="6">
        <v>410742</v>
      </c>
      <c r="K21" s="5">
        <v>0.4</v>
      </c>
      <c r="L21" s="6">
        <v>144440</v>
      </c>
      <c r="M21" s="6">
        <v>404497</v>
      </c>
      <c r="N21" s="5">
        <v>0.4</v>
      </c>
      <c r="O21" s="6">
        <v>144465</v>
      </c>
      <c r="P21" s="6">
        <v>406664</v>
      </c>
      <c r="Q21" s="5">
        <v>0.4</v>
      </c>
      <c r="R21" s="6">
        <v>145267</v>
      </c>
      <c r="S21" s="6">
        <v>404408</v>
      </c>
      <c r="T21" s="5">
        <v>0.4</v>
      </c>
      <c r="U21" s="6">
        <v>145874</v>
      </c>
      <c r="V21" s="6">
        <v>396754</v>
      </c>
      <c r="W21" s="5">
        <v>0.4</v>
      </c>
      <c r="X21" s="6">
        <v>148659</v>
      </c>
      <c r="Y21" s="6">
        <v>395315</v>
      </c>
      <c r="Z21" s="5">
        <v>0.4</v>
      </c>
      <c r="AA21" s="6">
        <v>147818</v>
      </c>
      <c r="AB21" s="6">
        <v>392405</v>
      </c>
    </row>
    <row r="22" spans="1:28" ht="20.100000000000001" customHeight="1">
      <c r="A22" s="9" t="s">
        <v>140</v>
      </c>
      <c r="B22" s="5">
        <v>0.3</v>
      </c>
      <c r="C22" s="6">
        <v>82684</v>
      </c>
      <c r="D22" s="6">
        <v>236284</v>
      </c>
      <c r="E22" s="5">
        <v>0.4</v>
      </c>
      <c r="F22" s="6">
        <v>84684</v>
      </c>
      <c r="G22" s="6">
        <v>235386</v>
      </c>
      <c r="H22" s="5">
        <v>0.4</v>
      </c>
      <c r="I22" s="6">
        <v>86427</v>
      </c>
      <c r="J22" s="6">
        <v>235154</v>
      </c>
      <c r="K22" s="5">
        <v>0.4</v>
      </c>
      <c r="L22" s="6">
        <v>87063</v>
      </c>
      <c r="M22" s="6">
        <v>233917</v>
      </c>
      <c r="N22" s="5">
        <v>0.4</v>
      </c>
      <c r="O22" s="6">
        <v>87581</v>
      </c>
      <c r="P22" s="6">
        <v>232810</v>
      </c>
      <c r="Q22" s="5">
        <v>0.4</v>
      </c>
      <c r="R22" s="6">
        <v>88395</v>
      </c>
      <c r="S22" s="6">
        <v>231733</v>
      </c>
      <c r="T22" s="5">
        <v>0.4</v>
      </c>
      <c r="U22" s="6">
        <v>90169</v>
      </c>
      <c r="V22" s="6">
        <v>230811</v>
      </c>
      <c r="W22" s="5">
        <v>0.4</v>
      </c>
      <c r="X22" s="6">
        <v>91676</v>
      </c>
      <c r="Y22" s="6">
        <v>229642</v>
      </c>
      <c r="Z22" s="5">
        <v>0.4</v>
      </c>
      <c r="AA22" s="6">
        <v>92139</v>
      </c>
      <c r="AB22" s="6">
        <v>227481</v>
      </c>
    </row>
    <row r="23" spans="1:28" ht="20.100000000000001" customHeight="1">
      <c r="A23" s="9" t="s">
        <v>152</v>
      </c>
      <c r="B23" s="5">
        <v>0.4</v>
      </c>
      <c r="C23" s="6">
        <v>145778</v>
      </c>
      <c r="D23" s="6">
        <v>378504</v>
      </c>
      <c r="E23" s="5">
        <v>0.4</v>
      </c>
      <c r="F23" s="6">
        <v>146180</v>
      </c>
      <c r="G23" s="6">
        <v>370613</v>
      </c>
      <c r="H23" s="5">
        <v>0.4</v>
      </c>
      <c r="I23" s="6">
        <v>146150</v>
      </c>
      <c r="J23" s="6">
        <v>368550</v>
      </c>
      <c r="K23" s="5">
        <v>0.4</v>
      </c>
      <c r="L23" s="6">
        <v>143940</v>
      </c>
      <c r="M23" s="6">
        <v>367778</v>
      </c>
      <c r="N23" s="5">
        <v>0.4</v>
      </c>
      <c r="O23" s="6">
        <v>142010</v>
      </c>
      <c r="P23" s="6">
        <v>367678</v>
      </c>
      <c r="Q23" s="5">
        <v>0.4</v>
      </c>
      <c r="R23" s="6">
        <v>146171</v>
      </c>
      <c r="S23" s="6">
        <v>379480</v>
      </c>
      <c r="T23" s="5">
        <v>0.4</v>
      </c>
      <c r="U23" s="6">
        <v>146095</v>
      </c>
      <c r="V23" s="6">
        <v>376837</v>
      </c>
      <c r="W23" s="5">
        <v>0.4</v>
      </c>
      <c r="X23" s="6">
        <v>144596</v>
      </c>
      <c r="Y23" s="6">
        <v>375675</v>
      </c>
      <c r="Z23" s="5">
        <v>0.4</v>
      </c>
      <c r="AA23" s="6">
        <v>144663</v>
      </c>
      <c r="AB23" s="6">
        <v>374794</v>
      </c>
    </row>
    <row r="24" spans="1:28" ht="20.100000000000001" customHeight="1">
      <c r="A24" s="9" t="s">
        <v>144</v>
      </c>
      <c r="B24" s="5">
        <v>0.3</v>
      </c>
      <c r="C24" s="6">
        <v>102067</v>
      </c>
      <c r="D24" s="6">
        <v>400641</v>
      </c>
      <c r="E24" s="5">
        <v>0.3</v>
      </c>
      <c r="F24" s="6">
        <v>104176</v>
      </c>
      <c r="G24" s="6">
        <v>400997</v>
      </c>
      <c r="H24" s="5">
        <v>0.3</v>
      </c>
      <c r="I24" s="6">
        <v>104837</v>
      </c>
      <c r="J24" s="6">
        <v>396217</v>
      </c>
      <c r="K24" s="5">
        <v>0.3</v>
      </c>
      <c r="L24" s="6">
        <v>105476</v>
      </c>
      <c r="M24" s="6">
        <v>396203</v>
      </c>
      <c r="N24" s="5">
        <v>0.3</v>
      </c>
      <c r="O24" s="6">
        <v>105472</v>
      </c>
      <c r="P24" s="6">
        <v>395963</v>
      </c>
      <c r="Q24" s="5">
        <v>0.3</v>
      </c>
      <c r="R24" s="6">
        <v>105588</v>
      </c>
      <c r="S24" s="6">
        <v>391220</v>
      </c>
      <c r="T24" s="5">
        <v>0.3</v>
      </c>
      <c r="U24" s="6">
        <v>106229</v>
      </c>
      <c r="V24" s="6">
        <v>385483</v>
      </c>
      <c r="W24" s="5">
        <v>0.3</v>
      </c>
      <c r="X24" s="6">
        <v>106037</v>
      </c>
      <c r="Y24" s="6">
        <v>380596</v>
      </c>
      <c r="Z24" s="5">
        <v>0.3</v>
      </c>
      <c r="AA24" s="6">
        <v>106496</v>
      </c>
      <c r="AB24" s="6">
        <v>378769</v>
      </c>
    </row>
    <row r="25" spans="1:28" ht="20.100000000000001" customHeight="1">
      <c r="A25" s="9" t="s">
        <v>137</v>
      </c>
      <c r="B25" s="5">
        <v>0.2</v>
      </c>
      <c r="C25" s="6">
        <v>120789</v>
      </c>
      <c r="D25" s="6">
        <v>509663</v>
      </c>
      <c r="E25" s="5">
        <v>0.2</v>
      </c>
      <c r="F25" s="6">
        <v>122039</v>
      </c>
      <c r="G25" s="6">
        <v>506851</v>
      </c>
      <c r="H25" s="5">
        <v>0.2</v>
      </c>
      <c r="I25" s="6">
        <v>122103</v>
      </c>
      <c r="J25" s="6">
        <v>503297</v>
      </c>
      <c r="K25" s="5">
        <v>0.2</v>
      </c>
      <c r="L25" s="6">
        <v>121430</v>
      </c>
      <c r="M25" s="6">
        <v>501957</v>
      </c>
      <c r="N25" s="5">
        <v>0.2</v>
      </c>
      <c r="O25" s="6">
        <v>120050</v>
      </c>
      <c r="P25" s="6">
        <v>500094</v>
      </c>
      <c r="Q25" s="5">
        <v>0.2</v>
      </c>
      <c r="R25" s="6">
        <v>119393</v>
      </c>
      <c r="S25" s="6">
        <v>495060</v>
      </c>
      <c r="T25" s="5">
        <v>0.2</v>
      </c>
      <c r="U25" s="6">
        <v>118082</v>
      </c>
      <c r="V25" s="6">
        <v>485699</v>
      </c>
      <c r="W25" s="5">
        <v>0.2</v>
      </c>
      <c r="X25" s="6">
        <v>118615</v>
      </c>
      <c r="Y25" s="6">
        <v>486752</v>
      </c>
      <c r="Z25" s="5">
        <v>0.2</v>
      </c>
      <c r="AA25" s="6">
        <v>118303</v>
      </c>
      <c r="AB25" s="6">
        <v>481956</v>
      </c>
    </row>
    <row r="26" spans="1:28" ht="20.100000000000001" customHeight="1">
      <c r="A26" s="9" t="s">
        <v>147</v>
      </c>
      <c r="B26" s="5">
        <v>0.4</v>
      </c>
      <c r="C26" s="6">
        <v>178847</v>
      </c>
      <c r="D26" s="6">
        <v>446764</v>
      </c>
      <c r="E26" s="5">
        <v>0.4</v>
      </c>
      <c r="F26" s="6">
        <v>179949</v>
      </c>
      <c r="G26" s="6">
        <v>447192</v>
      </c>
      <c r="H26" s="5">
        <v>0.4</v>
      </c>
      <c r="I26" s="6">
        <v>181546</v>
      </c>
      <c r="J26" s="6">
        <v>441102</v>
      </c>
      <c r="K26" s="5">
        <v>0.4</v>
      </c>
      <c r="L26" s="6">
        <v>182123</v>
      </c>
      <c r="M26" s="6">
        <v>433951</v>
      </c>
      <c r="N26" s="5">
        <v>0.4</v>
      </c>
      <c r="O26" s="6">
        <v>181182</v>
      </c>
      <c r="P26" s="6">
        <v>430826</v>
      </c>
      <c r="Q26" s="5">
        <v>0.4</v>
      </c>
      <c r="R26" s="6">
        <v>181053</v>
      </c>
      <c r="S26" s="6">
        <v>425126</v>
      </c>
      <c r="T26" s="5">
        <v>0.4</v>
      </c>
      <c r="U26" s="6">
        <v>177133</v>
      </c>
      <c r="V26" s="6">
        <v>412279</v>
      </c>
      <c r="W26" s="5">
        <v>0.4</v>
      </c>
      <c r="X26" s="6">
        <v>176799</v>
      </c>
      <c r="Y26" s="6">
        <v>404325</v>
      </c>
      <c r="Z26" s="5">
        <v>0.4</v>
      </c>
      <c r="AA26" s="6">
        <v>177103</v>
      </c>
      <c r="AB26" s="6">
        <v>407664</v>
      </c>
    </row>
    <row r="27" spans="1:28" ht="20.100000000000001" customHeight="1">
      <c r="A27" s="9" t="s">
        <v>133</v>
      </c>
      <c r="B27" s="5">
        <v>0.4</v>
      </c>
      <c r="C27" s="6">
        <v>244787</v>
      </c>
      <c r="D27" s="6">
        <v>576495</v>
      </c>
      <c r="E27" s="5">
        <v>0.4</v>
      </c>
      <c r="F27" s="6">
        <v>242348</v>
      </c>
      <c r="G27" s="6">
        <v>567115</v>
      </c>
      <c r="H27" s="5">
        <v>0.4</v>
      </c>
      <c r="I27" s="6">
        <v>238311</v>
      </c>
      <c r="J27" s="6">
        <v>556164</v>
      </c>
      <c r="K27" s="5">
        <v>0.4</v>
      </c>
      <c r="L27" s="6">
        <v>235314</v>
      </c>
      <c r="M27" s="6">
        <v>542364</v>
      </c>
      <c r="N27" s="5">
        <v>0.4</v>
      </c>
      <c r="O27" s="6">
        <v>235415</v>
      </c>
      <c r="P27" s="6">
        <v>545169</v>
      </c>
      <c r="Q27" s="5">
        <v>0.4</v>
      </c>
      <c r="R27" s="6">
        <v>236216</v>
      </c>
      <c r="S27" s="6">
        <v>539231</v>
      </c>
      <c r="T27" s="5">
        <v>0.4</v>
      </c>
      <c r="U27" s="6">
        <v>239643</v>
      </c>
      <c r="V27" s="6">
        <v>533042</v>
      </c>
      <c r="W27" s="5">
        <v>0.5</v>
      </c>
      <c r="X27" s="6">
        <v>248320</v>
      </c>
      <c r="Y27" s="6">
        <v>529102</v>
      </c>
      <c r="Z27" s="5">
        <v>0.5</v>
      </c>
      <c r="AA27" s="6">
        <v>253856</v>
      </c>
      <c r="AB27" s="6">
        <v>544873</v>
      </c>
    </row>
    <row r="28" spans="1:28" ht="20.100000000000001" customHeight="1">
      <c r="A28" s="9" t="s">
        <v>150</v>
      </c>
      <c r="B28" s="5">
        <v>0.3</v>
      </c>
      <c r="C28" s="6">
        <v>218942</v>
      </c>
      <c r="D28" s="6">
        <v>660302</v>
      </c>
      <c r="E28" s="5">
        <v>0.3</v>
      </c>
      <c r="F28" s="6">
        <v>222514</v>
      </c>
      <c r="G28" s="6">
        <v>657831</v>
      </c>
      <c r="H28" s="5">
        <v>0.3</v>
      </c>
      <c r="I28" s="6">
        <v>231819</v>
      </c>
      <c r="J28" s="6">
        <v>664496</v>
      </c>
      <c r="K28" s="5">
        <v>0.4</v>
      </c>
      <c r="L28" s="6">
        <v>236179</v>
      </c>
      <c r="M28" s="6">
        <v>666635</v>
      </c>
      <c r="N28" s="5">
        <v>0.4</v>
      </c>
      <c r="O28" s="6">
        <v>240559</v>
      </c>
      <c r="P28" s="6">
        <v>675961</v>
      </c>
      <c r="Q28" s="5">
        <v>0.4</v>
      </c>
      <c r="R28" s="6">
        <v>245833</v>
      </c>
      <c r="S28" s="6">
        <v>667960</v>
      </c>
      <c r="T28" s="5">
        <v>0.4</v>
      </c>
      <c r="U28" s="6">
        <v>246858</v>
      </c>
      <c r="V28" s="6">
        <v>658338</v>
      </c>
      <c r="W28" s="5">
        <v>0.4</v>
      </c>
      <c r="X28" s="6">
        <v>250142</v>
      </c>
      <c r="Y28" s="6">
        <v>658801</v>
      </c>
      <c r="Z28" s="5">
        <v>0.4</v>
      </c>
      <c r="AA28" s="6">
        <v>244299</v>
      </c>
      <c r="AB28" s="6">
        <v>654166</v>
      </c>
    </row>
    <row r="29" spans="1:28" ht="20.100000000000001" customHeight="1">
      <c r="A29" s="9" t="s">
        <v>134</v>
      </c>
      <c r="B29" s="5">
        <v>0.3</v>
      </c>
      <c r="C29" s="6">
        <v>137662</v>
      </c>
      <c r="D29" s="6">
        <v>458658</v>
      </c>
      <c r="E29" s="5">
        <v>0.3</v>
      </c>
      <c r="F29" s="6">
        <v>136210</v>
      </c>
      <c r="G29" s="6">
        <v>444168</v>
      </c>
      <c r="H29" s="5">
        <v>0.3</v>
      </c>
      <c r="I29" s="6">
        <v>136558</v>
      </c>
      <c r="J29" s="6">
        <v>436223</v>
      </c>
      <c r="K29" s="5">
        <v>0.3</v>
      </c>
      <c r="L29" s="6">
        <v>135420</v>
      </c>
      <c r="M29" s="6">
        <v>427573</v>
      </c>
      <c r="N29" s="5">
        <v>0.3</v>
      </c>
      <c r="O29" s="6">
        <v>139549</v>
      </c>
      <c r="P29" s="6">
        <v>436067</v>
      </c>
      <c r="Q29" s="5">
        <v>0.3</v>
      </c>
      <c r="R29" s="6">
        <v>149866</v>
      </c>
      <c r="S29" s="6">
        <v>459970</v>
      </c>
      <c r="T29" s="5">
        <v>0.3</v>
      </c>
      <c r="U29" s="6">
        <v>152178</v>
      </c>
      <c r="V29" s="6">
        <v>462664</v>
      </c>
      <c r="W29" s="5">
        <v>0.3</v>
      </c>
      <c r="X29" s="6">
        <v>153186</v>
      </c>
      <c r="Y29" s="6">
        <v>460067</v>
      </c>
      <c r="Z29" s="5">
        <v>0.3</v>
      </c>
      <c r="AA29" s="6">
        <v>154020</v>
      </c>
      <c r="AB29" s="6">
        <v>459167</v>
      </c>
    </row>
    <row r="30" spans="1:28" ht="20.100000000000001" customHeight="1">
      <c r="A30" s="9" t="s">
        <v>116</v>
      </c>
      <c r="B30" s="5">
        <v>0.4</v>
      </c>
      <c r="C30" s="6">
        <v>1255722</v>
      </c>
      <c r="D30" s="6">
        <v>3513777</v>
      </c>
      <c r="E30" s="5">
        <v>0.4</v>
      </c>
      <c r="F30" s="6">
        <v>1295316</v>
      </c>
      <c r="G30" s="6">
        <v>3498529</v>
      </c>
      <c r="H30" s="5">
        <v>0.4</v>
      </c>
      <c r="I30" s="6">
        <v>1333224</v>
      </c>
      <c r="J30" s="6">
        <v>3470653</v>
      </c>
      <c r="K30" s="5">
        <v>0.4</v>
      </c>
      <c r="L30" s="6">
        <v>1371172</v>
      </c>
      <c r="M30" s="6">
        <v>3441453</v>
      </c>
      <c r="N30" s="5">
        <v>0.4</v>
      </c>
      <c r="O30" s="6">
        <v>1395183</v>
      </c>
      <c r="P30" s="6">
        <v>3413841</v>
      </c>
      <c r="Q30" s="5">
        <v>0.4</v>
      </c>
      <c r="R30" s="6">
        <v>1429040</v>
      </c>
      <c r="S30" s="6">
        <v>3391946</v>
      </c>
      <c r="T30" s="5">
        <v>0.4</v>
      </c>
      <c r="U30" s="6">
        <v>1464608</v>
      </c>
      <c r="V30" s="6">
        <v>3350380</v>
      </c>
      <c r="W30" s="5">
        <v>0.5</v>
      </c>
      <c r="X30" s="6">
        <v>1499503</v>
      </c>
      <c r="Y30" s="6">
        <v>3317812</v>
      </c>
      <c r="Z30" s="5">
        <v>0.5</v>
      </c>
      <c r="AA30" s="6">
        <v>1527748</v>
      </c>
      <c r="AB30" s="6">
        <v>3293362</v>
      </c>
    </row>
    <row r="31" spans="1:28" ht="20.100000000000001" customHeight="1">
      <c r="A31" s="9" t="s">
        <v>130</v>
      </c>
      <c r="B31" s="5">
        <v>0.5</v>
      </c>
      <c r="C31" s="6">
        <v>21674</v>
      </c>
      <c r="D31" s="6">
        <v>45816</v>
      </c>
      <c r="E31" s="5">
        <v>0.5</v>
      </c>
      <c r="F31" s="6">
        <v>23250</v>
      </c>
      <c r="G31" s="6">
        <v>45208</v>
      </c>
      <c r="H31" s="5">
        <v>0.6</v>
      </c>
      <c r="I31" s="6">
        <v>26922</v>
      </c>
      <c r="J31" s="6">
        <v>44218</v>
      </c>
      <c r="K31" s="5">
        <v>0.7</v>
      </c>
      <c r="L31" s="6">
        <v>30312</v>
      </c>
      <c r="M31" s="6">
        <v>42795</v>
      </c>
      <c r="N31" s="5">
        <v>0.8</v>
      </c>
      <c r="O31" s="6">
        <v>33221</v>
      </c>
      <c r="P31" s="6">
        <v>41910</v>
      </c>
      <c r="Q31" s="5">
        <v>0.9</v>
      </c>
      <c r="R31" s="6">
        <v>35408</v>
      </c>
      <c r="S31" s="6">
        <v>41523</v>
      </c>
      <c r="T31" s="5">
        <v>0.9</v>
      </c>
      <c r="U31" s="6">
        <v>37606</v>
      </c>
      <c r="V31" s="6">
        <v>40524</v>
      </c>
      <c r="W31" s="5">
        <v>1</v>
      </c>
      <c r="X31" s="6">
        <v>39008</v>
      </c>
      <c r="Y31" s="6">
        <v>39689</v>
      </c>
      <c r="Z31" s="5">
        <v>1.1000000000000001</v>
      </c>
      <c r="AA31" s="6">
        <v>40840</v>
      </c>
      <c r="AB31" s="6">
        <v>38619</v>
      </c>
    </row>
    <row r="32" spans="1:28" ht="20.100000000000001" customHeight="1">
      <c r="A32" s="9" t="s">
        <v>126</v>
      </c>
      <c r="B32" s="5">
        <v>0.2</v>
      </c>
      <c r="C32" s="6">
        <v>28823</v>
      </c>
      <c r="D32" s="6">
        <v>115963</v>
      </c>
      <c r="E32" s="5">
        <v>0.3</v>
      </c>
      <c r="F32" s="6">
        <v>28875</v>
      </c>
      <c r="G32" s="6">
        <v>112973</v>
      </c>
      <c r="H32" s="5">
        <v>0.3</v>
      </c>
      <c r="I32" s="6">
        <v>28850</v>
      </c>
      <c r="J32" s="6">
        <v>110039</v>
      </c>
      <c r="K32" s="5">
        <v>0.3</v>
      </c>
      <c r="L32" s="6">
        <v>29889</v>
      </c>
      <c r="M32" s="6">
        <v>110534</v>
      </c>
      <c r="N32" s="5">
        <v>0.3</v>
      </c>
      <c r="O32" s="6">
        <v>29601</v>
      </c>
      <c r="P32" s="6">
        <v>108229</v>
      </c>
      <c r="Q32" s="5">
        <v>0.3</v>
      </c>
      <c r="R32" s="6">
        <v>30447</v>
      </c>
      <c r="S32" s="6">
        <v>108135</v>
      </c>
      <c r="T32" s="5">
        <v>0.3</v>
      </c>
      <c r="U32" s="6">
        <v>30668</v>
      </c>
      <c r="V32" s="6">
        <v>105164</v>
      </c>
      <c r="W32" s="5">
        <v>0.3</v>
      </c>
      <c r="X32" s="6">
        <v>31944</v>
      </c>
      <c r="Y32" s="6">
        <v>105192</v>
      </c>
      <c r="Z32" s="5">
        <v>0.3</v>
      </c>
      <c r="AA32" s="6">
        <v>32077</v>
      </c>
      <c r="AB32" s="6">
        <v>104089</v>
      </c>
    </row>
    <row r="33" spans="1:28" ht="20.100000000000001" customHeight="1">
      <c r="A33" s="9" t="s">
        <v>121</v>
      </c>
      <c r="B33" s="5">
        <v>0.3</v>
      </c>
      <c r="C33" s="6">
        <v>30123</v>
      </c>
      <c r="D33" s="6">
        <v>92069</v>
      </c>
      <c r="E33" s="5">
        <v>0.5</v>
      </c>
      <c r="F33" s="6">
        <v>45376</v>
      </c>
      <c r="G33" s="6">
        <v>89826</v>
      </c>
      <c r="H33" s="5">
        <v>0.5</v>
      </c>
      <c r="I33" s="6">
        <v>47566</v>
      </c>
      <c r="J33" s="6">
        <v>88868</v>
      </c>
      <c r="K33" s="5">
        <v>0.6</v>
      </c>
      <c r="L33" s="6">
        <v>50723</v>
      </c>
      <c r="M33" s="6">
        <v>86912</v>
      </c>
      <c r="N33" s="5">
        <v>0.6</v>
      </c>
      <c r="O33" s="6">
        <v>51900</v>
      </c>
      <c r="P33" s="6">
        <v>88165</v>
      </c>
      <c r="Q33" s="5">
        <v>0.6</v>
      </c>
      <c r="R33" s="6">
        <v>52490</v>
      </c>
      <c r="S33" s="6">
        <v>88901</v>
      </c>
      <c r="T33" s="5">
        <v>0.7</v>
      </c>
      <c r="U33" s="6">
        <v>58194</v>
      </c>
      <c r="V33" s="6">
        <v>87679</v>
      </c>
      <c r="W33" s="5">
        <v>0.5</v>
      </c>
      <c r="X33" s="6">
        <v>47449</v>
      </c>
      <c r="Y33" s="6">
        <v>86462</v>
      </c>
      <c r="Z33" s="5">
        <v>0.6</v>
      </c>
      <c r="AA33" s="6">
        <v>51664</v>
      </c>
      <c r="AB33" s="6">
        <v>87792</v>
      </c>
    </row>
    <row r="34" spans="1:28" ht="20.100000000000001" customHeight="1">
      <c r="A34" s="9" t="s">
        <v>129</v>
      </c>
      <c r="B34" s="5">
        <v>0.3</v>
      </c>
      <c r="C34" s="6">
        <v>34341</v>
      </c>
      <c r="D34" s="6">
        <v>129385</v>
      </c>
      <c r="E34" s="5">
        <v>0.3</v>
      </c>
      <c r="F34" s="6">
        <v>34365</v>
      </c>
      <c r="G34" s="6">
        <v>126362</v>
      </c>
      <c r="H34" s="5">
        <v>0.3</v>
      </c>
      <c r="I34" s="6">
        <v>34792</v>
      </c>
      <c r="J34" s="6">
        <v>123521</v>
      </c>
      <c r="K34" s="5">
        <v>0.3</v>
      </c>
      <c r="L34" s="6">
        <v>33951</v>
      </c>
      <c r="M34" s="6">
        <v>120109</v>
      </c>
      <c r="N34" s="5">
        <v>0.3</v>
      </c>
      <c r="O34" s="6">
        <v>33324</v>
      </c>
      <c r="P34" s="6">
        <v>116711</v>
      </c>
      <c r="Q34" s="5">
        <v>0.3</v>
      </c>
      <c r="R34" s="6">
        <v>32965</v>
      </c>
      <c r="S34" s="6">
        <v>113342</v>
      </c>
      <c r="T34" s="5">
        <v>0.3</v>
      </c>
      <c r="U34" s="6">
        <v>33497</v>
      </c>
      <c r="V34" s="6">
        <v>110638</v>
      </c>
      <c r="W34" s="5">
        <v>0.3</v>
      </c>
      <c r="X34" s="6">
        <v>33856</v>
      </c>
      <c r="Y34" s="6">
        <v>108156</v>
      </c>
      <c r="Z34" s="5">
        <v>0.3</v>
      </c>
      <c r="AA34" s="6">
        <v>34210</v>
      </c>
      <c r="AB34" s="6">
        <v>106548</v>
      </c>
    </row>
    <row r="35" spans="1:28" ht="20.100000000000001" customHeight="1">
      <c r="A35" s="9" t="s">
        <v>320</v>
      </c>
      <c r="B35" s="5">
        <v>0.3</v>
      </c>
      <c r="C35" s="6">
        <v>129789</v>
      </c>
      <c r="D35" s="6">
        <v>381572</v>
      </c>
      <c r="E35" s="5">
        <v>0.3</v>
      </c>
      <c r="F35" s="6">
        <v>128283</v>
      </c>
      <c r="G35" s="6">
        <v>376526</v>
      </c>
      <c r="H35" s="5">
        <v>0.4</v>
      </c>
      <c r="I35" s="6">
        <v>130920</v>
      </c>
      <c r="J35" s="6">
        <v>371703</v>
      </c>
      <c r="K35" s="5">
        <v>0.4</v>
      </c>
      <c r="L35" s="6">
        <v>132106</v>
      </c>
      <c r="M35" s="6">
        <v>362357</v>
      </c>
      <c r="N35" s="5">
        <v>0.4</v>
      </c>
      <c r="O35" s="6">
        <v>135262</v>
      </c>
      <c r="P35" s="6">
        <v>357880</v>
      </c>
      <c r="Q35" s="5">
        <v>0.4</v>
      </c>
      <c r="R35" s="6">
        <v>143006</v>
      </c>
      <c r="S35" s="6">
        <v>359886</v>
      </c>
      <c r="T35" s="5">
        <v>0.4</v>
      </c>
      <c r="U35" s="6">
        <v>143461</v>
      </c>
      <c r="V35" s="6">
        <v>353159</v>
      </c>
      <c r="W35" s="5">
        <v>0.4</v>
      </c>
      <c r="X35" s="6">
        <v>148038</v>
      </c>
      <c r="Y35" s="6">
        <v>355917</v>
      </c>
      <c r="Z35" s="5">
        <v>0.4</v>
      </c>
      <c r="AA35" s="6">
        <v>154830</v>
      </c>
      <c r="AB35" s="6">
        <v>359508</v>
      </c>
    </row>
    <row r="36" spans="1:28" ht="20.100000000000001" customHeight="1">
      <c r="A36" s="9" t="s">
        <v>122</v>
      </c>
      <c r="B36" s="5">
        <v>0.3</v>
      </c>
      <c r="C36" s="6">
        <v>88435</v>
      </c>
      <c r="D36" s="6">
        <v>272837</v>
      </c>
      <c r="E36" s="5">
        <v>0.3</v>
      </c>
      <c r="F36" s="6">
        <v>90880</v>
      </c>
      <c r="G36" s="6">
        <v>272745</v>
      </c>
      <c r="H36" s="5">
        <v>0.3</v>
      </c>
      <c r="I36" s="6">
        <v>91933</v>
      </c>
      <c r="J36" s="6">
        <v>270727</v>
      </c>
      <c r="K36" s="5">
        <v>0.3</v>
      </c>
      <c r="L36" s="6">
        <v>92187</v>
      </c>
      <c r="M36" s="6">
        <v>266515</v>
      </c>
      <c r="N36" s="5">
        <v>0.4</v>
      </c>
      <c r="O36" s="6">
        <v>95311</v>
      </c>
      <c r="P36" s="6">
        <v>271247</v>
      </c>
      <c r="Q36" s="5">
        <v>0.4</v>
      </c>
      <c r="R36" s="6">
        <v>96657</v>
      </c>
      <c r="S36" s="6">
        <v>270745</v>
      </c>
      <c r="T36" s="5">
        <v>0.4</v>
      </c>
      <c r="U36" s="6">
        <v>96722</v>
      </c>
      <c r="V36" s="6">
        <v>266866</v>
      </c>
      <c r="W36" s="5">
        <v>0.4</v>
      </c>
      <c r="X36" s="6">
        <v>100783</v>
      </c>
      <c r="Y36" s="6">
        <v>273226</v>
      </c>
      <c r="Z36" s="5">
        <v>0.4</v>
      </c>
      <c r="AA36" s="6">
        <v>101222</v>
      </c>
      <c r="AB36" s="6">
        <v>270815</v>
      </c>
    </row>
    <row r="37" spans="1:28" ht="20.100000000000001" customHeight="1">
      <c r="A37" s="9" t="s">
        <v>120</v>
      </c>
      <c r="B37" s="5">
        <v>0.3</v>
      </c>
      <c r="C37" s="6">
        <v>94773</v>
      </c>
      <c r="D37" s="6">
        <v>283101</v>
      </c>
      <c r="E37" s="5">
        <v>0.3</v>
      </c>
      <c r="F37" s="6">
        <v>96101</v>
      </c>
      <c r="G37" s="6">
        <v>278779</v>
      </c>
      <c r="H37" s="5">
        <v>0.4</v>
      </c>
      <c r="I37" s="6">
        <v>96093</v>
      </c>
      <c r="J37" s="6">
        <v>273854</v>
      </c>
      <c r="K37" s="5">
        <v>0.4</v>
      </c>
      <c r="L37" s="6">
        <v>100410</v>
      </c>
      <c r="M37" s="6">
        <v>279917</v>
      </c>
      <c r="N37" s="5">
        <v>0.4</v>
      </c>
      <c r="O37" s="6">
        <v>99926</v>
      </c>
      <c r="P37" s="6">
        <v>274480</v>
      </c>
      <c r="Q37" s="5">
        <v>0.4</v>
      </c>
      <c r="R37" s="6">
        <v>99590</v>
      </c>
      <c r="S37" s="6">
        <v>267731</v>
      </c>
      <c r="T37" s="5">
        <v>0.4</v>
      </c>
      <c r="U37" s="6">
        <v>100833</v>
      </c>
      <c r="V37" s="6">
        <v>262069</v>
      </c>
      <c r="W37" s="5">
        <v>0.4</v>
      </c>
      <c r="X37" s="6">
        <v>100690</v>
      </c>
      <c r="Y37" s="6">
        <v>256333</v>
      </c>
      <c r="Z37" s="5">
        <v>0.4</v>
      </c>
      <c r="AA37" s="6">
        <v>101572</v>
      </c>
      <c r="AB37" s="6">
        <v>254185</v>
      </c>
    </row>
    <row r="38" spans="1:28" ht="20.100000000000001" customHeight="1">
      <c r="A38" s="9" t="s">
        <v>123</v>
      </c>
      <c r="B38" s="5">
        <v>0.3</v>
      </c>
      <c r="C38" s="6">
        <v>101693</v>
      </c>
      <c r="D38" s="6">
        <v>310484</v>
      </c>
      <c r="E38" s="5">
        <v>0.3</v>
      </c>
      <c r="F38" s="6">
        <v>104032</v>
      </c>
      <c r="G38" s="6">
        <v>310202</v>
      </c>
      <c r="H38" s="5">
        <v>0.3</v>
      </c>
      <c r="I38" s="6">
        <v>104173</v>
      </c>
      <c r="J38" s="6">
        <v>302924</v>
      </c>
      <c r="K38" s="5">
        <v>0.4</v>
      </c>
      <c r="L38" s="6">
        <v>104204</v>
      </c>
      <c r="M38" s="6">
        <v>296952</v>
      </c>
      <c r="N38" s="5">
        <v>0.4</v>
      </c>
      <c r="O38" s="6">
        <v>103966</v>
      </c>
      <c r="P38" s="6">
        <v>291132</v>
      </c>
      <c r="Q38" s="5">
        <v>0.4</v>
      </c>
      <c r="R38" s="6">
        <v>103651</v>
      </c>
      <c r="S38" s="6">
        <v>283952</v>
      </c>
      <c r="T38" s="5">
        <v>0.4</v>
      </c>
      <c r="U38" s="6">
        <v>106261</v>
      </c>
      <c r="V38" s="6">
        <v>283211</v>
      </c>
      <c r="W38" s="5">
        <v>0.4</v>
      </c>
      <c r="X38" s="6">
        <v>106309</v>
      </c>
      <c r="Y38" s="6">
        <v>278857</v>
      </c>
      <c r="Z38" s="5">
        <v>0.4</v>
      </c>
      <c r="AA38" s="6">
        <v>106162</v>
      </c>
      <c r="AB38" s="6">
        <v>273596</v>
      </c>
    </row>
    <row r="39" spans="1:28" ht="20.100000000000001" customHeight="1">
      <c r="A39" s="9" t="s">
        <v>131</v>
      </c>
      <c r="B39" s="5">
        <v>0.4</v>
      </c>
      <c r="C39" s="6">
        <v>157462</v>
      </c>
      <c r="D39" s="6">
        <v>422818</v>
      </c>
      <c r="E39" s="5">
        <v>0.4</v>
      </c>
      <c r="F39" s="6">
        <v>161567</v>
      </c>
      <c r="G39" s="6">
        <v>419853</v>
      </c>
      <c r="H39" s="5">
        <v>0.4</v>
      </c>
      <c r="I39" s="6">
        <v>164904</v>
      </c>
      <c r="J39" s="6">
        <v>412039</v>
      </c>
      <c r="K39" s="5">
        <v>0.4</v>
      </c>
      <c r="L39" s="6">
        <v>178529</v>
      </c>
      <c r="M39" s="6">
        <v>409347</v>
      </c>
      <c r="N39" s="5">
        <v>0.4</v>
      </c>
      <c r="O39" s="6">
        <v>176728</v>
      </c>
      <c r="P39" s="6">
        <v>406102</v>
      </c>
      <c r="Q39" s="5">
        <v>0.4</v>
      </c>
      <c r="R39" s="6">
        <v>177601</v>
      </c>
      <c r="S39" s="6">
        <v>402169</v>
      </c>
      <c r="T39" s="5">
        <v>0.5</v>
      </c>
      <c r="U39" s="6">
        <v>182830</v>
      </c>
      <c r="V39" s="6">
        <v>396438</v>
      </c>
      <c r="W39" s="5">
        <v>0.5</v>
      </c>
      <c r="X39" s="6">
        <v>183046</v>
      </c>
      <c r="Y39" s="6">
        <v>386785</v>
      </c>
      <c r="Z39" s="5">
        <v>0.5</v>
      </c>
      <c r="AA39" s="6">
        <v>180429</v>
      </c>
      <c r="AB39" s="6">
        <v>380448</v>
      </c>
    </row>
    <row r="40" spans="1:28" ht="20.100000000000001" customHeight="1">
      <c r="A40" s="9" t="s">
        <v>125</v>
      </c>
      <c r="B40" s="5">
        <v>0.3</v>
      </c>
      <c r="C40" s="6">
        <v>112398</v>
      </c>
      <c r="D40" s="6">
        <v>337781</v>
      </c>
      <c r="E40" s="5">
        <v>0.3</v>
      </c>
      <c r="F40" s="6">
        <v>114166</v>
      </c>
      <c r="G40" s="6">
        <v>334603</v>
      </c>
      <c r="H40" s="5">
        <v>0.3</v>
      </c>
      <c r="I40" s="6">
        <v>115817</v>
      </c>
      <c r="J40" s="6">
        <v>333301</v>
      </c>
      <c r="K40" s="5">
        <v>0.4</v>
      </c>
      <c r="L40" s="6">
        <v>116115</v>
      </c>
      <c r="M40" s="6">
        <v>327791</v>
      </c>
      <c r="N40" s="5">
        <v>0.4</v>
      </c>
      <c r="O40" s="6">
        <v>114686</v>
      </c>
      <c r="P40" s="6">
        <v>321004</v>
      </c>
      <c r="Q40" s="5">
        <v>0.4</v>
      </c>
      <c r="R40" s="6">
        <v>113804</v>
      </c>
      <c r="S40" s="6">
        <v>311757</v>
      </c>
      <c r="T40" s="5">
        <v>0.4</v>
      </c>
      <c r="U40" s="6">
        <v>113905</v>
      </c>
      <c r="V40" s="6">
        <v>306003</v>
      </c>
      <c r="W40" s="5">
        <v>0.4</v>
      </c>
      <c r="X40" s="6">
        <v>114400</v>
      </c>
      <c r="Y40" s="6">
        <v>301987</v>
      </c>
      <c r="Z40" s="5">
        <v>0.4</v>
      </c>
      <c r="AA40" s="6">
        <v>114621</v>
      </c>
      <c r="AB40" s="6">
        <v>297831</v>
      </c>
    </row>
    <row r="41" spans="1:28" ht="20.100000000000001" customHeight="1">
      <c r="A41" s="9" t="s">
        <v>118</v>
      </c>
      <c r="B41" s="5">
        <v>0.3</v>
      </c>
      <c r="C41" s="6">
        <v>85498</v>
      </c>
      <c r="D41" s="6">
        <v>246026</v>
      </c>
      <c r="E41" s="5">
        <v>0.4</v>
      </c>
      <c r="F41" s="6">
        <v>86881</v>
      </c>
      <c r="G41" s="6">
        <v>244624</v>
      </c>
      <c r="H41" s="5">
        <v>0.4</v>
      </c>
      <c r="I41" s="6">
        <v>88433</v>
      </c>
      <c r="J41" s="6">
        <v>244469</v>
      </c>
      <c r="K41" s="5">
        <v>0.4</v>
      </c>
      <c r="L41" s="6">
        <v>89403</v>
      </c>
      <c r="M41" s="6">
        <v>242956</v>
      </c>
      <c r="N41" s="5">
        <v>0.4</v>
      </c>
      <c r="O41" s="6">
        <v>88873</v>
      </c>
      <c r="P41" s="6">
        <v>239062</v>
      </c>
      <c r="Q41" s="5">
        <v>0.4</v>
      </c>
      <c r="R41" s="6">
        <v>88521</v>
      </c>
      <c r="S41" s="6">
        <v>232666</v>
      </c>
      <c r="T41" s="5">
        <v>0.4</v>
      </c>
      <c r="U41" s="6">
        <v>88146</v>
      </c>
      <c r="V41" s="6">
        <v>228049</v>
      </c>
      <c r="W41" s="5">
        <v>0.4</v>
      </c>
      <c r="X41" s="6">
        <v>86596</v>
      </c>
      <c r="Y41" s="6">
        <v>221256</v>
      </c>
      <c r="Z41" s="5">
        <v>0.4</v>
      </c>
      <c r="AA41" s="6">
        <v>85368</v>
      </c>
      <c r="AB41" s="6">
        <v>215590</v>
      </c>
    </row>
    <row r="42" spans="1:28" ht="20.100000000000001" customHeight="1">
      <c r="A42" s="9" t="s">
        <v>117</v>
      </c>
      <c r="B42" s="5">
        <v>0.6</v>
      </c>
      <c r="C42" s="6">
        <v>55351</v>
      </c>
      <c r="D42" s="6">
        <v>94608</v>
      </c>
      <c r="E42" s="5">
        <v>0.6</v>
      </c>
      <c r="F42" s="6">
        <v>63737</v>
      </c>
      <c r="G42" s="6">
        <v>108909</v>
      </c>
      <c r="H42" s="5">
        <v>0.6</v>
      </c>
      <c r="I42" s="6">
        <v>68647</v>
      </c>
      <c r="J42" s="6">
        <v>117382</v>
      </c>
      <c r="K42" s="5">
        <v>0.6</v>
      </c>
      <c r="L42" s="6">
        <v>72113</v>
      </c>
      <c r="M42" s="6">
        <v>122957</v>
      </c>
      <c r="N42" s="5">
        <v>0.6</v>
      </c>
      <c r="O42" s="6">
        <v>75959</v>
      </c>
      <c r="P42" s="6">
        <v>129566</v>
      </c>
      <c r="Q42" s="5">
        <v>0.6</v>
      </c>
      <c r="R42" s="6">
        <v>81481</v>
      </c>
      <c r="S42" s="6">
        <v>137957</v>
      </c>
      <c r="T42" s="5">
        <v>0.6</v>
      </c>
      <c r="U42" s="6">
        <v>86150</v>
      </c>
      <c r="V42" s="6">
        <v>142918</v>
      </c>
      <c r="W42" s="5">
        <v>0.6</v>
      </c>
      <c r="X42" s="6">
        <v>88964</v>
      </c>
      <c r="Y42" s="6">
        <v>143207</v>
      </c>
      <c r="Z42" s="5">
        <v>0.6</v>
      </c>
      <c r="AA42" s="6">
        <v>91186</v>
      </c>
      <c r="AB42" s="6">
        <v>142396</v>
      </c>
    </row>
    <row r="43" spans="1:28" ht="20.100000000000001" customHeight="1">
      <c r="A43" s="9" t="s">
        <v>128</v>
      </c>
      <c r="B43" s="5">
        <v>0.5</v>
      </c>
      <c r="C43" s="6">
        <v>98416</v>
      </c>
      <c r="D43" s="6">
        <v>210718</v>
      </c>
      <c r="E43" s="5">
        <v>0.4</v>
      </c>
      <c r="F43" s="6">
        <v>90354</v>
      </c>
      <c r="G43" s="6">
        <v>207268</v>
      </c>
      <c r="H43" s="5">
        <v>0.5</v>
      </c>
      <c r="I43" s="6">
        <v>94625</v>
      </c>
      <c r="J43" s="6">
        <v>206742</v>
      </c>
      <c r="K43" s="5">
        <v>0.4</v>
      </c>
      <c r="L43" s="6">
        <v>89860</v>
      </c>
      <c r="M43" s="6">
        <v>207840</v>
      </c>
      <c r="N43" s="5">
        <v>0.5</v>
      </c>
      <c r="O43" s="6">
        <v>98311</v>
      </c>
      <c r="P43" s="6">
        <v>209395</v>
      </c>
      <c r="Q43" s="5">
        <v>0.5</v>
      </c>
      <c r="R43" s="6">
        <v>101714</v>
      </c>
      <c r="S43" s="6">
        <v>209157</v>
      </c>
      <c r="T43" s="5">
        <v>0.5</v>
      </c>
      <c r="U43" s="6">
        <v>106262</v>
      </c>
      <c r="V43" s="6">
        <v>207144</v>
      </c>
      <c r="W43" s="5">
        <v>0.6</v>
      </c>
      <c r="X43" s="6">
        <v>124434</v>
      </c>
      <c r="Y43" s="6">
        <v>203536</v>
      </c>
      <c r="Z43" s="5">
        <v>0.6</v>
      </c>
      <c r="AA43" s="6">
        <v>129145</v>
      </c>
      <c r="AB43" s="6">
        <v>205766</v>
      </c>
    </row>
    <row r="44" spans="1:28" ht="20.100000000000001" customHeight="1">
      <c r="A44" s="9" t="s">
        <v>127</v>
      </c>
      <c r="B44" s="5">
        <v>0.3</v>
      </c>
      <c r="C44" s="6">
        <v>62355</v>
      </c>
      <c r="D44" s="6">
        <v>179795</v>
      </c>
      <c r="E44" s="5">
        <v>0.4</v>
      </c>
      <c r="F44" s="6">
        <v>68052</v>
      </c>
      <c r="G44" s="6">
        <v>179324</v>
      </c>
      <c r="H44" s="5">
        <v>0.4</v>
      </c>
      <c r="I44" s="6">
        <v>76909</v>
      </c>
      <c r="J44" s="6">
        <v>179996</v>
      </c>
      <c r="K44" s="5">
        <v>0.5</v>
      </c>
      <c r="L44" s="6">
        <v>86929</v>
      </c>
      <c r="M44" s="6">
        <v>176246</v>
      </c>
      <c r="N44" s="5">
        <v>0.5</v>
      </c>
      <c r="O44" s="6">
        <v>93604</v>
      </c>
      <c r="P44" s="6">
        <v>176148</v>
      </c>
      <c r="Q44" s="5">
        <v>0.6</v>
      </c>
      <c r="R44" s="6">
        <v>101001</v>
      </c>
      <c r="S44" s="6">
        <v>176894</v>
      </c>
      <c r="T44" s="5">
        <v>0.6</v>
      </c>
      <c r="U44" s="6">
        <v>106936</v>
      </c>
      <c r="V44" s="6">
        <v>175095</v>
      </c>
      <c r="W44" s="5">
        <v>0.7</v>
      </c>
      <c r="X44" s="6">
        <v>118507</v>
      </c>
      <c r="Y44" s="6">
        <v>174806</v>
      </c>
      <c r="Z44" s="5">
        <v>0.7</v>
      </c>
      <c r="AA44" s="6">
        <v>125428</v>
      </c>
      <c r="AB44" s="6">
        <v>174518</v>
      </c>
    </row>
    <row r="45" spans="1:28" ht="20.100000000000001" customHeight="1">
      <c r="A45" s="9" t="s">
        <v>124</v>
      </c>
      <c r="B45" s="5">
        <v>0.4</v>
      </c>
      <c r="C45" s="6">
        <v>90775</v>
      </c>
      <c r="D45" s="6">
        <v>237711</v>
      </c>
      <c r="E45" s="5">
        <v>0.4</v>
      </c>
      <c r="F45" s="6">
        <v>91470</v>
      </c>
      <c r="G45" s="6">
        <v>232800</v>
      </c>
      <c r="H45" s="5">
        <v>0.4</v>
      </c>
      <c r="I45" s="6">
        <v>91798</v>
      </c>
      <c r="J45" s="6">
        <v>229219</v>
      </c>
      <c r="K45" s="5">
        <v>0.4</v>
      </c>
      <c r="L45" s="6">
        <v>91251</v>
      </c>
      <c r="M45" s="6">
        <v>223361</v>
      </c>
      <c r="N45" s="5">
        <v>0.4</v>
      </c>
      <c r="O45" s="6">
        <v>89888</v>
      </c>
      <c r="P45" s="6">
        <v>218094</v>
      </c>
      <c r="Q45" s="5">
        <v>0.4</v>
      </c>
      <c r="R45" s="6">
        <v>89693</v>
      </c>
      <c r="S45" s="6">
        <v>212586</v>
      </c>
      <c r="T45" s="5">
        <v>0.4</v>
      </c>
      <c r="U45" s="6">
        <v>89184</v>
      </c>
      <c r="V45" s="6">
        <v>208298</v>
      </c>
      <c r="W45" s="5">
        <v>0.4</v>
      </c>
      <c r="X45" s="6">
        <v>89157</v>
      </c>
      <c r="Y45" s="6">
        <v>203789</v>
      </c>
      <c r="Z45" s="5">
        <v>0.4</v>
      </c>
      <c r="AA45" s="6">
        <v>89368</v>
      </c>
      <c r="AB45" s="6">
        <v>202932</v>
      </c>
    </row>
    <row r="46" spans="1:28" ht="20.100000000000001" customHeight="1">
      <c r="A46" s="9" t="s">
        <v>119</v>
      </c>
      <c r="B46" s="5">
        <v>0.4</v>
      </c>
      <c r="C46" s="6">
        <v>63816</v>
      </c>
      <c r="D46" s="6">
        <v>153093</v>
      </c>
      <c r="E46" s="5">
        <v>0.4</v>
      </c>
      <c r="F46" s="6">
        <v>67927</v>
      </c>
      <c r="G46" s="6">
        <v>158527</v>
      </c>
      <c r="H46" s="5">
        <v>0.4</v>
      </c>
      <c r="I46" s="6">
        <v>70842</v>
      </c>
      <c r="J46" s="6">
        <v>161651</v>
      </c>
      <c r="K46" s="5">
        <v>0.4</v>
      </c>
      <c r="L46" s="6">
        <v>73190</v>
      </c>
      <c r="M46" s="6">
        <v>164864</v>
      </c>
      <c r="N46" s="5">
        <v>0.5</v>
      </c>
      <c r="O46" s="6">
        <v>74623</v>
      </c>
      <c r="P46" s="6">
        <v>164716</v>
      </c>
      <c r="Q46" s="5">
        <v>0.5</v>
      </c>
      <c r="R46" s="6">
        <v>81011</v>
      </c>
      <c r="S46" s="6">
        <v>174545</v>
      </c>
      <c r="T46" s="5">
        <v>0.5</v>
      </c>
      <c r="U46" s="6">
        <v>83953</v>
      </c>
      <c r="V46" s="6">
        <v>177125</v>
      </c>
      <c r="W46" s="5">
        <v>0.5</v>
      </c>
      <c r="X46" s="6">
        <v>86322</v>
      </c>
      <c r="Y46" s="6">
        <v>178614</v>
      </c>
      <c r="Z46" s="5">
        <v>0.5</v>
      </c>
      <c r="AA46" s="6">
        <v>89626</v>
      </c>
      <c r="AB46" s="6">
        <v>178729</v>
      </c>
    </row>
    <row r="47" spans="1:28" ht="20.100000000000001" customHeight="1">
      <c r="A47" s="9" t="s">
        <v>100</v>
      </c>
      <c r="B47" s="5">
        <v>0.4</v>
      </c>
      <c r="C47" s="6">
        <v>1106002</v>
      </c>
      <c r="D47" s="6">
        <v>2487829</v>
      </c>
      <c r="E47" s="5">
        <v>0.5</v>
      </c>
      <c r="F47" s="6">
        <v>1130811</v>
      </c>
      <c r="G47" s="6">
        <v>2484557</v>
      </c>
      <c r="H47" s="5">
        <v>0.5</v>
      </c>
      <c r="I47" s="6">
        <v>1157053</v>
      </c>
      <c r="J47" s="6">
        <v>2475231</v>
      </c>
      <c r="K47" s="5">
        <v>0.5</v>
      </c>
      <c r="L47" s="6">
        <v>1178353</v>
      </c>
      <c r="M47" s="6">
        <v>2461769</v>
      </c>
      <c r="N47" s="5">
        <v>0.5</v>
      </c>
      <c r="O47" s="6">
        <v>1190154</v>
      </c>
      <c r="P47" s="6">
        <v>2438031</v>
      </c>
      <c r="Q47" s="5">
        <v>0.5</v>
      </c>
      <c r="R47" s="6">
        <v>1219196</v>
      </c>
      <c r="S47" s="6">
        <v>2418346</v>
      </c>
      <c r="T47" s="5">
        <v>0.5</v>
      </c>
      <c r="U47" s="6">
        <v>1211095</v>
      </c>
      <c r="V47" s="6">
        <v>2385412</v>
      </c>
      <c r="W47" s="5">
        <v>0.5</v>
      </c>
      <c r="X47" s="6">
        <v>1230183</v>
      </c>
      <c r="Y47" s="6">
        <v>2363691</v>
      </c>
      <c r="Z47" s="5">
        <v>0.5</v>
      </c>
      <c r="AA47" s="6">
        <v>1258088</v>
      </c>
      <c r="AB47" s="6">
        <v>2374960</v>
      </c>
    </row>
    <row r="48" spans="1:28" ht="20.100000000000001" customHeight="1">
      <c r="A48" s="9" t="s">
        <v>109</v>
      </c>
      <c r="B48" s="5">
        <v>0.8</v>
      </c>
      <c r="C48" s="6">
        <v>64646</v>
      </c>
      <c r="D48" s="6">
        <v>80928</v>
      </c>
      <c r="E48" s="5">
        <v>0.7</v>
      </c>
      <c r="F48" s="6">
        <v>58764</v>
      </c>
      <c r="G48" s="6">
        <v>79712</v>
      </c>
      <c r="H48" s="5">
        <v>0.7</v>
      </c>
      <c r="I48" s="6">
        <v>57774</v>
      </c>
      <c r="J48" s="6">
        <v>78986</v>
      </c>
      <c r="K48" s="5">
        <v>0.7</v>
      </c>
      <c r="L48" s="6">
        <v>57808</v>
      </c>
      <c r="M48" s="6">
        <v>79401</v>
      </c>
      <c r="N48" s="5">
        <v>0.7</v>
      </c>
      <c r="O48" s="6">
        <v>57421</v>
      </c>
      <c r="P48" s="6">
        <v>77421</v>
      </c>
      <c r="Q48" s="5">
        <v>0.9</v>
      </c>
      <c r="R48" s="6">
        <v>69216</v>
      </c>
      <c r="S48" s="6">
        <v>76547</v>
      </c>
      <c r="T48" s="5">
        <v>0.8</v>
      </c>
      <c r="U48" s="6">
        <v>61010</v>
      </c>
      <c r="V48" s="6">
        <v>74791</v>
      </c>
      <c r="W48" s="5">
        <v>0.8</v>
      </c>
      <c r="X48" s="6">
        <v>61875</v>
      </c>
      <c r="Y48" s="6">
        <v>80199</v>
      </c>
      <c r="Z48" s="5">
        <v>0.7</v>
      </c>
      <c r="AA48" s="6">
        <v>62257</v>
      </c>
      <c r="AB48" s="6">
        <v>89064</v>
      </c>
    </row>
    <row r="49" spans="1:28" ht="20.100000000000001" customHeight="1">
      <c r="A49" s="9" t="s">
        <v>105</v>
      </c>
      <c r="B49" s="5">
        <v>0.4</v>
      </c>
      <c r="C49" s="6">
        <v>151512</v>
      </c>
      <c r="D49" s="6">
        <v>349728</v>
      </c>
      <c r="E49" s="5">
        <v>0.4</v>
      </c>
      <c r="F49" s="6">
        <v>155850</v>
      </c>
      <c r="G49" s="6">
        <v>351352</v>
      </c>
      <c r="H49" s="5">
        <v>0.5</v>
      </c>
      <c r="I49" s="6">
        <v>157676</v>
      </c>
      <c r="J49" s="6">
        <v>349379</v>
      </c>
      <c r="K49" s="5">
        <v>0.5</v>
      </c>
      <c r="L49" s="6">
        <v>162203</v>
      </c>
      <c r="M49" s="6">
        <v>351291</v>
      </c>
      <c r="N49" s="5">
        <v>0.5</v>
      </c>
      <c r="O49" s="6">
        <v>162564</v>
      </c>
      <c r="P49" s="6">
        <v>345469</v>
      </c>
      <c r="Q49" s="5">
        <v>0.5</v>
      </c>
      <c r="R49" s="6">
        <v>164629</v>
      </c>
      <c r="S49" s="6">
        <v>341920</v>
      </c>
      <c r="T49" s="5">
        <v>0.5</v>
      </c>
      <c r="U49" s="6">
        <v>166914</v>
      </c>
      <c r="V49" s="6">
        <v>341436</v>
      </c>
      <c r="W49" s="5">
        <v>0.5</v>
      </c>
      <c r="X49" s="6">
        <v>169918</v>
      </c>
      <c r="Y49" s="6">
        <v>339530</v>
      </c>
      <c r="Z49" s="5">
        <v>0.5</v>
      </c>
      <c r="AA49" s="6">
        <v>173830</v>
      </c>
      <c r="AB49" s="6">
        <v>342813</v>
      </c>
    </row>
    <row r="50" spans="1:28" ht="20.100000000000001" customHeight="1">
      <c r="A50" s="9" t="s">
        <v>107</v>
      </c>
      <c r="B50" s="5">
        <v>0.4</v>
      </c>
      <c r="C50" s="6">
        <v>81008</v>
      </c>
      <c r="D50" s="6">
        <v>206028</v>
      </c>
      <c r="E50" s="5">
        <v>0.4</v>
      </c>
      <c r="F50" s="6">
        <v>80934</v>
      </c>
      <c r="G50" s="6">
        <v>199507</v>
      </c>
      <c r="H50" s="5">
        <v>0.4</v>
      </c>
      <c r="I50" s="6">
        <v>79606</v>
      </c>
      <c r="J50" s="6">
        <v>191992</v>
      </c>
      <c r="K50" s="5">
        <v>0.4</v>
      </c>
      <c r="L50" s="6">
        <v>77597</v>
      </c>
      <c r="M50" s="6">
        <v>184372</v>
      </c>
      <c r="N50" s="5">
        <v>0.4</v>
      </c>
      <c r="O50" s="6">
        <v>74345</v>
      </c>
      <c r="P50" s="6">
        <v>175277</v>
      </c>
      <c r="Q50" s="5">
        <v>0.4</v>
      </c>
      <c r="R50" s="6">
        <v>73530</v>
      </c>
      <c r="S50" s="6">
        <v>170700</v>
      </c>
      <c r="T50" s="5">
        <v>0.4</v>
      </c>
      <c r="U50" s="6">
        <v>71969</v>
      </c>
      <c r="V50" s="6">
        <v>164528</v>
      </c>
      <c r="W50" s="5">
        <v>0.5</v>
      </c>
      <c r="X50" s="6">
        <v>72848</v>
      </c>
      <c r="Y50" s="6">
        <v>159827</v>
      </c>
      <c r="Z50" s="5">
        <v>0.5</v>
      </c>
      <c r="AA50" s="6">
        <v>76412</v>
      </c>
      <c r="AB50" s="6">
        <v>164088</v>
      </c>
    </row>
    <row r="51" spans="1:28" ht="20.100000000000001" customHeight="1">
      <c r="A51" s="9" t="s">
        <v>102</v>
      </c>
      <c r="B51" s="5">
        <v>0.4</v>
      </c>
      <c r="C51" s="6">
        <v>58789</v>
      </c>
      <c r="D51" s="6">
        <v>160852</v>
      </c>
      <c r="E51" s="5">
        <v>0.4</v>
      </c>
      <c r="F51" s="6">
        <v>58707</v>
      </c>
      <c r="G51" s="6">
        <v>156433</v>
      </c>
      <c r="H51" s="5">
        <v>0.4</v>
      </c>
      <c r="I51" s="6">
        <v>58419</v>
      </c>
      <c r="J51" s="6">
        <v>152845</v>
      </c>
      <c r="K51" s="5">
        <v>0.4</v>
      </c>
      <c r="L51" s="6">
        <v>58363</v>
      </c>
      <c r="M51" s="6">
        <v>150501</v>
      </c>
      <c r="N51" s="5">
        <v>0.4</v>
      </c>
      <c r="O51" s="6">
        <v>57617</v>
      </c>
      <c r="P51" s="6">
        <v>148113</v>
      </c>
      <c r="Q51" s="5">
        <v>0.4</v>
      </c>
      <c r="R51" s="6">
        <v>58063</v>
      </c>
      <c r="S51" s="6">
        <v>146632</v>
      </c>
      <c r="T51" s="5">
        <v>0.4</v>
      </c>
      <c r="U51" s="6">
        <v>57566</v>
      </c>
      <c r="V51" s="6">
        <v>143175</v>
      </c>
      <c r="W51" s="5">
        <v>0.4</v>
      </c>
      <c r="X51" s="6">
        <v>57879</v>
      </c>
      <c r="Y51" s="6">
        <v>141519</v>
      </c>
      <c r="Z51" s="5">
        <v>0.4</v>
      </c>
      <c r="AA51" s="6">
        <v>57507</v>
      </c>
      <c r="AB51" s="6">
        <v>139187</v>
      </c>
    </row>
    <row r="52" spans="1:28" ht="20.100000000000001" customHeight="1">
      <c r="A52" s="9" t="s">
        <v>106</v>
      </c>
      <c r="B52" s="5">
        <v>0.4</v>
      </c>
      <c r="C52" s="6">
        <v>190095</v>
      </c>
      <c r="D52" s="6">
        <v>443119</v>
      </c>
      <c r="E52" s="5">
        <v>0.4</v>
      </c>
      <c r="F52" s="6">
        <v>193902</v>
      </c>
      <c r="G52" s="6">
        <v>440383</v>
      </c>
      <c r="H52" s="5">
        <v>0.5</v>
      </c>
      <c r="I52" s="6">
        <v>198959</v>
      </c>
      <c r="J52" s="6">
        <v>441375</v>
      </c>
      <c r="K52" s="5">
        <v>0.5</v>
      </c>
      <c r="L52" s="6">
        <v>202631</v>
      </c>
      <c r="M52" s="6">
        <v>439489</v>
      </c>
      <c r="N52" s="5">
        <v>0.5</v>
      </c>
      <c r="O52" s="6">
        <v>204108</v>
      </c>
      <c r="P52" s="6">
        <v>437710</v>
      </c>
      <c r="Q52" s="5">
        <v>0.5</v>
      </c>
      <c r="R52" s="6">
        <v>209462</v>
      </c>
      <c r="S52" s="6">
        <v>440263</v>
      </c>
      <c r="T52" s="5">
        <v>0.5</v>
      </c>
      <c r="U52" s="6">
        <v>211462</v>
      </c>
      <c r="V52" s="6">
        <v>437008</v>
      </c>
      <c r="W52" s="5">
        <v>0.5</v>
      </c>
      <c r="X52" s="6">
        <v>212650</v>
      </c>
      <c r="Y52" s="6">
        <v>430912</v>
      </c>
      <c r="Z52" s="5">
        <v>0.5</v>
      </c>
      <c r="AA52" s="6">
        <v>210828</v>
      </c>
      <c r="AB52" s="6">
        <v>419624</v>
      </c>
    </row>
    <row r="53" spans="1:28" ht="20.100000000000001" customHeight="1">
      <c r="A53" s="9" t="s">
        <v>108</v>
      </c>
      <c r="B53" s="5">
        <v>0.5</v>
      </c>
      <c r="C53" s="6">
        <v>208412</v>
      </c>
      <c r="D53" s="6">
        <v>451786</v>
      </c>
      <c r="E53" s="5">
        <v>0.5</v>
      </c>
      <c r="F53" s="6">
        <v>209951</v>
      </c>
      <c r="G53" s="6">
        <v>447011</v>
      </c>
      <c r="H53" s="5">
        <v>0.5</v>
      </c>
      <c r="I53" s="6">
        <v>213452</v>
      </c>
      <c r="J53" s="6">
        <v>439211</v>
      </c>
      <c r="K53" s="5">
        <v>0.5</v>
      </c>
      <c r="L53" s="6">
        <v>215966</v>
      </c>
      <c r="M53" s="6">
        <v>432759</v>
      </c>
      <c r="N53" s="5">
        <v>0.5</v>
      </c>
      <c r="O53" s="6">
        <v>218885</v>
      </c>
      <c r="P53" s="6">
        <v>428614</v>
      </c>
      <c r="Q53" s="5">
        <v>0.5</v>
      </c>
      <c r="R53" s="6">
        <v>220692</v>
      </c>
      <c r="S53" s="6">
        <v>424314</v>
      </c>
      <c r="T53" s="5">
        <v>0.5</v>
      </c>
      <c r="U53" s="6">
        <v>213513</v>
      </c>
      <c r="V53" s="6">
        <v>417097</v>
      </c>
      <c r="W53" s="5">
        <v>0.5</v>
      </c>
      <c r="X53" s="6">
        <v>217665</v>
      </c>
      <c r="Y53" s="6">
        <v>411553</v>
      </c>
      <c r="Z53" s="5">
        <v>0.5</v>
      </c>
      <c r="AA53" s="6">
        <v>220199</v>
      </c>
      <c r="AB53" s="6">
        <v>407331</v>
      </c>
    </row>
    <row r="54" spans="1:28" ht="20.100000000000001" customHeight="1">
      <c r="A54" s="9" t="s">
        <v>103</v>
      </c>
      <c r="B54" s="5">
        <v>0.4</v>
      </c>
      <c r="C54" s="6">
        <v>259094</v>
      </c>
      <c r="D54" s="6">
        <v>602641</v>
      </c>
      <c r="E54" s="5">
        <v>0.4</v>
      </c>
      <c r="F54" s="6">
        <v>265918</v>
      </c>
      <c r="G54" s="6">
        <v>591891</v>
      </c>
      <c r="H54" s="5">
        <v>0.5</v>
      </c>
      <c r="I54" s="6">
        <v>268762</v>
      </c>
      <c r="J54" s="6">
        <v>578068</v>
      </c>
      <c r="K54" s="5">
        <v>0.5</v>
      </c>
      <c r="L54" s="6">
        <v>274665</v>
      </c>
      <c r="M54" s="6">
        <v>573413</v>
      </c>
      <c r="N54" s="5">
        <v>0.5</v>
      </c>
      <c r="O54" s="6">
        <v>280913</v>
      </c>
      <c r="P54" s="6">
        <v>568887</v>
      </c>
      <c r="Q54" s="5">
        <v>0.5</v>
      </c>
      <c r="R54" s="6">
        <v>285020</v>
      </c>
      <c r="S54" s="6">
        <v>558631</v>
      </c>
      <c r="T54" s="5">
        <v>0.5</v>
      </c>
      <c r="U54" s="6">
        <v>286576</v>
      </c>
      <c r="V54" s="6">
        <v>544926</v>
      </c>
      <c r="W54" s="5">
        <v>0.5</v>
      </c>
      <c r="X54" s="6">
        <v>292185</v>
      </c>
      <c r="Y54" s="6">
        <v>536989</v>
      </c>
      <c r="Z54" s="5">
        <v>0.6</v>
      </c>
      <c r="AA54" s="6">
        <v>293969</v>
      </c>
      <c r="AB54" s="6">
        <v>527781</v>
      </c>
    </row>
    <row r="55" spans="1:28" ht="20.100000000000001" customHeight="1">
      <c r="A55" s="9" t="s">
        <v>104</v>
      </c>
      <c r="B55" s="5">
        <v>0.5</v>
      </c>
      <c r="C55" s="6">
        <v>92446</v>
      </c>
      <c r="D55" s="6">
        <v>192747</v>
      </c>
      <c r="E55" s="5">
        <v>0.5</v>
      </c>
      <c r="F55" s="6">
        <v>106785</v>
      </c>
      <c r="G55" s="6">
        <v>218268</v>
      </c>
      <c r="H55" s="5">
        <v>0.5</v>
      </c>
      <c r="I55" s="6">
        <v>122405</v>
      </c>
      <c r="J55" s="6">
        <v>243375</v>
      </c>
      <c r="K55" s="5">
        <v>0.5</v>
      </c>
      <c r="L55" s="6">
        <v>129120</v>
      </c>
      <c r="M55" s="6">
        <v>250543</v>
      </c>
      <c r="N55" s="5">
        <v>0.5</v>
      </c>
      <c r="O55" s="6">
        <v>134301</v>
      </c>
      <c r="P55" s="6">
        <v>256540</v>
      </c>
      <c r="Q55" s="5">
        <v>0.5</v>
      </c>
      <c r="R55" s="6">
        <v>138584</v>
      </c>
      <c r="S55" s="6">
        <v>259339</v>
      </c>
      <c r="T55" s="5">
        <v>0.5</v>
      </c>
      <c r="U55" s="6">
        <v>142085</v>
      </c>
      <c r="V55" s="6">
        <v>262451</v>
      </c>
      <c r="W55" s="5">
        <v>0.6</v>
      </c>
      <c r="X55" s="6">
        <v>145163</v>
      </c>
      <c r="Y55" s="6">
        <v>263162</v>
      </c>
      <c r="Z55" s="5">
        <v>0.6</v>
      </c>
      <c r="AA55" s="6">
        <v>146888</v>
      </c>
      <c r="AB55" s="6">
        <v>262084</v>
      </c>
    </row>
    <row r="56" spans="1:28" ht="20.100000000000001" customHeight="1">
      <c r="A56" s="9" t="s">
        <v>271</v>
      </c>
      <c r="B56" s="6" t="s">
        <v>268</v>
      </c>
      <c r="C56" s="6" t="s">
        <v>268</v>
      </c>
      <c r="D56" s="6" t="s">
        <v>268</v>
      </c>
      <c r="E56" s="6" t="s">
        <v>268</v>
      </c>
      <c r="F56" s="6" t="s">
        <v>268</v>
      </c>
      <c r="G56" s="6" t="s">
        <v>268</v>
      </c>
      <c r="H56" s="6" t="s">
        <v>268</v>
      </c>
      <c r="I56" s="6" t="s">
        <v>268</v>
      </c>
      <c r="J56" s="6" t="s">
        <v>268</v>
      </c>
      <c r="K56" s="6" t="s">
        <v>268</v>
      </c>
      <c r="L56" s="6" t="s">
        <v>268</v>
      </c>
      <c r="M56" s="6" t="s">
        <v>268</v>
      </c>
      <c r="N56" s="6" t="s">
        <v>268</v>
      </c>
      <c r="O56" s="6" t="s">
        <v>268</v>
      </c>
      <c r="P56" s="6" t="s">
        <v>268</v>
      </c>
      <c r="Q56" s="6" t="s">
        <v>268</v>
      </c>
      <c r="R56" s="6" t="s">
        <v>268</v>
      </c>
      <c r="S56" s="6" t="s">
        <v>268</v>
      </c>
      <c r="T56" s="6" t="s">
        <v>268</v>
      </c>
      <c r="U56" s="6" t="s">
        <v>268</v>
      </c>
      <c r="V56" s="6" t="s">
        <v>268</v>
      </c>
      <c r="W56" s="6" t="s">
        <v>268</v>
      </c>
      <c r="X56" s="6" t="s">
        <v>268</v>
      </c>
      <c r="Y56" s="6" t="s">
        <v>268</v>
      </c>
      <c r="Z56" s="5">
        <v>0.7</v>
      </c>
      <c r="AA56" s="6">
        <v>16198</v>
      </c>
      <c r="AB56" s="6">
        <v>22988</v>
      </c>
    </row>
    <row r="57" spans="1:28" ht="20.100000000000001" customHeight="1">
      <c r="A57" s="9" t="s">
        <v>165</v>
      </c>
      <c r="B57" s="5">
        <v>0.5</v>
      </c>
      <c r="C57" s="6">
        <v>1355207</v>
      </c>
      <c r="D57" s="6">
        <v>2925815</v>
      </c>
      <c r="E57" s="5">
        <v>0.5</v>
      </c>
      <c r="F57" s="6">
        <v>1437373</v>
      </c>
      <c r="G57" s="6">
        <v>2943069</v>
      </c>
      <c r="H57" s="5">
        <v>0.5</v>
      </c>
      <c r="I57" s="6">
        <v>1510319</v>
      </c>
      <c r="J57" s="6">
        <v>2948542</v>
      </c>
      <c r="K57" s="5">
        <v>0.5</v>
      </c>
      <c r="L57" s="6">
        <v>1577607</v>
      </c>
      <c r="M57" s="6">
        <v>2954642</v>
      </c>
      <c r="N57" s="5">
        <v>0.6</v>
      </c>
      <c r="O57" s="6">
        <v>1635323</v>
      </c>
      <c r="P57" s="6">
        <v>2957026</v>
      </c>
      <c r="Q57" s="5">
        <v>0.6</v>
      </c>
      <c r="R57" s="6">
        <v>1676442</v>
      </c>
      <c r="S57" s="6">
        <v>2942828</v>
      </c>
      <c r="T57" s="5">
        <v>0.6</v>
      </c>
      <c r="U57" s="6">
        <v>1675405</v>
      </c>
      <c r="V57" s="6">
        <v>2948375</v>
      </c>
      <c r="W57" s="5">
        <v>0.6</v>
      </c>
      <c r="X57" s="6">
        <v>1692760</v>
      </c>
      <c r="Y57" s="6">
        <v>2967314</v>
      </c>
      <c r="Z57" s="5">
        <v>0.6</v>
      </c>
      <c r="AA57" s="6">
        <v>1730839</v>
      </c>
      <c r="AB57" s="6">
        <v>2997410</v>
      </c>
    </row>
    <row r="58" spans="1:28" ht="20.100000000000001" customHeight="1">
      <c r="A58" s="9" t="s">
        <v>175</v>
      </c>
      <c r="B58" s="5">
        <v>0.6</v>
      </c>
      <c r="C58" s="6">
        <v>65345</v>
      </c>
      <c r="D58" s="6">
        <v>114493</v>
      </c>
      <c r="E58" s="5">
        <v>0.6</v>
      </c>
      <c r="F58" s="6">
        <v>68295</v>
      </c>
      <c r="G58" s="6">
        <v>115249</v>
      </c>
      <c r="H58" s="5">
        <v>0.6</v>
      </c>
      <c r="I58" s="6">
        <v>70637</v>
      </c>
      <c r="J58" s="6">
        <v>117999</v>
      </c>
      <c r="K58" s="5">
        <v>0.6</v>
      </c>
      <c r="L58" s="6">
        <v>74396</v>
      </c>
      <c r="M58" s="6">
        <v>122499</v>
      </c>
      <c r="N58" s="5">
        <v>0.6</v>
      </c>
      <c r="O58" s="6">
        <v>80686</v>
      </c>
      <c r="P58" s="6">
        <v>135135</v>
      </c>
      <c r="Q58" s="5">
        <v>0.5</v>
      </c>
      <c r="R58" s="6">
        <v>76574</v>
      </c>
      <c r="S58" s="6">
        <v>139729</v>
      </c>
      <c r="T58" s="5">
        <v>0.6</v>
      </c>
      <c r="U58" s="6">
        <v>80677</v>
      </c>
      <c r="V58" s="6">
        <v>143633</v>
      </c>
      <c r="W58" s="5">
        <v>0.6</v>
      </c>
      <c r="X58" s="6">
        <v>86109</v>
      </c>
      <c r="Y58" s="6">
        <v>152931</v>
      </c>
      <c r="Z58" s="5">
        <v>0.6</v>
      </c>
      <c r="AA58" s="6">
        <v>89759</v>
      </c>
      <c r="AB58" s="6">
        <v>158958</v>
      </c>
    </row>
    <row r="59" spans="1:28" ht="20.100000000000001" customHeight="1">
      <c r="A59" s="9" t="s">
        <v>169</v>
      </c>
      <c r="B59" s="5">
        <v>0.4</v>
      </c>
      <c r="C59" s="6">
        <v>27952</v>
      </c>
      <c r="D59" s="6">
        <v>72571</v>
      </c>
      <c r="E59" s="5">
        <v>0.4</v>
      </c>
      <c r="F59" s="6">
        <v>28561</v>
      </c>
      <c r="G59" s="6">
        <v>71014</v>
      </c>
      <c r="H59" s="5">
        <v>0.4</v>
      </c>
      <c r="I59" s="6">
        <v>29109</v>
      </c>
      <c r="J59" s="6">
        <v>69487</v>
      </c>
      <c r="K59" s="5">
        <v>0.4</v>
      </c>
      <c r="L59" s="6">
        <v>29250</v>
      </c>
      <c r="M59" s="6">
        <v>66233</v>
      </c>
      <c r="N59" s="5">
        <v>0.5</v>
      </c>
      <c r="O59" s="6">
        <v>30021</v>
      </c>
      <c r="P59" s="6">
        <v>64427</v>
      </c>
      <c r="Q59" s="5">
        <v>0.4</v>
      </c>
      <c r="R59" s="6">
        <v>27387</v>
      </c>
      <c r="S59" s="6">
        <v>62542</v>
      </c>
      <c r="T59" s="5">
        <v>0.4</v>
      </c>
      <c r="U59" s="6">
        <v>27227</v>
      </c>
      <c r="V59" s="6">
        <v>61486</v>
      </c>
      <c r="W59" s="5">
        <v>0.5</v>
      </c>
      <c r="X59" s="6">
        <v>26693</v>
      </c>
      <c r="Y59" s="6">
        <v>58999</v>
      </c>
      <c r="Z59" s="5">
        <v>0.5</v>
      </c>
      <c r="AA59" s="6">
        <v>27499</v>
      </c>
      <c r="AB59" s="6">
        <v>59482</v>
      </c>
    </row>
    <row r="60" spans="1:28" ht="20.100000000000001" customHeight="1">
      <c r="A60" s="9" t="s">
        <v>272</v>
      </c>
      <c r="B60" s="5">
        <v>0.4</v>
      </c>
      <c r="C60" s="6">
        <v>181678</v>
      </c>
      <c r="D60" s="6">
        <v>404893</v>
      </c>
      <c r="E60" s="5">
        <v>0.5</v>
      </c>
      <c r="F60" s="6">
        <v>192891</v>
      </c>
      <c r="G60" s="6">
        <v>417103</v>
      </c>
      <c r="H60" s="5">
        <v>0.5</v>
      </c>
      <c r="I60" s="6">
        <v>201105</v>
      </c>
      <c r="J60" s="6">
        <v>419267</v>
      </c>
      <c r="K60" s="6" t="s">
        <v>268</v>
      </c>
      <c r="L60" s="6" t="s">
        <v>268</v>
      </c>
      <c r="M60" s="6" t="s">
        <v>268</v>
      </c>
      <c r="N60" s="6" t="s">
        <v>268</v>
      </c>
      <c r="O60" s="6" t="s">
        <v>268</v>
      </c>
      <c r="P60" s="6" t="s">
        <v>268</v>
      </c>
      <c r="Q60" s="6" t="s">
        <v>268</v>
      </c>
      <c r="R60" s="6" t="s">
        <v>268</v>
      </c>
      <c r="S60" s="6" t="s">
        <v>268</v>
      </c>
      <c r="T60" s="6" t="s">
        <v>268</v>
      </c>
      <c r="U60" s="6" t="s">
        <v>268</v>
      </c>
      <c r="V60" s="6" t="s">
        <v>268</v>
      </c>
      <c r="W60" s="6" t="s">
        <v>268</v>
      </c>
      <c r="X60" s="6" t="s">
        <v>268</v>
      </c>
      <c r="Y60" s="6" t="s">
        <v>268</v>
      </c>
      <c r="Z60" s="6" t="s">
        <v>268</v>
      </c>
      <c r="AA60" s="6" t="s">
        <v>268</v>
      </c>
      <c r="AB60" s="6" t="s">
        <v>268</v>
      </c>
    </row>
    <row r="61" spans="1:28" ht="20.100000000000001" customHeight="1">
      <c r="A61" s="9" t="s">
        <v>173</v>
      </c>
      <c r="B61" s="5">
        <v>0.4</v>
      </c>
      <c r="C61" s="6">
        <v>142503</v>
      </c>
      <c r="D61" s="6">
        <v>319052</v>
      </c>
      <c r="E61" s="5">
        <v>0.5</v>
      </c>
      <c r="F61" s="6">
        <v>154618</v>
      </c>
      <c r="G61" s="6">
        <v>328627</v>
      </c>
      <c r="H61" s="5">
        <v>0.5</v>
      </c>
      <c r="I61" s="6">
        <v>165995</v>
      </c>
      <c r="J61" s="6">
        <v>335142</v>
      </c>
      <c r="K61" s="5">
        <v>0.5</v>
      </c>
      <c r="L61" s="6">
        <v>173670</v>
      </c>
      <c r="M61" s="6">
        <v>346359</v>
      </c>
      <c r="N61" s="5">
        <v>0.5</v>
      </c>
      <c r="O61" s="6">
        <v>185470</v>
      </c>
      <c r="P61" s="6">
        <v>366550</v>
      </c>
      <c r="Q61" s="5">
        <v>0.5</v>
      </c>
      <c r="R61" s="6">
        <v>200408</v>
      </c>
      <c r="S61" s="6">
        <v>387450</v>
      </c>
      <c r="T61" s="5">
        <v>0.5</v>
      </c>
      <c r="U61" s="6">
        <v>208616</v>
      </c>
      <c r="V61" s="6">
        <v>389644</v>
      </c>
      <c r="W61" s="5">
        <v>0.6</v>
      </c>
      <c r="X61" s="6">
        <v>215944</v>
      </c>
      <c r="Y61" s="6">
        <v>385796</v>
      </c>
      <c r="Z61" s="5">
        <v>0.6</v>
      </c>
      <c r="AA61" s="6">
        <v>227932</v>
      </c>
      <c r="AB61" s="6">
        <v>392416</v>
      </c>
    </row>
    <row r="62" spans="1:28" ht="20.100000000000001" customHeight="1">
      <c r="A62" s="9" t="s">
        <v>168</v>
      </c>
      <c r="B62" s="5">
        <v>0.5</v>
      </c>
      <c r="C62" s="6">
        <v>258433</v>
      </c>
      <c r="D62" s="6">
        <v>531395</v>
      </c>
      <c r="E62" s="5">
        <v>0.5</v>
      </c>
      <c r="F62" s="6">
        <v>265323</v>
      </c>
      <c r="G62" s="6">
        <v>530982</v>
      </c>
      <c r="H62" s="5">
        <v>0.5</v>
      </c>
      <c r="I62" s="6">
        <v>277016</v>
      </c>
      <c r="J62" s="6">
        <v>536578</v>
      </c>
      <c r="K62" s="5">
        <v>0.5</v>
      </c>
      <c r="L62" s="6">
        <v>294904</v>
      </c>
      <c r="M62" s="6">
        <v>537161</v>
      </c>
      <c r="N62" s="5">
        <v>0.5</v>
      </c>
      <c r="O62" s="6">
        <v>292455</v>
      </c>
      <c r="P62" s="6">
        <v>532704</v>
      </c>
      <c r="Q62" s="5">
        <v>0.6</v>
      </c>
      <c r="R62" s="6">
        <v>305694</v>
      </c>
      <c r="S62" s="6">
        <v>525354</v>
      </c>
      <c r="T62" s="5">
        <v>0.6</v>
      </c>
      <c r="U62" s="6">
        <v>298754</v>
      </c>
      <c r="V62" s="6">
        <v>518272</v>
      </c>
      <c r="W62" s="5">
        <v>0.6</v>
      </c>
      <c r="X62" s="6">
        <v>288902</v>
      </c>
      <c r="Y62" s="6">
        <v>506181</v>
      </c>
      <c r="Z62" s="5">
        <v>0.6</v>
      </c>
      <c r="AA62" s="6">
        <v>289210</v>
      </c>
      <c r="AB62" s="6">
        <v>492415</v>
      </c>
    </row>
    <row r="63" spans="1:28" ht="20.100000000000001" customHeight="1">
      <c r="A63" s="9" t="s">
        <v>171</v>
      </c>
      <c r="B63" s="5">
        <v>0.4</v>
      </c>
      <c r="C63" s="6">
        <v>201075</v>
      </c>
      <c r="D63" s="6">
        <v>555844</v>
      </c>
      <c r="E63" s="5">
        <v>0.4</v>
      </c>
      <c r="F63" s="6">
        <v>214234</v>
      </c>
      <c r="G63" s="6">
        <v>549716</v>
      </c>
      <c r="H63" s="5">
        <v>0.4</v>
      </c>
      <c r="I63" s="6">
        <v>222683</v>
      </c>
      <c r="J63" s="6">
        <v>539941</v>
      </c>
      <c r="K63" s="5">
        <v>0.4</v>
      </c>
      <c r="L63" s="6">
        <v>225463</v>
      </c>
      <c r="M63" s="6">
        <v>524640</v>
      </c>
      <c r="N63" s="5">
        <v>0.4</v>
      </c>
      <c r="O63" s="6">
        <v>228866</v>
      </c>
      <c r="P63" s="6">
        <v>511577</v>
      </c>
      <c r="Q63" s="5">
        <v>0.5</v>
      </c>
      <c r="R63" s="6">
        <v>237037</v>
      </c>
      <c r="S63" s="6">
        <v>494962</v>
      </c>
      <c r="T63" s="5">
        <v>0.5</v>
      </c>
      <c r="U63" s="6">
        <v>252365</v>
      </c>
      <c r="V63" s="6">
        <v>486765</v>
      </c>
      <c r="W63" s="5">
        <v>0.6</v>
      </c>
      <c r="X63" s="6">
        <v>271703</v>
      </c>
      <c r="Y63" s="6">
        <v>489118</v>
      </c>
      <c r="Z63" s="5">
        <v>0.6</v>
      </c>
      <c r="AA63" s="6">
        <v>273503</v>
      </c>
      <c r="AB63" s="6">
        <v>494138</v>
      </c>
    </row>
    <row r="64" spans="1:28" ht="20.100000000000001" customHeight="1">
      <c r="A64" s="9" t="s">
        <v>167</v>
      </c>
      <c r="B64" s="5">
        <v>0.7</v>
      </c>
      <c r="C64" s="6">
        <v>229386</v>
      </c>
      <c r="D64" s="6">
        <v>334332</v>
      </c>
      <c r="E64" s="5">
        <v>0.8</v>
      </c>
      <c r="F64" s="6">
        <v>252121</v>
      </c>
      <c r="G64" s="6">
        <v>330284</v>
      </c>
      <c r="H64" s="5">
        <v>0.8</v>
      </c>
      <c r="I64" s="6">
        <v>273157</v>
      </c>
      <c r="J64" s="6">
        <v>323784</v>
      </c>
      <c r="K64" s="5">
        <v>0.9</v>
      </c>
      <c r="L64" s="6">
        <v>288621</v>
      </c>
      <c r="M64" s="6">
        <v>312680</v>
      </c>
      <c r="N64" s="5">
        <v>1</v>
      </c>
      <c r="O64" s="6">
        <v>308384</v>
      </c>
      <c r="P64" s="6">
        <v>303471</v>
      </c>
      <c r="Q64" s="5">
        <v>1.1000000000000001</v>
      </c>
      <c r="R64" s="6">
        <v>320579</v>
      </c>
      <c r="S64" s="6">
        <v>296750</v>
      </c>
      <c r="T64" s="5">
        <v>1</v>
      </c>
      <c r="U64" s="6">
        <v>302708</v>
      </c>
      <c r="V64" s="6">
        <v>295696</v>
      </c>
      <c r="W64" s="5">
        <v>1</v>
      </c>
      <c r="X64" s="6">
        <v>275054</v>
      </c>
      <c r="Y64" s="6">
        <v>288856</v>
      </c>
      <c r="Z64" s="5">
        <v>0.9</v>
      </c>
      <c r="AA64" s="6">
        <v>265833</v>
      </c>
      <c r="AB64" s="6">
        <v>280266</v>
      </c>
    </row>
    <row r="65" spans="1:28" ht="20.100000000000001" customHeight="1">
      <c r="A65" s="9" t="s">
        <v>172</v>
      </c>
      <c r="B65" s="5">
        <v>0.4</v>
      </c>
      <c r="C65" s="6">
        <v>206859</v>
      </c>
      <c r="D65" s="6">
        <v>504606</v>
      </c>
      <c r="E65" s="5">
        <v>0.4</v>
      </c>
      <c r="F65" s="6">
        <v>216804</v>
      </c>
      <c r="G65" s="6">
        <v>510733</v>
      </c>
      <c r="H65" s="5">
        <v>0.4</v>
      </c>
      <c r="I65" s="6">
        <v>224395</v>
      </c>
      <c r="J65" s="6">
        <v>516017</v>
      </c>
      <c r="K65" s="5">
        <v>0.4</v>
      </c>
      <c r="L65" s="6">
        <v>239617</v>
      </c>
      <c r="M65" s="6">
        <v>538596</v>
      </c>
      <c r="N65" s="5">
        <v>0.5</v>
      </c>
      <c r="O65" s="6">
        <v>245417</v>
      </c>
      <c r="P65" s="6">
        <v>544556</v>
      </c>
      <c r="Q65" s="5">
        <v>0.5</v>
      </c>
      <c r="R65" s="6">
        <v>251483</v>
      </c>
      <c r="S65" s="6">
        <v>542040</v>
      </c>
      <c r="T65" s="5">
        <v>0.5</v>
      </c>
      <c r="U65" s="6">
        <v>269792</v>
      </c>
      <c r="V65" s="6">
        <v>555380</v>
      </c>
      <c r="W65" s="5">
        <v>0.5</v>
      </c>
      <c r="X65" s="6">
        <v>296679</v>
      </c>
      <c r="Y65" s="6">
        <v>589013</v>
      </c>
      <c r="Z65" s="5">
        <v>0.5</v>
      </c>
      <c r="AA65" s="6">
        <v>316697</v>
      </c>
      <c r="AB65" s="6">
        <v>624358</v>
      </c>
    </row>
    <row r="66" spans="1:28" ht="20.100000000000001" customHeight="1">
      <c r="A66" s="9" t="s">
        <v>170</v>
      </c>
      <c r="B66" s="6" t="s">
        <v>268</v>
      </c>
      <c r="C66" s="6" t="s">
        <v>268</v>
      </c>
      <c r="D66" s="6" t="s">
        <v>268</v>
      </c>
      <c r="E66" s="6" t="s">
        <v>268</v>
      </c>
      <c r="F66" s="6" t="s">
        <v>268</v>
      </c>
      <c r="G66" s="6" t="s">
        <v>268</v>
      </c>
      <c r="H66" s="6" t="s">
        <v>268</v>
      </c>
      <c r="I66" s="6" t="s">
        <v>268</v>
      </c>
      <c r="J66" s="6" t="s">
        <v>268</v>
      </c>
      <c r="K66" s="5">
        <v>0.5</v>
      </c>
      <c r="L66" s="6">
        <v>205403</v>
      </c>
      <c r="M66" s="6">
        <v>416542</v>
      </c>
      <c r="N66" s="5">
        <v>0.4</v>
      </c>
      <c r="O66" s="6">
        <v>168273</v>
      </c>
      <c r="P66" s="6">
        <v>408862</v>
      </c>
      <c r="Q66" s="5">
        <v>0.4</v>
      </c>
      <c r="R66" s="6">
        <v>171026</v>
      </c>
      <c r="S66" s="6">
        <v>404343</v>
      </c>
      <c r="T66" s="5">
        <v>0.4</v>
      </c>
      <c r="U66" s="6">
        <v>169809</v>
      </c>
      <c r="V66" s="6">
        <v>407464</v>
      </c>
      <c r="W66" s="5">
        <v>0.4</v>
      </c>
      <c r="X66" s="6">
        <v>172078</v>
      </c>
      <c r="Y66" s="6">
        <v>406004</v>
      </c>
      <c r="Z66" s="5">
        <v>0.4</v>
      </c>
      <c r="AA66" s="6">
        <v>173530</v>
      </c>
      <c r="AB66" s="6">
        <v>405995</v>
      </c>
    </row>
    <row r="67" spans="1:28" ht="20.100000000000001" customHeight="1">
      <c r="A67" s="9" t="s">
        <v>166</v>
      </c>
      <c r="B67" s="5">
        <v>0.5</v>
      </c>
      <c r="C67" s="6">
        <v>31529</v>
      </c>
      <c r="D67" s="6">
        <v>67667</v>
      </c>
      <c r="E67" s="5">
        <v>0.5</v>
      </c>
      <c r="F67" s="6">
        <v>33337</v>
      </c>
      <c r="G67" s="6">
        <v>68010</v>
      </c>
      <c r="H67" s="5">
        <v>0.5</v>
      </c>
      <c r="I67" s="6">
        <v>34429</v>
      </c>
      <c r="J67" s="6">
        <v>68754</v>
      </c>
      <c r="K67" s="5">
        <v>0.5</v>
      </c>
      <c r="L67" s="6">
        <v>34239</v>
      </c>
      <c r="M67" s="6">
        <v>68896</v>
      </c>
      <c r="N67" s="5">
        <v>1.2</v>
      </c>
      <c r="O67" s="6">
        <v>83721</v>
      </c>
      <c r="P67" s="6">
        <v>69178</v>
      </c>
      <c r="Q67" s="5">
        <v>1.1000000000000001</v>
      </c>
      <c r="R67" s="6">
        <v>73836</v>
      </c>
      <c r="S67" s="6">
        <v>69203</v>
      </c>
      <c r="T67" s="5">
        <v>0.8</v>
      </c>
      <c r="U67" s="6">
        <v>52791</v>
      </c>
      <c r="V67" s="6">
        <v>69693</v>
      </c>
      <c r="W67" s="5">
        <v>0.7</v>
      </c>
      <c r="X67" s="6">
        <v>46248</v>
      </c>
      <c r="Y67" s="6">
        <v>69803</v>
      </c>
      <c r="Z67" s="5">
        <v>0.8</v>
      </c>
      <c r="AA67" s="6">
        <v>53160</v>
      </c>
      <c r="AB67" s="6">
        <v>69005</v>
      </c>
    </row>
    <row r="68" spans="1:28" ht="20.100000000000001" customHeight="1">
      <c r="A68" s="9" t="s">
        <v>174</v>
      </c>
      <c r="B68" s="5">
        <v>0.5</v>
      </c>
      <c r="C68" s="6">
        <v>10447</v>
      </c>
      <c r="D68" s="6">
        <v>20962</v>
      </c>
      <c r="E68" s="5">
        <v>0.5</v>
      </c>
      <c r="F68" s="6">
        <v>11189</v>
      </c>
      <c r="G68" s="6">
        <v>21351</v>
      </c>
      <c r="H68" s="5">
        <v>0.5</v>
      </c>
      <c r="I68" s="6">
        <v>11793</v>
      </c>
      <c r="J68" s="6">
        <v>21573</v>
      </c>
      <c r="K68" s="5">
        <v>0.6</v>
      </c>
      <c r="L68" s="6">
        <v>12044</v>
      </c>
      <c r="M68" s="6">
        <v>21036</v>
      </c>
      <c r="N68" s="5">
        <v>0.6</v>
      </c>
      <c r="O68" s="6">
        <v>12030</v>
      </c>
      <c r="P68" s="6">
        <v>20566</v>
      </c>
      <c r="Q68" s="5">
        <v>0.6</v>
      </c>
      <c r="R68" s="6">
        <v>12418</v>
      </c>
      <c r="S68" s="6">
        <v>20455</v>
      </c>
      <c r="T68" s="5">
        <v>0.6</v>
      </c>
      <c r="U68" s="6">
        <v>12666</v>
      </c>
      <c r="V68" s="6">
        <v>20342</v>
      </c>
      <c r="W68" s="5">
        <v>0.6</v>
      </c>
      <c r="X68" s="6">
        <v>13350</v>
      </c>
      <c r="Y68" s="6">
        <v>20613</v>
      </c>
      <c r="Z68" s="5">
        <v>0.7</v>
      </c>
      <c r="AA68" s="6">
        <v>13716</v>
      </c>
      <c r="AB68" s="6">
        <v>20377</v>
      </c>
    </row>
    <row r="69" spans="1:28" ht="20.100000000000001" customHeight="1">
      <c r="A69" s="9" t="s">
        <v>94</v>
      </c>
      <c r="B69" s="5">
        <v>0.4</v>
      </c>
      <c r="C69" s="6">
        <v>611280</v>
      </c>
      <c r="D69" s="6">
        <v>1472199</v>
      </c>
      <c r="E69" s="5">
        <v>0.4</v>
      </c>
      <c r="F69" s="6">
        <v>633375</v>
      </c>
      <c r="G69" s="6">
        <v>1469214</v>
      </c>
      <c r="H69" s="5">
        <v>0.4</v>
      </c>
      <c r="I69" s="6">
        <v>649293</v>
      </c>
      <c r="J69" s="6">
        <v>1463770</v>
      </c>
      <c r="K69" s="5">
        <v>0.5</v>
      </c>
      <c r="L69" s="6">
        <v>664316</v>
      </c>
      <c r="M69" s="6">
        <v>1459336</v>
      </c>
      <c r="N69" s="5">
        <v>0.5</v>
      </c>
      <c r="O69" s="6">
        <v>676281</v>
      </c>
      <c r="P69" s="6">
        <v>1456468</v>
      </c>
      <c r="Q69" s="5">
        <v>0.5</v>
      </c>
      <c r="R69" s="6">
        <v>691740</v>
      </c>
      <c r="S69" s="6">
        <v>1450062</v>
      </c>
      <c r="T69" s="5">
        <v>0.5</v>
      </c>
      <c r="U69" s="6">
        <v>700783</v>
      </c>
      <c r="V69" s="6">
        <v>1441611</v>
      </c>
      <c r="W69" s="5">
        <v>0.5</v>
      </c>
      <c r="X69" s="6">
        <v>714401</v>
      </c>
      <c r="Y69" s="6">
        <v>1431050</v>
      </c>
      <c r="Z69" s="5">
        <v>0.5</v>
      </c>
      <c r="AA69" s="6">
        <v>723256</v>
      </c>
      <c r="AB69" s="6">
        <v>1419237</v>
      </c>
    </row>
    <row r="70" spans="1:28" ht="20.100000000000001" customHeight="1">
      <c r="A70" s="9" t="s">
        <v>97</v>
      </c>
      <c r="B70" s="5">
        <v>0.4</v>
      </c>
      <c r="C70" s="6">
        <v>35884</v>
      </c>
      <c r="D70" s="6">
        <v>98784</v>
      </c>
      <c r="E70" s="5">
        <v>0.4</v>
      </c>
      <c r="F70" s="6">
        <v>36065</v>
      </c>
      <c r="G70" s="6">
        <v>95791</v>
      </c>
      <c r="H70" s="5">
        <v>0.4</v>
      </c>
      <c r="I70" s="6">
        <v>37028</v>
      </c>
      <c r="J70" s="6">
        <v>95448</v>
      </c>
      <c r="K70" s="5">
        <v>0.4</v>
      </c>
      <c r="L70" s="6">
        <v>37558</v>
      </c>
      <c r="M70" s="6">
        <v>94475</v>
      </c>
      <c r="N70" s="5">
        <v>0.4</v>
      </c>
      <c r="O70" s="6">
        <v>40670</v>
      </c>
      <c r="P70" s="6">
        <v>98585</v>
      </c>
      <c r="Q70" s="5">
        <v>0.4</v>
      </c>
      <c r="R70" s="6">
        <v>43819</v>
      </c>
      <c r="S70" s="6">
        <v>102897</v>
      </c>
      <c r="T70" s="5">
        <v>0.4</v>
      </c>
      <c r="U70" s="6">
        <v>45162</v>
      </c>
      <c r="V70" s="6">
        <v>103470</v>
      </c>
      <c r="W70" s="5">
        <v>0.4</v>
      </c>
      <c r="X70" s="6">
        <v>46842</v>
      </c>
      <c r="Y70" s="6">
        <v>105909</v>
      </c>
      <c r="Z70" s="5">
        <v>0.5</v>
      </c>
      <c r="AA70" s="6">
        <v>48539</v>
      </c>
      <c r="AB70" s="6">
        <v>107176</v>
      </c>
    </row>
    <row r="71" spans="1:28" ht="20.100000000000001" customHeight="1">
      <c r="A71" s="9" t="s">
        <v>99</v>
      </c>
      <c r="B71" s="5">
        <v>0.5</v>
      </c>
      <c r="C71" s="6">
        <v>137421</v>
      </c>
      <c r="D71" s="6">
        <v>305028</v>
      </c>
      <c r="E71" s="5">
        <v>0.5</v>
      </c>
      <c r="F71" s="6">
        <v>147822</v>
      </c>
      <c r="G71" s="6">
        <v>309579</v>
      </c>
      <c r="H71" s="5">
        <v>0.5</v>
      </c>
      <c r="I71" s="6">
        <v>148176</v>
      </c>
      <c r="J71" s="6">
        <v>306957</v>
      </c>
      <c r="K71" s="5">
        <v>0.5</v>
      </c>
      <c r="L71" s="6">
        <v>149589</v>
      </c>
      <c r="M71" s="6">
        <v>304172</v>
      </c>
      <c r="N71" s="5">
        <v>0.5</v>
      </c>
      <c r="O71" s="6">
        <v>148351</v>
      </c>
      <c r="P71" s="6">
        <v>300975</v>
      </c>
      <c r="Q71" s="5">
        <v>0.5</v>
      </c>
      <c r="R71" s="6">
        <v>149682</v>
      </c>
      <c r="S71" s="6">
        <v>296576</v>
      </c>
      <c r="T71" s="5">
        <v>0.5</v>
      </c>
      <c r="U71" s="6">
        <v>148704</v>
      </c>
      <c r="V71" s="6">
        <v>291231</v>
      </c>
      <c r="W71" s="5">
        <v>0.5</v>
      </c>
      <c r="X71" s="6">
        <v>152134</v>
      </c>
      <c r="Y71" s="6">
        <v>287401</v>
      </c>
      <c r="Z71" s="5">
        <v>0.5</v>
      </c>
      <c r="AA71" s="6">
        <v>152640</v>
      </c>
      <c r="AB71" s="6">
        <v>283991</v>
      </c>
    </row>
    <row r="72" spans="1:28" ht="20.100000000000001" customHeight="1">
      <c r="A72" s="9" t="s">
        <v>96</v>
      </c>
      <c r="B72" s="5">
        <v>0.4</v>
      </c>
      <c r="C72" s="6">
        <v>83911</v>
      </c>
      <c r="D72" s="6">
        <v>221318</v>
      </c>
      <c r="E72" s="5">
        <v>0.4</v>
      </c>
      <c r="F72" s="6">
        <v>85649</v>
      </c>
      <c r="G72" s="6">
        <v>219729</v>
      </c>
      <c r="H72" s="5">
        <v>0.4</v>
      </c>
      <c r="I72" s="6">
        <v>87306</v>
      </c>
      <c r="J72" s="6">
        <v>218454</v>
      </c>
      <c r="K72" s="5">
        <v>0.4</v>
      </c>
      <c r="L72" s="6">
        <v>88536</v>
      </c>
      <c r="M72" s="6">
        <v>216369</v>
      </c>
      <c r="N72" s="5">
        <v>0.4</v>
      </c>
      <c r="O72" s="6">
        <v>91705</v>
      </c>
      <c r="P72" s="6">
        <v>218060</v>
      </c>
      <c r="Q72" s="5">
        <v>0.4</v>
      </c>
      <c r="R72" s="6">
        <v>93068</v>
      </c>
      <c r="S72" s="6">
        <v>214579</v>
      </c>
      <c r="T72" s="5">
        <v>0.4</v>
      </c>
      <c r="U72" s="6">
        <v>95593</v>
      </c>
      <c r="V72" s="6">
        <v>215575</v>
      </c>
      <c r="W72" s="5">
        <v>0.5</v>
      </c>
      <c r="X72" s="6">
        <v>95652</v>
      </c>
      <c r="Y72" s="6">
        <v>212379</v>
      </c>
      <c r="Z72" s="5">
        <v>0.5</v>
      </c>
      <c r="AA72" s="6">
        <v>96558</v>
      </c>
      <c r="AB72" s="6">
        <v>209646</v>
      </c>
    </row>
    <row r="73" spans="1:28" ht="20.100000000000001" customHeight="1">
      <c r="A73" s="9" t="s">
        <v>98</v>
      </c>
      <c r="B73" s="5">
        <v>0.4</v>
      </c>
      <c r="C73" s="6">
        <v>178869</v>
      </c>
      <c r="D73" s="6">
        <v>446316</v>
      </c>
      <c r="E73" s="5">
        <v>0.4</v>
      </c>
      <c r="F73" s="6">
        <v>183041</v>
      </c>
      <c r="G73" s="6">
        <v>441066</v>
      </c>
      <c r="H73" s="5">
        <v>0.4</v>
      </c>
      <c r="I73" s="6">
        <v>189027</v>
      </c>
      <c r="J73" s="6">
        <v>438780</v>
      </c>
      <c r="K73" s="5">
        <v>0.4</v>
      </c>
      <c r="L73" s="6">
        <v>194026</v>
      </c>
      <c r="M73" s="6">
        <v>439773</v>
      </c>
      <c r="N73" s="5">
        <v>0.5</v>
      </c>
      <c r="O73" s="6">
        <v>195220</v>
      </c>
      <c r="P73" s="6">
        <v>433533</v>
      </c>
      <c r="Q73" s="5">
        <v>0.5</v>
      </c>
      <c r="R73" s="6">
        <v>198229</v>
      </c>
      <c r="S73" s="6">
        <v>430431</v>
      </c>
      <c r="T73" s="5">
        <v>0.5</v>
      </c>
      <c r="U73" s="6">
        <v>200394</v>
      </c>
      <c r="V73" s="6">
        <v>427114</v>
      </c>
      <c r="W73" s="5">
        <v>0.5</v>
      </c>
      <c r="X73" s="6">
        <v>204359</v>
      </c>
      <c r="Y73" s="6">
        <v>424707</v>
      </c>
      <c r="Z73" s="5">
        <v>0.5</v>
      </c>
      <c r="AA73" s="6">
        <v>207415</v>
      </c>
      <c r="AB73" s="6">
        <v>421683</v>
      </c>
    </row>
    <row r="74" spans="1:28" ht="20.100000000000001" customHeight="1">
      <c r="A74" s="9" t="s">
        <v>95</v>
      </c>
      <c r="B74" s="5">
        <v>0.4</v>
      </c>
      <c r="C74" s="6">
        <v>175195</v>
      </c>
      <c r="D74" s="6">
        <v>400753</v>
      </c>
      <c r="E74" s="5">
        <v>0.4</v>
      </c>
      <c r="F74" s="6">
        <v>180798</v>
      </c>
      <c r="G74" s="6">
        <v>403049</v>
      </c>
      <c r="H74" s="5">
        <v>0.5</v>
      </c>
      <c r="I74" s="6">
        <v>187756</v>
      </c>
      <c r="J74" s="6">
        <v>404131</v>
      </c>
      <c r="K74" s="5">
        <v>0.5</v>
      </c>
      <c r="L74" s="6">
        <v>194607</v>
      </c>
      <c r="M74" s="6">
        <v>404547</v>
      </c>
      <c r="N74" s="5">
        <v>0.5</v>
      </c>
      <c r="O74" s="6">
        <v>200335</v>
      </c>
      <c r="P74" s="6">
        <v>405315</v>
      </c>
      <c r="Q74" s="5">
        <v>0.5</v>
      </c>
      <c r="R74" s="6">
        <v>206942</v>
      </c>
      <c r="S74" s="6">
        <v>405579</v>
      </c>
      <c r="T74" s="5">
        <v>0.5</v>
      </c>
      <c r="U74" s="6">
        <v>210930</v>
      </c>
      <c r="V74" s="6">
        <v>404221</v>
      </c>
      <c r="W74" s="5">
        <v>0.5</v>
      </c>
      <c r="X74" s="6">
        <v>215414</v>
      </c>
      <c r="Y74" s="6">
        <v>400654</v>
      </c>
      <c r="Z74" s="5">
        <v>0.5</v>
      </c>
      <c r="AA74" s="6">
        <v>218104</v>
      </c>
      <c r="AB74" s="6">
        <v>396741</v>
      </c>
    </row>
    <row r="75" spans="1:28" ht="20.100000000000001" customHeight="1">
      <c r="A75" s="9" t="s">
        <v>110</v>
      </c>
      <c r="B75" s="5">
        <v>0.4</v>
      </c>
      <c r="C75" s="6">
        <v>632954</v>
      </c>
      <c r="D75" s="6">
        <v>1518775</v>
      </c>
      <c r="E75" s="5">
        <v>0.4</v>
      </c>
      <c r="F75" s="6">
        <v>648084</v>
      </c>
      <c r="G75" s="6">
        <v>1514370</v>
      </c>
      <c r="H75" s="5">
        <v>0.4</v>
      </c>
      <c r="I75" s="6">
        <v>659619</v>
      </c>
      <c r="J75" s="6">
        <v>1502227</v>
      </c>
      <c r="K75" s="5">
        <v>0.4</v>
      </c>
      <c r="L75" s="6">
        <v>669959</v>
      </c>
      <c r="M75" s="6">
        <v>1489936</v>
      </c>
      <c r="N75" s="5">
        <v>0.5</v>
      </c>
      <c r="O75" s="6">
        <v>673899</v>
      </c>
      <c r="P75" s="6">
        <v>1474870</v>
      </c>
      <c r="Q75" s="5">
        <v>0.5</v>
      </c>
      <c r="R75" s="6">
        <v>686429</v>
      </c>
      <c r="S75" s="6">
        <v>1463882</v>
      </c>
      <c r="T75" s="5">
        <v>0.5</v>
      </c>
      <c r="U75" s="6">
        <v>692702</v>
      </c>
      <c r="V75" s="6">
        <v>1452251</v>
      </c>
      <c r="W75" s="5">
        <v>0.5</v>
      </c>
      <c r="X75" s="6">
        <v>707928</v>
      </c>
      <c r="Y75" s="6">
        <v>1446072</v>
      </c>
      <c r="Z75" s="5">
        <v>0.5</v>
      </c>
      <c r="AA75" s="6">
        <v>723374</v>
      </c>
      <c r="AB75" s="6">
        <v>1442216</v>
      </c>
    </row>
    <row r="76" spans="1:28" ht="20.100000000000001" customHeight="1">
      <c r="A76" s="9" t="s">
        <v>112</v>
      </c>
      <c r="B76" s="5">
        <v>0.4</v>
      </c>
      <c r="C76" s="6">
        <v>90130</v>
      </c>
      <c r="D76" s="6">
        <v>239579</v>
      </c>
      <c r="E76" s="5">
        <v>0.4</v>
      </c>
      <c r="F76" s="6">
        <v>90745</v>
      </c>
      <c r="G76" s="6">
        <v>234959</v>
      </c>
      <c r="H76" s="5">
        <v>0.4</v>
      </c>
      <c r="I76" s="6">
        <v>91232</v>
      </c>
      <c r="J76" s="6">
        <v>230516</v>
      </c>
      <c r="K76" s="5">
        <v>0.4</v>
      </c>
      <c r="L76" s="6">
        <v>92725</v>
      </c>
      <c r="M76" s="6">
        <v>229071</v>
      </c>
      <c r="N76" s="5">
        <v>0.4</v>
      </c>
      <c r="O76" s="6">
        <v>93431</v>
      </c>
      <c r="P76" s="6">
        <v>226771</v>
      </c>
      <c r="Q76" s="5">
        <v>0.4</v>
      </c>
      <c r="R76" s="6">
        <v>94440</v>
      </c>
      <c r="S76" s="6">
        <v>223021</v>
      </c>
      <c r="T76" s="5">
        <v>0.4</v>
      </c>
      <c r="U76" s="6">
        <v>96336</v>
      </c>
      <c r="V76" s="6">
        <v>222222</v>
      </c>
      <c r="W76" s="5">
        <v>0.4</v>
      </c>
      <c r="X76" s="6">
        <v>97212</v>
      </c>
      <c r="Y76" s="6">
        <v>219751</v>
      </c>
      <c r="Z76" s="5">
        <v>0.5</v>
      </c>
      <c r="AA76" s="6">
        <v>98008</v>
      </c>
      <c r="AB76" s="6">
        <v>217628</v>
      </c>
    </row>
    <row r="77" spans="1:28" ht="20.100000000000001" customHeight="1">
      <c r="A77" s="9" t="s">
        <v>115</v>
      </c>
      <c r="B77" s="5">
        <v>0.4</v>
      </c>
      <c r="C77" s="6">
        <v>100162</v>
      </c>
      <c r="D77" s="6">
        <v>256186</v>
      </c>
      <c r="E77" s="5">
        <v>0.4</v>
      </c>
      <c r="F77" s="6">
        <v>101040</v>
      </c>
      <c r="G77" s="6">
        <v>252490</v>
      </c>
      <c r="H77" s="5">
        <v>0.4</v>
      </c>
      <c r="I77" s="6">
        <v>102164</v>
      </c>
      <c r="J77" s="6">
        <v>248933</v>
      </c>
      <c r="K77" s="5">
        <v>0.4</v>
      </c>
      <c r="L77" s="6">
        <v>102430</v>
      </c>
      <c r="M77" s="6">
        <v>244421</v>
      </c>
      <c r="N77" s="5">
        <v>0.4</v>
      </c>
      <c r="O77" s="6">
        <v>102512</v>
      </c>
      <c r="P77" s="6">
        <v>240473</v>
      </c>
      <c r="Q77" s="5">
        <v>0.4</v>
      </c>
      <c r="R77" s="6">
        <v>102496</v>
      </c>
      <c r="S77" s="6">
        <v>235550</v>
      </c>
      <c r="T77" s="5">
        <v>0.4</v>
      </c>
      <c r="U77" s="6">
        <v>101770</v>
      </c>
      <c r="V77" s="6">
        <v>230341</v>
      </c>
      <c r="W77" s="5">
        <v>0.5</v>
      </c>
      <c r="X77" s="6">
        <v>102273</v>
      </c>
      <c r="Y77" s="6">
        <v>227108</v>
      </c>
      <c r="Z77" s="5">
        <v>0.5</v>
      </c>
      <c r="AA77" s="6">
        <v>101961</v>
      </c>
      <c r="AB77" s="6">
        <v>223256</v>
      </c>
    </row>
    <row r="78" spans="1:28" ht="20.100000000000001" customHeight="1">
      <c r="A78" s="9" t="s">
        <v>113</v>
      </c>
      <c r="B78" s="5">
        <v>0.4</v>
      </c>
      <c r="C78" s="6">
        <v>197837</v>
      </c>
      <c r="D78" s="6">
        <v>490859</v>
      </c>
      <c r="E78" s="5">
        <v>0.4</v>
      </c>
      <c r="F78" s="6">
        <v>203515</v>
      </c>
      <c r="G78" s="6">
        <v>491011</v>
      </c>
      <c r="H78" s="5">
        <v>0.4</v>
      </c>
      <c r="I78" s="6">
        <v>206701</v>
      </c>
      <c r="J78" s="6">
        <v>487448</v>
      </c>
      <c r="K78" s="5">
        <v>0.4</v>
      </c>
      <c r="L78" s="6">
        <v>210213</v>
      </c>
      <c r="M78" s="6">
        <v>484663</v>
      </c>
      <c r="N78" s="5">
        <v>0.4</v>
      </c>
      <c r="O78" s="6">
        <v>210639</v>
      </c>
      <c r="P78" s="6">
        <v>481222</v>
      </c>
      <c r="Q78" s="5">
        <v>0.4</v>
      </c>
      <c r="R78" s="6">
        <v>213714</v>
      </c>
      <c r="S78" s="6">
        <v>477880</v>
      </c>
      <c r="T78" s="5">
        <v>0.5</v>
      </c>
      <c r="U78" s="6">
        <v>215910</v>
      </c>
      <c r="V78" s="6">
        <v>473365</v>
      </c>
      <c r="W78" s="5">
        <v>0.5</v>
      </c>
      <c r="X78" s="6">
        <v>220359</v>
      </c>
      <c r="Y78" s="6">
        <v>470374</v>
      </c>
      <c r="Z78" s="5">
        <v>0.5</v>
      </c>
      <c r="AA78" s="6">
        <v>227435</v>
      </c>
      <c r="AB78" s="6">
        <v>464634</v>
      </c>
    </row>
    <row r="79" spans="1:28" ht="20.100000000000001" customHeight="1">
      <c r="A79" s="9" t="s">
        <v>114</v>
      </c>
      <c r="B79" s="5">
        <v>0.5</v>
      </c>
      <c r="C79" s="6">
        <v>153729</v>
      </c>
      <c r="D79" s="6">
        <v>335312</v>
      </c>
      <c r="E79" s="5">
        <v>0.5</v>
      </c>
      <c r="F79" s="6">
        <v>160667</v>
      </c>
      <c r="G79" s="6">
        <v>343222</v>
      </c>
      <c r="H79" s="5">
        <v>0.5</v>
      </c>
      <c r="I79" s="6">
        <v>167833</v>
      </c>
      <c r="J79" s="6">
        <v>348428</v>
      </c>
      <c r="K79" s="5">
        <v>0.5</v>
      </c>
      <c r="L79" s="6">
        <v>172388</v>
      </c>
      <c r="M79" s="6">
        <v>349790</v>
      </c>
      <c r="N79" s="5">
        <v>0.5</v>
      </c>
      <c r="O79" s="6">
        <v>176623</v>
      </c>
      <c r="P79" s="6">
        <v>349373</v>
      </c>
      <c r="Q79" s="5">
        <v>0.5</v>
      </c>
      <c r="R79" s="6">
        <v>182925</v>
      </c>
      <c r="S79" s="6">
        <v>351047</v>
      </c>
      <c r="T79" s="5">
        <v>0.5</v>
      </c>
      <c r="U79" s="6">
        <v>185075</v>
      </c>
      <c r="V79" s="6">
        <v>351277</v>
      </c>
      <c r="W79" s="5">
        <v>0.5</v>
      </c>
      <c r="X79" s="6">
        <v>191847</v>
      </c>
      <c r="Y79" s="6">
        <v>356093</v>
      </c>
      <c r="Z79" s="5">
        <v>0.5</v>
      </c>
      <c r="AA79" s="6">
        <v>200481</v>
      </c>
      <c r="AB79" s="6">
        <v>366845</v>
      </c>
    </row>
    <row r="80" spans="1:28" ht="20.100000000000001" customHeight="1">
      <c r="A80" s="9" t="s">
        <v>111</v>
      </c>
      <c r="B80" s="5">
        <v>0.5</v>
      </c>
      <c r="C80" s="6">
        <v>91096</v>
      </c>
      <c r="D80" s="6">
        <v>196839</v>
      </c>
      <c r="E80" s="5">
        <v>0.5</v>
      </c>
      <c r="F80" s="6">
        <v>92117</v>
      </c>
      <c r="G80" s="6">
        <v>192688</v>
      </c>
      <c r="H80" s="5">
        <v>0.5</v>
      </c>
      <c r="I80" s="6">
        <v>91689</v>
      </c>
      <c r="J80" s="6">
        <v>186902</v>
      </c>
      <c r="K80" s="5">
        <v>0.5</v>
      </c>
      <c r="L80" s="6">
        <v>92203</v>
      </c>
      <c r="M80" s="6">
        <v>181991</v>
      </c>
      <c r="N80" s="5">
        <v>0.5</v>
      </c>
      <c r="O80" s="6">
        <v>90694</v>
      </c>
      <c r="P80" s="6">
        <v>177031</v>
      </c>
      <c r="Q80" s="5">
        <v>0.5</v>
      </c>
      <c r="R80" s="6">
        <v>92854</v>
      </c>
      <c r="S80" s="6">
        <v>176384</v>
      </c>
      <c r="T80" s="5">
        <v>0.5</v>
      </c>
      <c r="U80" s="6">
        <v>93611</v>
      </c>
      <c r="V80" s="6">
        <v>175046</v>
      </c>
      <c r="W80" s="5">
        <v>0.6</v>
      </c>
      <c r="X80" s="6">
        <v>96237</v>
      </c>
      <c r="Y80" s="6">
        <v>172746</v>
      </c>
      <c r="Z80" s="5">
        <v>0.6</v>
      </c>
      <c r="AA80" s="6">
        <v>95489</v>
      </c>
      <c r="AB80" s="6">
        <v>169853</v>
      </c>
    </row>
    <row r="81" spans="1:28" ht="20.100000000000001" customHeight="1">
      <c r="A81" s="9" t="s">
        <v>159</v>
      </c>
      <c r="B81" s="5">
        <v>0.4</v>
      </c>
      <c r="C81" s="6">
        <v>525092</v>
      </c>
      <c r="D81" s="6">
        <v>1173534</v>
      </c>
      <c r="E81" s="5">
        <v>0.5</v>
      </c>
      <c r="F81" s="6">
        <v>538720</v>
      </c>
      <c r="G81" s="6">
        <v>1172304</v>
      </c>
      <c r="H81" s="5">
        <v>0.5</v>
      </c>
      <c r="I81" s="6">
        <v>549489</v>
      </c>
      <c r="J81" s="6">
        <v>1165132</v>
      </c>
      <c r="K81" s="5">
        <v>0.5</v>
      </c>
      <c r="L81" s="6">
        <v>558106</v>
      </c>
      <c r="M81" s="6">
        <v>1155623</v>
      </c>
      <c r="N81" s="5">
        <v>0.5</v>
      </c>
      <c r="O81" s="6">
        <v>565639</v>
      </c>
      <c r="P81" s="6">
        <v>1148019</v>
      </c>
      <c r="Q81" s="5">
        <v>0.5</v>
      </c>
      <c r="R81" s="6">
        <v>575700</v>
      </c>
      <c r="S81" s="6">
        <v>1136017</v>
      </c>
      <c r="T81" s="5">
        <v>0.5</v>
      </c>
      <c r="U81" s="6">
        <v>581429</v>
      </c>
      <c r="V81" s="6">
        <v>1121592</v>
      </c>
      <c r="W81" s="5">
        <v>0.5</v>
      </c>
      <c r="X81" s="6">
        <v>588079</v>
      </c>
      <c r="Y81" s="6">
        <v>1110663</v>
      </c>
      <c r="Z81" s="5">
        <v>0.5</v>
      </c>
      <c r="AA81" s="6">
        <v>599266</v>
      </c>
      <c r="AB81" s="6">
        <v>1103661</v>
      </c>
    </row>
    <row r="82" spans="1:28" ht="20.100000000000001" customHeight="1">
      <c r="A82" s="9" t="s">
        <v>164</v>
      </c>
      <c r="B82" s="5">
        <v>0.4</v>
      </c>
      <c r="C82" s="6">
        <v>103209</v>
      </c>
      <c r="D82" s="6">
        <v>244481</v>
      </c>
      <c r="E82" s="5">
        <v>0.4</v>
      </c>
      <c r="F82" s="6">
        <v>104711</v>
      </c>
      <c r="G82" s="6">
        <v>242536</v>
      </c>
      <c r="H82" s="5">
        <v>0.4</v>
      </c>
      <c r="I82" s="6">
        <v>106022</v>
      </c>
      <c r="J82" s="6">
        <v>238652</v>
      </c>
      <c r="K82" s="5">
        <v>0.5</v>
      </c>
      <c r="L82" s="6">
        <v>105214</v>
      </c>
      <c r="M82" s="6">
        <v>231973</v>
      </c>
      <c r="N82" s="5">
        <v>0.5</v>
      </c>
      <c r="O82" s="6">
        <v>103245</v>
      </c>
      <c r="P82" s="6">
        <v>223581</v>
      </c>
      <c r="Q82" s="5">
        <v>0.5</v>
      </c>
      <c r="R82" s="6">
        <v>103005</v>
      </c>
      <c r="S82" s="6">
        <v>217595</v>
      </c>
      <c r="T82" s="5">
        <v>0.5</v>
      </c>
      <c r="U82" s="6">
        <v>103188</v>
      </c>
      <c r="V82" s="6">
        <v>212883</v>
      </c>
      <c r="W82" s="5">
        <v>0.5</v>
      </c>
      <c r="X82" s="6">
        <v>102765</v>
      </c>
      <c r="Y82" s="6">
        <v>208132</v>
      </c>
      <c r="Z82" s="5">
        <v>0.5</v>
      </c>
      <c r="AA82" s="6">
        <v>105322</v>
      </c>
      <c r="AB82" s="6">
        <v>208668</v>
      </c>
    </row>
    <row r="83" spans="1:28" ht="20.100000000000001" customHeight="1">
      <c r="A83" s="9" t="s">
        <v>160</v>
      </c>
      <c r="B83" s="5">
        <v>0.5</v>
      </c>
      <c r="C83" s="6">
        <v>155925</v>
      </c>
      <c r="D83" s="6">
        <v>343598</v>
      </c>
      <c r="E83" s="5">
        <v>0.5</v>
      </c>
      <c r="F83" s="6">
        <v>158270</v>
      </c>
      <c r="G83" s="6">
        <v>340714</v>
      </c>
      <c r="H83" s="5">
        <v>0.5</v>
      </c>
      <c r="I83" s="6">
        <v>159375</v>
      </c>
      <c r="J83" s="6">
        <v>335439</v>
      </c>
      <c r="K83" s="5">
        <v>0.5</v>
      </c>
      <c r="L83" s="6">
        <v>160084</v>
      </c>
      <c r="M83" s="6">
        <v>330732</v>
      </c>
      <c r="N83" s="5">
        <v>0.5</v>
      </c>
      <c r="O83" s="6">
        <v>159194</v>
      </c>
      <c r="P83" s="6">
        <v>323819</v>
      </c>
      <c r="Q83" s="5">
        <v>0.5</v>
      </c>
      <c r="R83" s="6">
        <v>161426</v>
      </c>
      <c r="S83" s="6">
        <v>320064</v>
      </c>
      <c r="T83" s="5">
        <v>0.5</v>
      </c>
      <c r="U83" s="6">
        <v>161912</v>
      </c>
      <c r="V83" s="6">
        <v>313819</v>
      </c>
      <c r="W83" s="5">
        <v>0.5</v>
      </c>
      <c r="X83" s="6">
        <v>162975</v>
      </c>
      <c r="Y83" s="6">
        <v>310638</v>
      </c>
      <c r="Z83" s="5">
        <v>0.5</v>
      </c>
      <c r="AA83" s="6">
        <v>164972</v>
      </c>
      <c r="AB83" s="6">
        <v>307232</v>
      </c>
    </row>
    <row r="84" spans="1:28" ht="20.100000000000001" customHeight="1">
      <c r="A84" s="9" t="s">
        <v>161</v>
      </c>
      <c r="B84" s="5">
        <v>0.4</v>
      </c>
      <c r="C84" s="6">
        <v>62533</v>
      </c>
      <c r="D84" s="6">
        <v>174963</v>
      </c>
      <c r="E84" s="5">
        <v>0.4</v>
      </c>
      <c r="F84" s="6">
        <v>64027</v>
      </c>
      <c r="G84" s="6">
        <v>174514</v>
      </c>
      <c r="H84" s="5">
        <v>0.4</v>
      </c>
      <c r="I84" s="6">
        <v>63743</v>
      </c>
      <c r="J84" s="6">
        <v>169605</v>
      </c>
      <c r="K84" s="5">
        <v>0.4</v>
      </c>
      <c r="L84" s="6">
        <v>63394</v>
      </c>
      <c r="M84" s="6">
        <v>164642</v>
      </c>
      <c r="N84" s="5">
        <v>0.4</v>
      </c>
      <c r="O84" s="6">
        <v>62468</v>
      </c>
      <c r="P84" s="6">
        <v>159656</v>
      </c>
      <c r="Q84" s="5">
        <v>0.4</v>
      </c>
      <c r="R84" s="6">
        <v>62846</v>
      </c>
      <c r="S84" s="6">
        <v>156806</v>
      </c>
      <c r="T84" s="5">
        <v>0.4</v>
      </c>
      <c r="U84" s="6">
        <v>63210</v>
      </c>
      <c r="V84" s="6">
        <v>154096</v>
      </c>
      <c r="W84" s="5">
        <v>0.4</v>
      </c>
      <c r="X84" s="6">
        <v>63550</v>
      </c>
      <c r="Y84" s="6">
        <v>151711</v>
      </c>
      <c r="Z84" s="5">
        <v>0.4</v>
      </c>
      <c r="AA84" s="6">
        <v>65465</v>
      </c>
      <c r="AB84" s="6">
        <v>152287</v>
      </c>
    </row>
    <row r="85" spans="1:28" ht="20.100000000000001" customHeight="1">
      <c r="A85" s="9" t="s">
        <v>162</v>
      </c>
      <c r="B85" s="5">
        <v>0.5</v>
      </c>
      <c r="C85" s="6">
        <v>91982</v>
      </c>
      <c r="D85" s="6">
        <v>191063</v>
      </c>
      <c r="E85" s="5">
        <v>0.5</v>
      </c>
      <c r="F85" s="6">
        <v>96285</v>
      </c>
      <c r="G85" s="6">
        <v>195285</v>
      </c>
      <c r="H85" s="5">
        <v>0.5</v>
      </c>
      <c r="I85" s="6">
        <v>100666</v>
      </c>
      <c r="J85" s="6">
        <v>200718</v>
      </c>
      <c r="K85" s="5">
        <v>0.5</v>
      </c>
      <c r="L85" s="6">
        <v>105875</v>
      </c>
      <c r="M85" s="6">
        <v>206434</v>
      </c>
      <c r="N85" s="5">
        <v>0.5</v>
      </c>
      <c r="O85" s="6">
        <v>113255</v>
      </c>
      <c r="P85" s="6">
        <v>217796</v>
      </c>
      <c r="Q85" s="5">
        <v>0.5</v>
      </c>
      <c r="R85" s="6">
        <v>118342</v>
      </c>
      <c r="S85" s="6">
        <v>219014</v>
      </c>
      <c r="T85" s="5">
        <v>0.6</v>
      </c>
      <c r="U85" s="6">
        <v>120528</v>
      </c>
      <c r="V85" s="6">
        <v>218735</v>
      </c>
      <c r="W85" s="5">
        <v>0.6</v>
      </c>
      <c r="X85" s="6">
        <v>123469</v>
      </c>
      <c r="Y85" s="6">
        <v>218670</v>
      </c>
      <c r="Z85" s="5">
        <v>0.6</v>
      </c>
      <c r="AA85" s="6">
        <v>125871</v>
      </c>
      <c r="AB85" s="6">
        <v>216477</v>
      </c>
    </row>
    <row r="86" spans="1:28" ht="20.100000000000001" customHeight="1">
      <c r="A86" s="9" t="s">
        <v>163</v>
      </c>
      <c r="B86" s="5">
        <v>0.5</v>
      </c>
      <c r="C86" s="6">
        <v>111443</v>
      </c>
      <c r="D86" s="6">
        <v>219429</v>
      </c>
      <c r="E86" s="5">
        <v>0.5</v>
      </c>
      <c r="F86" s="6">
        <v>115427</v>
      </c>
      <c r="G86" s="6">
        <v>219255</v>
      </c>
      <c r="H86" s="5">
        <v>0.5</v>
      </c>
      <c r="I86" s="6">
        <v>119683</v>
      </c>
      <c r="J86" s="6">
        <v>220718</v>
      </c>
      <c r="K86" s="5">
        <v>0.6</v>
      </c>
      <c r="L86" s="6">
        <v>123539</v>
      </c>
      <c r="M86" s="6">
        <v>221842</v>
      </c>
      <c r="N86" s="5">
        <v>0.6</v>
      </c>
      <c r="O86" s="6">
        <v>127477</v>
      </c>
      <c r="P86" s="6">
        <v>223167</v>
      </c>
      <c r="Q86" s="5">
        <v>0.6</v>
      </c>
      <c r="R86" s="6">
        <v>130081</v>
      </c>
      <c r="S86" s="6">
        <v>222538</v>
      </c>
      <c r="T86" s="5">
        <v>0.6</v>
      </c>
      <c r="U86" s="6">
        <v>132591</v>
      </c>
      <c r="V86" s="6">
        <v>222059</v>
      </c>
      <c r="W86" s="5">
        <v>0.6</v>
      </c>
      <c r="X86" s="6">
        <v>135320</v>
      </c>
      <c r="Y86" s="6">
        <v>221512</v>
      </c>
      <c r="Z86" s="5">
        <v>0.6</v>
      </c>
      <c r="AA86" s="6">
        <v>137636</v>
      </c>
      <c r="AB86" s="6">
        <v>218997</v>
      </c>
    </row>
    <row r="87" spans="1:28" ht="20.100000000000001" customHeight="1">
      <c r="A87" s="9" t="s">
        <v>158</v>
      </c>
      <c r="B87" s="5">
        <v>0.4</v>
      </c>
      <c r="C87" s="6">
        <v>93140</v>
      </c>
      <c r="D87" s="6">
        <v>210884</v>
      </c>
      <c r="E87" s="5">
        <v>0.5</v>
      </c>
      <c r="F87" s="6">
        <v>110419</v>
      </c>
      <c r="G87" s="6">
        <v>243048</v>
      </c>
      <c r="H87" s="5">
        <v>0.5</v>
      </c>
      <c r="I87" s="6">
        <v>129765</v>
      </c>
      <c r="J87" s="6">
        <v>280100</v>
      </c>
      <c r="K87" s="5">
        <v>0.5</v>
      </c>
      <c r="L87" s="6">
        <v>147925</v>
      </c>
      <c r="M87" s="6">
        <v>314126</v>
      </c>
      <c r="N87" s="5">
        <v>0.5</v>
      </c>
      <c r="O87" s="6">
        <v>163339</v>
      </c>
      <c r="P87" s="6">
        <v>340575</v>
      </c>
      <c r="Q87" s="5">
        <v>0.5</v>
      </c>
      <c r="R87" s="6">
        <v>174742</v>
      </c>
      <c r="S87" s="6">
        <v>355831</v>
      </c>
      <c r="T87" s="5">
        <v>0.5</v>
      </c>
      <c r="U87" s="6">
        <v>185042</v>
      </c>
      <c r="V87" s="6">
        <v>371895</v>
      </c>
      <c r="W87" s="5">
        <v>0.5</v>
      </c>
      <c r="X87" s="6">
        <v>193711</v>
      </c>
      <c r="Y87" s="6">
        <v>383591</v>
      </c>
      <c r="Z87" s="5">
        <v>0.5</v>
      </c>
      <c r="AA87" s="6">
        <v>198110</v>
      </c>
      <c r="AB87" s="6">
        <v>386525</v>
      </c>
    </row>
    <row r="88" spans="1:28" ht="20.100000000000001" customHeight="1">
      <c r="A88" s="9" t="s">
        <v>20</v>
      </c>
      <c r="B88" s="5">
        <v>0.4</v>
      </c>
      <c r="C88" s="6">
        <v>4917091</v>
      </c>
      <c r="D88" s="6">
        <v>12522606</v>
      </c>
      <c r="E88" s="5">
        <v>0.4</v>
      </c>
      <c r="F88" s="6">
        <v>5160921</v>
      </c>
      <c r="G88" s="6">
        <v>12716780</v>
      </c>
      <c r="H88" s="5">
        <v>0.4</v>
      </c>
      <c r="I88" s="6">
        <v>5386022</v>
      </c>
      <c r="J88" s="6">
        <v>12873895</v>
      </c>
      <c r="K88" s="5">
        <v>0.4</v>
      </c>
      <c r="L88" s="6">
        <v>5617611</v>
      </c>
      <c r="M88" s="6">
        <v>13077153</v>
      </c>
      <c r="N88" s="5">
        <v>0.4</v>
      </c>
      <c r="O88" s="6">
        <v>5765692</v>
      </c>
      <c r="P88" s="6">
        <v>13239666</v>
      </c>
      <c r="Q88" s="5">
        <v>0.4</v>
      </c>
      <c r="R88" s="6">
        <v>6004126</v>
      </c>
      <c r="S88" s="6">
        <v>13427014</v>
      </c>
      <c r="T88" s="5">
        <v>0.5</v>
      </c>
      <c r="U88" s="6">
        <v>6204452</v>
      </c>
      <c r="V88" s="6">
        <v>13565450</v>
      </c>
      <c r="W88" s="5">
        <v>0.5</v>
      </c>
      <c r="X88" s="6">
        <v>6378632</v>
      </c>
      <c r="Y88" s="6">
        <v>13589432</v>
      </c>
      <c r="Z88" s="5">
        <v>0.5</v>
      </c>
      <c r="AA88" s="6">
        <v>6525098</v>
      </c>
      <c r="AB88" s="6">
        <v>13630821</v>
      </c>
    </row>
    <row r="89" spans="1:28" ht="20.100000000000001" customHeight="1">
      <c r="A89" s="9" t="s">
        <v>33</v>
      </c>
      <c r="B89" s="5">
        <v>0.4</v>
      </c>
      <c r="C89" s="6">
        <v>455150</v>
      </c>
      <c r="D89" s="6">
        <v>1184624</v>
      </c>
      <c r="E89" s="5">
        <v>0.4</v>
      </c>
      <c r="F89" s="6">
        <v>475847</v>
      </c>
      <c r="G89" s="6">
        <v>1194041</v>
      </c>
      <c r="H89" s="5">
        <v>0.4</v>
      </c>
      <c r="I89" s="6">
        <v>491122</v>
      </c>
      <c r="J89" s="6">
        <v>1202628</v>
      </c>
      <c r="K89" s="5">
        <v>0.4</v>
      </c>
      <c r="L89" s="6">
        <v>504944</v>
      </c>
      <c r="M89" s="6">
        <v>1201166</v>
      </c>
      <c r="N89" s="5">
        <v>0.4</v>
      </c>
      <c r="O89" s="6">
        <v>507939</v>
      </c>
      <c r="P89" s="6">
        <v>1194465</v>
      </c>
      <c r="Q89" s="5">
        <v>0.4</v>
      </c>
      <c r="R89" s="6">
        <v>529578</v>
      </c>
      <c r="S89" s="6">
        <v>1186078</v>
      </c>
      <c r="T89" s="5">
        <v>0.5</v>
      </c>
      <c r="U89" s="6">
        <v>538105</v>
      </c>
      <c r="V89" s="6">
        <v>1183714</v>
      </c>
      <c r="W89" s="5">
        <v>0.5</v>
      </c>
      <c r="X89" s="6">
        <v>556550</v>
      </c>
      <c r="Y89" s="6">
        <v>1190964</v>
      </c>
      <c r="Z89" s="5">
        <v>0.5</v>
      </c>
      <c r="AA89" s="6">
        <v>569460</v>
      </c>
      <c r="AB89" s="6">
        <v>1197257</v>
      </c>
    </row>
    <row r="90" spans="1:28" ht="20.100000000000001" customHeight="1">
      <c r="A90" s="9" t="s">
        <v>32</v>
      </c>
      <c r="B90" s="5">
        <v>0.3</v>
      </c>
      <c r="C90" s="6">
        <v>322510</v>
      </c>
      <c r="D90" s="6">
        <v>971424</v>
      </c>
      <c r="E90" s="5">
        <v>0.3</v>
      </c>
      <c r="F90" s="6">
        <v>332798</v>
      </c>
      <c r="G90" s="6">
        <v>974580</v>
      </c>
      <c r="H90" s="5">
        <v>0.4</v>
      </c>
      <c r="I90" s="6">
        <v>338669</v>
      </c>
      <c r="J90" s="6">
        <v>967510</v>
      </c>
      <c r="K90" s="5">
        <v>0.4</v>
      </c>
      <c r="L90" s="6">
        <v>340311</v>
      </c>
      <c r="M90" s="6">
        <v>954347</v>
      </c>
      <c r="N90" s="5">
        <v>0.4</v>
      </c>
      <c r="O90" s="6">
        <v>339068</v>
      </c>
      <c r="P90" s="6">
        <v>942724</v>
      </c>
      <c r="Q90" s="5">
        <v>0.4</v>
      </c>
      <c r="R90" s="6">
        <v>345902</v>
      </c>
      <c r="S90" s="6">
        <v>940064</v>
      </c>
      <c r="T90" s="5">
        <v>0.4</v>
      </c>
      <c r="U90" s="6">
        <v>351186</v>
      </c>
      <c r="V90" s="6">
        <v>930948</v>
      </c>
      <c r="W90" s="5">
        <v>0.4</v>
      </c>
      <c r="X90" s="6">
        <v>356554</v>
      </c>
      <c r="Y90" s="6">
        <v>922518</v>
      </c>
      <c r="Z90" s="5">
        <v>0.4</v>
      </c>
      <c r="AA90" s="6">
        <v>361213</v>
      </c>
      <c r="AB90" s="6">
        <v>919747</v>
      </c>
    </row>
    <row r="91" spans="1:28" ht="20.100000000000001" customHeight="1">
      <c r="A91" s="9" t="s">
        <v>45</v>
      </c>
      <c r="B91" s="5">
        <v>0.3</v>
      </c>
      <c r="C91" s="6">
        <v>138261</v>
      </c>
      <c r="D91" s="6">
        <v>433937</v>
      </c>
      <c r="E91" s="5">
        <v>0.3</v>
      </c>
      <c r="F91" s="6">
        <v>144118</v>
      </c>
      <c r="G91" s="6">
        <v>438457</v>
      </c>
      <c r="H91" s="5">
        <v>0.3</v>
      </c>
      <c r="I91" s="6">
        <v>149187</v>
      </c>
      <c r="J91" s="6">
        <v>441584</v>
      </c>
      <c r="K91" s="5">
        <v>0.3</v>
      </c>
      <c r="L91" s="6">
        <v>155356</v>
      </c>
      <c r="M91" s="6">
        <v>447026</v>
      </c>
      <c r="N91" s="5">
        <v>0.4</v>
      </c>
      <c r="O91" s="6">
        <v>159070</v>
      </c>
      <c r="P91" s="6">
        <v>451868</v>
      </c>
      <c r="Q91" s="5">
        <v>0.4</v>
      </c>
      <c r="R91" s="6">
        <v>167461</v>
      </c>
      <c r="S91" s="6">
        <v>461710</v>
      </c>
      <c r="T91" s="5">
        <v>0.4</v>
      </c>
      <c r="U91" s="6">
        <v>172542</v>
      </c>
      <c r="V91" s="6">
        <v>463661</v>
      </c>
      <c r="W91" s="5">
        <v>0.4</v>
      </c>
      <c r="X91" s="6">
        <v>177755</v>
      </c>
      <c r="Y91" s="6">
        <v>463724</v>
      </c>
      <c r="Z91" s="5">
        <v>0.4</v>
      </c>
      <c r="AA91" s="6">
        <v>181038</v>
      </c>
      <c r="AB91" s="6">
        <v>464213</v>
      </c>
    </row>
    <row r="92" spans="1:28" ht="20.100000000000001" customHeight="1">
      <c r="A92" s="9" t="s">
        <v>37</v>
      </c>
      <c r="B92" s="5">
        <v>0.3</v>
      </c>
      <c r="C92" s="6">
        <v>203504</v>
      </c>
      <c r="D92" s="6">
        <v>597789</v>
      </c>
      <c r="E92" s="5">
        <v>0.4</v>
      </c>
      <c r="F92" s="6">
        <v>209151</v>
      </c>
      <c r="G92" s="6">
        <v>597414</v>
      </c>
      <c r="H92" s="5">
        <v>0.4</v>
      </c>
      <c r="I92" s="6">
        <v>211192</v>
      </c>
      <c r="J92" s="6">
        <v>587764</v>
      </c>
      <c r="K92" s="5">
        <v>0.4</v>
      </c>
      <c r="L92" s="6">
        <v>211376</v>
      </c>
      <c r="M92" s="6">
        <v>576831</v>
      </c>
      <c r="N92" s="5">
        <v>0.4</v>
      </c>
      <c r="O92" s="6">
        <v>209800</v>
      </c>
      <c r="P92" s="6">
        <v>567044</v>
      </c>
      <c r="Q92" s="5">
        <v>0.4</v>
      </c>
      <c r="R92" s="6">
        <v>209297</v>
      </c>
      <c r="S92" s="6">
        <v>550027</v>
      </c>
      <c r="T92" s="5">
        <v>0.4</v>
      </c>
      <c r="U92" s="6">
        <v>212917</v>
      </c>
      <c r="V92" s="6">
        <v>547178</v>
      </c>
      <c r="W92" s="5">
        <v>0.4</v>
      </c>
      <c r="X92" s="6">
        <v>219025</v>
      </c>
      <c r="Y92" s="6">
        <v>548228</v>
      </c>
      <c r="Z92" s="5">
        <v>0.4</v>
      </c>
      <c r="AA92" s="6">
        <v>221466</v>
      </c>
      <c r="AB92" s="6">
        <v>544660</v>
      </c>
    </row>
    <row r="93" spans="1:28" ht="20.100000000000001" customHeight="1">
      <c r="A93" s="9" t="s">
        <v>31</v>
      </c>
      <c r="B93" s="5">
        <v>0.3</v>
      </c>
      <c r="C93" s="6">
        <v>282905</v>
      </c>
      <c r="D93" s="6">
        <v>848987</v>
      </c>
      <c r="E93" s="5">
        <v>0.3</v>
      </c>
      <c r="F93" s="6">
        <v>294966</v>
      </c>
      <c r="G93" s="6">
        <v>851380</v>
      </c>
      <c r="H93" s="5">
        <v>0.4</v>
      </c>
      <c r="I93" s="6">
        <v>301745</v>
      </c>
      <c r="J93" s="6">
        <v>850329</v>
      </c>
      <c r="K93" s="5">
        <v>0.4</v>
      </c>
      <c r="L93" s="6">
        <v>307858</v>
      </c>
      <c r="M93" s="6">
        <v>843768</v>
      </c>
      <c r="N93" s="5">
        <v>0.4</v>
      </c>
      <c r="O93" s="6">
        <v>305967</v>
      </c>
      <c r="P93" s="6">
        <v>829996</v>
      </c>
      <c r="Q93" s="5">
        <v>0.4</v>
      </c>
      <c r="R93" s="6">
        <v>307262</v>
      </c>
      <c r="S93" s="6">
        <v>818383</v>
      </c>
      <c r="T93" s="5">
        <v>0.4</v>
      </c>
      <c r="U93" s="6">
        <v>309211</v>
      </c>
      <c r="V93" s="6">
        <v>806067</v>
      </c>
      <c r="W93" s="5">
        <v>0.4</v>
      </c>
      <c r="X93" s="6">
        <v>310441</v>
      </c>
      <c r="Y93" s="6">
        <v>790128</v>
      </c>
      <c r="Z93" s="5">
        <v>0.4</v>
      </c>
      <c r="AA93" s="6">
        <v>311884</v>
      </c>
      <c r="AB93" s="6">
        <v>779968</v>
      </c>
    </row>
    <row r="94" spans="1:28" ht="20.100000000000001" customHeight="1">
      <c r="A94" s="9" t="s">
        <v>24</v>
      </c>
      <c r="B94" s="5">
        <v>0.3</v>
      </c>
      <c r="C94" s="6">
        <v>105398</v>
      </c>
      <c r="D94" s="6">
        <v>344978</v>
      </c>
      <c r="E94" s="5">
        <v>0.3</v>
      </c>
      <c r="F94" s="6">
        <v>106736</v>
      </c>
      <c r="G94" s="6">
        <v>339484</v>
      </c>
      <c r="H94" s="5">
        <v>0.3</v>
      </c>
      <c r="I94" s="6">
        <v>107805</v>
      </c>
      <c r="J94" s="6">
        <v>332790</v>
      </c>
      <c r="K94" s="5">
        <v>0.3</v>
      </c>
      <c r="L94" s="6">
        <v>108754</v>
      </c>
      <c r="M94" s="6">
        <v>326841</v>
      </c>
      <c r="N94" s="5">
        <v>0.3</v>
      </c>
      <c r="O94" s="6">
        <v>106984</v>
      </c>
      <c r="P94" s="6">
        <v>316552</v>
      </c>
      <c r="Q94" s="5">
        <v>0.4</v>
      </c>
      <c r="R94" s="6">
        <v>104537</v>
      </c>
      <c r="S94" s="6">
        <v>298599</v>
      </c>
      <c r="T94" s="5">
        <v>0.4</v>
      </c>
      <c r="U94" s="6">
        <v>105349</v>
      </c>
      <c r="V94" s="6">
        <v>292893</v>
      </c>
      <c r="W94" s="5">
        <v>0.4</v>
      </c>
      <c r="X94" s="6">
        <v>106517</v>
      </c>
      <c r="Y94" s="6">
        <v>287945</v>
      </c>
      <c r="Z94" s="5">
        <v>0.4</v>
      </c>
      <c r="AA94" s="6">
        <v>106091</v>
      </c>
      <c r="AB94" s="6">
        <v>280197</v>
      </c>
    </row>
    <row r="95" spans="1:28" ht="20.100000000000001" customHeight="1">
      <c r="A95" s="9" t="s">
        <v>48</v>
      </c>
      <c r="B95" s="5">
        <v>0.5</v>
      </c>
      <c r="C95" s="6">
        <v>215512</v>
      </c>
      <c r="D95" s="6">
        <v>460532</v>
      </c>
      <c r="E95" s="5">
        <v>0.5</v>
      </c>
      <c r="F95" s="6">
        <v>228762</v>
      </c>
      <c r="G95" s="6">
        <v>470832</v>
      </c>
      <c r="H95" s="5">
        <v>0.5</v>
      </c>
      <c r="I95" s="6">
        <v>243171</v>
      </c>
      <c r="J95" s="6">
        <v>481530</v>
      </c>
      <c r="K95" s="5">
        <v>0.5</v>
      </c>
      <c r="L95" s="6">
        <v>259008</v>
      </c>
      <c r="M95" s="6">
        <v>495642</v>
      </c>
      <c r="N95" s="5">
        <v>0.5</v>
      </c>
      <c r="O95" s="6">
        <v>273124</v>
      </c>
      <c r="P95" s="6">
        <v>513027</v>
      </c>
      <c r="Q95" s="5">
        <v>0.5</v>
      </c>
      <c r="R95" s="6">
        <v>291735</v>
      </c>
      <c r="S95" s="6">
        <v>537307</v>
      </c>
      <c r="T95" s="5">
        <v>0.6</v>
      </c>
      <c r="U95" s="6">
        <v>312995</v>
      </c>
      <c r="V95" s="6">
        <v>564288</v>
      </c>
      <c r="W95" s="5">
        <v>0.6</v>
      </c>
      <c r="X95" s="6">
        <v>329305</v>
      </c>
      <c r="Y95" s="6">
        <v>578529</v>
      </c>
      <c r="Z95" s="5">
        <v>0.6</v>
      </c>
      <c r="AA95" s="6">
        <v>342776</v>
      </c>
      <c r="AB95" s="6">
        <v>591022</v>
      </c>
    </row>
    <row r="96" spans="1:28" ht="20.100000000000001" customHeight="1">
      <c r="A96" s="9" t="s">
        <v>30</v>
      </c>
      <c r="B96" s="5">
        <v>0.4</v>
      </c>
      <c r="C96" s="6">
        <v>35661</v>
      </c>
      <c r="D96" s="6">
        <v>97974</v>
      </c>
      <c r="E96" s="5">
        <v>0.4</v>
      </c>
      <c r="F96" s="6">
        <v>37002</v>
      </c>
      <c r="G96" s="6">
        <v>98277</v>
      </c>
      <c r="H96" s="5">
        <v>0.4</v>
      </c>
      <c r="I96" s="6">
        <v>37674</v>
      </c>
      <c r="J96" s="6">
        <v>97071</v>
      </c>
      <c r="K96" s="5">
        <v>0.4</v>
      </c>
      <c r="L96" s="6">
        <v>38381</v>
      </c>
      <c r="M96" s="6">
        <v>96226</v>
      </c>
      <c r="N96" s="5">
        <v>0.4</v>
      </c>
      <c r="O96" s="6">
        <v>38230</v>
      </c>
      <c r="P96" s="6">
        <v>94768</v>
      </c>
      <c r="Q96" s="5">
        <v>0.4</v>
      </c>
      <c r="R96" s="6">
        <v>39263</v>
      </c>
      <c r="S96" s="6">
        <v>94353</v>
      </c>
      <c r="T96" s="5">
        <v>0.4</v>
      </c>
      <c r="U96" s="6">
        <v>40309</v>
      </c>
      <c r="V96" s="6">
        <v>93592</v>
      </c>
      <c r="W96" s="5">
        <v>0.4</v>
      </c>
      <c r="X96" s="6">
        <v>40875</v>
      </c>
      <c r="Y96" s="6">
        <v>91546</v>
      </c>
      <c r="Z96" s="5">
        <v>0.5</v>
      </c>
      <c r="AA96" s="6">
        <v>40405</v>
      </c>
      <c r="AB96" s="6">
        <v>88626</v>
      </c>
    </row>
    <row r="97" spans="1:28" ht="20.100000000000001" customHeight="1">
      <c r="A97" s="9" t="s">
        <v>35</v>
      </c>
      <c r="B97" s="5">
        <v>0.4</v>
      </c>
      <c r="C97" s="6">
        <v>284245</v>
      </c>
      <c r="D97" s="6">
        <v>697885</v>
      </c>
      <c r="E97" s="5">
        <v>0.4</v>
      </c>
      <c r="F97" s="6">
        <v>291524</v>
      </c>
      <c r="G97" s="6">
        <v>689859</v>
      </c>
      <c r="H97" s="5">
        <v>0.4</v>
      </c>
      <c r="I97" s="6">
        <v>297614</v>
      </c>
      <c r="J97" s="6">
        <v>677710</v>
      </c>
      <c r="K97" s="5">
        <v>0.5</v>
      </c>
      <c r="L97" s="6">
        <v>297850</v>
      </c>
      <c r="M97" s="6">
        <v>660343</v>
      </c>
      <c r="N97" s="5">
        <v>0.5</v>
      </c>
      <c r="O97" s="6">
        <v>297771</v>
      </c>
      <c r="P97" s="6">
        <v>650918</v>
      </c>
      <c r="Q97" s="5">
        <v>0.5</v>
      </c>
      <c r="R97" s="6">
        <v>309505</v>
      </c>
      <c r="S97" s="6">
        <v>654915</v>
      </c>
      <c r="T97" s="5">
        <v>0.5</v>
      </c>
      <c r="U97" s="6">
        <v>316309</v>
      </c>
      <c r="V97" s="6">
        <v>652726</v>
      </c>
      <c r="W97" s="5">
        <v>0.5</v>
      </c>
      <c r="X97" s="6">
        <v>322022</v>
      </c>
      <c r="Y97" s="6">
        <v>641660</v>
      </c>
      <c r="Z97" s="5">
        <v>0.5</v>
      </c>
      <c r="AA97" s="6">
        <v>323710</v>
      </c>
      <c r="AB97" s="6">
        <v>629308</v>
      </c>
    </row>
    <row r="98" spans="1:28" ht="20.100000000000001" customHeight="1">
      <c r="A98" s="9" t="s">
        <v>22</v>
      </c>
      <c r="B98" s="5">
        <v>0.4</v>
      </c>
      <c r="C98" s="6">
        <v>368404</v>
      </c>
      <c r="D98" s="6">
        <v>1027546</v>
      </c>
      <c r="E98" s="5">
        <v>0.4</v>
      </c>
      <c r="F98" s="6">
        <v>384526</v>
      </c>
      <c r="G98" s="6">
        <v>1039684</v>
      </c>
      <c r="H98" s="5">
        <v>0.4</v>
      </c>
      <c r="I98" s="6">
        <v>396101</v>
      </c>
      <c r="J98" s="6">
        <v>1041983</v>
      </c>
      <c r="K98" s="5">
        <v>0.4</v>
      </c>
      <c r="L98" s="6">
        <v>406289</v>
      </c>
      <c r="M98" s="6">
        <v>1044189</v>
      </c>
      <c r="N98" s="5">
        <v>0.4</v>
      </c>
      <c r="O98" s="6">
        <v>418739</v>
      </c>
      <c r="P98" s="6">
        <v>1066351</v>
      </c>
      <c r="Q98" s="5">
        <v>0.4</v>
      </c>
      <c r="R98" s="6">
        <v>432592</v>
      </c>
      <c r="S98" s="6">
        <v>1079216</v>
      </c>
      <c r="T98" s="5">
        <v>0.4</v>
      </c>
      <c r="U98" s="6">
        <v>441983</v>
      </c>
      <c r="V98" s="6">
        <v>1079353</v>
      </c>
      <c r="W98" s="5">
        <v>0.4</v>
      </c>
      <c r="X98" s="6">
        <v>452846</v>
      </c>
      <c r="Y98" s="6">
        <v>1076535</v>
      </c>
      <c r="Z98" s="5">
        <v>0.4</v>
      </c>
      <c r="AA98" s="6">
        <v>461498</v>
      </c>
      <c r="AB98" s="6">
        <v>1074907</v>
      </c>
    </row>
    <row r="99" spans="1:28" ht="20.100000000000001" customHeight="1">
      <c r="A99" s="9" t="s">
        <v>23</v>
      </c>
      <c r="B99" s="5">
        <v>0.3</v>
      </c>
      <c r="C99" s="6">
        <v>23312</v>
      </c>
      <c r="D99" s="6">
        <v>68946</v>
      </c>
      <c r="E99" s="5">
        <v>0.4</v>
      </c>
      <c r="F99" s="6">
        <v>22351</v>
      </c>
      <c r="G99" s="6">
        <v>63778</v>
      </c>
      <c r="H99" s="5">
        <v>0.4</v>
      </c>
      <c r="I99" s="6">
        <v>21065</v>
      </c>
      <c r="J99" s="6">
        <v>57527</v>
      </c>
      <c r="K99" s="5">
        <v>0.4</v>
      </c>
      <c r="L99" s="6">
        <v>21688</v>
      </c>
      <c r="M99" s="6">
        <v>58142</v>
      </c>
      <c r="N99" s="5">
        <v>0.4</v>
      </c>
      <c r="O99" s="6">
        <v>22109</v>
      </c>
      <c r="P99" s="6">
        <v>58289</v>
      </c>
      <c r="Q99" s="5">
        <v>0.4</v>
      </c>
      <c r="R99" s="6">
        <v>24409</v>
      </c>
      <c r="S99" s="6">
        <v>63231</v>
      </c>
      <c r="T99" s="5">
        <v>0.4</v>
      </c>
      <c r="U99" s="6">
        <v>28528</v>
      </c>
      <c r="V99" s="6">
        <v>73345</v>
      </c>
      <c r="W99" s="5">
        <v>0.4</v>
      </c>
      <c r="X99" s="6">
        <v>30963</v>
      </c>
      <c r="Y99" s="6">
        <v>78137</v>
      </c>
      <c r="Z99" s="5">
        <v>0.4</v>
      </c>
      <c r="AA99" s="6">
        <v>32689</v>
      </c>
      <c r="AB99" s="6">
        <v>81000</v>
      </c>
    </row>
    <row r="100" spans="1:28" ht="20.100000000000001" customHeight="1">
      <c r="A100" s="9" t="s">
        <v>26</v>
      </c>
      <c r="B100" s="5">
        <v>0.3</v>
      </c>
      <c r="C100" s="6">
        <v>61407</v>
      </c>
      <c r="D100" s="6">
        <v>186721</v>
      </c>
      <c r="E100" s="5">
        <v>0.3</v>
      </c>
      <c r="F100" s="6">
        <v>65687</v>
      </c>
      <c r="G100" s="6">
        <v>193763</v>
      </c>
      <c r="H100" s="5">
        <v>0.3</v>
      </c>
      <c r="I100" s="6">
        <v>69885</v>
      </c>
      <c r="J100" s="6">
        <v>200042</v>
      </c>
      <c r="K100" s="5">
        <v>0.4</v>
      </c>
      <c r="L100" s="6">
        <v>72868</v>
      </c>
      <c r="M100" s="6">
        <v>203553</v>
      </c>
      <c r="N100" s="5">
        <v>0.4</v>
      </c>
      <c r="O100" s="6">
        <v>72372</v>
      </c>
      <c r="P100" s="6">
        <v>199265</v>
      </c>
      <c r="Q100" s="5">
        <v>0.4</v>
      </c>
      <c r="R100" s="6">
        <v>73503</v>
      </c>
      <c r="S100" s="6">
        <v>197454</v>
      </c>
      <c r="T100" s="5">
        <v>0.4</v>
      </c>
      <c r="U100" s="6">
        <v>73277</v>
      </c>
      <c r="V100" s="6">
        <v>191948</v>
      </c>
      <c r="W100" s="5">
        <v>0.4</v>
      </c>
      <c r="X100" s="6">
        <v>73929</v>
      </c>
      <c r="Y100" s="6">
        <v>188701</v>
      </c>
      <c r="Z100" s="5">
        <v>0.4</v>
      </c>
      <c r="AA100" s="6">
        <v>74584</v>
      </c>
      <c r="AB100" s="6">
        <v>187093</v>
      </c>
    </row>
    <row r="101" spans="1:28" ht="20.100000000000001" customHeight="1">
      <c r="A101" s="9" t="s">
        <v>29</v>
      </c>
      <c r="B101" s="5">
        <v>0.4</v>
      </c>
      <c r="C101" s="6">
        <v>244618</v>
      </c>
      <c r="D101" s="6">
        <v>653454</v>
      </c>
      <c r="E101" s="5">
        <v>0.4</v>
      </c>
      <c r="F101" s="6">
        <v>256286</v>
      </c>
      <c r="G101" s="6">
        <v>662154</v>
      </c>
      <c r="H101" s="5">
        <v>0.4</v>
      </c>
      <c r="I101" s="6">
        <v>265420</v>
      </c>
      <c r="J101" s="6">
        <v>665321</v>
      </c>
      <c r="K101" s="5">
        <v>0.4</v>
      </c>
      <c r="L101" s="6">
        <v>279147</v>
      </c>
      <c r="M101" s="6">
        <v>681828</v>
      </c>
      <c r="N101" s="5">
        <v>0.4</v>
      </c>
      <c r="O101" s="6">
        <v>290806</v>
      </c>
      <c r="P101" s="6">
        <v>701830</v>
      </c>
      <c r="Q101" s="5">
        <v>0.4</v>
      </c>
      <c r="R101" s="6">
        <v>303129</v>
      </c>
      <c r="S101" s="6">
        <v>713321</v>
      </c>
      <c r="T101" s="5">
        <v>0.4</v>
      </c>
      <c r="U101" s="6">
        <v>317895</v>
      </c>
      <c r="V101" s="6">
        <v>733798</v>
      </c>
      <c r="W101" s="5">
        <v>0.4</v>
      </c>
      <c r="X101" s="6">
        <v>326650</v>
      </c>
      <c r="Y101" s="6">
        <v>737353</v>
      </c>
      <c r="Z101" s="5">
        <v>0.4</v>
      </c>
      <c r="AA101" s="6">
        <v>329204</v>
      </c>
      <c r="AB101" s="6">
        <v>732265</v>
      </c>
    </row>
    <row r="102" spans="1:28" ht="20.100000000000001" customHeight="1">
      <c r="A102" s="9" t="s">
        <v>42</v>
      </c>
      <c r="B102" s="5">
        <v>0.4</v>
      </c>
      <c r="C102" s="6">
        <v>83826</v>
      </c>
      <c r="D102" s="6">
        <v>206828</v>
      </c>
      <c r="E102" s="5">
        <v>0.4</v>
      </c>
      <c r="F102" s="6">
        <v>88232</v>
      </c>
      <c r="G102" s="6">
        <v>208656</v>
      </c>
      <c r="H102" s="5">
        <v>0.4</v>
      </c>
      <c r="I102" s="6">
        <v>93883</v>
      </c>
      <c r="J102" s="6">
        <v>213437</v>
      </c>
      <c r="K102" s="5">
        <v>0.5</v>
      </c>
      <c r="L102" s="6">
        <v>99758</v>
      </c>
      <c r="M102" s="6">
        <v>220070</v>
      </c>
      <c r="N102" s="5">
        <v>0.5</v>
      </c>
      <c r="O102" s="6">
        <v>105134</v>
      </c>
      <c r="P102" s="6">
        <v>226379</v>
      </c>
      <c r="Q102" s="5">
        <v>0.5</v>
      </c>
      <c r="R102" s="6">
        <v>109374</v>
      </c>
      <c r="S102" s="6">
        <v>229725</v>
      </c>
      <c r="T102" s="5">
        <v>0.5</v>
      </c>
      <c r="U102" s="6">
        <v>112775</v>
      </c>
      <c r="V102" s="6">
        <v>229983</v>
      </c>
      <c r="W102" s="5">
        <v>0.5</v>
      </c>
      <c r="X102" s="6">
        <v>115345</v>
      </c>
      <c r="Y102" s="6">
        <v>229849</v>
      </c>
      <c r="Z102" s="5">
        <v>0.5</v>
      </c>
      <c r="AA102" s="6">
        <v>118211</v>
      </c>
      <c r="AB102" s="6">
        <v>229656</v>
      </c>
    </row>
    <row r="103" spans="1:28" ht="20.100000000000001" customHeight="1">
      <c r="A103" s="9" t="s">
        <v>34</v>
      </c>
      <c r="B103" s="5">
        <v>0.5</v>
      </c>
      <c r="C103" s="6">
        <v>180129</v>
      </c>
      <c r="D103" s="6">
        <v>398256</v>
      </c>
      <c r="E103" s="5">
        <v>0.5</v>
      </c>
      <c r="F103" s="6">
        <v>188788</v>
      </c>
      <c r="G103" s="6">
        <v>402888</v>
      </c>
      <c r="H103" s="5">
        <v>0.5</v>
      </c>
      <c r="I103" s="6">
        <v>202544</v>
      </c>
      <c r="J103" s="6">
        <v>419664</v>
      </c>
      <c r="K103" s="5">
        <v>0.5</v>
      </c>
      <c r="L103" s="6">
        <v>220253</v>
      </c>
      <c r="M103" s="6">
        <v>448687</v>
      </c>
      <c r="N103" s="5">
        <v>0.5</v>
      </c>
      <c r="O103" s="6">
        <v>233946</v>
      </c>
      <c r="P103" s="6">
        <v>473682</v>
      </c>
      <c r="Q103" s="5">
        <v>0.5</v>
      </c>
      <c r="R103" s="6">
        <v>250866</v>
      </c>
      <c r="S103" s="6">
        <v>500895</v>
      </c>
      <c r="T103" s="5">
        <v>0.5</v>
      </c>
      <c r="U103" s="6">
        <v>262711</v>
      </c>
      <c r="V103" s="6">
        <v>512030</v>
      </c>
      <c r="W103" s="5">
        <v>0.5</v>
      </c>
      <c r="X103" s="6">
        <v>269484</v>
      </c>
      <c r="Y103" s="6">
        <v>512912</v>
      </c>
      <c r="Z103" s="5">
        <v>0.5</v>
      </c>
      <c r="AA103" s="6">
        <v>278384</v>
      </c>
      <c r="AB103" s="6">
        <v>519715</v>
      </c>
    </row>
    <row r="104" spans="1:28" ht="20.100000000000001" customHeight="1">
      <c r="A104" s="9" t="s">
        <v>27</v>
      </c>
      <c r="B104" s="5">
        <v>0.3</v>
      </c>
      <c r="C104" s="6">
        <v>96396</v>
      </c>
      <c r="D104" s="6">
        <v>287519</v>
      </c>
      <c r="E104" s="5">
        <v>0.3</v>
      </c>
      <c r="F104" s="6">
        <v>98576</v>
      </c>
      <c r="G104" s="6">
        <v>284890</v>
      </c>
      <c r="H104" s="5">
        <v>0.4</v>
      </c>
      <c r="I104" s="6">
        <v>99793</v>
      </c>
      <c r="J104" s="6">
        <v>281205</v>
      </c>
      <c r="K104" s="5">
        <v>0.4</v>
      </c>
      <c r="L104" s="6">
        <v>100865</v>
      </c>
      <c r="M104" s="6">
        <v>276916</v>
      </c>
      <c r="N104" s="5">
        <v>0.4</v>
      </c>
      <c r="O104" s="6">
        <v>101749</v>
      </c>
      <c r="P104" s="6">
        <v>275852</v>
      </c>
      <c r="Q104" s="5">
        <v>0.4</v>
      </c>
      <c r="R104" s="6">
        <v>103583</v>
      </c>
      <c r="S104" s="6">
        <v>273791</v>
      </c>
      <c r="T104" s="5">
        <v>0.4</v>
      </c>
      <c r="U104" s="6">
        <v>103820</v>
      </c>
      <c r="V104" s="6">
        <v>268535</v>
      </c>
      <c r="W104" s="5">
        <v>0.4</v>
      </c>
      <c r="X104" s="6">
        <v>105326</v>
      </c>
      <c r="Y104" s="6">
        <v>266213</v>
      </c>
      <c r="Z104" s="5">
        <v>0.4</v>
      </c>
      <c r="AA104" s="6">
        <v>105135</v>
      </c>
      <c r="AB104" s="6">
        <v>261229</v>
      </c>
    </row>
    <row r="105" spans="1:28" ht="20.100000000000001" customHeight="1">
      <c r="A105" s="9" t="s">
        <v>44</v>
      </c>
      <c r="B105" s="5">
        <v>0.4</v>
      </c>
      <c r="C105" s="6">
        <v>57857</v>
      </c>
      <c r="D105" s="6">
        <v>157740</v>
      </c>
      <c r="E105" s="5">
        <v>0.4</v>
      </c>
      <c r="F105" s="6">
        <v>59083</v>
      </c>
      <c r="G105" s="6">
        <v>156763</v>
      </c>
      <c r="H105" s="5">
        <v>0.4</v>
      </c>
      <c r="I105" s="6">
        <v>60129</v>
      </c>
      <c r="J105" s="6">
        <v>155767</v>
      </c>
      <c r="K105" s="5">
        <v>0.4</v>
      </c>
      <c r="L105" s="6">
        <v>60789</v>
      </c>
      <c r="M105" s="6">
        <v>153932</v>
      </c>
      <c r="N105" s="5">
        <v>0.4</v>
      </c>
      <c r="O105" s="6">
        <v>64879</v>
      </c>
      <c r="P105" s="6">
        <v>161153</v>
      </c>
      <c r="Q105" s="5">
        <v>0.4</v>
      </c>
      <c r="R105" s="6">
        <v>67604</v>
      </c>
      <c r="S105" s="6">
        <v>163795</v>
      </c>
      <c r="T105" s="5">
        <v>0.4</v>
      </c>
      <c r="U105" s="6">
        <v>69201</v>
      </c>
      <c r="V105" s="6">
        <v>163356</v>
      </c>
      <c r="W105" s="5">
        <v>0.4</v>
      </c>
      <c r="X105" s="6">
        <v>69439</v>
      </c>
      <c r="Y105" s="6">
        <v>160221</v>
      </c>
      <c r="Z105" s="5">
        <v>0.4</v>
      </c>
      <c r="AA105" s="6">
        <v>70058</v>
      </c>
      <c r="AB105" s="6">
        <v>158870</v>
      </c>
    </row>
    <row r="106" spans="1:28" ht="20.100000000000001" customHeight="1">
      <c r="A106" s="9" t="s">
        <v>50</v>
      </c>
      <c r="B106" s="5">
        <v>0.4</v>
      </c>
      <c r="C106" s="6">
        <v>66238</v>
      </c>
      <c r="D106" s="6">
        <v>166713</v>
      </c>
      <c r="E106" s="5">
        <v>0.4</v>
      </c>
      <c r="F106" s="6">
        <v>83957</v>
      </c>
      <c r="G106" s="6">
        <v>211101</v>
      </c>
      <c r="H106" s="5">
        <v>0.4</v>
      </c>
      <c r="I106" s="6">
        <v>94178</v>
      </c>
      <c r="J106" s="6">
        <v>232487</v>
      </c>
      <c r="K106" s="5">
        <v>0.4</v>
      </c>
      <c r="L106" s="6">
        <v>104542</v>
      </c>
      <c r="M106" s="6">
        <v>254415</v>
      </c>
      <c r="N106" s="5">
        <v>0.4</v>
      </c>
      <c r="O106" s="6">
        <v>113743</v>
      </c>
      <c r="P106" s="6">
        <v>272455</v>
      </c>
      <c r="Q106" s="5">
        <v>0.4</v>
      </c>
      <c r="R106" s="6">
        <v>124309</v>
      </c>
      <c r="S106" s="6">
        <v>293452</v>
      </c>
      <c r="T106" s="5">
        <v>0.4</v>
      </c>
      <c r="U106" s="6">
        <v>136750</v>
      </c>
      <c r="V106" s="6">
        <v>320087</v>
      </c>
      <c r="W106" s="5">
        <v>0.4</v>
      </c>
      <c r="X106" s="6">
        <v>141362</v>
      </c>
      <c r="Y106" s="6">
        <v>326059</v>
      </c>
      <c r="Z106" s="5">
        <v>0.4</v>
      </c>
      <c r="AA106" s="6">
        <v>144590</v>
      </c>
      <c r="AB106" s="6">
        <v>329861</v>
      </c>
    </row>
    <row r="107" spans="1:28" ht="20.100000000000001" customHeight="1">
      <c r="A107" s="9" t="s">
        <v>43</v>
      </c>
      <c r="B107" s="5">
        <v>0.4</v>
      </c>
      <c r="C107" s="6">
        <v>395717</v>
      </c>
      <c r="D107" s="6">
        <v>975746</v>
      </c>
      <c r="E107" s="5">
        <v>0.4</v>
      </c>
      <c r="F107" s="6">
        <v>410302</v>
      </c>
      <c r="G107" s="6">
        <v>991126</v>
      </c>
      <c r="H107" s="5">
        <v>0.4</v>
      </c>
      <c r="I107" s="6">
        <v>429162</v>
      </c>
      <c r="J107" s="6">
        <v>1004081</v>
      </c>
      <c r="K107" s="5">
        <v>0.4</v>
      </c>
      <c r="L107" s="6">
        <v>451952</v>
      </c>
      <c r="M107" s="6">
        <v>1035126</v>
      </c>
      <c r="N107" s="5">
        <v>0.4</v>
      </c>
      <c r="O107" s="6">
        <v>463500</v>
      </c>
      <c r="P107" s="6">
        <v>1059609</v>
      </c>
      <c r="Q107" s="5">
        <v>0.4</v>
      </c>
      <c r="R107" s="6">
        <v>478727</v>
      </c>
      <c r="S107" s="6">
        <v>1074176</v>
      </c>
      <c r="T107" s="5">
        <v>0.5</v>
      </c>
      <c r="U107" s="6">
        <v>489774</v>
      </c>
      <c r="V107" s="6">
        <v>1077508</v>
      </c>
      <c r="W107" s="5">
        <v>0.5</v>
      </c>
      <c r="X107" s="6">
        <v>500539</v>
      </c>
      <c r="Y107" s="6">
        <v>1074971</v>
      </c>
      <c r="Z107" s="5">
        <v>0.5</v>
      </c>
      <c r="AA107" s="6">
        <v>511129</v>
      </c>
      <c r="AB107" s="6">
        <v>1075566</v>
      </c>
    </row>
    <row r="108" spans="1:28" ht="20.100000000000001" customHeight="1">
      <c r="A108" s="9" t="s">
        <v>47</v>
      </c>
      <c r="B108" s="5">
        <v>0.4</v>
      </c>
      <c r="C108" s="6">
        <v>179783</v>
      </c>
      <c r="D108" s="6">
        <v>423321</v>
      </c>
      <c r="E108" s="5">
        <v>0.4</v>
      </c>
      <c r="F108" s="6">
        <v>188998</v>
      </c>
      <c r="G108" s="6">
        <v>430781</v>
      </c>
      <c r="H108" s="5">
        <v>0.5</v>
      </c>
      <c r="I108" s="6">
        <v>197096</v>
      </c>
      <c r="J108" s="6">
        <v>437848</v>
      </c>
      <c r="K108" s="5">
        <v>0.5</v>
      </c>
      <c r="L108" s="6">
        <v>208208</v>
      </c>
      <c r="M108" s="6">
        <v>451848</v>
      </c>
      <c r="N108" s="5">
        <v>0.5</v>
      </c>
      <c r="O108" s="6">
        <v>211734</v>
      </c>
      <c r="P108" s="6">
        <v>454040</v>
      </c>
      <c r="Q108" s="5">
        <v>0.5</v>
      </c>
      <c r="R108" s="6">
        <v>222522</v>
      </c>
      <c r="S108" s="6">
        <v>465617</v>
      </c>
      <c r="T108" s="5">
        <v>0.5</v>
      </c>
      <c r="U108" s="6">
        <v>235972</v>
      </c>
      <c r="V108" s="6">
        <v>483245</v>
      </c>
      <c r="W108" s="5">
        <v>0.5</v>
      </c>
      <c r="X108" s="6">
        <v>247974</v>
      </c>
      <c r="Y108" s="6">
        <v>495315</v>
      </c>
      <c r="Z108" s="5">
        <v>0.5</v>
      </c>
      <c r="AA108" s="6">
        <v>255100</v>
      </c>
      <c r="AB108" s="6">
        <v>497753</v>
      </c>
    </row>
    <row r="109" spans="1:28" ht="20.100000000000001" customHeight="1">
      <c r="A109" s="9" t="s">
        <v>46</v>
      </c>
      <c r="B109" s="5">
        <v>0.5</v>
      </c>
      <c r="C109" s="6">
        <v>98173</v>
      </c>
      <c r="D109" s="6">
        <v>204935</v>
      </c>
      <c r="E109" s="5">
        <v>0.5</v>
      </c>
      <c r="F109" s="6">
        <v>103421</v>
      </c>
      <c r="G109" s="6">
        <v>210359</v>
      </c>
      <c r="H109" s="5">
        <v>0.5</v>
      </c>
      <c r="I109" s="6">
        <v>107590</v>
      </c>
      <c r="J109" s="6">
        <v>213142</v>
      </c>
      <c r="K109" s="5">
        <v>0.5</v>
      </c>
      <c r="L109" s="6">
        <v>111534</v>
      </c>
      <c r="M109" s="6">
        <v>214206</v>
      </c>
      <c r="N109" s="5">
        <v>0.5</v>
      </c>
      <c r="O109" s="6">
        <v>114520</v>
      </c>
      <c r="P109" s="6">
        <v>215834</v>
      </c>
      <c r="Q109" s="5">
        <v>0.5</v>
      </c>
      <c r="R109" s="6">
        <v>118637</v>
      </c>
      <c r="S109" s="6">
        <v>218388</v>
      </c>
      <c r="T109" s="5">
        <v>0.6</v>
      </c>
      <c r="U109" s="6">
        <v>123309</v>
      </c>
      <c r="V109" s="6">
        <v>223177</v>
      </c>
      <c r="W109" s="5">
        <v>0.6</v>
      </c>
      <c r="X109" s="6">
        <v>127247</v>
      </c>
      <c r="Y109" s="6">
        <v>222721</v>
      </c>
      <c r="Z109" s="5">
        <v>0.6</v>
      </c>
      <c r="AA109" s="6">
        <v>130537</v>
      </c>
      <c r="AB109" s="6">
        <v>222098</v>
      </c>
    </row>
    <row r="110" spans="1:28" ht="20.100000000000001" customHeight="1">
      <c r="A110" s="9" t="s">
        <v>36</v>
      </c>
      <c r="B110" s="5">
        <v>0.5</v>
      </c>
      <c r="C110" s="6">
        <v>89930</v>
      </c>
      <c r="D110" s="6">
        <v>180199</v>
      </c>
      <c r="E110" s="5">
        <v>0.5</v>
      </c>
      <c r="F110" s="6">
        <v>94666</v>
      </c>
      <c r="G110" s="6">
        <v>182896</v>
      </c>
      <c r="H110" s="5">
        <v>0.5</v>
      </c>
      <c r="I110" s="6">
        <v>98117</v>
      </c>
      <c r="J110" s="6">
        <v>182786</v>
      </c>
      <c r="K110" s="5">
        <v>0.5</v>
      </c>
      <c r="L110" s="6">
        <v>100418</v>
      </c>
      <c r="M110" s="6">
        <v>183579</v>
      </c>
      <c r="N110" s="5">
        <v>0.6</v>
      </c>
      <c r="O110" s="6">
        <v>103031</v>
      </c>
      <c r="P110" s="6">
        <v>183405</v>
      </c>
      <c r="Q110" s="5">
        <v>0.6</v>
      </c>
      <c r="R110" s="6">
        <v>108455</v>
      </c>
      <c r="S110" s="6">
        <v>187012</v>
      </c>
      <c r="T110" s="5">
        <v>0.6</v>
      </c>
      <c r="U110" s="6">
        <v>113751</v>
      </c>
      <c r="V110" s="6">
        <v>189534</v>
      </c>
      <c r="W110" s="5">
        <v>0.6</v>
      </c>
      <c r="X110" s="6">
        <v>115872</v>
      </c>
      <c r="Y110" s="6">
        <v>188842</v>
      </c>
      <c r="Z110" s="5">
        <v>0.6</v>
      </c>
      <c r="AA110" s="6">
        <v>118627</v>
      </c>
      <c r="AB110" s="6">
        <v>189034</v>
      </c>
    </row>
    <row r="111" spans="1:28" ht="20.100000000000001" customHeight="1">
      <c r="A111" s="9" t="s">
        <v>28</v>
      </c>
      <c r="B111" s="5">
        <v>0.4</v>
      </c>
      <c r="C111" s="6">
        <v>151905</v>
      </c>
      <c r="D111" s="6">
        <v>349990</v>
      </c>
      <c r="E111" s="5">
        <v>0.4</v>
      </c>
      <c r="F111" s="6">
        <v>163089</v>
      </c>
      <c r="G111" s="6">
        <v>363443</v>
      </c>
      <c r="H111" s="5">
        <v>0.5</v>
      </c>
      <c r="I111" s="6">
        <v>181655</v>
      </c>
      <c r="J111" s="6">
        <v>392092</v>
      </c>
      <c r="K111" s="5">
        <v>0.5</v>
      </c>
      <c r="L111" s="6">
        <v>201000</v>
      </c>
      <c r="M111" s="6">
        <v>423170</v>
      </c>
      <c r="N111" s="5">
        <v>0.5</v>
      </c>
      <c r="O111" s="6">
        <v>208802</v>
      </c>
      <c r="P111" s="6">
        <v>437221</v>
      </c>
      <c r="Q111" s="5">
        <v>0.5</v>
      </c>
      <c r="R111" s="6">
        <v>228800</v>
      </c>
      <c r="S111" s="6">
        <v>473970</v>
      </c>
      <c r="T111" s="5">
        <v>0.5</v>
      </c>
      <c r="U111" s="6">
        <v>238330</v>
      </c>
      <c r="V111" s="6">
        <v>486508</v>
      </c>
      <c r="W111" s="5">
        <v>0.5</v>
      </c>
      <c r="X111" s="6">
        <v>242644</v>
      </c>
      <c r="Y111" s="6">
        <v>484267</v>
      </c>
      <c r="Z111" s="5">
        <v>0.5</v>
      </c>
      <c r="AA111" s="6">
        <v>246989</v>
      </c>
      <c r="AB111" s="6">
        <v>486172</v>
      </c>
    </row>
    <row r="112" spans="1:28" ht="20.100000000000001" customHeight="1">
      <c r="A112" s="9" t="s">
        <v>51</v>
      </c>
      <c r="B112" s="5">
        <v>0.5</v>
      </c>
      <c r="C112" s="6">
        <v>288458</v>
      </c>
      <c r="D112" s="6">
        <v>596525</v>
      </c>
      <c r="E112" s="5">
        <v>0.5</v>
      </c>
      <c r="F112" s="6">
        <v>318430</v>
      </c>
      <c r="G112" s="6">
        <v>640890</v>
      </c>
      <c r="H112" s="5">
        <v>0.5</v>
      </c>
      <c r="I112" s="6">
        <v>351861</v>
      </c>
      <c r="J112" s="6">
        <v>691086</v>
      </c>
      <c r="K112" s="5">
        <v>0.5</v>
      </c>
      <c r="L112" s="6">
        <v>392584</v>
      </c>
      <c r="M112" s="6">
        <v>758722</v>
      </c>
      <c r="N112" s="5">
        <v>0.5</v>
      </c>
      <c r="O112" s="6">
        <v>426423</v>
      </c>
      <c r="P112" s="6">
        <v>815396</v>
      </c>
      <c r="Q112" s="5">
        <v>0.5</v>
      </c>
      <c r="R112" s="6">
        <v>455136</v>
      </c>
      <c r="S112" s="6">
        <v>855248</v>
      </c>
      <c r="T112" s="5">
        <v>0.5</v>
      </c>
      <c r="U112" s="6">
        <v>480149</v>
      </c>
      <c r="V112" s="6">
        <v>887015</v>
      </c>
      <c r="W112" s="5">
        <v>0.6</v>
      </c>
      <c r="X112" s="6">
        <v>502830</v>
      </c>
      <c r="Y112" s="6">
        <v>910814</v>
      </c>
      <c r="Z112" s="5">
        <v>0.6</v>
      </c>
      <c r="AA112" s="6">
        <v>529610</v>
      </c>
      <c r="AB112" s="6">
        <v>944342</v>
      </c>
    </row>
    <row r="113" spans="1:28" ht="20.100000000000001" customHeight="1">
      <c r="A113" s="9" t="s">
        <v>25</v>
      </c>
      <c r="B113" s="5">
        <v>0.5</v>
      </c>
      <c r="C113" s="6">
        <v>151154</v>
      </c>
      <c r="D113" s="6">
        <v>312579</v>
      </c>
      <c r="E113" s="5">
        <v>0.5</v>
      </c>
      <c r="F113" s="6">
        <v>162368</v>
      </c>
      <c r="G113" s="6">
        <v>327723</v>
      </c>
      <c r="H113" s="5">
        <v>0.5</v>
      </c>
      <c r="I113" s="6">
        <v>173321</v>
      </c>
      <c r="J113" s="6">
        <v>345947</v>
      </c>
      <c r="K113" s="5">
        <v>0.5</v>
      </c>
      <c r="L113" s="6">
        <v>184892</v>
      </c>
      <c r="M113" s="6">
        <v>363782</v>
      </c>
      <c r="N113" s="5">
        <v>0.5</v>
      </c>
      <c r="O113" s="6">
        <v>191176</v>
      </c>
      <c r="P113" s="6">
        <v>372654</v>
      </c>
      <c r="Q113" s="5">
        <v>0.5</v>
      </c>
      <c r="R113" s="6">
        <v>198991</v>
      </c>
      <c r="S113" s="6">
        <v>382054</v>
      </c>
      <c r="T113" s="5">
        <v>0.5</v>
      </c>
      <c r="U113" s="6">
        <v>205079</v>
      </c>
      <c r="V113" s="6">
        <v>387289</v>
      </c>
      <c r="W113" s="5">
        <v>0.5</v>
      </c>
      <c r="X113" s="6">
        <v>211044</v>
      </c>
      <c r="Y113" s="6">
        <v>391462</v>
      </c>
      <c r="Z113" s="5">
        <v>0.5</v>
      </c>
      <c r="AA113" s="6">
        <v>214351</v>
      </c>
      <c r="AB113" s="6">
        <v>391377</v>
      </c>
    </row>
    <row r="114" spans="1:28" ht="20.100000000000001" customHeight="1">
      <c r="A114" s="9" t="s">
        <v>38</v>
      </c>
      <c r="B114" s="5">
        <v>0.4</v>
      </c>
      <c r="C114" s="6">
        <v>85268</v>
      </c>
      <c r="D114" s="6">
        <v>205184</v>
      </c>
      <c r="E114" s="5">
        <v>0.4</v>
      </c>
      <c r="F114" s="6">
        <v>88763</v>
      </c>
      <c r="G114" s="6">
        <v>205513</v>
      </c>
      <c r="H114" s="5">
        <v>0.4</v>
      </c>
      <c r="I114" s="6">
        <v>95113</v>
      </c>
      <c r="J114" s="6">
        <v>212146</v>
      </c>
      <c r="K114" s="5">
        <v>0.5</v>
      </c>
      <c r="L114" s="6">
        <v>99621</v>
      </c>
      <c r="M114" s="6">
        <v>216951</v>
      </c>
      <c r="N114" s="5">
        <v>0.5</v>
      </c>
      <c r="O114" s="6">
        <v>103867</v>
      </c>
      <c r="P114" s="6">
        <v>222314</v>
      </c>
      <c r="Q114" s="5">
        <v>0.5</v>
      </c>
      <c r="R114" s="6">
        <v>110181</v>
      </c>
      <c r="S114" s="6">
        <v>230359</v>
      </c>
      <c r="T114" s="5">
        <v>0.5</v>
      </c>
      <c r="U114" s="6">
        <v>115489</v>
      </c>
      <c r="V114" s="6">
        <v>236368</v>
      </c>
      <c r="W114" s="5">
        <v>0.5</v>
      </c>
      <c r="X114" s="6">
        <v>122407</v>
      </c>
      <c r="Y114" s="6">
        <v>243432</v>
      </c>
      <c r="Z114" s="5">
        <v>0.5</v>
      </c>
      <c r="AA114" s="6">
        <v>136401</v>
      </c>
      <c r="AB114" s="6">
        <v>268026</v>
      </c>
    </row>
    <row r="115" spans="1:28" ht="20.100000000000001" customHeight="1">
      <c r="A115" s="9" t="s">
        <v>49</v>
      </c>
      <c r="B115" s="5">
        <v>0.6</v>
      </c>
      <c r="C115" s="6">
        <v>86351</v>
      </c>
      <c r="D115" s="6">
        <v>155192</v>
      </c>
      <c r="E115" s="5">
        <v>0.6</v>
      </c>
      <c r="F115" s="6">
        <v>89177</v>
      </c>
      <c r="G115" s="6">
        <v>154763</v>
      </c>
      <c r="H115" s="5">
        <v>0.6</v>
      </c>
      <c r="I115" s="6">
        <v>90350</v>
      </c>
      <c r="J115" s="6">
        <v>152925</v>
      </c>
      <c r="K115" s="5">
        <v>0.6</v>
      </c>
      <c r="L115" s="6">
        <v>92189</v>
      </c>
      <c r="M115" s="6">
        <v>150676</v>
      </c>
      <c r="N115" s="5">
        <v>0.6</v>
      </c>
      <c r="O115" s="6">
        <v>93099</v>
      </c>
      <c r="P115" s="6">
        <v>148379</v>
      </c>
      <c r="Q115" s="5">
        <v>0.6</v>
      </c>
      <c r="R115" s="6">
        <v>95439</v>
      </c>
      <c r="S115" s="6">
        <v>147274</v>
      </c>
      <c r="T115" s="5">
        <v>0.7</v>
      </c>
      <c r="U115" s="6">
        <v>98345</v>
      </c>
      <c r="V115" s="6">
        <v>148939</v>
      </c>
      <c r="W115" s="5">
        <v>0.7</v>
      </c>
      <c r="X115" s="6">
        <v>99270</v>
      </c>
      <c r="Y115" s="6">
        <v>146701</v>
      </c>
      <c r="Z115" s="5">
        <v>0.7</v>
      </c>
      <c r="AA115" s="6">
        <v>99820</v>
      </c>
      <c r="AB115" s="6">
        <v>143323</v>
      </c>
    </row>
    <row r="116" spans="1:28" ht="20.100000000000001" customHeight="1">
      <c r="A116" s="9" t="s">
        <v>40</v>
      </c>
      <c r="B116" s="5">
        <v>0.6</v>
      </c>
      <c r="C116" s="6">
        <v>61631</v>
      </c>
      <c r="D116" s="6">
        <v>111033</v>
      </c>
      <c r="E116" s="5">
        <v>0.6</v>
      </c>
      <c r="F116" s="6">
        <v>63888</v>
      </c>
      <c r="G116" s="6">
        <v>111563</v>
      </c>
      <c r="H116" s="5">
        <v>0.6</v>
      </c>
      <c r="I116" s="6">
        <v>66033</v>
      </c>
      <c r="J116" s="6">
        <v>111984</v>
      </c>
      <c r="K116" s="5">
        <v>0.6</v>
      </c>
      <c r="L116" s="6">
        <v>67387</v>
      </c>
      <c r="M116" s="6">
        <v>111525</v>
      </c>
      <c r="N116" s="5">
        <v>0.6</v>
      </c>
      <c r="O116" s="6">
        <v>68490</v>
      </c>
      <c r="P116" s="6">
        <v>111083</v>
      </c>
      <c r="Q116" s="5">
        <v>0.6</v>
      </c>
      <c r="R116" s="6">
        <v>70352</v>
      </c>
      <c r="S116" s="6">
        <v>111897</v>
      </c>
      <c r="T116" s="5">
        <v>0.6</v>
      </c>
      <c r="U116" s="6">
        <v>72111</v>
      </c>
      <c r="V116" s="6">
        <v>112150</v>
      </c>
      <c r="W116" s="5">
        <v>0.7</v>
      </c>
      <c r="X116" s="6">
        <v>74584</v>
      </c>
      <c r="Y116" s="6">
        <v>113150</v>
      </c>
      <c r="Z116" s="5">
        <v>0.7</v>
      </c>
      <c r="AA116" s="6">
        <v>77019</v>
      </c>
      <c r="AB116" s="6">
        <v>114412</v>
      </c>
    </row>
    <row r="117" spans="1:28" ht="20.100000000000001" customHeight="1">
      <c r="A117" s="9" t="s">
        <v>41</v>
      </c>
      <c r="B117" s="5">
        <v>0.6</v>
      </c>
      <c r="C117" s="6">
        <v>26229</v>
      </c>
      <c r="D117" s="6">
        <v>45725</v>
      </c>
      <c r="E117" s="5">
        <v>0.6</v>
      </c>
      <c r="F117" s="6">
        <v>27588</v>
      </c>
      <c r="G117" s="6">
        <v>45907</v>
      </c>
      <c r="H117" s="5">
        <v>0.6</v>
      </c>
      <c r="I117" s="6">
        <v>28362</v>
      </c>
      <c r="J117" s="6">
        <v>45431</v>
      </c>
      <c r="K117" s="5">
        <v>0.6</v>
      </c>
      <c r="L117" s="6">
        <v>28679</v>
      </c>
      <c r="M117" s="6">
        <v>44633</v>
      </c>
      <c r="N117" s="5">
        <v>0.7</v>
      </c>
      <c r="O117" s="6">
        <v>28869</v>
      </c>
      <c r="P117" s="6">
        <v>43824</v>
      </c>
      <c r="Q117" s="5">
        <v>0.7</v>
      </c>
      <c r="R117" s="6">
        <v>29303</v>
      </c>
      <c r="S117" s="6">
        <v>43516</v>
      </c>
      <c r="T117" s="5">
        <v>0.7</v>
      </c>
      <c r="U117" s="6">
        <v>29492</v>
      </c>
      <c r="V117" s="6">
        <v>42721</v>
      </c>
      <c r="W117" s="5">
        <v>0.7</v>
      </c>
      <c r="X117" s="6">
        <v>29966</v>
      </c>
      <c r="Y117" s="6">
        <v>42062</v>
      </c>
      <c r="Z117" s="5">
        <v>0.7</v>
      </c>
      <c r="AA117" s="6">
        <v>30089</v>
      </c>
      <c r="AB117" s="6">
        <v>41584</v>
      </c>
    </row>
    <row r="118" spans="1:28" ht="20.100000000000001" customHeight="1">
      <c r="A118" s="9" t="s">
        <v>21</v>
      </c>
      <c r="B118" s="5">
        <v>0.4</v>
      </c>
      <c r="C118" s="6">
        <v>27063</v>
      </c>
      <c r="D118" s="6">
        <v>62008</v>
      </c>
      <c r="E118" s="5">
        <v>0.5</v>
      </c>
      <c r="F118" s="6">
        <v>28448</v>
      </c>
      <c r="G118" s="6">
        <v>62448</v>
      </c>
      <c r="H118" s="5">
        <v>0.5</v>
      </c>
      <c r="I118" s="6">
        <v>29426</v>
      </c>
      <c r="J118" s="6">
        <v>62973</v>
      </c>
      <c r="K118" s="5">
        <v>0.5</v>
      </c>
      <c r="L118" s="6">
        <v>30414</v>
      </c>
      <c r="M118" s="6">
        <v>62918</v>
      </c>
      <c r="N118" s="5">
        <v>0.5</v>
      </c>
      <c r="O118" s="6">
        <v>30759</v>
      </c>
      <c r="P118" s="6">
        <v>62415</v>
      </c>
      <c r="Q118" s="5">
        <v>0.5</v>
      </c>
      <c r="R118" s="6">
        <v>31540</v>
      </c>
      <c r="S118" s="6">
        <v>62377</v>
      </c>
      <c r="T118" s="5">
        <v>0.5</v>
      </c>
      <c r="U118" s="6">
        <v>32423</v>
      </c>
      <c r="V118" s="6">
        <v>62264</v>
      </c>
      <c r="W118" s="5">
        <v>0.5</v>
      </c>
      <c r="X118" s="6">
        <v>33293</v>
      </c>
      <c r="Y118" s="6">
        <v>62150</v>
      </c>
      <c r="Z118" s="5">
        <v>0.5</v>
      </c>
      <c r="AA118" s="6">
        <v>34070</v>
      </c>
      <c r="AB118" s="6">
        <v>62302</v>
      </c>
    </row>
    <row r="119" spans="1:28" ht="20.100000000000001" customHeight="1">
      <c r="A119" s="9" t="s">
        <v>39</v>
      </c>
      <c r="B119" s="5">
        <v>0.5</v>
      </c>
      <c r="C119" s="6">
        <v>50096</v>
      </c>
      <c r="D119" s="6">
        <v>108316</v>
      </c>
      <c r="E119" s="5">
        <v>0.5</v>
      </c>
      <c r="F119" s="6">
        <v>53393</v>
      </c>
      <c r="G119" s="6">
        <v>111367</v>
      </c>
      <c r="H119" s="5">
        <v>0.5</v>
      </c>
      <c r="I119" s="6">
        <v>56759</v>
      </c>
      <c r="J119" s="6">
        <v>115105</v>
      </c>
      <c r="K119" s="5">
        <v>0.5</v>
      </c>
      <c r="L119" s="6">
        <v>58696</v>
      </c>
      <c r="M119" s="6">
        <v>116095</v>
      </c>
      <c r="N119" s="5">
        <v>0.5</v>
      </c>
      <c r="O119" s="6">
        <v>59992</v>
      </c>
      <c r="P119" s="6">
        <v>116874</v>
      </c>
      <c r="Q119" s="5">
        <v>0.5</v>
      </c>
      <c r="R119" s="6">
        <v>62134</v>
      </c>
      <c r="S119" s="6">
        <v>118810</v>
      </c>
      <c r="T119" s="5">
        <v>0.5</v>
      </c>
      <c r="U119" s="6">
        <v>64365</v>
      </c>
      <c r="V119" s="6">
        <v>121230</v>
      </c>
      <c r="W119" s="5">
        <v>0.5</v>
      </c>
      <c r="X119" s="6">
        <v>66574</v>
      </c>
      <c r="Y119" s="6">
        <v>122323</v>
      </c>
      <c r="Z119" s="5">
        <v>0.6</v>
      </c>
      <c r="AA119" s="6">
        <v>68960</v>
      </c>
      <c r="AB119" s="6">
        <v>125238</v>
      </c>
    </row>
    <row r="120" spans="1:28" ht="20.100000000000001" customHeight="1">
      <c r="A120" s="9" t="s">
        <v>1</v>
      </c>
      <c r="B120" s="5">
        <v>0.4</v>
      </c>
      <c r="C120" s="6">
        <v>694040</v>
      </c>
      <c r="D120" s="6">
        <v>1549507</v>
      </c>
      <c r="E120" s="5">
        <v>0.5</v>
      </c>
      <c r="F120" s="6">
        <v>722333</v>
      </c>
      <c r="G120" s="6">
        <v>1550806</v>
      </c>
      <c r="H120" s="5">
        <v>0.5</v>
      </c>
      <c r="I120" s="6">
        <v>745959</v>
      </c>
      <c r="J120" s="6">
        <v>1550142</v>
      </c>
      <c r="K120" s="5">
        <v>0.5</v>
      </c>
      <c r="L120" s="6">
        <v>766374</v>
      </c>
      <c r="M120" s="6">
        <v>1543052</v>
      </c>
      <c r="N120" s="5">
        <v>0.5</v>
      </c>
      <c r="O120" s="6">
        <v>782700</v>
      </c>
      <c r="P120" s="6">
        <v>1541502</v>
      </c>
      <c r="Q120" s="5">
        <v>0.5</v>
      </c>
      <c r="R120" s="6">
        <v>809099</v>
      </c>
      <c r="S120" s="6">
        <v>1542840</v>
      </c>
      <c r="T120" s="5">
        <v>0.5</v>
      </c>
      <c r="U120" s="6">
        <v>828146</v>
      </c>
      <c r="V120" s="6">
        <v>1538492</v>
      </c>
      <c r="W120" s="5">
        <v>0.6</v>
      </c>
      <c r="X120" s="6">
        <v>851553</v>
      </c>
      <c r="Y120" s="6">
        <v>1536498</v>
      </c>
      <c r="Z120" s="5">
        <v>0.6</v>
      </c>
      <c r="AA120" s="6">
        <v>866640</v>
      </c>
      <c r="AB120" s="6">
        <v>1527807</v>
      </c>
    </row>
    <row r="121" spans="1:28" ht="20.100000000000001" customHeight="1">
      <c r="A121" s="9" t="s">
        <v>14</v>
      </c>
      <c r="B121" s="5">
        <v>0.4</v>
      </c>
      <c r="C121" s="6">
        <v>119092</v>
      </c>
      <c r="D121" s="6">
        <v>277997</v>
      </c>
      <c r="E121" s="5">
        <v>0.4</v>
      </c>
      <c r="F121" s="6">
        <v>124088</v>
      </c>
      <c r="G121" s="6">
        <v>280707</v>
      </c>
      <c r="H121" s="5">
        <v>0.5</v>
      </c>
      <c r="I121" s="6">
        <v>127750</v>
      </c>
      <c r="J121" s="6">
        <v>280514</v>
      </c>
      <c r="K121" s="5">
        <v>0.5</v>
      </c>
      <c r="L121" s="6">
        <v>131605</v>
      </c>
      <c r="M121" s="6">
        <v>280640</v>
      </c>
      <c r="N121" s="5">
        <v>0.5</v>
      </c>
      <c r="O121" s="6">
        <v>134390</v>
      </c>
      <c r="P121" s="6">
        <v>281291</v>
      </c>
      <c r="Q121" s="5">
        <v>0.5</v>
      </c>
      <c r="R121" s="6">
        <v>139153</v>
      </c>
      <c r="S121" s="6">
        <v>282765</v>
      </c>
      <c r="T121" s="5">
        <v>0.5</v>
      </c>
      <c r="U121" s="6">
        <v>142993</v>
      </c>
      <c r="V121" s="6">
        <v>284594</v>
      </c>
      <c r="W121" s="5">
        <v>0.5</v>
      </c>
      <c r="X121" s="6">
        <v>147904</v>
      </c>
      <c r="Y121" s="6">
        <v>286664</v>
      </c>
      <c r="Z121" s="5">
        <v>0.5</v>
      </c>
      <c r="AA121" s="6">
        <v>149835</v>
      </c>
      <c r="AB121" s="6">
        <v>286426</v>
      </c>
    </row>
    <row r="122" spans="1:28" ht="20.100000000000001" customHeight="1">
      <c r="A122" s="9" t="s">
        <v>10</v>
      </c>
      <c r="B122" s="5">
        <v>0.4</v>
      </c>
      <c r="C122" s="6">
        <v>146855</v>
      </c>
      <c r="D122" s="6">
        <v>332995</v>
      </c>
      <c r="E122" s="5">
        <v>0.5</v>
      </c>
      <c r="F122" s="6">
        <v>154605</v>
      </c>
      <c r="G122" s="6">
        <v>337979</v>
      </c>
      <c r="H122" s="5">
        <v>0.5</v>
      </c>
      <c r="I122" s="6">
        <v>160402</v>
      </c>
      <c r="J122" s="6">
        <v>341337</v>
      </c>
      <c r="K122" s="5">
        <v>0.5</v>
      </c>
      <c r="L122" s="6">
        <v>166115</v>
      </c>
      <c r="M122" s="6">
        <v>344070</v>
      </c>
      <c r="N122" s="5">
        <v>0.5</v>
      </c>
      <c r="O122" s="6">
        <v>171679</v>
      </c>
      <c r="P122" s="6">
        <v>349215</v>
      </c>
      <c r="Q122" s="5">
        <v>0.5</v>
      </c>
      <c r="R122" s="6">
        <v>179251</v>
      </c>
      <c r="S122" s="6">
        <v>354376</v>
      </c>
      <c r="T122" s="5">
        <v>0.5</v>
      </c>
      <c r="U122" s="6">
        <v>185530</v>
      </c>
      <c r="V122" s="6">
        <v>357757</v>
      </c>
      <c r="W122" s="5">
        <v>0.5</v>
      </c>
      <c r="X122" s="6">
        <v>192437</v>
      </c>
      <c r="Y122" s="6">
        <v>360807</v>
      </c>
      <c r="Z122" s="5">
        <v>0.5</v>
      </c>
      <c r="AA122" s="6">
        <v>196677</v>
      </c>
      <c r="AB122" s="6">
        <v>361503</v>
      </c>
    </row>
    <row r="123" spans="1:28" ht="20.100000000000001" customHeight="1">
      <c r="A123" s="9" t="s">
        <v>2</v>
      </c>
      <c r="B123" s="5">
        <v>0.5</v>
      </c>
      <c r="C123" s="6">
        <v>98432</v>
      </c>
      <c r="D123" s="6">
        <v>214560</v>
      </c>
      <c r="E123" s="5">
        <v>0.5</v>
      </c>
      <c r="F123" s="6">
        <v>101698</v>
      </c>
      <c r="G123" s="6">
        <v>213846</v>
      </c>
      <c r="H123" s="5">
        <v>0.5</v>
      </c>
      <c r="I123" s="6">
        <v>104693</v>
      </c>
      <c r="J123" s="6">
        <v>213952</v>
      </c>
      <c r="K123" s="5">
        <v>0.5</v>
      </c>
      <c r="L123" s="6">
        <v>106929</v>
      </c>
      <c r="M123" s="6">
        <v>212957</v>
      </c>
      <c r="N123" s="5">
        <v>0.5</v>
      </c>
      <c r="O123" s="6">
        <v>109166</v>
      </c>
      <c r="P123" s="6">
        <v>213442</v>
      </c>
      <c r="Q123" s="5">
        <v>0.5</v>
      </c>
      <c r="R123" s="6">
        <v>112396</v>
      </c>
      <c r="S123" s="6">
        <v>213321</v>
      </c>
      <c r="T123" s="5">
        <v>0.5</v>
      </c>
      <c r="U123" s="6">
        <v>115046</v>
      </c>
      <c r="V123" s="6">
        <v>212965</v>
      </c>
      <c r="W123" s="5">
        <v>0.6</v>
      </c>
      <c r="X123" s="6">
        <v>117792</v>
      </c>
      <c r="Y123" s="6">
        <v>211381</v>
      </c>
      <c r="Z123" s="5">
        <v>0.6</v>
      </c>
      <c r="AA123" s="6">
        <v>119692</v>
      </c>
      <c r="AB123" s="6">
        <v>209439</v>
      </c>
    </row>
    <row r="124" spans="1:28" ht="20.100000000000001" customHeight="1">
      <c r="A124" s="9" t="s">
        <v>4</v>
      </c>
      <c r="B124" s="5">
        <v>0.4</v>
      </c>
      <c r="C124" s="6">
        <v>41132</v>
      </c>
      <c r="D124" s="6">
        <v>93895</v>
      </c>
      <c r="E124" s="5">
        <v>0.5</v>
      </c>
      <c r="F124" s="6">
        <v>42540</v>
      </c>
      <c r="G124" s="6">
        <v>93297</v>
      </c>
      <c r="H124" s="5">
        <v>0.5</v>
      </c>
      <c r="I124" s="6">
        <v>43647</v>
      </c>
      <c r="J124" s="6">
        <v>92851</v>
      </c>
      <c r="K124" s="5">
        <v>0.5</v>
      </c>
      <c r="L124" s="6">
        <v>44419</v>
      </c>
      <c r="M124" s="6">
        <v>91272</v>
      </c>
      <c r="N124" s="5">
        <v>0.5</v>
      </c>
      <c r="O124" s="6">
        <v>45324</v>
      </c>
      <c r="P124" s="6">
        <v>90522</v>
      </c>
      <c r="Q124" s="5">
        <v>0.5</v>
      </c>
      <c r="R124" s="6">
        <v>46848</v>
      </c>
      <c r="S124" s="6">
        <v>90593</v>
      </c>
      <c r="T124" s="5">
        <v>0.5</v>
      </c>
      <c r="U124" s="6">
        <v>47931</v>
      </c>
      <c r="V124" s="6">
        <v>90081</v>
      </c>
      <c r="W124" s="5">
        <v>0.5</v>
      </c>
      <c r="X124" s="6">
        <v>48935</v>
      </c>
      <c r="Y124" s="6">
        <v>89426</v>
      </c>
      <c r="Z124" s="5">
        <v>0.6</v>
      </c>
      <c r="AA124" s="6">
        <v>49697</v>
      </c>
      <c r="AB124" s="6">
        <v>88625</v>
      </c>
    </row>
    <row r="125" spans="1:28" ht="20.100000000000001" customHeight="1">
      <c r="A125" s="9" t="s">
        <v>15</v>
      </c>
      <c r="B125" s="5">
        <v>0.4</v>
      </c>
      <c r="C125" s="6">
        <v>20492</v>
      </c>
      <c r="D125" s="6">
        <v>47501</v>
      </c>
      <c r="E125" s="5">
        <v>0.4</v>
      </c>
      <c r="F125" s="6">
        <v>20981</v>
      </c>
      <c r="G125" s="6">
        <v>47070</v>
      </c>
      <c r="H125" s="5">
        <v>0.5</v>
      </c>
      <c r="I125" s="6">
        <v>21036</v>
      </c>
      <c r="J125" s="6">
        <v>45888</v>
      </c>
      <c r="K125" s="5">
        <v>0.5</v>
      </c>
      <c r="L125" s="6">
        <v>21055</v>
      </c>
      <c r="M125" s="6">
        <v>44858</v>
      </c>
      <c r="N125" s="5">
        <v>0.5</v>
      </c>
      <c r="O125" s="6">
        <v>20988</v>
      </c>
      <c r="P125" s="6">
        <v>43866</v>
      </c>
      <c r="Q125" s="5">
        <v>0.5</v>
      </c>
      <c r="R125" s="6">
        <v>21015</v>
      </c>
      <c r="S125" s="6">
        <v>42719</v>
      </c>
      <c r="T125" s="5">
        <v>0.5</v>
      </c>
      <c r="U125" s="6">
        <v>20831</v>
      </c>
      <c r="V125" s="6">
        <v>40844</v>
      </c>
      <c r="W125" s="5">
        <v>0.5</v>
      </c>
      <c r="X125" s="6">
        <v>20932</v>
      </c>
      <c r="Y125" s="6">
        <v>39428</v>
      </c>
      <c r="Z125" s="5">
        <v>0.5</v>
      </c>
      <c r="AA125" s="6">
        <v>21177</v>
      </c>
      <c r="AB125" s="6">
        <v>38702</v>
      </c>
    </row>
    <row r="126" spans="1:28" ht="20.100000000000001" customHeight="1">
      <c r="A126" s="9" t="s">
        <v>6</v>
      </c>
      <c r="B126" s="5">
        <v>0.4</v>
      </c>
      <c r="C126" s="6">
        <v>33550</v>
      </c>
      <c r="D126" s="6">
        <v>81992</v>
      </c>
      <c r="E126" s="5">
        <v>0.4</v>
      </c>
      <c r="F126" s="6">
        <v>34917</v>
      </c>
      <c r="G126" s="6">
        <v>81793</v>
      </c>
      <c r="H126" s="5">
        <v>0.4</v>
      </c>
      <c r="I126" s="6">
        <v>36601</v>
      </c>
      <c r="J126" s="6">
        <v>82273</v>
      </c>
      <c r="K126" s="5">
        <v>0.5</v>
      </c>
      <c r="L126" s="6">
        <v>37269</v>
      </c>
      <c r="M126" s="6">
        <v>81682</v>
      </c>
      <c r="N126" s="5">
        <v>0.5</v>
      </c>
      <c r="O126" s="6">
        <v>38004</v>
      </c>
      <c r="P126" s="6">
        <v>81786</v>
      </c>
      <c r="Q126" s="5">
        <v>0.5</v>
      </c>
      <c r="R126" s="6">
        <v>39711</v>
      </c>
      <c r="S126" s="6">
        <v>82665</v>
      </c>
      <c r="T126" s="5">
        <v>0.5</v>
      </c>
      <c r="U126" s="6">
        <v>40729</v>
      </c>
      <c r="V126" s="6">
        <v>82791</v>
      </c>
      <c r="W126" s="5">
        <v>0.5</v>
      </c>
      <c r="X126" s="6">
        <v>41870</v>
      </c>
      <c r="Y126" s="6">
        <v>82806</v>
      </c>
      <c r="Z126" s="5">
        <v>0.5</v>
      </c>
      <c r="AA126" s="6">
        <v>42635</v>
      </c>
      <c r="AB126" s="6">
        <v>82054</v>
      </c>
    </row>
    <row r="127" spans="1:28" ht="20.100000000000001" customHeight="1">
      <c r="A127" s="9" t="s">
        <v>5</v>
      </c>
      <c r="B127" s="5">
        <v>0.4</v>
      </c>
      <c r="C127" s="6">
        <v>29436</v>
      </c>
      <c r="D127" s="6">
        <v>70839</v>
      </c>
      <c r="E127" s="5">
        <v>0.4</v>
      </c>
      <c r="F127" s="6">
        <v>30170</v>
      </c>
      <c r="G127" s="6">
        <v>69599</v>
      </c>
      <c r="H127" s="5">
        <v>0.5</v>
      </c>
      <c r="I127" s="6">
        <v>30889</v>
      </c>
      <c r="J127" s="6">
        <v>68514</v>
      </c>
      <c r="K127" s="5">
        <v>0.5</v>
      </c>
      <c r="L127" s="6">
        <v>32248</v>
      </c>
      <c r="M127" s="6">
        <v>68326</v>
      </c>
      <c r="N127" s="5">
        <v>0.5</v>
      </c>
      <c r="O127" s="6">
        <v>32662</v>
      </c>
      <c r="P127" s="6">
        <v>67228</v>
      </c>
      <c r="Q127" s="5">
        <v>0.5</v>
      </c>
      <c r="R127" s="6">
        <v>33312</v>
      </c>
      <c r="S127" s="6">
        <v>65243</v>
      </c>
      <c r="T127" s="5">
        <v>0.5</v>
      </c>
      <c r="U127" s="6">
        <v>33584</v>
      </c>
      <c r="V127" s="6">
        <v>63429</v>
      </c>
      <c r="W127" s="5">
        <v>0.5</v>
      </c>
      <c r="X127" s="6">
        <v>34482</v>
      </c>
      <c r="Y127" s="6">
        <v>63455</v>
      </c>
      <c r="Z127" s="5">
        <v>0.6</v>
      </c>
      <c r="AA127" s="6">
        <v>35061</v>
      </c>
      <c r="AB127" s="6">
        <v>62651</v>
      </c>
    </row>
    <row r="128" spans="1:28" ht="20.100000000000001" customHeight="1">
      <c r="A128" s="9" t="s">
        <v>17</v>
      </c>
      <c r="B128" s="5">
        <v>0.5</v>
      </c>
      <c r="C128" s="6">
        <v>34390</v>
      </c>
      <c r="D128" s="6">
        <v>70336</v>
      </c>
      <c r="E128" s="5">
        <v>0.5</v>
      </c>
      <c r="F128" s="6">
        <v>36016</v>
      </c>
      <c r="G128" s="6">
        <v>70076</v>
      </c>
      <c r="H128" s="5">
        <v>0.5</v>
      </c>
      <c r="I128" s="6">
        <v>37505</v>
      </c>
      <c r="J128" s="6">
        <v>70340</v>
      </c>
      <c r="K128" s="5">
        <v>0.5</v>
      </c>
      <c r="L128" s="6">
        <v>38458</v>
      </c>
      <c r="M128" s="6">
        <v>69949</v>
      </c>
      <c r="N128" s="5">
        <v>0.6</v>
      </c>
      <c r="O128" s="6">
        <v>38826</v>
      </c>
      <c r="P128" s="6">
        <v>69150</v>
      </c>
      <c r="Q128" s="5">
        <v>0.6</v>
      </c>
      <c r="R128" s="6">
        <v>40260</v>
      </c>
      <c r="S128" s="6">
        <v>69242</v>
      </c>
      <c r="T128" s="5">
        <v>0.6</v>
      </c>
      <c r="U128" s="6">
        <v>40777</v>
      </c>
      <c r="V128" s="6">
        <v>68365</v>
      </c>
      <c r="W128" s="5">
        <v>0.6</v>
      </c>
      <c r="X128" s="6">
        <v>41676</v>
      </c>
      <c r="Y128" s="6">
        <v>67977</v>
      </c>
      <c r="Z128" s="5">
        <v>0.6</v>
      </c>
      <c r="AA128" s="6">
        <v>42407</v>
      </c>
      <c r="AB128" s="6">
        <v>67309</v>
      </c>
    </row>
    <row r="129" spans="1:28" ht="20.100000000000001" customHeight="1">
      <c r="A129" s="9" t="s">
        <v>19</v>
      </c>
      <c r="B129" s="5">
        <v>0.5</v>
      </c>
      <c r="C129" s="6">
        <v>22805</v>
      </c>
      <c r="D129" s="6">
        <v>45777</v>
      </c>
      <c r="E129" s="5">
        <v>0.5</v>
      </c>
      <c r="F129" s="6">
        <v>23820</v>
      </c>
      <c r="G129" s="6">
        <v>45991</v>
      </c>
      <c r="H129" s="5">
        <v>0.5</v>
      </c>
      <c r="I129" s="6">
        <v>24819</v>
      </c>
      <c r="J129" s="6">
        <v>46281</v>
      </c>
      <c r="K129" s="5">
        <v>0.6</v>
      </c>
      <c r="L129" s="6">
        <v>25740</v>
      </c>
      <c r="M129" s="6">
        <v>46726</v>
      </c>
      <c r="N129" s="5">
        <v>0.6</v>
      </c>
      <c r="O129" s="6">
        <v>26432</v>
      </c>
      <c r="P129" s="6">
        <v>46575</v>
      </c>
      <c r="Q129" s="5">
        <v>0.6</v>
      </c>
      <c r="R129" s="6">
        <v>27441</v>
      </c>
      <c r="S129" s="6">
        <v>46472</v>
      </c>
      <c r="T129" s="5">
        <v>0.6</v>
      </c>
      <c r="U129" s="6">
        <v>28174</v>
      </c>
      <c r="V129" s="6">
        <v>46481</v>
      </c>
      <c r="W129" s="5">
        <v>0.6</v>
      </c>
      <c r="X129" s="6">
        <v>29065</v>
      </c>
      <c r="Y129" s="6">
        <v>46532</v>
      </c>
      <c r="Z129" s="5">
        <v>0.6</v>
      </c>
      <c r="AA129" s="6">
        <v>29949</v>
      </c>
      <c r="AB129" s="6">
        <v>46359</v>
      </c>
    </row>
    <row r="130" spans="1:28" ht="20.100000000000001" customHeight="1">
      <c r="A130" s="9" t="s">
        <v>9</v>
      </c>
      <c r="B130" s="5">
        <v>0.5</v>
      </c>
      <c r="C130" s="6">
        <v>19092</v>
      </c>
      <c r="D130" s="6">
        <v>40216</v>
      </c>
      <c r="E130" s="5">
        <v>0.5</v>
      </c>
      <c r="F130" s="6">
        <v>19774</v>
      </c>
      <c r="G130" s="6">
        <v>40073</v>
      </c>
      <c r="H130" s="5">
        <v>0.5</v>
      </c>
      <c r="I130" s="6">
        <v>20466</v>
      </c>
      <c r="J130" s="6">
        <v>40067</v>
      </c>
      <c r="K130" s="5">
        <v>0.5</v>
      </c>
      <c r="L130" s="6">
        <v>20926</v>
      </c>
      <c r="M130" s="6">
        <v>39730</v>
      </c>
      <c r="N130" s="5">
        <v>0.5</v>
      </c>
      <c r="O130" s="6">
        <v>21223</v>
      </c>
      <c r="P130" s="6">
        <v>39127</v>
      </c>
      <c r="Q130" s="5">
        <v>0.6</v>
      </c>
      <c r="R130" s="6">
        <v>21789</v>
      </c>
      <c r="S130" s="6">
        <v>38662</v>
      </c>
      <c r="T130" s="5">
        <v>0.6</v>
      </c>
      <c r="U130" s="6">
        <v>22050</v>
      </c>
      <c r="V130" s="6">
        <v>37904</v>
      </c>
      <c r="W130" s="5">
        <v>0.6</v>
      </c>
      <c r="X130" s="6">
        <v>22441</v>
      </c>
      <c r="Y130" s="6">
        <v>37728</v>
      </c>
      <c r="Z130" s="5">
        <v>0.6</v>
      </c>
      <c r="AA130" s="6">
        <v>22719</v>
      </c>
      <c r="AB130" s="6">
        <v>37332</v>
      </c>
    </row>
    <row r="131" spans="1:28" ht="20.100000000000001" customHeight="1">
      <c r="A131" s="9" t="s">
        <v>16</v>
      </c>
      <c r="B131" s="5">
        <v>0.5</v>
      </c>
      <c r="C131" s="6">
        <v>23584</v>
      </c>
      <c r="D131" s="6">
        <v>43500</v>
      </c>
      <c r="E131" s="5">
        <v>0.6</v>
      </c>
      <c r="F131" s="6">
        <v>24450</v>
      </c>
      <c r="G131" s="6">
        <v>43318</v>
      </c>
      <c r="H131" s="5">
        <v>0.6</v>
      </c>
      <c r="I131" s="6">
        <v>25088</v>
      </c>
      <c r="J131" s="6">
        <v>43092</v>
      </c>
      <c r="K131" s="5">
        <v>0.6</v>
      </c>
      <c r="L131" s="6">
        <v>25593</v>
      </c>
      <c r="M131" s="6">
        <v>42610</v>
      </c>
      <c r="N131" s="5">
        <v>0.6</v>
      </c>
      <c r="O131" s="6">
        <v>25867</v>
      </c>
      <c r="P131" s="6">
        <v>42106</v>
      </c>
      <c r="Q131" s="5">
        <v>0.6</v>
      </c>
      <c r="R131" s="6">
        <v>26320</v>
      </c>
      <c r="S131" s="6">
        <v>41681</v>
      </c>
      <c r="T131" s="5">
        <v>0.6</v>
      </c>
      <c r="U131" s="6">
        <v>26571</v>
      </c>
      <c r="V131" s="6">
        <v>40996</v>
      </c>
      <c r="W131" s="5">
        <v>0.7</v>
      </c>
      <c r="X131" s="6">
        <v>27457</v>
      </c>
      <c r="Y131" s="6">
        <v>40990</v>
      </c>
      <c r="Z131" s="5">
        <v>0.7</v>
      </c>
      <c r="AA131" s="6">
        <v>28162</v>
      </c>
      <c r="AB131" s="6">
        <v>40659</v>
      </c>
    </row>
    <row r="132" spans="1:28" ht="20.100000000000001" customHeight="1">
      <c r="A132" s="9" t="s">
        <v>12</v>
      </c>
      <c r="B132" s="5">
        <v>0.5</v>
      </c>
      <c r="C132" s="6">
        <v>19087</v>
      </c>
      <c r="D132" s="6">
        <v>39197</v>
      </c>
      <c r="E132" s="5">
        <v>0.5</v>
      </c>
      <c r="F132" s="6">
        <v>19718</v>
      </c>
      <c r="G132" s="6">
        <v>38718</v>
      </c>
      <c r="H132" s="5">
        <v>0.5</v>
      </c>
      <c r="I132" s="6">
        <v>20230</v>
      </c>
      <c r="J132" s="6">
        <v>38173</v>
      </c>
      <c r="K132" s="5">
        <v>0.5</v>
      </c>
      <c r="L132" s="6">
        <v>20696</v>
      </c>
      <c r="M132" s="6">
        <v>37700</v>
      </c>
      <c r="N132" s="5">
        <v>0.6</v>
      </c>
      <c r="O132" s="6">
        <v>20963</v>
      </c>
      <c r="P132" s="6">
        <v>37271</v>
      </c>
      <c r="Q132" s="5">
        <v>0.6</v>
      </c>
      <c r="R132" s="6">
        <v>21476</v>
      </c>
      <c r="S132" s="6">
        <v>36870</v>
      </c>
      <c r="T132" s="5">
        <v>0.6</v>
      </c>
      <c r="U132" s="6">
        <v>21548</v>
      </c>
      <c r="V132" s="6">
        <v>35675</v>
      </c>
      <c r="W132" s="5">
        <v>0.6</v>
      </c>
      <c r="X132" s="6">
        <v>21785</v>
      </c>
      <c r="Y132" s="6">
        <v>34931</v>
      </c>
      <c r="Z132" s="5">
        <v>0.6</v>
      </c>
      <c r="AA132" s="6">
        <v>21943</v>
      </c>
      <c r="AB132" s="6">
        <v>34202</v>
      </c>
    </row>
    <row r="133" spans="1:28" ht="20.100000000000001" customHeight="1">
      <c r="A133" s="9" t="s">
        <v>13</v>
      </c>
      <c r="B133" s="5">
        <v>0.4</v>
      </c>
      <c r="C133" s="6">
        <v>21859</v>
      </c>
      <c r="D133" s="6">
        <v>48799</v>
      </c>
      <c r="E133" s="5">
        <v>0.5</v>
      </c>
      <c r="F133" s="6">
        <v>22620</v>
      </c>
      <c r="G133" s="6">
        <v>48013</v>
      </c>
      <c r="H133" s="5">
        <v>0.5</v>
      </c>
      <c r="I133" s="6">
        <v>23209</v>
      </c>
      <c r="J133" s="6">
        <v>47185</v>
      </c>
      <c r="K133" s="5">
        <v>0.5</v>
      </c>
      <c r="L133" s="6">
        <v>23849</v>
      </c>
      <c r="M133" s="6">
        <v>46413</v>
      </c>
      <c r="N133" s="5">
        <v>0.5</v>
      </c>
      <c r="O133" s="6">
        <v>24174</v>
      </c>
      <c r="P133" s="6">
        <v>45584</v>
      </c>
      <c r="Q133" s="5">
        <v>0.6</v>
      </c>
      <c r="R133" s="6">
        <v>24652</v>
      </c>
      <c r="S133" s="6">
        <v>44699</v>
      </c>
      <c r="T133" s="5">
        <v>0.6</v>
      </c>
      <c r="U133" s="6">
        <v>24864</v>
      </c>
      <c r="V133" s="6">
        <v>43340</v>
      </c>
      <c r="W133" s="5">
        <v>0.6</v>
      </c>
      <c r="X133" s="6">
        <v>25079</v>
      </c>
      <c r="Y133" s="6">
        <v>42256</v>
      </c>
      <c r="Z133" s="5">
        <v>0.6</v>
      </c>
      <c r="AA133" s="6">
        <v>25375</v>
      </c>
      <c r="AB133" s="6">
        <v>41448</v>
      </c>
    </row>
    <row r="134" spans="1:28" ht="20.100000000000001" customHeight="1">
      <c r="A134" s="9" t="s">
        <v>18</v>
      </c>
      <c r="B134" s="5">
        <v>0.4</v>
      </c>
      <c r="C134" s="6">
        <v>11306</v>
      </c>
      <c r="D134" s="6">
        <v>27020</v>
      </c>
      <c r="E134" s="5">
        <v>0.5</v>
      </c>
      <c r="F134" s="6">
        <v>11823</v>
      </c>
      <c r="G134" s="6">
        <v>26264</v>
      </c>
      <c r="H134" s="5">
        <v>0.5</v>
      </c>
      <c r="I134" s="6">
        <v>12309</v>
      </c>
      <c r="J134" s="6">
        <v>26022</v>
      </c>
      <c r="K134" s="5">
        <v>0.5</v>
      </c>
      <c r="L134" s="6">
        <v>12687</v>
      </c>
      <c r="M134" s="6">
        <v>25084</v>
      </c>
      <c r="N134" s="5">
        <v>0.5</v>
      </c>
      <c r="O134" s="6">
        <v>13010</v>
      </c>
      <c r="P134" s="6">
        <v>24917</v>
      </c>
      <c r="Q134" s="5">
        <v>0.5</v>
      </c>
      <c r="R134" s="6">
        <v>13389</v>
      </c>
      <c r="S134" s="6">
        <v>24857</v>
      </c>
      <c r="T134" s="5">
        <v>0.6</v>
      </c>
      <c r="U134" s="6">
        <v>13597</v>
      </c>
      <c r="V134" s="6">
        <v>24195</v>
      </c>
      <c r="W134" s="5">
        <v>0.6</v>
      </c>
      <c r="X134" s="6">
        <v>13568</v>
      </c>
      <c r="Y134" s="6">
        <v>23388</v>
      </c>
      <c r="Z134" s="5">
        <v>0.6</v>
      </c>
      <c r="AA134" s="6">
        <v>13737</v>
      </c>
      <c r="AB134" s="6">
        <v>23007</v>
      </c>
    </row>
    <row r="135" spans="1:28" ht="20.100000000000001" customHeight="1">
      <c r="A135" s="9" t="s">
        <v>7</v>
      </c>
      <c r="B135" s="5">
        <v>0.4</v>
      </c>
      <c r="C135" s="6">
        <v>10680</v>
      </c>
      <c r="D135" s="6">
        <v>24089</v>
      </c>
      <c r="E135" s="5">
        <v>0.5</v>
      </c>
      <c r="F135" s="6">
        <v>11167</v>
      </c>
      <c r="G135" s="6">
        <v>24010</v>
      </c>
      <c r="H135" s="5">
        <v>0.5</v>
      </c>
      <c r="I135" s="6">
        <v>11621</v>
      </c>
      <c r="J135" s="6">
        <v>23835</v>
      </c>
      <c r="K135" s="5">
        <v>0.5</v>
      </c>
      <c r="L135" s="6">
        <v>11989</v>
      </c>
      <c r="M135" s="6">
        <v>23408</v>
      </c>
      <c r="N135" s="5">
        <v>0.5</v>
      </c>
      <c r="O135" s="6">
        <v>12157</v>
      </c>
      <c r="P135" s="6">
        <v>22764</v>
      </c>
      <c r="Q135" s="5">
        <v>0.6</v>
      </c>
      <c r="R135" s="6">
        <v>12267</v>
      </c>
      <c r="S135" s="6">
        <v>22278</v>
      </c>
      <c r="T135" s="5">
        <v>0.6</v>
      </c>
      <c r="U135" s="6">
        <v>12383</v>
      </c>
      <c r="V135" s="6">
        <v>21748</v>
      </c>
      <c r="W135" s="5">
        <v>0.6</v>
      </c>
      <c r="X135" s="6">
        <v>12677</v>
      </c>
      <c r="Y135" s="6">
        <v>21383</v>
      </c>
      <c r="Z135" s="5">
        <v>0.6</v>
      </c>
      <c r="AA135" s="6">
        <v>12929</v>
      </c>
      <c r="AB135" s="6">
        <v>21056</v>
      </c>
    </row>
    <row r="136" spans="1:28" ht="20.100000000000001" customHeight="1">
      <c r="A136" s="9" t="s">
        <v>11</v>
      </c>
      <c r="B136" s="5">
        <v>0.5</v>
      </c>
      <c r="C136" s="6">
        <v>16134</v>
      </c>
      <c r="D136" s="6">
        <v>33255</v>
      </c>
      <c r="E136" s="5">
        <v>0.5</v>
      </c>
      <c r="F136" s="6">
        <v>16677</v>
      </c>
      <c r="G136" s="6">
        <v>32720</v>
      </c>
      <c r="H136" s="5">
        <v>0.5</v>
      </c>
      <c r="I136" s="6">
        <v>17316</v>
      </c>
      <c r="J136" s="6">
        <v>32582</v>
      </c>
      <c r="K136" s="5">
        <v>0.6</v>
      </c>
      <c r="L136" s="6">
        <v>17744</v>
      </c>
      <c r="M136" s="6">
        <v>32136</v>
      </c>
      <c r="N136" s="5">
        <v>0.6</v>
      </c>
      <c r="O136" s="6">
        <v>18056</v>
      </c>
      <c r="P136" s="6">
        <v>31672</v>
      </c>
      <c r="Q136" s="5">
        <v>0.6</v>
      </c>
      <c r="R136" s="6">
        <v>18913</v>
      </c>
      <c r="S136" s="6">
        <v>31694</v>
      </c>
      <c r="T136" s="5">
        <v>0.6</v>
      </c>
      <c r="U136" s="6">
        <v>19468</v>
      </c>
      <c r="V136" s="6">
        <v>32165</v>
      </c>
      <c r="W136" s="5">
        <v>0.6</v>
      </c>
      <c r="X136" s="6">
        <v>20094</v>
      </c>
      <c r="Y136" s="6">
        <v>32206</v>
      </c>
      <c r="Z136" s="5">
        <v>0.6</v>
      </c>
      <c r="AA136" s="6">
        <v>20533</v>
      </c>
      <c r="AB136" s="6">
        <v>32020</v>
      </c>
    </row>
    <row r="137" spans="1:28" ht="20.100000000000001" customHeight="1">
      <c r="A137" s="9" t="s">
        <v>3</v>
      </c>
      <c r="B137" s="5">
        <v>0.4</v>
      </c>
      <c r="C137" s="6">
        <v>12896</v>
      </c>
      <c r="D137" s="6">
        <v>30060</v>
      </c>
      <c r="E137" s="5">
        <v>0.5</v>
      </c>
      <c r="F137" s="6">
        <v>13575</v>
      </c>
      <c r="G137" s="6">
        <v>30114</v>
      </c>
      <c r="H137" s="5">
        <v>0.5</v>
      </c>
      <c r="I137" s="6">
        <v>14076</v>
      </c>
      <c r="J137" s="6">
        <v>30029</v>
      </c>
      <c r="K137" s="5">
        <v>0.5</v>
      </c>
      <c r="L137" s="6">
        <v>14036</v>
      </c>
      <c r="M137" s="6">
        <v>28144</v>
      </c>
      <c r="N137" s="5">
        <v>0.5</v>
      </c>
      <c r="O137" s="6">
        <v>14217</v>
      </c>
      <c r="P137" s="6">
        <v>27260</v>
      </c>
      <c r="Q137" s="5">
        <v>0.5</v>
      </c>
      <c r="R137" s="6">
        <v>14671</v>
      </c>
      <c r="S137" s="6">
        <v>26757</v>
      </c>
      <c r="T137" s="5">
        <v>0.6</v>
      </c>
      <c r="U137" s="6">
        <v>15455</v>
      </c>
      <c r="V137" s="6">
        <v>27249</v>
      </c>
      <c r="W137" s="5">
        <v>0.6</v>
      </c>
      <c r="X137" s="6">
        <v>16187</v>
      </c>
      <c r="Y137" s="6">
        <v>27274</v>
      </c>
      <c r="Z137" s="5">
        <v>0.6</v>
      </c>
      <c r="AA137" s="6">
        <v>16607</v>
      </c>
      <c r="AB137" s="6">
        <v>27305</v>
      </c>
    </row>
    <row r="138" spans="1:28" ht="20.100000000000001" customHeight="1">
      <c r="A138" s="9" t="s">
        <v>8</v>
      </c>
      <c r="B138" s="5">
        <v>0.5</v>
      </c>
      <c r="C138" s="6">
        <v>13218</v>
      </c>
      <c r="D138" s="6">
        <v>27479</v>
      </c>
      <c r="E138" s="5">
        <v>0.5</v>
      </c>
      <c r="F138" s="6">
        <v>13694</v>
      </c>
      <c r="G138" s="6">
        <v>27218</v>
      </c>
      <c r="H138" s="5">
        <v>0.5</v>
      </c>
      <c r="I138" s="6">
        <v>14302</v>
      </c>
      <c r="J138" s="6">
        <v>27207</v>
      </c>
      <c r="K138" s="5">
        <v>0.5</v>
      </c>
      <c r="L138" s="6">
        <v>15016</v>
      </c>
      <c r="M138" s="6">
        <v>27347</v>
      </c>
      <c r="N138" s="5">
        <v>0.6</v>
      </c>
      <c r="O138" s="6">
        <v>15562</v>
      </c>
      <c r="P138" s="6">
        <v>27726</v>
      </c>
      <c r="Q138" s="5">
        <v>0.6</v>
      </c>
      <c r="R138" s="6">
        <v>16235</v>
      </c>
      <c r="S138" s="6">
        <v>27946</v>
      </c>
      <c r="T138" s="5">
        <v>0.6</v>
      </c>
      <c r="U138" s="6">
        <v>16615</v>
      </c>
      <c r="V138" s="6">
        <v>27913</v>
      </c>
      <c r="W138" s="5">
        <v>0.6</v>
      </c>
      <c r="X138" s="6">
        <v>17172</v>
      </c>
      <c r="Y138" s="6">
        <v>27866</v>
      </c>
      <c r="Z138" s="5">
        <v>0.6</v>
      </c>
      <c r="AA138" s="6">
        <v>17505</v>
      </c>
      <c r="AB138" s="6">
        <v>27710</v>
      </c>
    </row>
    <row r="139" spans="1:28" ht="20.100000000000001" customHeight="1">
      <c r="A139" s="9" t="s">
        <v>233</v>
      </c>
      <c r="B139" s="5">
        <v>0.5</v>
      </c>
      <c r="C139" s="6">
        <v>730069</v>
      </c>
      <c r="D139" s="6">
        <v>1583952</v>
      </c>
      <c r="E139" s="5">
        <v>0.5</v>
      </c>
      <c r="F139" s="6">
        <v>760701</v>
      </c>
      <c r="G139" s="6">
        <v>1591625</v>
      </c>
      <c r="H139" s="5">
        <v>0.5</v>
      </c>
      <c r="I139" s="6">
        <v>787188</v>
      </c>
      <c r="J139" s="6">
        <v>1594432</v>
      </c>
      <c r="K139" s="5">
        <v>0.5</v>
      </c>
      <c r="L139" s="6">
        <v>814698</v>
      </c>
      <c r="M139" s="6">
        <v>1599252</v>
      </c>
      <c r="N139" s="5">
        <v>0.5</v>
      </c>
      <c r="O139" s="6">
        <v>837602</v>
      </c>
      <c r="P139" s="6">
        <v>1600007</v>
      </c>
      <c r="Q139" s="5">
        <v>0.5</v>
      </c>
      <c r="R139" s="6">
        <v>865620</v>
      </c>
      <c r="S139" s="6">
        <v>1600837</v>
      </c>
      <c r="T139" s="5">
        <v>0.6</v>
      </c>
      <c r="U139" s="6">
        <v>892301</v>
      </c>
      <c r="V139" s="6">
        <v>1597427</v>
      </c>
      <c r="W139" s="5">
        <v>0.6</v>
      </c>
      <c r="X139" s="6">
        <v>916455</v>
      </c>
      <c r="Y139" s="6">
        <v>1595058</v>
      </c>
      <c r="Z139" s="5">
        <v>0.6</v>
      </c>
      <c r="AA139" s="6">
        <v>936269</v>
      </c>
      <c r="AB139" s="6">
        <v>1593469</v>
      </c>
    </row>
    <row r="140" spans="1:28" ht="20.100000000000001" customHeight="1">
      <c r="A140" s="9" t="s">
        <v>244</v>
      </c>
      <c r="B140" s="5">
        <v>0.5</v>
      </c>
      <c r="C140" s="6">
        <v>96066</v>
      </c>
      <c r="D140" s="6">
        <v>207913</v>
      </c>
      <c r="E140" s="5">
        <v>0.5</v>
      </c>
      <c r="F140" s="6">
        <v>100048</v>
      </c>
      <c r="G140" s="6">
        <v>208350</v>
      </c>
      <c r="H140" s="5">
        <v>0.5</v>
      </c>
      <c r="I140" s="6">
        <v>103842</v>
      </c>
      <c r="J140" s="6">
        <v>208316</v>
      </c>
      <c r="K140" s="5">
        <v>0.5</v>
      </c>
      <c r="L140" s="6">
        <v>108085</v>
      </c>
      <c r="M140" s="6">
        <v>210504</v>
      </c>
      <c r="N140" s="5">
        <v>0.5</v>
      </c>
      <c r="O140" s="6">
        <v>111804</v>
      </c>
      <c r="P140" s="6">
        <v>210737</v>
      </c>
      <c r="Q140" s="5">
        <v>0.5</v>
      </c>
      <c r="R140" s="6">
        <v>115591</v>
      </c>
      <c r="S140" s="6">
        <v>210186</v>
      </c>
      <c r="T140" s="5">
        <v>0.6</v>
      </c>
      <c r="U140" s="6">
        <v>119176</v>
      </c>
      <c r="V140" s="6">
        <v>209358</v>
      </c>
      <c r="W140" s="5">
        <v>0.6</v>
      </c>
      <c r="X140" s="6">
        <v>122764</v>
      </c>
      <c r="Y140" s="6">
        <v>208277</v>
      </c>
      <c r="Z140" s="5">
        <v>0.6</v>
      </c>
      <c r="AA140" s="6">
        <v>125894</v>
      </c>
      <c r="AB140" s="6">
        <v>207778</v>
      </c>
    </row>
    <row r="141" spans="1:28" ht="20.100000000000001" customHeight="1">
      <c r="A141" s="9" t="s">
        <v>240</v>
      </c>
      <c r="B141" s="5">
        <v>0.5</v>
      </c>
      <c r="C141" s="6">
        <v>62630</v>
      </c>
      <c r="D141" s="6">
        <v>136138</v>
      </c>
      <c r="E141" s="5">
        <v>0.5</v>
      </c>
      <c r="F141" s="6">
        <v>64834</v>
      </c>
      <c r="G141" s="6">
        <v>136517</v>
      </c>
      <c r="H141" s="5">
        <v>0.5</v>
      </c>
      <c r="I141" s="6">
        <v>66967</v>
      </c>
      <c r="J141" s="6">
        <v>136432</v>
      </c>
      <c r="K141" s="5">
        <v>0.5</v>
      </c>
      <c r="L141" s="6">
        <v>68596</v>
      </c>
      <c r="M141" s="6">
        <v>135386</v>
      </c>
      <c r="N141" s="5">
        <v>0.5</v>
      </c>
      <c r="O141" s="6">
        <v>69641</v>
      </c>
      <c r="P141" s="6">
        <v>134617</v>
      </c>
      <c r="Q141" s="5">
        <v>0.5</v>
      </c>
      <c r="R141" s="6">
        <v>70711</v>
      </c>
      <c r="S141" s="6">
        <v>133018</v>
      </c>
      <c r="T141" s="5">
        <v>0.5</v>
      </c>
      <c r="U141" s="6">
        <v>71505</v>
      </c>
      <c r="V141" s="6">
        <v>131591</v>
      </c>
      <c r="W141" s="5">
        <v>0.6</v>
      </c>
      <c r="X141" s="6">
        <v>72960</v>
      </c>
      <c r="Y141" s="6">
        <v>130988</v>
      </c>
      <c r="Z141" s="5">
        <v>0.6</v>
      </c>
      <c r="AA141" s="6">
        <v>73773</v>
      </c>
      <c r="AB141" s="6">
        <v>130194</v>
      </c>
    </row>
    <row r="142" spans="1:28" ht="20.100000000000001" customHeight="1">
      <c r="A142" s="9" t="s">
        <v>243</v>
      </c>
      <c r="B142" s="5">
        <v>0.4</v>
      </c>
      <c r="C142" s="6">
        <v>367758</v>
      </c>
      <c r="D142" s="6">
        <v>831912</v>
      </c>
      <c r="E142" s="5">
        <v>0.5</v>
      </c>
      <c r="F142" s="6">
        <v>381427</v>
      </c>
      <c r="G142" s="6">
        <v>835197</v>
      </c>
      <c r="H142" s="5">
        <v>0.5</v>
      </c>
      <c r="I142" s="6">
        <v>392845</v>
      </c>
      <c r="J142" s="6">
        <v>835590</v>
      </c>
      <c r="K142" s="5">
        <v>0.5</v>
      </c>
      <c r="L142" s="6">
        <v>405987</v>
      </c>
      <c r="M142" s="6">
        <v>837749</v>
      </c>
      <c r="N142" s="5">
        <v>0.5</v>
      </c>
      <c r="O142" s="6">
        <v>418488</v>
      </c>
      <c r="P142" s="6">
        <v>839566</v>
      </c>
      <c r="Q142" s="5">
        <v>0.5</v>
      </c>
      <c r="R142" s="6">
        <v>434677</v>
      </c>
      <c r="S142" s="6">
        <v>844993</v>
      </c>
      <c r="T142" s="5">
        <v>0.5</v>
      </c>
      <c r="U142" s="6">
        <v>452133</v>
      </c>
      <c r="V142" s="6">
        <v>848482</v>
      </c>
      <c r="W142" s="5">
        <v>0.5</v>
      </c>
      <c r="X142" s="6">
        <v>463680</v>
      </c>
      <c r="Y142" s="6">
        <v>849573</v>
      </c>
      <c r="Z142" s="5">
        <v>0.6</v>
      </c>
      <c r="AA142" s="6">
        <v>473764</v>
      </c>
      <c r="AB142" s="6">
        <v>852189</v>
      </c>
    </row>
    <row r="143" spans="1:28" ht="20.100000000000001" customHeight="1">
      <c r="A143" s="9" t="s">
        <v>236</v>
      </c>
      <c r="B143" s="5">
        <v>0.5</v>
      </c>
      <c r="C143" s="6">
        <v>16862</v>
      </c>
      <c r="D143" s="6">
        <v>34296</v>
      </c>
      <c r="E143" s="5">
        <v>0.5</v>
      </c>
      <c r="F143" s="6">
        <v>17456</v>
      </c>
      <c r="G143" s="6">
        <v>34221</v>
      </c>
      <c r="H143" s="5">
        <v>0.5</v>
      </c>
      <c r="I143" s="6">
        <v>18029</v>
      </c>
      <c r="J143" s="6">
        <v>34053</v>
      </c>
      <c r="K143" s="5">
        <v>0.5</v>
      </c>
      <c r="L143" s="6">
        <v>18506</v>
      </c>
      <c r="M143" s="6">
        <v>33680</v>
      </c>
      <c r="N143" s="5">
        <v>0.6</v>
      </c>
      <c r="O143" s="6">
        <v>18735</v>
      </c>
      <c r="P143" s="6">
        <v>32949</v>
      </c>
      <c r="Q143" s="5">
        <v>0.6</v>
      </c>
      <c r="R143" s="6">
        <v>19191</v>
      </c>
      <c r="S143" s="6">
        <v>32412</v>
      </c>
      <c r="T143" s="5">
        <v>0.6</v>
      </c>
      <c r="U143" s="6">
        <v>19428</v>
      </c>
      <c r="V143" s="6">
        <v>31878</v>
      </c>
      <c r="W143" s="5">
        <v>0.6</v>
      </c>
      <c r="X143" s="6">
        <v>19873</v>
      </c>
      <c r="Y143" s="6">
        <v>31455</v>
      </c>
      <c r="Z143" s="5">
        <v>0.7</v>
      </c>
      <c r="AA143" s="6">
        <v>20174</v>
      </c>
      <c r="AB143" s="6">
        <v>31010</v>
      </c>
    </row>
    <row r="144" spans="1:28" ht="20.100000000000001" customHeight="1">
      <c r="A144" s="9" t="s">
        <v>238</v>
      </c>
      <c r="B144" s="5">
        <v>0.5</v>
      </c>
      <c r="C144" s="6">
        <v>24434</v>
      </c>
      <c r="D144" s="6">
        <v>52404</v>
      </c>
      <c r="E144" s="5">
        <v>0.5</v>
      </c>
      <c r="F144" s="6">
        <v>25424</v>
      </c>
      <c r="G144" s="6">
        <v>52267</v>
      </c>
      <c r="H144" s="5">
        <v>0.5</v>
      </c>
      <c r="I144" s="6">
        <v>26271</v>
      </c>
      <c r="J144" s="6">
        <v>51766</v>
      </c>
      <c r="K144" s="5">
        <v>0.5</v>
      </c>
      <c r="L144" s="6">
        <v>27056</v>
      </c>
      <c r="M144" s="6">
        <v>51465</v>
      </c>
      <c r="N144" s="5">
        <v>0.5</v>
      </c>
      <c r="O144" s="6">
        <v>27422</v>
      </c>
      <c r="P144" s="6">
        <v>51023</v>
      </c>
      <c r="Q144" s="5">
        <v>0.6</v>
      </c>
      <c r="R144" s="6">
        <v>28166</v>
      </c>
      <c r="S144" s="6">
        <v>50527</v>
      </c>
      <c r="T144" s="5">
        <v>0.6</v>
      </c>
      <c r="U144" s="6">
        <v>28988</v>
      </c>
      <c r="V144" s="6">
        <v>50093</v>
      </c>
      <c r="W144" s="5">
        <v>0.6</v>
      </c>
      <c r="X144" s="6">
        <v>29619</v>
      </c>
      <c r="Y144" s="6">
        <v>49520</v>
      </c>
      <c r="Z144" s="5">
        <v>0.6</v>
      </c>
      <c r="AA144" s="6">
        <v>30070</v>
      </c>
      <c r="AB144" s="6">
        <v>48891</v>
      </c>
    </row>
    <row r="145" spans="1:28" ht="20.100000000000001" customHeight="1">
      <c r="A145" s="9" t="s">
        <v>237</v>
      </c>
      <c r="B145" s="5">
        <v>0.5</v>
      </c>
      <c r="C145" s="6">
        <v>23037</v>
      </c>
      <c r="D145" s="6">
        <v>50693</v>
      </c>
      <c r="E145" s="5">
        <v>0.5</v>
      </c>
      <c r="F145" s="6">
        <v>24076</v>
      </c>
      <c r="G145" s="6">
        <v>50552</v>
      </c>
      <c r="H145" s="5">
        <v>0.5</v>
      </c>
      <c r="I145" s="6">
        <v>24687</v>
      </c>
      <c r="J145" s="6">
        <v>50240</v>
      </c>
      <c r="K145" s="5">
        <v>0.5</v>
      </c>
      <c r="L145" s="6">
        <v>25044</v>
      </c>
      <c r="M145" s="6">
        <v>49715</v>
      </c>
      <c r="N145" s="5">
        <v>0.5</v>
      </c>
      <c r="O145" s="6">
        <v>25283</v>
      </c>
      <c r="P145" s="6">
        <v>48738</v>
      </c>
      <c r="Q145" s="5">
        <v>0.5</v>
      </c>
      <c r="R145" s="6">
        <v>25574</v>
      </c>
      <c r="S145" s="6">
        <v>47475</v>
      </c>
      <c r="T145" s="5">
        <v>0.6</v>
      </c>
      <c r="U145" s="6">
        <v>25769</v>
      </c>
      <c r="V145" s="6">
        <v>45773</v>
      </c>
      <c r="W145" s="5">
        <v>0.6</v>
      </c>
      <c r="X145" s="6">
        <v>26431</v>
      </c>
      <c r="Y145" s="6">
        <v>44956</v>
      </c>
      <c r="Z145" s="5">
        <v>0.6</v>
      </c>
      <c r="AA145" s="6">
        <v>26872</v>
      </c>
      <c r="AB145" s="6">
        <v>44195</v>
      </c>
    </row>
    <row r="146" spans="1:28" ht="20.100000000000001" customHeight="1">
      <c r="A146" s="9" t="s">
        <v>242</v>
      </c>
      <c r="B146" s="5">
        <v>0.5</v>
      </c>
      <c r="C146" s="6">
        <v>35758</v>
      </c>
      <c r="D146" s="6">
        <v>67981</v>
      </c>
      <c r="E146" s="5">
        <v>0.5</v>
      </c>
      <c r="F146" s="6">
        <v>38230</v>
      </c>
      <c r="G146" s="6">
        <v>69950</v>
      </c>
      <c r="H146" s="5">
        <v>0.6</v>
      </c>
      <c r="I146" s="6">
        <v>41796</v>
      </c>
      <c r="J146" s="6">
        <v>73677</v>
      </c>
      <c r="K146" s="5">
        <v>0.6</v>
      </c>
      <c r="L146" s="6">
        <v>45528</v>
      </c>
      <c r="M146" s="6">
        <v>78218</v>
      </c>
      <c r="N146" s="5">
        <v>0.6</v>
      </c>
      <c r="O146" s="6">
        <v>48080</v>
      </c>
      <c r="P146" s="6">
        <v>81084</v>
      </c>
      <c r="Q146" s="5">
        <v>0.6</v>
      </c>
      <c r="R146" s="6">
        <v>50794</v>
      </c>
      <c r="S146" s="6">
        <v>83718</v>
      </c>
      <c r="T146" s="5">
        <v>0.6</v>
      </c>
      <c r="U146" s="6">
        <v>52647</v>
      </c>
      <c r="V146" s="6">
        <v>85176</v>
      </c>
      <c r="W146" s="5">
        <v>0.6</v>
      </c>
      <c r="X146" s="6">
        <v>54858</v>
      </c>
      <c r="Y146" s="6">
        <v>86147</v>
      </c>
      <c r="Z146" s="5">
        <v>0.7</v>
      </c>
      <c r="AA146" s="6">
        <v>56672</v>
      </c>
      <c r="AB146" s="6">
        <v>86254</v>
      </c>
    </row>
    <row r="147" spans="1:28" ht="20.100000000000001" customHeight="1">
      <c r="A147" s="9" t="s">
        <v>234</v>
      </c>
      <c r="B147" s="5">
        <v>0.5</v>
      </c>
      <c r="C147" s="6">
        <v>19948</v>
      </c>
      <c r="D147" s="6">
        <v>38787</v>
      </c>
      <c r="E147" s="5">
        <v>0.5</v>
      </c>
      <c r="F147" s="6">
        <v>20823</v>
      </c>
      <c r="G147" s="6">
        <v>38973</v>
      </c>
      <c r="H147" s="5">
        <v>0.6</v>
      </c>
      <c r="I147" s="6">
        <v>21558</v>
      </c>
      <c r="J147" s="6">
        <v>39054</v>
      </c>
      <c r="K147" s="5">
        <v>0.6</v>
      </c>
      <c r="L147" s="6">
        <v>22438</v>
      </c>
      <c r="M147" s="6">
        <v>39133</v>
      </c>
      <c r="N147" s="5">
        <v>0.6</v>
      </c>
      <c r="O147" s="6">
        <v>23011</v>
      </c>
      <c r="P147" s="6">
        <v>39163</v>
      </c>
      <c r="Q147" s="5">
        <v>0.6</v>
      </c>
      <c r="R147" s="6">
        <v>24019</v>
      </c>
      <c r="S147" s="6">
        <v>39393</v>
      </c>
      <c r="T147" s="5">
        <v>0.6</v>
      </c>
      <c r="U147" s="6">
        <v>24184</v>
      </c>
      <c r="V147" s="6">
        <v>38122</v>
      </c>
      <c r="W147" s="5">
        <v>0.7</v>
      </c>
      <c r="X147" s="6">
        <v>24448</v>
      </c>
      <c r="Y147" s="6">
        <v>37055</v>
      </c>
      <c r="Z147" s="5">
        <v>0.7</v>
      </c>
      <c r="AA147" s="6">
        <v>24835</v>
      </c>
      <c r="AB147" s="6">
        <v>36590</v>
      </c>
    </row>
    <row r="148" spans="1:28" ht="20.100000000000001" customHeight="1">
      <c r="A148" s="9" t="s">
        <v>239</v>
      </c>
      <c r="B148" s="5">
        <v>0.5</v>
      </c>
      <c r="C148" s="6">
        <v>51892</v>
      </c>
      <c r="D148" s="6">
        <v>96396</v>
      </c>
      <c r="E148" s="5">
        <v>0.6</v>
      </c>
      <c r="F148" s="6">
        <v>55016</v>
      </c>
      <c r="G148" s="6">
        <v>97787</v>
      </c>
      <c r="H148" s="5">
        <v>0.6</v>
      </c>
      <c r="I148" s="6">
        <v>56679</v>
      </c>
      <c r="J148" s="6">
        <v>97306</v>
      </c>
      <c r="K148" s="5">
        <v>0.6</v>
      </c>
      <c r="L148" s="6">
        <v>57995</v>
      </c>
      <c r="M148" s="6">
        <v>95830</v>
      </c>
      <c r="N148" s="5">
        <v>0.6</v>
      </c>
      <c r="O148" s="6">
        <v>59031</v>
      </c>
      <c r="P148" s="6">
        <v>94982</v>
      </c>
      <c r="Q148" s="5">
        <v>0.6</v>
      </c>
      <c r="R148" s="6">
        <v>60313</v>
      </c>
      <c r="S148" s="6">
        <v>93153</v>
      </c>
      <c r="T148" s="5">
        <v>0.7</v>
      </c>
      <c r="U148" s="6">
        <v>61552</v>
      </c>
      <c r="V148" s="6">
        <v>92197</v>
      </c>
      <c r="W148" s="5">
        <v>0.7</v>
      </c>
      <c r="X148" s="6">
        <v>63558</v>
      </c>
      <c r="Y148" s="6">
        <v>92058</v>
      </c>
      <c r="Z148" s="5">
        <v>0.7</v>
      </c>
      <c r="AA148" s="6">
        <v>64990</v>
      </c>
      <c r="AB148" s="6">
        <v>91183</v>
      </c>
    </row>
    <row r="149" spans="1:28" ht="20.100000000000001" customHeight="1">
      <c r="A149" s="9" t="s">
        <v>235</v>
      </c>
      <c r="B149" s="5">
        <v>0.5</v>
      </c>
      <c r="C149" s="6">
        <v>14888</v>
      </c>
      <c r="D149" s="6">
        <v>30761</v>
      </c>
      <c r="E149" s="5">
        <v>0.5</v>
      </c>
      <c r="F149" s="6">
        <v>15529</v>
      </c>
      <c r="G149" s="6">
        <v>30503</v>
      </c>
      <c r="H149" s="5">
        <v>0.5</v>
      </c>
      <c r="I149" s="6">
        <v>15846</v>
      </c>
      <c r="J149" s="6">
        <v>30215</v>
      </c>
      <c r="K149" s="5">
        <v>0.5</v>
      </c>
      <c r="L149" s="6">
        <v>16432</v>
      </c>
      <c r="M149" s="6">
        <v>30255</v>
      </c>
      <c r="N149" s="5">
        <v>0.6</v>
      </c>
      <c r="O149" s="6">
        <v>16526</v>
      </c>
      <c r="P149" s="6">
        <v>29756</v>
      </c>
      <c r="Q149" s="5">
        <v>0.6</v>
      </c>
      <c r="R149" s="6">
        <v>16635</v>
      </c>
      <c r="S149" s="6">
        <v>29155</v>
      </c>
      <c r="T149" s="5">
        <v>0.6</v>
      </c>
      <c r="U149" s="6">
        <v>16658</v>
      </c>
      <c r="V149" s="6">
        <v>28331</v>
      </c>
      <c r="W149" s="5">
        <v>0.6</v>
      </c>
      <c r="X149" s="6">
        <v>17033</v>
      </c>
      <c r="Y149" s="6">
        <v>27767</v>
      </c>
      <c r="Z149" s="5">
        <v>0.6</v>
      </c>
      <c r="AA149" s="6">
        <v>17419</v>
      </c>
      <c r="AB149" s="6">
        <v>27701</v>
      </c>
    </row>
    <row r="150" spans="1:28" ht="20.100000000000001" customHeight="1">
      <c r="A150" s="9" t="s">
        <v>241</v>
      </c>
      <c r="B150" s="5">
        <v>0.5</v>
      </c>
      <c r="C150" s="6">
        <v>16796</v>
      </c>
      <c r="D150" s="6">
        <v>36671</v>
      </c>
      <c r="E150" s="5">
        <v>0.5</v>
      </c>
      <c r="F150" s="6">
        <v>17838</v>
      </c>
      <c r="G150" s="6">
        <v>37308</v>
      </c>
      <c r="H150" s="5">
        <v>0.5</v>
      </c>
      <c r="I150" s="6">
        <v>18668</v>
      </c>
      <c r="J150" s="6">
        <v>37783</v>
      </c>
      <c r="K150" s="5">
        <v>0.5</v>
      </c>
      <c r="L150" s="6">
        <v>19031</v>
      </c>
      <c r="M150" s="6">
        <v>37317</v>
      </c>
      <c r="N150" s="5">
        <v>0.5</v>
      </c>
      <c r="O150" s="6">
        <v>19581</v>
      </c>
      <c r="P150" s="6">
        <v>37392</v>
      </c>
      <c r="Q150" s="5">
        <v>0.5</v>
      </c>
      <c r="R150" s="6">
        <v>19949</v>
      </c>
      <c r="S150" s="6">
        <v>36807</v>
      </c>
      <c r="T150" s="5">
        <v>0.6</v>
      </c>
      <c r="U150" s="6">
        <v>20261</v>
      </c>
      <c r="V150" s="6">
        <v>36426</v>
      </c>
      <c r="W150" s="5">
        <v>0.6</v>
      </c>
      <c r="X150" s="6">
        <v>21231</v>
      </c>
      <c r="Y150" s="6">
        <v>37262</v>
      </c>
      <c r="Z150" s="5">
        <v>0.6</v>
      </c>
      <c r="AA150" s="6">
        <v>21806</v>
      </c>
      <c r="AB150" s="6">
        <v>37484</v>
      </c>
    </row>
    <row r="151" spans="1:28" ht="20.100000000000001" customHeight="1">
      <c r="A151" s="9" t="s">
        <v>217</v>
      </c>
      <c r="B151" s="5">
        <v>0.5</v>
      </c>
      <c r="C151" s="6">
        <v>969162</v>
      </c>
      <c r="D151" s="6">
        <v>2077649</v>
      </c>
      <c r="E151" s="5">
        <v>0.5</v>
      </c>
      <c r="F151" s="6">
        <v>1015144</v>
      </c>
      <c r="G151" s="6">
        <v>2096727</v>
      </c>
      <c r="H151" s="5">
        <v>0.5</v>
      </c>
      <c r="I151" s="6">
        <v>1057515</v>
      </c>
      <c r="J151" s="6">
        <v>2116770</v>
      </c>
      <c r="K151" s="5">
        <v>0.5</v>
      </c>
      <c r="L151" s="6">
        <v>1093582</v>
      </c>
      <c r="M151" s="6">
        <v>2126282</v>
      </c>
      <c r="N151" s="5">
        <v>0.5</v>
      </c>
      <c r="O151" s="6">
        <v>1118117</v>
      </c>
      <c r="P151" s="6">
        <v>2123709</v>
      </c>
      <c r="Q151" s="5">
        <v>0.5</v>
      </c>
      <c r="R151" s="6">
        <v>1149845</v>
      </c>
      <c r="S151" s="6">
        <v>2121029</v>
      </c>
      <c r="T151" s="5">
        <v>0.6</v>
      </c>
      <c r="U151" s="6">
        <v>1176350</v>
      </c>
      <c r="V151" s="6">
        <v>2119257</v>
      </c>
      <c r="W151" s="5">
        <v>0.6</v>
      </c>
      <c r="X151" s="6">
        <v>1211477</v>
      </c>
      <c r="Y151" s="6">
        <v>2123037</v>
      </c>
      <c r="Z151" s="5">
        <v>0.6</v>
      </c>
      <c r="AA151" s="6">
        <v>1245446</v>
      </c>
      <c r="AB151" s="6">
        <v>2130119</v>
      </c>
    </row>
    <row r="152" spans="1:28" ht="20.100000000000001" customHeight="1">
      <c r="A152" s="9" t="s">
        <v>229</v>
      </c>
      <c r="B152" s="5">
        <v>0.4</v>
      </c>
      <c r="C152" s="6">
        <v>271707</v>
      </c>
      <c r="D152" s="6">
        <v>605776</v>
      </c>
      <c r="E152" s="5">
        <v>0.5</v>
      </c>
      <c r="F152" s="6">
        <v>286786</v>
      </c>
      <c r="G152" s="6">
        <v>617955</v>
      </c>
      <c r="H152" s="5">
        <v>0.5</v>
      </c>
      <c r="I152" s="6">
        <v>301427</v>
      </c>
      <c r="J152" s="6">
        <v>631531</v>
      </c>
      <c r="K152" s="5">
        <v>0.5</v>
      </c>
      <c r="L152" s="6">
        <v>315902</v>
      </c>
      <c r="M152" s="6">
        <v>646075</v>
      </c>
      <c r="N152" s="5">
        <v>0.5</v>
      </c>
      <c r="O152" s="6">
        <v>324506</v>
      </c>
      <c r="P152" s="6">
        <v>652258</v>
      </c>
      <c r="Q152" s="5">
        <v>0.5</v>
      </c>
      <c r="R152" s="6">
        <v>336725</v>
      </c>
      <c r="S152" s="6">
        <v>658808</v>
      </c>
      <c r="T152" s="5">
        <v>0.5</v>
      </c>
      <c r="U152" s="6">
        <v>343545</v>
      </c>
      <c r="V152" s="6">
        <v>658486</v>
      </c>
      <c r="W152" s="5">
        <v>0.5</v>
      </c>
      <c r="X152" s="6">
        <v>351796</v>
      </c>
      <c r="Y152" s="6">
        <v>657559</v>
      </c>
      <c r="Z152" s="5">
        <v>0.5</v>
      </c>
      <c r="AA152" s="6">
        <v>357203</v>
      </c>
      <c r="AB152" s="6">
        <v>655959</v>
      </c>
    </row>
    <row r="153" spans="1:28" ht="20.100000000000001" customHeight="1">
      <c r="A153" s="9" t="s">
        <v>219</v>
      </c>
      <c r="B153" s="5">
        <v>0.5</v>
      </c>
      <c r="C153" s="6">
        <v>51207</v>
      </c>
      <c r="D153" s="6">
        <v>111261</v>
      </c>
      <c r="E153" s="5">
        <v>0.5</v>
      </c>
      <c r="F153" s="6">
        <v>52504</v>
      </c>
      <c r="G153" s="6">
        <v>109931</v>
      </c>
      <c r="H153" s="5">
        <v>0.5</v>
      </c>
      <c r="I153" s="6">
        <v>53448</v>
      </c>
      <c r="J153" s="6">
        <v>108432</v>
      </c>
      <c r="K153" s="5">
        <v>0.5</v>
      </c>
      <c r="L153" s="6">
        <v>54874</v>
      </c>
      <c r="M153" s="6">
        <v>107581</v>
      </c>
      <c r="N153" s="5">
        <v>0.5</v>
      </c>
      <c r="O153" s="6">
        <v>55520</v>
      </c>
      <c r="P153" s="6">
        <v>106474</v>
      </c>
      <c r="Q153" s="5">
        <v>0.5</v>
      </c>
      <c r="R153" s="6">
        <v>56648</v>
      </c>
      <c r="S153" s="6">
        <v>104545</v>
      </c>
      <c r="T153" s="5">
        <v>0.6</v>
      </c>
      <c r="U153" s="6">
        <v>57373</v>
      </c>
      <c r="V153" s="6">
        <v>103145</v>
      </c>
      <c r="W153" s="5">
        <v>0.6</v>
      </c>
      <c r="X153" s="6">
        <v>58802</v>
      </c>
      <c r="Y153" s="6">
        <v>102571</v>
      </c>
      <c r="Z153" s="5">
        <v>0.6</v>
      </c>
      <c r="AA153" s="6">
        <v>59768</v>
      </c>
      <c r="AB153" s="6">
        <v>102104</v>
      </c>
    </row>
    <row r="154" spans="1:28" ht="20.100000000000001" customHeight="1">
      <c r="A154" s="9" t="s">
        <v>223</v>
      </c>
      <c r="B154" s="5">
        <v>0.5</v>
      </c>
      <c r="C154" s="6">
        <v>47839</v>
      </c>
      <c r="D154" s="6">
        <v>104754</v>
      </c>
      <c r="E154" s="5">
        <v>0.5</v>
      </c>
      <c r="F154" s="6">
        <v>49465</v>
      </c>
      <c r="G154" s="6">
        <v>103873</v>
      </c>
      <c r="H154" s="5">
        <v>0.5</v>
      </c>
      <c r="I154" s="6">
        <v>50720</v>
      </c>
      <c r="J154" s="6">
        <v>103198</v>
      </c>
      <c r="K154" s="5">
        <v>0.5</v>
      </c>
      <c r="L154" s="6">
        <v>51829</v>
      </c>
      <c r="M154" s="6">
        <v>101990</v>
      </c>
      <c r="N154" s="5">
        <v>0.5</v>
      </c>
      <c r="O154" s="6">
        <v>52812</v>
      </c>
      <c r="P154" s="6">
        <v>101114</v>
      </c>
      <c r="Q154" s="5">
        <v>0.5</v>
      </c>
      <c r="R154" s="6">
        <v>53905</v>
      </c>
      <c r="S154" s="6">
        <v>100229</v>
      </c>
      <c r="T154" s="5">
        <v>0.6</v>
      </c>
      <c r="U154" s="6">
        <v>54548</v>
      </c>
      <c r="V154" s="6">
        <v>98408</v>
      </c>
      <c r="W154" s="5">
        <v>0.6</v>
      </c>
      <c r="X154" s="6">
        <v>55485</v>
      </c>
      <c r="Y154" s="6">
        <v>97157</v>
      </c>
      <c r="Z154" s="5">
        <v>0.6</v>
      </c>
      <c r="AA154" s="6">
        <v>56148</v>
      </c>
      <c r="AB154" s="6">
        <v>95772</v>
      </c>
    </row>
    <row r="155" spans="1:28" ht="20.100000000000001" customHeight="1">
      <c r="A155" s="9" t="s">
        <v>227</v>
      </c>
      <c r="B155" s="5">
        <v>0.5</v>
      </c>
      <c r="C155" s="6">
        <v>140075</v>
      </c>
      <c r="D155" s="6">
        <v>297737</v>
      </c>
      <c r="E155" s="5">
        <v>0.5</v>
      </c>
      <c r="F155" s="6">
        <v>147798</v>
      </c>
      <c r="G155" s="6">
        <v>302929</v>
      </c>
      <c r="H155" s="5">
        <v>0.5</v>
      </c>
      <c r="I155" s="6">
        <v>156643</v>
      </c>
      <c r="J155" s="6">
        <v>311453</v>
      </c>
      <c r="K155" s="5">
        <v>0.5</v>
      </c>
      <c r="L155" s="6">
        <v>162438</v>
      </c>
      <c r="M155" s="6">
        <v>312822</v>
      </c>
      <c r="N155" s="5">
        <v>0.5</v>
      </c>
      <c r="O155" s="6">
        <v>167412</v>
      </c>
      <c r="P155" s="6">
        <v>314395</v>
      </c>
      <c r="Q155" s="5">
        <v>0.5</v>
      </c>
      <c r="R155" s="6">
        <v>173160</v>
      </c>
      <c r="S155" s="6">
        <v>316129</v>
      </c>
      <c r="T155" s="5">
        <v>0.6</v>
      </c>
      <c r="U155" s="6">
        <v>182179</v>
      </c>
      <c r="V155" s="6">
        <v>324580</v>
      </c>
      <c r="W155" s="5">
        <v>0.6</v>
      </c>
      <c r="X155" s="6">
        <v>191986</v>
      </c>
      <c r="Y155" s="6">
        <v>334539</v>
      </c>
      <c r="Z155" s="5">
        <v>0.6</v>
      </c>
      <c r="AA155" s="6">
        <v>203365</v>
      </c>
      <c r="AB155" s="6">
        <v>345796</v>
      </c>
    </row>
    <row r="156" spans="1:28" ht="20.100000000000001" customHeight="1">
      <c r="A156" s="9" t="s">
        <v>225</v>
      </c>
      <c r="B156" s="5">
        <v>0.5</v>
      </c>
      <c r="C156" s="6">
        <v>81439</v>
      </c>
      <c r="D156" s="6">
        <v>170099</v>
      </c>
      <c r="E156" s="5">
        <v>0.5</v>
      </c>
      <c r="F156" s="6">
        <v>84886</v>
      </c>
      <c r="G156" s="6">
        <v>170788</v>
      </c>
      <c r="H156" s="5">
        <v>0.5</v>
      </c>
      <c r="I156" s="6">
        <v>88424</v>
      </c>
      <c r="J156" s="6">
        <v>171678</v>
      </c>
      <c r="K156" s="5">
        <v>0.5</v>
      </c>
      <c r="L156" s="6">
        <v>92499</v>
      </c>
      <c r="M156" s="6">
        <v>174162</v>
      </c>
      <c r="N156" s="5">
        <v>0.5</v>
      </c>
      <c r="O156" s="6">
        <v>94827</v>
      </c>
      <c r="P156" s="6">
        <v>174690</v>
      </c>
      <c r="Q156" s="5">
        <v>0.6</v>
      </c>
      <c r="R156" s="6">
        <v>98036</v>
      </c>
      <c r="S156" s="6">
        <v>175591</v>
      </c>
      <c r="T156" s="5">
        <v>0.6</v>
      </c>
      <c r="U156" s="6">
        <v>101073</v>
      </c>
      <c r="V156" s="6">
        <v>176645</v>
      </c>
      <c r="W156" s="5">
        <v>0.6</v>
      </c>
      <c r="X156" s="6">
        <v>103650</v>
      </c>
      <c r="Y156" s="6">
        <v>176413</v>
      </c>
      <c r="Z156" s="5">
        <v>0.6</v>
      </c>
      <c r="AA156" s="6">
        <v>106565</v>
      </c>
      <c r="AB156" s="6">
        <v>176011</v>
      </c>
    </row>
    <row r="157" spans="1:28" ht="20.100000000000001" customHeight="1">
      <c r="A157" s="9" t="s">
        <v>221</v>
      </c>
      <c r="B157" s="5">
        <v>0.5</v>
      </c>
      <c r="C157" s="6">
        <v>56992</v>
      </c>
      <c r="D157" s="6">
        <v>124232</v>
      </c>
      <c r="E157" s="5">
        <v>0.5</v>
      </c>
      <c r="F157" s="6">
        <v>58892</v>
      </c>
      <c r="G157" s="6">
        <v>123213</v>
      </c>
      <c r="H157" s="5">
        <v>0.5</v>
      </c>
      <c r="I157" s="6">
        <v>60537</v>
      </c>
      <c r="J157" s="6">
        <v>122240</v>
      </c>
      <c r="K157" s="5">
        <v>0.5</v>
      </c>
      <c r="L157" s="6">
        <v>61597</v>
      </c>
      <c r="M157" s="6">
        <v>120230</v>
      </c>
      <c r="N157" s="5">
        <v>0.5</v>
      </c>
      <c r="O157" s="6">
        <v>62683</v>
      </c>
      <c r="P157" s="6">
        <v>118842</v>
      </c>
      <c r="Q157" s="5">
        <v>0.5</v>
      </c>
      <c r="R157" s="6">
        <v>63534</v>
      </c>
      <c r="S157" s="6">
        <v>116675</v>
      </c>
      <c r="T157" s="5">
        <v>0.6</v>
      </c>
      <c r="U157" s="6">
        <v>64025</v>
      </c>
      <c r="V157" s="6">
        <v>114483</v>
      </c>
      <c r="W157" s="5">
        <v>0.6</v>
      </c>
      <c r="X157" s="6">
        <v>65041</v>
      </c>
      <c r="Y157" s="6">
        <v>112617</v>
      </c>
      <c r="Z157" s="5">
        <v>0.6</v>
      </c>
      <c r="AA157" s="6">
        <v>65342</v>
      </c>
      <c r="AB157" s="6">
        <v>110423</v>
      </c>
    </row>
    <row r="158" spans="1:28" ht="20.100000000000001" customHeight="1">
      <c r="A158" s="9" t="s">
        <v>218</v>
      </c>
      <c r="B158" s="5">
        <v>0.5</v>
      </c>
      <c r="C158" s="6">
        <v>18928</v>
      </c>
      <c r="D158" s="6">
        <v>41730</v>
      </c>
      <c r="E158" s="5">
        <v>0.5</v>
      </c>
      <c r="F158" s="6">
        <v>19898</v>
      </c>
      <c r="G158" s="6">
        <v>42634</v>
      </c>
      <c r="H158" s="5">
        <v>0.5</v>
      </c>
      <c r="I158" s="6">
        <v>21227</v>
      </c>
      <c r="J158" s="6">
        <v>43967</v>
      </c>
      <c r="K158" s="5">
        <v>0.5</v>
      </c>
      <c r="L158" s="6">
        <v>21629</v>
      </c>
      <c r="M158" s="6">
        <v>43731</v>
      </c>
      <c r="N158" s="5">
        <v>0.5</v>
      </c>
      <c r="O158" s="6">
        <v>21887</v>
      </c>
      <c r="P158" s="6">
        <v>42971</v>
      </c>
      <c r="Q158" s="5">
        <v>0.5</v>
      </c>
      <c r="R158" s="6">
        <v>22646</v>
      </c>
      <c r="S158" s="6">
        <v>42822</v>
      </c>
      <c r="T158" s="5">
        <v>0.5</v>
      </c>
      <c r="U158" s="6">
        <v>23470</v>
      </c>
      <c r="V158" s="6">
        <v>43331</v>
      </c>
      <c r="W158" s="5">
        <v>0.6</v>
      </c>
      <c r="X158" s="6">
        <v>24957</v>
      </c>
      <c r="Y158" s="6">
        <v>44475</v>
      </c>
      <c r="Z158" s="5">
        <v>0.6</v>
      </c>
      <c r="AA158" s="6">
        <v>26825</v>
      </c>
      <c r="AB158" s="6">
        <v>46667</v>
      </c>
    </row>
    <row r="159" spans="1:28" ht="20.100000000000001" customHeight="1">
      <c r="A159" s="9" t="s">
        <v>222</v>
      </c>
      <c r="B159" s="5">
        <v>0.5</v>
      </c>
      <c r="C159" s="6">
        <v>83771</v>
      </c>
      <c r="D159" s="6">
        <v>165122</v>
      </c>
      <c r="E159" s="5">
        <v>0.5</v>
      </c>
      <c r="F159" s="6">
        <v>87828</v>
      </c>
      <c r="G159" s="6">
        <v>166630</v>
      </c>
      <c r="H159" s="5">
        <v>0.5</v>
      </c>
      <c r="I159" s="6">
        <v>91288</v>
      </c>
      <c r="J159" s="6">
        <v>167439</v>
      </c>
      <c r="K159" s="5">
        <v>0.6</v>
      </c>
      <c r="L159" s="6">
        <v>94251</v>
      </c>
      <c r="M159" s="6">
        <v>167770</v>
      </c>
      <c r="N159" s="5">
        <v>0.6</v>
      </c>
      <c r="O159" s="6">
        <v>96255</v>
      </c>
      <c r="P159" s="6">
        <v>167042</v>
      </c>
      <c r="Q159" s="5">
        <v>0.6</v>
      </c>
      <c r="R159" s="6">
        <v>98704</v>
      </c>
      <c r="S159" s="6">
        <v>166249</v>
      </c>
      <c r="T159" s="5">
        <v>0.6</v>
      </c>
      <c r="U159" s="6">
        <v>101460</v>
      </c>
      <c r="V159" s="6">
        <v>167092</v>
      </c>
      <c r="W159" s="5">
        <v>0.6</v>
      </c>
      <c r="X159" s="6">
        <v>105477</v>
      </c>
      <c r="Y159" s="6">
        <v>168253</v>
      </c>
      <c r="Z159" s="5">
        <v>0.6</v>
      </c>
      <c r="AA159" s="6">
        <v>109915</v>
      </c>
      <c r="AB159" s="6">
        <v>170302</v>
      </c>
    </row>
    <row r="160" spans="1:28" ht="20.100000000000001" customHeight="1">
      <c r="A160" s="9" t="s">
        <v>220</v>
      </c>
      <c r="B160" s="5">
        <v>0.5</v>
      </c>
      <c r="C160" s="6">
        <v>28220</v>
      </c>
      <c r="D160" s="6">
        <v>54879</v>
      </c>
      <c r="E160" s="5">
        <v>0.5</v>
      </c>
      <c r="F160" s="6">
        <v>28983</v>
      </c>
      <c r="G160" s="6">
        <v>54612</v>
      </c>
      <c r="H160" s="5">
        <v>0.5</v>
      </c>
      <c r="I160" s="6">
        <v>29371</v>
      </c>
      <c r="J160" s="6">
        <v>53894</v>
      </c>
      <c r="K160" s="5">
        <v>0.6</v>
      </c>
      <c r="L160" s="6">
        <v>29693</v>
      </c>
      <c r="M160" s="6">
        <v>53222</v>
      </c>
      <c r="N160" s="5">
        <v>0.6</v>
      </c>
      <c r="O160" s="6">
        <v>30122</v>
      </c>
      <c r="P160" s="6">
        <v>52257</v>
      </c>
      <c r="Q160" s="5">
        <v>0.6</v>
      </c>
      <c r="R160" s="6">
        <v>30891</v>
      </c>
      <c r="S160" s="6">
        <v>51413</v>
      </c>
      <c r="T160" s="5">
        <v>0.6</v>
      </c>
      <c r="U160" s="6">
        <v>30969</v>
      </c>
      <c r="V160" s="6">
        <v>50477</v>
      </c>
      <c r="W160" s="5">
        <v>0.6</v>
      </c>
      <c r="X160" s="6">
        <v>31677</v>
      </c>
      <c r="Y160" s="6">
        <v>50092</v>
      </c>
      <c r="Z160" s="5">
        <v>0.7</v>
      </c>
      <c r="AA160" s="6">
        <v>32675</v>
      </c>
      <c r="AB160" s="6">
        <v>50093</v>
      </c>
    </row>
    <row r="161" spans="1:28" ht="20.100000000000001" customHeight="1">
      <c r="A161" s="9" t="s">
        <v>224</v>
      </c>
      <c r="B161" s="5">
        <v>0.5</v>
      </c>
      <c r="C161" s="6">
        <v>32575</v>
      </c>
      <c r="D161" s="6">
        <v>71143</v>
      </c>
      <c r="E161" s="5">
        <v>0.5</v>
      </c>
      <c r="F161" s="6">
        <v>33577</v>
      </c>
      <c r="G161" s="6">
        <v>70187</v>
      </c>
      <c r="H161" s="5">
        <v>0.5</v>
      </c>
      <c r="I161" s="6">
        <v>34321</v>
      </c>
      <c r="J161" s="6">
        <v>69086</v>
      </c>
      <c r="K161" s="5">
        <v>0.5</v>
      </c>
      <c r="L161" s="6">
        <v>34940</v>
      </c>
      <c r="M161" s="6">
        <v>68078</v>
      </c>
      <c r="N161" s="5">
        <v>0.5</v>
      </c>
      <c r="O161" s="6">
        <v>35078</v>
      </c>
      <c r="P161" s="6">
        <v>66740</v>
      </c>
      <c r="Q161" s="5">
        <v>0.5</v>
      </c>
      <c r="R161" s="6">
        <v>35600</v>
      </c>
      <c r="S161" s="6">
        <v>65354</v>
      </c>
      <c r="T161" s="5">
        <v>0.6</v>
      </c>
      <c r="U161" s="6">
        <v>35845</v>
      </c>
      <c r="V161" s="6">
        <v>63774</v>
      </c>
      <c r="W161" s="5">
        <v>0.6</v>
      </c>
      <c r="X161" s="6">
        <v>36339</v>
      </c>
      <c r="Y161" s="6">
        <v>62343</v>
      </c>
      <c r="Z161" s="5">
        <v>0.6</v>
      </c>
      <c r="AA161" s="6">
        <v>36635</v>
      </c>
      <c r="AB161" s="6">
        <v>61046</v>
      </c>
    </row>
    <row r="162" spans="1:28" ht="20.100000000000001" customHeight="1">
      <c r="A162" s="9" t="s">
        <v>226</v>
      </c>
      <c r="B162" s="5">
        <v>0.5</v>
      </c>
      <c r="C162" s="6">
        <v>26061</v>
      </c>
      <c r="D162" s="6">
        <v>56910</v>
      </c>
      <c r="E162" s="5">
        <v>0.5</v>
      </c>
      <c r="F162" s="6">
        <v>26820</v>
      </c>
      <c r="G162" s="6">
        <v>56012</v>
      </c>
      <c r="H162" s="5">
        <v>0.5</v>
      </c>
      <c r="I162" s="6">
        <v>27381</v>
      </c>
      <c r="J162" s="6">
        <v>55175</v>
      </c>
      <c r="K162" s="5">
        <v>0.5</v>
      </c>
      <c r="L162" s="6">
        <v>27609</v>
      </c>
      <c r="M162" s="6">
        <v>53922</v>
      </c>
      <c r="N162" s="5">
        <v>0.5</v>
      </c>
      <c r="O162" s="6">
        <v>27857</v>
      </c>
      <c r="P162" s="6">
        <v>52805</v>
      </c>
      <c r="Q162" s="5">
        <v>0.5</v>
      </c>
      <c r="R162" s="6">
        <v>28003</v>
      </c>
      <c r="S162" s="6">
        <v>51866</v>
      </c>
      <c r="T162" s="5">
        <v>0.6</v>
      </c>
      <c r="U162" s="6">
        <v>28156</v>
      </c>
      <c r="V162" s="6">
        <v>50745</v>
      </c>
      <c r="W162" s="5">
        <v>0.6</v>
      </c>
      <c r="X162" s="6">
        <v>28523</v>
      </c>
      <c r="Y162" s="6">
        <v>49964</v>
      </c>
      <c r="Z162" s="5">
        <v>0.6</v>
      </c>
      <c r="AA162" s="6">
        <v>28991</v>
      </c>
      <c r="AB162" s="6">
        <v>49116</v>
      </c>
    </row>
    <row r="163" spans="1:28" ht="20.100000000000001" customHeight="1">
      <c r="A163" s="9" t="s">
        <v>230</v>
      </c>
      <c r="B163" s="5">
        <v>0.5</v>
      </c>
      <c r="C163" s="6">
        <v>15714</v>
      </c>
      <c r="D163" s="6">
        <v>32485</v>
      </c>
      <c r="E163" s="5">
        <v>0.5</v>
      </c>
      <c r="F163" s="6">
        <v>16603</v>
      </c>
      <c r="G163" s="6">
        <v>32753</v>
      </c>
      <c r="H163" s="5">
        <v>0.5</v>
      </c>
      <c r="I163" s="6">
        <v>17258</v>
      </c>
      <c r="J163" s="6">
        <v>32837</v>
      </c>
      <c r="K163" s="5">
        <v>0.5</v>
      </c>
      <c r="L163" s="6">
        <v>17537</v>
      </c>
      <c r="M163" s="6">
        <v>32296</v>
      </c>
      <c r="N163" s="5">
        <v>0.6</v>
      </c>
      <c r="O163" s="6">
        <v>17852</v>
      </c>
      <c r="P163" s="6">
        <v>31717</v>
      </c>
      <c r="Q163" s="5">
        <v>0.6</v>
      </c>
      <c r="R163" s="6">
        <v>17906</v>
      </c>
      <c r="S163" s="6">
        <v>30948</v>
      </c>
      <c r="T163" s="5">
        <v>0.6</v>
      </c>
      <c r="U163" s="6">
        <v>17996</v>
      </c>
      <c r="V163" s="6">
        <v>30440</v>
      </c>
      <c r="W163" s="5">
        <v>0.6</v>
      </c>
      <c r="X163" s="6">
        <v>18442</v>
      </c>
      <c r="Y163" s="6">
        <v>30266</v>
      </c>
      <c r="Z163" s="5">
        <v>0.6</v>
      </c>
      <c r="AA163" s="6">
        <v>18911</v>
      </c>
      <c r="AB163" s="6">
        <v>30168</v>
      </c>
    </row>
    <row r="164" spans="1:28" ht="20.100000000000001" customHeight="1">
      <c r="A164" s="9" t="s">
        <v>232</v>
      </c>
      <c r="B164" s="5">
        <v>0.5</v>
      </c>
      <c r="C164" s="6">
        <v>44228</v>
      </c>
      <c r="D164" s="6">
        <v>94553</v>
      </c>
      <c r="E164" s="5">
        <v>0.5</v>
      </c>
      <c r="F164" s="6">
        <v>48530</v>
      </c>
      <c r="G164" s="6">
        <v>99971</v>
      </c>
      <c r="H164" s="5">
        <v>0.5</v>
      </c>
      <c r="I164" s="6">
        <v>50871</v>
      </c>
      <c r="J164" s="6">
        <v>101570</v>
      </c>
      <c r="K164" s="5">
        <v>0.5</v>
      </c>
      <c r="L164" s="6">
        <v>52069</v>
      </c>
      <c r="M164" s="6">
        <v>101082</v>
      </c>
      <c r="N164" s="5">
        <v>0.5</v>
      </c>
      <c r="O164" s="6">
        <v>53281</v>
      </c>
      <c r="P164" s="6">
        <v>100423</v>
      </c>
      <c r="Q164" s="5">
        <v>0.5</v>
      </c>
      <c r="R164" s="6">
        <v>54452</v>
      </c>
      <c r="S164" s="6">
        <v>100102</v>
      </c>
      <c r="T164" s="5">
        <v>0.6</v>
      </c>
      <c r="U164" s="6">
        <v>55217</v>
      </c>
      <c r="V164" s="6">
        <v>99324</v>
      </c>
      <c r="W164" s="5">
        <v>0.6</v>
      </c>
      <c r="X164" s="6">
        <v>55924</v>
      </c>
      <c r="Y164" s="6">
        <v>98068</v>
      </c>
      <c r="Z164" s="5">
        <v>0.6</v>
      </c>
      <c r="AA164" s="6">
        <v>57154</v>
      </c>
      <c r="AB164" s="6">
        <v>97524</v>
      </c>
    </row>
    <row r="165" spans="1:28" ht="20.100000000000001" customHeight="1">
      <c r="A165" s="9" t="s">
        <v>228</v>
      </c>
      <c r="B165" s="5">
        <v>0.5</v>
      </c>
      <c r="C165" s="6">
        <v>40387</v>
      </c>
      <c r="D165" s="6">
        <v>83484</v>
      </c>
      <c r="E165" s="5">
        <v>0.5</v>
      </c>
      <c r="F165" s="6">
        <v>41123</v>
      </c>
      <c r="G165" s="6">
        <v>81339</v>
      </c>
      <c r="H165" s="5">
        <v>0.5</v>
      </c>
      <c r="I165" s="6">
        <v>41969</v>
      </c>
      <c r="J165" s="6">
        <v>80338</v>
      </c>
      <c r="K165" s="5">
        <v>0.5</v>
      </c>
      <c r="L165" s="6">
        <v>43334</v>
      </c>
      <c r="M165" s="6">
        <v>80083</v>
      </c>
      <c r="N165" s="5">
        <v>0.6</v>
      </c>
      <c r="O165" s="6">
        <v>43996</v>
      </c>
      <c r="P165" s="6">
        <v>79238</v>
      </c>
      <c r="Q165" s="5">
        <v>0.6</v>
      </c>
      <c r="R165" s="6">
        <v>44577</v>
      </c>
      <c r="S165" s="6">
        <v>78084</v>
      </c>
      <c r="T165" s="5">
        <v>0.6</v>
      </c>
      <c r="U165" s="6">
        <v>45244</v>
      </c>
      <c r="V165" s="6">
        <v>76801</v>
      </c>
      <c r="W165" s="5">
        <v>0.6</v>
      </c>
      <c r="X165" s="6">
        <v>47024</v>
      </c>
      <c r="Y165" s="6">
        <v>77385</v>
      </c>
      <c r="Z165" s="5">
        <v>0.6</v>
      </c>
      <c r="AA165" s="6">
        <v>48883</v>
      </c>
      <c r="AB165" s="6">
        <v>78354</v>
      </c>
    </row>
    <row r="166" spans="1:28" ht="20.100000000000001" customHeight="1">
      <c r="A166" s="9" t="s">
        <v>231</v>
      </c>
      <c r="B166" s="5">
        <v>0.5</v>
      </c>
      <c r="C166" s="6">
        <v>30019</v>
      </c>
      <c r="D166" s="6">
        <v>63484</v>
      </c>
      <c r="E166" s="5">
        <v>0.5</v>
      </c>
      <c r="F166" s="6">
        <v>31451</v>
      </c>
      <c r="G166" s="6">
        <v>63900</v>
      </c>
      <c r="H166" s="5">
        <v>0.5</v>
      </c>
      <c r="I166" s="6">
        <v>32630</v>
      </c>
      <c r="J166" s="6">
        <v>63932</v>
      </c>
      <c r="K166" s="5">
        <v>0.5</v>
      </c>
      <c r="L166" s="6">
        <v>33381</v>
      </c>
      <c r="M166" s="6">
        <v>63238</v>
      </c>
      <c r="N166" s="5">
        <v>0.5</v>
      </c>
      <c r="O166" s="6">
        <v>34029</v>
      </c>
      <c r="P166" s="6">
        <v>62743</v>
      </c>
      <c r="Q166" s="5">
        <v>0.6</v>
      </c>
      <c r="R166" s="6">
        <v>35058</v>
      </c>
      <c r="S166" s="6">
        <v>62214</v>
      </c>
      <c r="T166" s="5">
        <v>0.6</v>
      </c>
      <c r="U166" s="6">
        <v>35250</v>
      </c>
      <c r="V166" s="6">
        <v>61526</v>
      </c>
      <c r="W166" s="5">
        <v>0.6</v>
      </c>
      <c r="X166" s="6">
        <v>36354</v>
      </c>
      <c r="Y166" s="6">
        <v>61335</v>
      </c>
      <c r="Z166" s="5">
        <v>0.6</v>
      </c>
      <c r="AA166" s="6">
        <v>37066</v>
      </c>
      <c r="AB166" s="6">
        <v>60784</v>
      </c>
    </row>
    <row r="167" spans="1:28" ht="20.100000000000001" customHeight="1">
      <c r="A167" s="9" t="s">
        <v>199</v>
      </c>
      <c r="B167" s="5">
        <v>0.4</v>
      </c>
      <c r="C167" s="6">
        <v>839181</v>
      </c>
      <c r="D167" s="6">
        <v>1869711</v>
      </c>
      <c r="E167" s="5">
        <v>0.5</v>
      </c>
      <c r="F167" s="6">
        <v>869002</v>
      </c>
      <c r="G167" s="6">
        <v>1864791</v>
      </c>
      <c r="H167" s="5">
        <v>0.5</v>
      </c>
      <c r="I167" s="6">
        <v>892118</v>
      </c>
      <c r="J167" s="6">
        <v>1854607</v>
      </c>
      <c r="K167" s="5">
        <v>0.5</v>
      </c>
      <c r="L167" s="6">
        <v>915944</v>
      </c>
      <c r="M167" s="6">
        <v>1836832</v>
      </c>
      <c r="N167" s="5">
        <v>0.5</v>
      </c>
      <c r="O167" s="6">
        <v>929061</v>
      </c>
      <c r="P167" s="6">
        <v>1818917</v>
      </c>
      <c r="Q167" s="5">
        <v>0.5</v>
      </c>
      <c r="R167" s="6">
        <v>948147</v>
      </c>
      <c r="S167" s="6">
        <v>1804104</v>
      </c>
      <c r="T167" s="5">
        <v>0.5</v>
      </c>
      <c r="U167" s="6">
        <v>959920</v>
      </c>
      <c r="V167" s="6">
        <v>1786855</v>
      </c>
      <c r="W167" s="5">
        <v>0.6</v>
      </c>
      <c r="X167" s="6">
        <v>977834</v>
      </c>
      <c r="Y167" s="6">
        <v>1769607</v>
      </c>
      <c r="Z167" s="5">
        <v>0.6</v>
      </c>
      <c r="AA167" s="6">
        <v>992516</v>
      </c>
      <c r="AB167" s="6">
        <v>1754757</v>
      </c>
    </row>
    <row r="168" spans="1:28" ht="20.100000000000001" customHeight="1">
      <c r="A168" s="9" t="s">
        <v>211</v>
      </c>
      <c r="B168" s="5">
        <v>0.4</v>
      </c>
      <c r="C168" s="6">
        <v>285816</v>
      </c>
      <c r="D168" s="6">
        <v>652282</v>
      </c>
      <c r="E168" s="5">
        <v>0.5</v>
      </c>
      <c r="F168" s="6">
        <v>296296</v>
      </c>
      <c r="G168" s="6">
        <v>651744</v>
      </c>
      <c r="H168" s="5">
        <v>0.5</v>
      </c>
      <c r="I168" s="6">
        <v>303580</v>
      </c>
      <c r="J168" s="6">
        <v>648964</v>
      </c>
      <c r="K168" s="5">
        <v>0.5</v>
      </c>
      <c r="L168" s="6">
        <v>315489</v>
      </c>
      <c r="M168" s="6">
        <v>651091</v>
      </c>
      <c r="N168" s="5">
        <v>0.5</v>
      </c>
      <c r="O168" s="6">
        <v>324152</v>
      </c>
      <c r="P168" s="6">
        <v>654394</v>
      </c>
      <c r="Q168" s="5">
        <v>0.5</v>
      </c>
      <c r="R168" s="6">
        <v>334386</v>
      </c>
      <c r="S168" s="6">
        <v>657432</v>
      </c>
      <c r="T168" s="5">
        <v>0.5</v>
      </c>
      <c r="U168" s="6">
        <v>338330</v>
      </c>
      <c r="V168" s="6">
        <v>657269</v>
      </c>
      <c r="W168" s="5">
        <v>0.5</v>
      </c>
      <c r="X168" s="6">
        <v>343554</v>
      </c>
      <c r="Y168" s="6">
        <v>651495</v>
      </c>
      <c r="Z168" s="5">
        <v>0.5</v>
      </c>
      <c r="AA168" s="6">
        <v>344477</v>
      </c>
      <c r="AB168" s="6">
        <v>642727</v>
      </c>
    </row>
    <row r="169" spans="1:28" ht="20.100000000000001" customHeight="1">
      <c r="A169" s="9" t="s">
        <v>201</v>
      </c>
      <c r="B169" s="5">
        <v>0.4</v>
      </c>
      <c r="C169" s="6">
        <v>124366</v>
      </c>
      <c r="D169" s="6">
        <v>278398</v>
      </c>
      <c r="E169" s="5">
        <v>0.5</v>
      </c>
      <c r="F169" s="6">
        <v>128250</v>
      </c>
      <c r="G169" s="6">
        <v>277551</v>
      </c>
      <c r="H169" s="5">
        <v>0.5</v>
      </c>
      <c r="I169" s="6">
        <v>130345</v>
      </c>
      <c r="J169" s="6">
        <v>274997</v>
      </c>
      <c r="K169" s="5">
        <v>0.5</v>
      </c>
      <c r="L169" s="6">
        <v>132780</v>
      </c>
      <c r="M169" s="6">
        <v>272645</v>
      </c>
      <c r="N169" s="5">
        <v>0.5</v>
      </c>
      <c r="O169" s="6">
        <v>134093</v>
      </c>
      <c r="P169" s="6">
        <v>270131</v>
      </c>
      <c r="Q169" s="5">
        <v>0.5</v>
      </c>
      <c r="R169" s="6">
        <v>136647</v>
      </c>
      <c r="S169" s="6">
        <v>267859</v>
      </c>
      <c r="T169" s="5">
        <v>0.5</v>
      </c>
      <c r="U169" s="6">
        <v>139195</v>
      </c>
      <c r="V169" s="6">
        <v>265304</v>
      </c>
      <c r="W169" s="5">
        <v>0.5</v>
      </c>
      <c r="X169" s="6">
        <v>142173</v>
      </c>
      <c r="Y169" s="6">
        <v>262467</v>
      </c>
      <c r="Z169" s="5">
        <v>0.6</v>
      </c>
      <c r="AA169" s="6">
        <v>144553</v>
      </c>
      <c r="AB169" s="6">
        <v>259980</v>
      </c>
    </row>
    <row r="170" spans="1:28" ht="20.100000000000001" customHeight="1">
      <c r="A170" s="9" t="s">
        <v>208</v>
      </c>
      <c r="B170" s="5">
        <v>0.4</v>
      </c>
      <c r="C170" s="6">
        <v>132107</v>
      </c>
      <c r="D170" s="6">
        <v>302061</v>
      </c>
      <c r="E170" s="5">
        <v>0.5</v>
      </c>
      <c r="F170" s="6">
        <v>136304</v>
      </c>
      <c r="G170" s="6">
        <v>300479</v>
      </c>
      <c r="H170" s="5">
        <v>0.5</v>
      </c>
      <c r="I170" s="6">
        <v>139203</v>
      </c>
      <c r="J170" s="6">
        <v>300187</v>
      </c>
      <c r="K170" s="5">
        <v>0.5</v>
      </c>
      <c r="L170" s="6">
        <v>141282</v>
      </c>
      <c r="M170" s="6">
        <v>294062</v>
      </c>
      <c r="N170" s="5">
        <v>0.5</v>
      </c>
      <c r="O170" s="6">
        <v>141384</v>
      </c>
      <c r="P170" s="6">
        <v>287771</v>
      </c>
      <c r="Q170" s="5">
        <v>0.5</v>
      </c>
      <c r="R170" s="6">
        <v>142300</v>
      </c>
      <c r="S170" s="6">
        <v>282276</v>
      </c>
      <c r="T170" s="5">
        <v>0.5</v>
      </c>
      <c r="U170" s="6">
        <v>143403</v>
      </c>
      <c r="V170" s="6">
        <v>278113</v>
      </c>
      <c r="W170" s="5">
        <v>0.5</v>
      </c>
      <c r="X170" s="6">
        <v>145666</v>
      </c>
      <c r="Y170" s="6">
        <v>273697</v>
      </c>
      <c r="Z170" s="5">
        <v>0.5</v>
      </c>
      <c r="AA170" s="6">
        <v>147598</v>
      </c>
      <c r="AB170" s="6">
        <v>270036</v>
      </c>
    </row>
    <row r="171" spans="1:28" ht="20.100000000000001" customHeight="1">
      <c r="A171" s="9" t="s">
        <v>212</v>
      </c>
      <c r="B171" s="5">
        <v>0.4</v>
      </c>
      <c r="C171" s="6">
        <v>50714</v>
      </c>
      <c r="D171" s="6">
        <v>115977</v>
      </c>
      <c r="E171" s="5">
        <v>0.5</v>
      </c>
      <c r="F171" s="6">
        <v>52147</v>
      </c>
      <c r="G171" s="6">
        <v>115173</v>
      </c>
      <c r="H171" s="5">
        <v>0.5</v>
      </c>
      <c r="I171" s="6">
        <v>54697</v>
      </c>
      <c r="J171" s="6">
        <v>113776</v>
      </c>
      <c r="K171" s="5">
        <v>0.5</v>
      </c>
      <c r="L171" s="6">
        <v>56475</v>
      </c>
      <c r="M171" s="6">
        <v>112169</v>
      </c>
      <c r="N171" s="5">
        <v>0.5</v>
      </c>
      <c r="O171" s="6">
        <v>56920</v>
      </c>
      <c r="P171" s="6">
        <v>110541</v>
      </c>
      <c r="Q171" s="5">
        <v>0.5</v>
      </c>
      <c r="R171" s="6">
        <v>57930</v>
      </c>
      <c r="S171" s="6">
        <v>108508</v>
      </c>
      <c r="T171" s="5">
        <v>0.6</v>
      </c>
      <c r="U171" s="6">
        <v>59111</v>
      </c>
      <c r="V171" s="6">
        <v>106487</v>
      </c>
      <c r="W171" s="5">
        <v>0.6</v>
      </c>
      <c r="X171" s="6">
        <v>60355</v>
      </c>
      <c r="Y171" s="6">
        <v>105081</v>
      </c>
      <c r="Z171" s="5">
        <v>0.6</v>
      </c>
      <c r="AA171" s="6">
        <v>61292</v>
      </c>
      <c r="AB171" s="6">
        <v>103620</v>
      </c>
    </row>
    <row r="172" spans="1:28" ht="20.100000000000001" customHeight="1">
      <c r="A172" s="9" t="s">
        <v>203</v>
      </c>
      <c r="B172" s="5">
        <v>0.5</v>
      </c>
      <c r="C172" s="6">
        <v>38819</v>
      </c>
      <c r="D172" s="6">
        <v>84856</v>
      </c>
      <c r="E172" s="5">
        <v>0.5</v>
      </c>
      <c r="F172" s="6">
        <v>40730</v>
      </c>
      <c r="G172" s="6">
        <v>84188</v>
      </c>
      <c r="H172" s="5">
        <v>0.5</v>
      </c>
      <c r="I172" s="6">
        <v>42245</v>
      </c>
      <c r="J172" s="6">
        <v>83281</v>
      </c>
      <c r="K172" s="5">
        <v>0.5</v>
      </c>
      <c r="L172" s="6">
        <v>43790</v>
      </c>
      <c r="M172" s="6">
        <v>82554</v>
      </c>
      <c r="N172" s="5">
        <v>0.6</v>
      </c>
      <c r="O172" s="6">
        <v>45353</v>
      </c>
      <c r="P172" s="6">
        <v>81441</v>
      </c>
      <c r="Q172" s="5">
        <v>0.6</v>
      </c>
      <c r="R172" s="6">
        <v>45576</v>
      </c>
      <c r="S172" s="6">
        <v>80662</v>
      </c>
      <c r="T172" s="5">
        <v>0.6</v>
      </c>
      <c r="U172" s="6">
        <v>45313</v>
      </c>
      <c r="V172" s="6">
        <v>79431</v>
      </c>
      <c r="W172" s="5">
        <v>0.6</v>
      </c>
      <c r="X172" s="6">
        <v>44881</v>
      </c>
      <c r="Y172" s="6">
        <v>77948</v>
      </c>
      <c r="Z172" s="5">
        <v>0.6</v>
      </c>
      <c r="AA172" s="6">
        <v>44547</v>
      </c>
      <c r="AB172" s="6">
        <v>76781</v>
      </c>
    </row>
    <row r="173" spans="1:28" ht="20.100000000000001" customHeight="1">
      <c r="A173" s="9" t="s">
        <v>202</v>
      </c>
      <c r="B173" s="5">
        <v>0.5</v>
      </c>
      <c r="C173" s="6">
        <v>42738</v>
      </c>
      <c r="D173" s="6">
        <v>88721</v>
      </c>
      <c r="E173" s="5">
        <v>0.5</v>
      </c>
      <c r="F173" s="6">
        <v>43867</v>
      </c>
      <c r="G173" s="6">
        <v>87782</v>
      </c>
      <c r="H173" s="5">
        <v>0.5</v>
      </c>
      <c r="I173" s="6">
        <v>44986</v>
      </c>
      <c r="J173" s="6">
        <v>86926</v>
      </c>
      <c r="K173" s="5">
        <v>0.5</v>
      </c>
      <c r="L173" s="6">
        <v>46083</v>
      </c>
      <c r="M173" s="6">
        <v>85331</v>
      </c>
      <c r="N173" s="5">
        <v>0.6</v>
      </c>
      <c r="O173" s="6">
        <v>46496</v>
      </c>
      <c r="P173" s="6">
        <v>83895</v>
      </c>
      <c r="Q173" s="5">
        <v>0.6</v>
      </c>
      <c r="R173" s="6">
        <v>47273</v>
      </c>
      <c r="S173" s="6">
        <v>82450</v>
      </c>
      <c r="T173" s="5">
        <v>0.6</v>
      </c>
      <c r="U173" s="6">
        <v>47953</v>
      </c>
      <c r="V173" s="6">
        <v>80913</v>
      </c>
      <c r="W173" s="5">
        <v>0.6</v>
      </c>
      <c r="X173" s="6">
        <v>49719</v>
      </c>
      <c r="Y173" s="6">
        <v>81455</v>
      </c>
      <c r="Z173" s="5">
        <v>0.6</v>
      </c>
      <c r="AA173" s="6">
        <v>50778</v>
      </c>
      <c r="AB173" s="6">
        <v>81430</v>
      </c>
    </row>
    <row r="174" spans="1:28" ht="20.100000000000001" customHeight="1">
      <c r="A174" s="9" t="s">
        <v>207</v>
      </c>
      <c r="B174" s="5">
        <v>0.5</v>
      </c>
      <c r="C174" s="6">
        <v>48876</v>
      </c>
      <c r="D174" s="6">
        <v>95303</v>
      </c>
      <c r="E174" s="5">
        <v>0.5</v>
      </c>
      <c r="F174" s="6">
        <v>51072</v>
      </c>
      <c r="G174" s="6">
        <v>95480</v>
      </c>
      <c r="H174" s="5">
        <v>0.6</v>
      </c>
      <c r="I174" s="6">
        <v>52880</v>
      </c>
      <c r="J174" s="6">
        <v>95975</v>
      </c>
      <c r="K174" s="5">
        <v>0.6</v>
      </c>
      <c r="L174" s="6">
        <v>53399</v>
      </c>
      <c r="M174" s="6">
        <v>94444</v>
      </c>
      <c r="N174" s="5">
        <v>0.6</v>
      </c>
      <c r="O174" s="6">
        <v>53250</v>
      </c>
      <c r="P174" s="6">
        <v>92220</v>
      </c>
      <c r="Q174" s="5">
        <v>0.6</v>
      </c>
      <c r="R174" s="6">
        <v>54708</v>
      </c>
      <c r="S174" s="6">
        <v>91609</v>
      </c>
      <c r="T174" s="5">
        <v>0.6</v>
      </c>
      <c r="U174" s="6">
        <v>55765</v>
      </c>
      <c r="V174" s="6">
        <v>91142</v>
      </c>
      <c r="W174" s="5">
        <v>0.6</v>
      </c>
      <c r="X174" s="6">
        <v>57856</v>
      </c>
      <c r="Y174" s="6">
        <v>92422</v>
      </c>
      <c r="Z174" s="5">
        <v>0.6</v>
      </c>
      <c r="AA174" s="6">
        <v>62632</v>
      </c>
      <c r="AB174" s="6">
        <v>97827</v>
      </c>
    </row>
    <row r="175" spans="1:28" ht="20.100000000000001" customHeight="1">
      <c r="A175" s="9" t="s">
        <v>213</v>
      </c>
      <c r="B175" s="5">
        <v>0.5</v>
      </c>
      <c r="C175" s="6">
        <v>12561</v>
      </c>
      <c r="D175" s="6">
        <v>26203</v>
      </c>
      <c r="E175" s="5">
        <v>0.5</v>
      </c>
      <c r="F175" s="6">
        <v>12925</v>
      </c>
      <c r="G175" s="6">
        <v>26069</v>
      </c>
      <c r="H175" s="5">
        <v>0.5</v>
      </c>
      <c r="I175" s="6">
        <v>13484</v>
      </c>
      <c r="J175" s="6">
        <v>26271</v>
      </c>
      <c r="K175" s="5">
        <v>0.5</v>
      </c>
      <c r="L175" s="6">
        <v>13893</v>
      </c>
      <c r="M175" s="6">
        <v>25963</v>
      </c>
      <c r="N175" s="5">
        <v>0.5</v>
      </c>
      <c r="O175" s="6">
        <v>14127</v>
      </c>
      <c r="P175" s="6">
        <v>25697</v>
      </c>
      <c r="Q175" s="5">
        <v>0.6</v>
      </c>
      <c r="R175" s="6">
        <v>14380</v>
      </c>
      <c r="S175" s="6">
        <v>25394</v>
      </c>
      <c r="T175" s="5">
        <v>0.6</v>
      </c>
      <c r="U175" s="6">
        <v>14744</v>
      </c>
      <c r="V175" s="6">
        <v>24987</v>
      </c>
      <c r="W175" s="5">
        <v>0.6</v>
      </c>
      <c r="X175" s="6">
        <v>14933</v>
      </c>
      <c r="Y175" s="6">
        <v>24550</v>
      </c>
      <c r="Z175" s="5">
        <v>0.6</v>
      </c>
      <c r="AA175" s="6">
        <v>15447</v>
      </c>
      <c r="AB175" s="6">
        <v>24465</v>
      </c>
    </row>
    <row r="176" spans="1:28" ht="20.100000000000001" customHeight="1">
      <c r="A176" s="9" t="s">
        <v>204</v>
      </c>
      <c r="B176" s="5">
        <v>0.5</v>
      </c>
      <c r="C176" s="6">
        <v>11755</v>
      </c>
      <c r="D176" s="6">
        <v>25220</v>
      </c>
      <c r="E176" s="5">
        <v>0.5</v>
      </c>
      <c r="F176" s="6">
        <v>12131</v>
      </c>
      <c r="G176" s="6">
        <v>24949</v>
      </c>
      <c r="H176" s="5">
        <v>0.5</v>
      </c>
      <c r="I176" s="6">
        <v>12469</v>
      </c>
      <c r="J176" s="6">
        <v>24809</v>
      </c>
      <c r="K176" s="5">
        <v>0.5</v>
      </c>
      <c r="L176" s="6">
        <v>12844</v>
      </c>
      <c r="M176" s="6">
        <v>24589</v>
      </c>
      <c r="N176" s="5">
        <v>0.5</v>
      </c>
      <c r="O176" s="6">
        <v>13014</v>
      </c>
      <c r="P176" s="6">
        <v>24303</v>
      </c>
      <c r="Q176" s="5">
        <v>0.6</v>
      </c>
      <c r="R176" s="6">
        <v>13395</v>
      </c>
      <c r="S176" s="6">
        <v>24036</v>
      </c>
      <c r="T176" s="5">
        <v>0.6</v>
      </c>
      <c r="U176" s="6">
        <v>13583</v>
      </c>
      <c r="V176" s="6">
        <v>23748</v>
      </c>
      <c r="W176" s="5">
        <v>0.6</v>
      </c>
      <c r="X176" s="6">
        <v>13948</v>
      </c>
      <c r="Y176" s="6">
        <v>23489</v>
      </c>
      <c r="Z176" s="5">
        <v>0.6</v>
      </c>
      <c r="AA176" s="6">
        <v>14348</v>
      </c>
      <c r="AB176" s="6">
        <v>23251</v>
      </c>
    </row>
    <row r="177" spans="1:28" ht="20.100000000000001" customHeight="1">
      <c r="A177" s="9" t="s">
        <v>210</v>
      </c>
      <c r="B177" s="5">
        <v>0.5</v>
      </c>
      <c r="C177" s="6">
        <v>10881</v>
      </c>
      <c r="D177" s="6">
        <v>23277</v>
      </c>
      <c r="E177" s="5">
        <v>0.5</v>
      </c>
      <c r="F177" s="6">
        <v>11454</v>
      </c>
      <c r="G177" s="6">
        <v>23628</v>
      </c>
      <c r="H177" s="5">
        <v>0.5</v>
      </c>
      <c r="I177" s="6">
        <v>11704</v>
      </c>
      <c r="J177" s="6">
        <v>23003</v>
      </c>
      <c r="K177" s="5">
        <v>0.5</v>
      </c>
      <c r="L177" s="6">
        <v>12144</v>
      </c>
      <c r="M177" s="6">
        <v>23221</v>
      </c>
      <c r="N177" s="5">
        <v>0.5</v>
      </c>
      <c r="O177" s="6">
        <v>12168</v>
      </c>
      <c r="P177" s="6">
        <v>22441</v>
      </c>
      <c r="Q177" s="5">
        <v>0.6</v>
      </c>
      <c r="R177" s="6">
        <v>12461</v>
      </c>
      <c r="S177" s="6">
        <v>22085</v>
      </c>
      <c r="T177" s="5">
        <v>0.6</v>
      </c>
      <c r="U177" s="6">
        <v>12677</v>
      </c>
      <c r="V177" s="6">
        <v>21695</v>
      </c>
      <c r="W177" s="5">
        <v>0.6</v>
      </c>
      <c r="X177" s="6">
        <v>12921</v>
      </c>
      <c r="Y177" s="6">
        <v>21336</v>
      </c>
      <c r="Z177" s="5">
        <v>0.6</v>
      </c>
      <c r="AA177" s="6">
        <v>13001</v>
      </c>
      <c r="AB177" s="6">
        <v>20983</v>
      </c>
    </row>
    <row r="178" spans="1:28" ht="20.100000000000001" customHeight="1">
      <c r="A178" s="9" t="s">
        <v>209</v>
      </c>
      <c r="B178" s="5">
        <v>0.4</v>
      </c>
      <c r="C178" s="6">
        <v>13333</v>
      </c>
      <c r="D178" s="6">
        <v>30271</v>
      </c>
      <c r="E178" s="5">
        <v>0.5</v>
      </c>
      <c r="F178" s="6">
        <v>13922</v>
      </c>
      <c r="G178" s="6">
        <v>30197</v>
      </c>
      <c r="H178" s="5">
        <v>0.5</v>
      </c>
      <c r="I178" s="6">
        <v>14631</v>
      </c>
      <c r="J178" s="6">
        <v>30162</v>
      </c>
      <c r="K178" s="5">
        <v>0.5</v>
      </c>
      <c r="L178" s="6">
        <v>15136</v>
      </c>
      <c r="M178" s="6">
        <v>30072</v>
      </c>
      <c r="N178" s="5">
        <v>0.5</v>
      </c>
      <c r="O178" s="6">
        <v>15090</v>
      </c>
      <c r="P178" s="6">
        <v>28902</v>
      </c>
      <c r="Q178" s="5">
        <v>0.5</v>
      </c>
      <c r="R178" s="6">
        <v>14842</v>
      </c>
      <c r="S178" s="6">
        <v>27314</v>
      </c>
      <c r="T178" s="5">
        <v>0.6</v>
      </c>
      <c r="U178" s="6">
        <v>14979</v>
      </c>
      <c r="V178" s="6">
        <v>26730</v>
      </c>
      <c r="W178" s="5">
        <v>0.6</v>
      </c>
      <c r="X178" s="6">
        <v>15343</v>
      </c>
      <c r="Y178" s="6">
        <v>26508</v>
      </c>
      <c r="Z178" s="5">
        <v>0.6</v>
      </c>
      <c r="AA178" s="6">
        <v>15704</v>
      </c>
      <c r="AB178" s="6">
        <v>25956</v>
      </c>
    </row>
    <row r="179" spans="1:28" ht="20.100000000000001" customHeight="1">
      <c r="A179" s="9" t="s">
        <v>206</v>
      </c>
      <c r="B179" s="5">
        <v>0.4</v>
      </c>
      <c r="C179" s="6">
        <v>13351</v>
      </c>
      <c r="D179" s="6">
        <v>30248</v>
      </c>
      <c r="E179" s="5">
        <v>0.5</v>
      </c>
      <c r="F179" s="6">
        <v>13854</v>
      </c>
      <c r="G179" s="6">
        <v>29949</v>
      </c>
      <c r="H179" s="5">
        <v>0.5</v>
      </c>
      <c r="I179" s="6">
        <v>14197</v>
      </c>
      <c r="J179" s="6">
        <v>29698</v>
      </c>
      <c r="K179" s="5">
        <v>0.5</v>
      </c>
      <c r="L179" s="6">
        <v>14564</v>
      </c>
      <c r="M179" s="6">
        <v>29209</v>
      </c>
      <c r="N179" s="5">
        <v>0.5</v>
      </c>
      <c r="O179" s="6">
        <v>14698</v>
      </c>
      <c r="P179" s="6">
        <v>28382</v>
      </c>
      <c r="Q179" s="5">
        <v>0.5</v>
      </c>
      <c r="R179" s="6">
        <v>14927</v>
      </c>
      <c r="S179" s="6">
        <v>27810</v>
      </c>
      <c r="T179" s="5">
        <v>0.6</v>
      </c>
      <c r="U179" s="6">
        <v>15036</v>
      </c>
      <c r="V179" s="6">
        <v>26855</v>
      </c>
      <c r="W179" s="5">
        <v>0.6</v>
      </c>
      <c r="X179" s="6">
        <v>15549</v>
      </c>
      <c r="Y179" s="6">
        <v>26727</v>
      </c>
      <c r="Z179" s="5">
        <v>0.6</v>
      </c>
      <c r="AA179" s="6">
        <v>16068</v>
      </c>
      <c r="AB179" s="6">
        <v>26764</v>
      </c>
    </row>
    <row r="180" spans="1:28" ht="20.100000000000001" customHeight="1">
      <c r="A180" s="9" t="s">
        <v>200</v>
      </c>
      <c r="B180" s="5">
        <v>0.5</v>
      </c>
      <c r="C180" s="6">
        <v>28052</v>
      </c>
      <c r="D180" s="6">
        <v>60046</v>
      </c>
      <c r="E180" s="5">
        <v>0.5</v>
      </c>
      <c r="F180" s="6">
        <v>29309</v>
      </c>
      <c r="G180" s="6">
        <v>60597</v>
      </c>
      <c r="H180" s="5">
        <v>0.5</v>
      </c>
      <c r="I180" s="6">
        <v>30356</v>
      </c>
      <c r="J180" s="6">
        <v>60472</v>
      </c>
      <c r="K180" s="5">
        <v>0.5</v>
      </c>
      <c r="L180" s="6">
        <v>30409</v>
      </c>
      <c r="M180" s="6">
        <v>57041</v>
      </c>
      <c r="N180" s="5">
        <v>0.6</v>
      </c>
      <c r="O180" s="6">
        <v>30542</v>
      </c>
      <c r="P180" s="6">
        <v>55504</v>
      </c>
      <c r="Q180" s="5">
        <v>0.6</v>
      </c>
      <c r="R180" s="6">
        <v>31167</v>
      </c>
      <c r="S180" s="6">
        <v>54529</v>
      </c>
      <c r="T180" s="5">
        <v>0.6</v>
      </c>
      <c r="U180" s="6">
        <v>31566</v>
      </c>
      <c r="V180" s="6">
        <v>53386</v>
      </c>
      <c r="W180" s="5">
        <v>0.6</v>
      </c>
      <c r="X180" s="6">
        <v>32025</v>
      </c>
      <c r="Y180" s="6">
        <v>52338</v>
      </c>
      <c r="Z180" s="5">
        <v>0.6</v>
      </c>
      <c r="AA180" s="6">
        <v>32762</v>
      </c>
      <c r="AB180" s="6">
        <v>51750</v>
      </c>
    </row>
    <row r="181" spans="1:28" ht="20.100000000000001" customHeight="1">
      <c r="A181" s="9" t="s">
        <v>205</v>
      </c>
      <c r="B181" s="5">
        <v>0.5</v>
      </c>
      <c r="C181" s="6">
        <v>25812</v>
      </c>
      <c r="D181" s="6">
        <v>56848</v>
      </c>
      <c r="E181" s="5">
        <v>0.5</v>
      </c>
      <c r="F181" s="6">
        <v>26741</v>
      </c>
      <c r="G181" s="6">
        <v>57005</v>
      </c>
      <c r="H181" s="5">
        <v>0.5</v>
      </c>
      <c r="I181" s="6">
        <v>27341</v>
      </c>
      <c r="J181" s="6">
        <v>56086</v>
      </c>
      <c r="K181" s="5">
        <v>0.5</v>
      </c>
      <c r="L181" s="6">
        <v>27656</v>
      </c>
      <c r="M181" s="6">
        <v>54441</v>
      </c>
      <c r="N181" s="5">
        <v>0.5</v>
      </c>
      <c r="O181" s="6">
        <v>27774</v>
      </c>
      <c r="P181" s="6">
        <v>53295</v>
      </c>
      <c r="Q181" s="5">
        <v>0.5</v>
      </c>
      <c r="R181" s="6">
        <v>28155</v>
      </c>
      <c r="S181" s="6">
        <v>52140</v>
      </c>
      <c r="T181" s="5">
        <v>0.6</v>
      </c>
      <c r="U181" s="6">
        <v>28265</v>
      </c>
      <c r="V181" s="6">
        <v>50795</v>
      </c>
      <c r="W181" s="5">
        <v>0.6</v>
      </c>
      <c r="X181" s="6">
        <v>28911</v>
      </c>
      <c r="Y181" s="6">
        <v>50094</v>
      </c>
      <c r="Z181" s="5">
        <v>0.6</v>
      </c>
      <c r="AA181" s="6">
        <v>29309</v>
      </c>
      <c r="AB181" s="6">
        <v>49187</v>
      </c>
    </row>
    <row r="182" spans="1:28" ht="20.100000000000001" customHeight="1">
      <c r="A182" s="9" t="s">
        <v>176</v>
      </c>
      <c r="B182" s="5">
        <v>0.5</v>
      </c>
      <c r="C182" s="6">
        <v>897655</v>
      </c>
      <c r="D182" s="6">
        <v>1908996</v>
      </c>
      <c r="E182" s="5">
        <v>0.5</v>
      </c>
      <c r="F182" s="6">
        <v>952004</v>
      </c>
      <c r="G182" s="6">
        <v>1903914</v>
      </c>
      <c r="H182" s="5">
        <v>0.5</v>
      </c>
      <c r="I182" s="6">
        <v>994318</v>
      </c>
      <c r="J182" s="6">
        <v>1896424</v>
      </c>
      <c r="K182" s="5">
        <v>0.5</v>
      </c>
      <c r="L182" s="6">
        <v>1032074</v>
      </c>
      <c r="M182" s="6">
        <v>1882970</v>
      </c>
      <c r="N182" s="5">
        <v>0.6</v>
      </c>
      <c r="O182" s="6">
        <v>1056239</v>
      </c>
      <c r="P182" s="6">
        <v>1868745</v>
      </c>
      <c r="Q182" s="5">
        <v>0.6</v>
      </c>
      <c r="R182" s="6">
        <v>1099894</v>
      </c>
      <c r="S182" s="6">
        <v>1851549</v>
      </c>
      <c r="T182" s="5">
        <v>0.6</v>
      </c>
      <c r="U182" s="6">
        <v>1172282</v>
      </c>
      <c r="V182" s="6">
        <v>1832803</v>
      </c>
      <c r="W182" s="5">
        <v>0.7</v>
      </c>
      <c r="X182" s="6">
        <v>1236858</v>
      </c>
      <c r="Y182" s="6">
        <v>1817697</v>
      </c>
      <c r="Z182" s="5">
        <v>0.7</v>
      </c>
      <c r="AA182" s="6">
        <v>1250386</v>
      </c>
      <c r="AB182" s="6">
        <v>1804217</v>
      </c>
    </row>
    <row r="183" spans="1:28" ht="20.100000000000001" customHeight="1">
      <c r="A183" s="9" t="s">
        <v>184</v>
      </c>
      <c r="B183" s="5">
        <v>0.4</v>
      </c>
      <c r="C183" s="6">
        <v>93500</v>
      </c>
      <c r="D183" s="6">
        <v>238382</v>
      </c>
      <c r="E183" s="5">
        <v>0.4</v>
      </c>
      <c r="F183" s="6">
        <v>96797</v>
      </c>
      <c r="G183" s="6">
        <v>237739</v>
      </c>
      <c r="H183" s="5">
        <v>0.4</v>
      </c>
      <c r="I183" s="6">
        <v>98001</v>
      </c>
      <c r="J183" s="6">
        <v>234379</v>
      </c>
      <c r="K183" s="5">
        <v>0.4</v>
      </c>
      <c r="L183" s="6">
        <v>99780</v>
      </c>
      <c r="M183" s="6">
        <v>232327</v>
      </c>
      <c r="N183" s="5">
        <v>0.4</v>
      </c>
      <c r="O183" s="6">
        <v>101238</v>
      </c>
      <c r="P183" s="6">
        <v>229861</v>
      </c>
      <c r="Q183" s="5">
        <v>0.5</v>
      </c>
      <c r="R183" s="6">
        <v>101424</v>
      </c>
      <c r="S183" s="6">
        <v>224044</v>
      </c>
      <c r="T183" s="5">
        <v>0.5</v>
      </c>
      <c r="U183" s="6">
        <v>100404</v>
      </c>
      <c r="V183" s="6">
        <v>218589</v>
      </c>
      <c r="W183" s="5">
        <v>0.5</v>
      </c>
      <c r="X183" s="6">
        <v>102705</v>
      </c>
      <c r="Y183" s="6">
        <v>216939</v>
      </c>
      <c r="Z183" s="5">
        <v>0.5</v>
      </c>
      <c r="AA183" s="6">
        <v>104352</v>
      </c>
      <c r="AB183" s="6">
        <v>214156</v>
      </c>
    </row>
    <row r="184" spans="1:28" ht="20.100000000000001" customHeight="1">
      <c r="A184" s="9" t="s">
        <v>189</v>
      </c>
      <c r="B184" s="5">
        <v>0.4</v>
      </c>
      <c r="C184" s="6">
        <v>120641</v>
      </c>
      <c r="D184" s="6">
        <v>290168</v>
      </c>
      <c r="E184" s="5">
        <v>0.4</v>
      </c>
      <c r="F184" s="6">
        <v>124848</v>
      </c>
      <c r="G184" s="6">
        <v>288988</v>
      </c>
      <c r="H184" s="5">
        <v>0.4</v>
      </c>
      <c r="I184" s="6">
        <v>128348</v>
      </c>
      <c r="J184" s="6">
        <v>286382</v>
      </c>
      <c r="K184" s="5">
        <v>0.5</v>
      </c>
      <c r="L184" s="6">
        <v>131371</v>
      </c>
      <c r="M184" s="6">
        <v>283300</v>
      </c>
      <c r="N184" s="5">
        <v>0.5</v>
      </c>
      <c r="O184" s="6">
        <v>134849</v>
      </c>
      <c r="P184" s="6">
        <v>282786</v>
      </c>
      <c r="Q184" s="5">
        <v>0.5</v>
      </c>
      <c r="R184" s="6">
        <v>138454</v>
      </c>
      <c r="S184" s="6">
        <v>280242</v>
      </c>
      <c r="T184" s="5">
        <v>0.5</v>
      </c>
      <c r="U184" s="6">
        <v>140207</v>
      </c>
      <c r="V184" s="6">
        <v>276762</v>
      </c>
      <c r="W184" s="5">
        <v>0.5</v>
      </c>
      <c r="X184" s="6">
        <v>143173</v>
      </c>
      <c r="Y184" s="6">
        <v>274765</v>
      </c>
      <c r="Z184" s="5">
        <v>0.5</v>
      </c>
      <c r="AA184" s="6">
        <v>145689</v>
      </c>
      <c r="AB184" s="6">
        <v>271696</v>
      </c>
    </row>
    <row r="185" spans="1:28" ht="20.100000000000001" customHeight="1">
      <c r="A185" s="9" t="s">
        <v>187</v>
      </c>
      <c r="B185" s="5">
        <v>0.4</v>
      </c>
      <c r="C185" s="6">
        <v>121250</v>
      </c>
      <c r="D185" s="6">
        <v>278765</v>
      </c>
      <c r="E185" s="5">
        <v>0.5</v>
      </c>
      <c r="F185" s="6">
        <v>126371</v>
      </c>
      <c r="G185" s="6">
        <v>278548</v>
      </c>
      <c r="H185" s="5">
        <v>0.5</v>
      </c>
      <c r="I185" s="6">
        <v>131149</v>
      </c>
      <c r="J185" s="6">
        <v>279331</v>
      </c>
      <c r="K185" s="5">
        <v>0.5</v>
      </c>
      <c r="L185" s="6">
        <v>135744</v>
      </c>
      <c r="M185" s="6">
        <v>279389</v>
      </c>
      <c r="N185" s="5">
        <v>0.5</v>
      </c>
      <c r="O185" s="6">
        <v>139531</v>
      </c>
      <c r="P185" s="6">
        <v>279598</v>
      </c>
      <c r="Q185" s="5">
        <v>0.5</v>
      </c>
      <c r="R185" s="6">
        <v>145022</v>
      </c>
      <c r="S185" s="6">
        <v>282189</v>
      </c>
      <c r="T185" s="5">
        <v>0.5</v>
      </c>
      <c r="U185" s="6">
        <v>147581</v>
      </c>
      <c r="V185" s="6">
        <v>281436</v>
      </c>
      <c r="W185" s="5">
        <v>0.5</v>
      </c>
      <c r="X185" s="6">
        <v>150609</v>
      </c>
      <c r="Y185" s="6">
        <v>278737</v>
      </c>
      <c r="Z185" s="5">
        <v>0.6</v>
      </c>
      <c r="AA185" s="6">
        <v>154099</v>
      </c>
      <c r="AB185" s="6">
        <v>278137</v>
      </c>
    </row>
    <row r="186" spans="1:28" ht="20.100000000000001" customHeight="1">
      <c r="A186" s="9" t="s">
        <v>182</v>
      </c>
      <c r="B186" s="5">
        <v>0.5</v>
      </c>
      <c r="C186" s="6">
        <v>50391</v>
      </c>
      <c r="D186" s="6">
        <v>98182</v>
      </c>
      <c r="E186" s="5">
        <v>0.5</v>
      </c>
      <c r="F186" s="6">
        <v>54698</v>
      </c>
      <c r="G186" s="6">
        <v>104376</v>
      </c>
      <c r="H186" s="5">
        <v>0.5</v>
      </c>
      <c r="I186" s="6">
        <v>59172</v>
      </c>
      <c r="J186" s="6">
        <v>110110</v>
      </c>
      <c r="K186" s="5">
        <v>0.6</v>
      </c>
      <c r="L186" s="6">
        <v>63051</v>
      </c>
      <c r="M186" s="6">
        <v>113839</v>
      </c>
      <c r="N186" s="5">
        <v>0.6</v>
      </c>
      <c r="O186" s="6">
        <v>65414</v>
      </c>
      <c r="P186" s="6">
        <v>114664</v>
      </c>
      <c r="Q186" s="5">
        <v>0.6</v>
      </c>
      <c r="R186" s="6">
        <v>67726</v>
      </c>
      <c r="S186" s="6">
        <v>115613</v>
      </c>
      <c r="T186" s="5">
        <v>0.6</v>
      </c>
      <c r="U186" s="6">
        <v>69733</v>
      </c>
      <c r="V186" s="6">
        <v>116726</v>
      </c>
      <c r="W186" s="5">
        <v>0.6</v>
      </c>
      <c r="X186" s="6">
        <v>71461</v>
      </c>
      <c r="Y186" s="6">
        <v>116456</v>
      </c>
      <c r="Z186" s="5">
        <v>0.6</v>
      </c>
      <c r="AA186" s="6">
        <v>73464</v>
      </c>
      <c r="AB186" s="6">
        <v>117377</v>
      </c>
    </row>
    <row r="187" spans="1:28" ht="20.100000000000001" customHeight="1">
      <c r="A187" s="9" t="s">
        <v>180</v>
      </c>
      <c r="B187" s="5">
        <v>0.5</v>
      </c>
      <c r="C187" s="6">
        <v>76563</v>
      </c>
      <c r="D187" s="6">
        <v>153587</v>
      </c>
      <c r="E187" s="5">
        <v>0.5</v>
      </c>
      <c r="F187" s="6">
        <v>79831</v>
      </c>
      <c r="G187" s="6">
        <v>155580</v>
      </c>
      <c r="H187" s="5">
        <v>0.5</v>
      </c>
      <c r="I187" s="6">
        <v>82202</v>
      </c>
      <c r="J187" s="6">
        <v>155857</v>
      </c>
      <c r="K187" s="5">
        <v>0.5</v>
      </c>
      <c r="L187" s="6">
        <v>85189</v>
      </c>
      <c r="M187" s="6">
        <v>156564</v>
      </c>
      <c r="N187" s="5">
        <v>0.6</v>
      </c>
      <c r="O187" s="6">
        <v>87990</v>
      </c>
      <c r="P187" s="6">
        <v>156750</v>
      </c>
      <c r="Q187" s="5">
        <v>0.6</v>
      </c>
      <c r="R187" s="6">
        <v>88660</v>
      </c>
      <c r="S187" s="6">
        <v>151769</v>
      </c>
      <c r="T187" s="5">
        <v>0.6</v>
      </c>
      <c r="U187" s="6">
        <v>91008</v>
      </c>
      <c r="V187" s="6">
        <v>150531</v>
      </c>
      <c r="W187" s="5">
        <v>0.6</v>
      </c>
      <c r="X187" s="6">
        <v>95367</v>
      </c>
      <c r="Y187" s="6">
        <v>152168</v>
      </c>
      <c r="Z187" s="5">
        <v>0.6</v>
      </c>
      <c r="AA187" s="6">
        <v>98678</v>
      </c>
      <c r="AB187" s="6">
        <v>152666</v>
      </c>
    </row>
    <row r="188" spans="1:28" ht="20.100000000000001" customHeight="1">
      <c r="A188" s="9" t="s">
        <v>183</v>
      </c>
      <c r="B188" s="5">
        <v>0.5</v>
      </c>
      <c r="C188" s="6">
        <v>24795</v>
      </c>
      <c r="D188" s="6">
        <v>47009</v>
      </c>
      <c r="E188" s="5">
        <v>0.5</v>
      </c>
      <c r="F188" s="6">
        <v>25636</v>
      </c>
      <c r="G188" s="6">
        <v>47229</v>
      </c>
      <c r="H188" s="5">
        <v>0.6</v>
      </c>
      <c r="I188" s="6">
        <v>26501</v>
      </c>
      <c r="J188" s="6">
        <v>47285</v>
      </c>
      <c r="K188" s="5">
        <v>0.6</v>
      </c>
      <c r="L188" s="6">
        <v>27190</v>
      </c>
      <c r="M188" s="6">
        <v>46917</v>
      </c>
      <c r="N188" s="5">
        <v>0.6</v>
      </c>
      <c r="O188" s="6">
        <v>27544</v>
      </c>
      <c r="P188" s="6">
        <v>46535</v>
      </c>
      <c r="Q188" s="5">
        <v>0.6</v>
      </c>
      <c r="R188" s="6">
        <v>28290</v>
      </c>
      <c r="S188" s="6">
        <v>46280</v>
      </c>
      <c r="T188" s="5">
        <v>0.6</v>
      </c>
      <c r="U188" s="6">
        <v>29344</v>
      </c>
      <c r="V188" s="6">
        <v>46180</v>
      </c>
      <c r="W188" s="5">
        <v>0.7</v>
      </c>
      <c r="X188" s="6">
        <v>30208</v>
      </c>
      <c r="Y188" s="6">
        <v>45792</v>
      </c>
      <c r="Z188" s="5">
        <v>0.7</v>
      </c>
      <c r="AA188" s="6">
        <v>30802</v>
      </c>
      <c r="AB188" s="6">
        <v>45373</v>
      </c>
    </row>
    <row r="189" spans="1:28" ht="20.100000000000001" customHeight="1">
      <c r="A189" s="9" t="s">
        <v>179</v>
      </c>
      <c r="B189" s="5">
        <v>0.5</v>
      </c>
      <c r="C189" s="6">
        <v>14016</v>
      </c>
      <c r="D189" s="6">
        <v>30672</v>
      </c>
      <c r="E189" s="5">
        <v>0.5</v>
      </c>
      <c r="F189" s="6">
        <v>14702</v>
      </c>
      <c r="G189" s="6">
        <v>30400</v>
      </c>
      <c r="H189" s="5">
        <v>0.5</v>
      </c>
      <c r="I189" s="6">
        <v>14939</v>
      </c>
      <c r="J189" s="6">
        <v>30131</v>
      </c>
      <c r="K189" s="5">
        <v>0.5</v>
      </c>
      <c r="L189" s="6">
        <v>15124</v>
      </c>
      <c r="M189" s="6">
        <v>29624</v>
      </c>
      <c r="N189" s="5">
        <v>0.5</v>
      </c>
      <c r="O189" s="6">
        <v>15160</v>
      </c>
      <c r="P189" s="6">
        <v>28887</v>
      </c>
      <c r="Q189" s="5">
        <v>0.6</v>
      </c>
      <c r="R189" s="6">
        <v>15537</v>
      </c>
      <c r="S189" s="6">
        <v>28039</v>
      </c>
      <c r="T189" s="5">
        <v>0.6</v>
      </c>
      <c r="U189" s="6">
        <v>15887</v>
      </c>
      <c r="V189" s="6">
        <v>27535</v>
      </c>
      <c r="W189" s="5">
        <v>0.6</v>
      </c>
      <c r="X189" s="6">
        <v>16199</v>
      </c>
      <c r="Y189" s="6">
        <v>27060</v>
      </c>
      <c r="Z189" s="5">
        <v>0.6</v>
      </c>
      <c r="AA189" s="6">
        <v>16681</v>
      </c>
      <c r="AB189" s="6">
        <v>26905</v>
      </c>
    </row>
    <row r="190" spans="1:28" ht="20.100000000000001" customHeight="1">
      <c r="A190" s="9" t="s">
        <v>181</v>
      </c>
      <c r="B190" s="5">
        <v>0.5</v>
      </c>
      <c r="C190" s="6">
        <v>12306</v>
      </c>
      <c r="D190" s="6">
        <v>27308</v>
      </c>
      <c r="E190" s="5">
        <v>0.5</v>
      </c>
      <c r="F190" s="6">
        <v>12908</v>
      </c>
      <c r="G190" s="6">
        <v>27412</v>
      </c>
      <c r="H190" s="5">
        <v>0.5</v>
      </c>
      <c r="I190" s="6">
        <v>13375</v>
      </c>
      <c r="J190" s="6">
        <v>27525</v>
      </c>
      <c r="K190" s="5">
        <v>0.5</v>
      </c>
      <c r="L190" s="6">
        <v>13834</v>
      </c>
      <c r="M190" s="6">
        <v>27117</v>
      </c>
      <c r="N190" s="5">
        <v>0.5</v>
      </c>
      <c r="O190" s="6">
        <v>13842</v>
      </c>
      <c r="P190" s="6">
        <v>26563</v>
      </c>
      <c r="Q190" s="5">
        <v>0.5</v>
      </c>
      <c r="R190" s="6">
        <v>13928</v>
      </c>
      <c r="S190" s="6">
        <v>25719</v>
      </c>
      <c r="T190" s="5">
        <v>0.6</v>
      </c>
      <c r="U190" s="6">
        <v>14161</v>
      </c>
      <c r="V190" s="6">
        <v>25235</v>
      </c>
      <c r="W190" s="5">
        <v>0.6</v>
      </c>
      <c r="X190" s="6">
        <v>14286</v>
      </c>
      <c r="Y190" s="6">
        <v>24655</v>
      </c>
      <c r="Z190" s="5">
        <v>0.6</v>
      </c>
      <c r="AA190" s="6">
        <v>14454</v>
      </c>
      <c r="AB190" s="6">
        <v>24314</v>
      </c>
    </row>
    <row r="191" spans="1:28" ht="20.100000000000001" customHeight="1">
      <c r="A191" s="9" t="s">
        <v>178</v>
      </c>
      <c r="B191" s="5">
        <v>0.4</v>
      </c>
      <c r="C191" s="6">
        <v>28145</v>
      </c>
      <c r="D191" s="6">
        <v>68601</v>
      </c>
      <c r="E191" s="5">
        <v>0.4</v>
      </c>
      <c r="F191" s="6">
        <v>29130</v>
      </c>
      <c r="G191" s="6">
        <v>67656</v>
      </c>
      <c r="H191" s="5">
        <v>0.4</v>
      </c>
      <c r="I191" s="6">
        <v>29998</v>
      </c>
      <c r="J191" s="6">
        <v>66736</v>
      </c>
      <c r="K191" s="5">
        <v>0.5</v>
      </c>
      <c r="L191" s="6">
        <v>30971</v>
      </c>
      <c r="M191" s="6">
        <v>65777</v>
      </c>
      <c r="N191" s="5">
        <v>0.5</v>
      </c>
      <c r="O191" s="6">
        <v>31675</v>
      </c>
      <c r="P191" s="6">
        <v>64913</v>
      </c>
      <c r="Q191" s="5">
        <v>0.5</v>
      </c>
      <c r="R191" s="6">
        <v>32727</v>
      </c>
      <c r="S191" s="6">
        <v>63922</v>
      </c>
      <c r="T191" s="5">
        <v>0.5</v>
      </c>
      <c r="U191" s="6">
        <v>33340</v>
      </c>
      <c r="V191" s="6">
        <v>62762</v>
      </c>
      <c r="W191" s="5">
        <v>0.6</v>
      </c>
      <c r="X191" s="6">
        <v>34153</v>
      </c>
      <c r="Y191" s="6">
        <v>61880</v>
      </c>
      <c r="Z191" s="5">
        <v>0.6</v>
      </c>
      <c r="AA191" s="6">
        <v>35047</v>
      </c>
      <c r="AB191" s="6">
        <v>61113</v>
      </c>
    </row>
    <row r="192" spans="1:28" ht="20.100000000000001" customHeight="1">
      <c r="A192" s="9" t="s">
        <v>186</v>
      </c>
      <c r="B192" s="5">
        <v>0.9</v>
      </c>
      <c r="C192" s="6">
        <v>42586</v>
      </c>
      <c r="D192" s="6">
        <v>45349</v>
      </c>
      <c r="E192" s="5">
        <v>1.5</v>
      </c>
      <c r="F192" s="6">
        <v>67637</v>
      </c>
      <c r="G192" s="6">
        <v>44469</v>
      </c>
      <c r="H192" s="5">
        <v>2</v>
      </c>
      <c r="I192" s="6">
        <v>87852</v>
      </c>
      <c r="J192" s="6">
        <v>43755</v>
      </c>
      <c r="K192" s="5">
        <v>2</v>
      </c>
      <c r="L192" s="6">
        <v>86068</v>
      </c>
      <c r="M192" s="6">
        <v>42803</v>
      </c>
      <c r="N192" s="5">
        <v>1.7</v>
      </c>
      <c r="O192" s="6">
        <v>70686</v>
      </c>
      <c r="P192" s="6">
        <v>41420</v>
      </c>
      <c r="Q192" s="5">
        <v>1.2</v>
      </c>
      <c r="R192" s="6">
        <v>47300</v>
      </c>
      <c r="S192" s="6">
        <v>40482</v>
      </c>
      <c r="T192" s="5">
        <v>0.8</v>
      </c>
      <c r="U192" s="6">
        <v>33334</v>
      </c>
      <c r="V192" s="6">
        <v>39375</v>
      </c>
      <c r="W192" s="5">
        <v>0.6</v>
      </c>
      <c r="X192" s="6">
        <v>23858</v>
      </c>
      <c r="Y192" s="6">
        <v>38471</v>
      </c>
      <c r="Z192" s="5">
        <v>0.6</v>
      </c>
      <c r="AA192" s="6">
        <v>23381</v>
      </c>
      <c r="AB192" s="6">
        <v>37686</v>
      </c>
    </row>
    <row r="193" spans="1:28" ht="20.100000000000001" customHeight="1">
      <c r="A193" s="9" t="s">
        <v>198</v>
      </c>
      <c r="B193" s="5">
        <v>0.5</v>
      </c>
      <c r="C193" s="6">
        <v>30836</v>
      </c>
      <c r="D193" s="6">
        <v>65848</v>
      </c>
      <c r="E193" s="5">
        <v>0.5</v>
      </c>
      <c r="F193" s="6">
        <v>31751</v>
      </c>
      <c r="G193" s="6">
        <v>65303</v>
      </c>
      <c r="H193" s="5">
        <v>0.5</v>
      </c>
      <c r="I193" s="6">
        <v>32624</v>
      </c>
      <c r="J193" s="6">
        <v>64680</v>
      </c>
      <c r="K193" s="5">
        <v>0.5</v>
      </c>
      <c r="L193" s="6">
        <v>33329</v>
      </c>
      <c r="M193" s="6">
        <v>63933</v>
      </c>
      <c r="N193" s="5">
        <v>0.5</v>
      </c>
      <c r="O193" s="6">
        <v>33473</v>
      </c>
      <c r="P193" s="6">
        <v>62737</v>
      </c>
      <c r="Q193" s="5">
        <v>0.6</v>
      </c>
      <c r="R193" s="6">
        <v>34736</v>
      </c>
      <c r="S193" s="6">
        <v>62522</v>
      </c>
      <c r="T193" s="5">
        <v>0.6</v>
      </c>
      <c r="U193" s="6">
        <v>35619</v>
      </c>
      <c r="V193" s="6">
        <v>62624</v>
      </c>
      <c r="W193" s="5">
        <v>0.6</v>
      </c>
      <c r="X193" s="6">
        <v>36295</v>
      </c>
      <c r="Y193" s="6">
        <v>62024</v>
      </c>
      <c r="Z193" s="5">
        <v>0.6</v>
      </c>
      <c r="AA193" s="6">
        <v>36824</v>
      </c>
      <c r="AB193" s="6">
        <v>61254</v>
      </c>
    </row>
    <row r="194" spans="1:28" ht="20.100000000000001" customHeight="1">
      <c r="A194" s="9" t="s">
        <v>194</v>
      </c>
      <c r="B194" s="5">
        <v>0.4</v>
      </c>
      <c r="C194" s="6">
        <v>19021</v>
      </c>
      <c r="D194" s="6">
        <v>43513</v>
      </c>
      <c r="E194" s="5">
        <v>0.5</v>
      </c>
      <c r="F194" s="6">
        <v>19032</v>
      </c>
      <c r="G194" s="6">
        <v>40669</v>
      </c>
      <c r="H194" s="5">
        <v>0.5</v>
      </c>
      <c r="I194" s="6">
        <v>19615</v>
      </c>
      <c r="J194" s="6">
        <v>40136</v>
      </c>
      <c r="K194" s="5">
        <v>0.5</v>
      </c>
      <c r="L194" s="6">
        <v>20000</v>
      </c>
      <c r="M194" s="6">
        <v>39312</v>
      </c>
      <c r="N194" s="5">
        <v>0.5</v>
      </c>
      <c r="O194" s="6">
        <v>20342</v>
      </c>
      <c r="P194" s="6">
        <v>38563</v>
      </c>
      <c r="Q194" s="5">
        <v>0.5</v>
      </c>
      <c r="R194" s="6">
        <v>20664</v>
      </c>
      <c r="S194" s="6">
        <v>37800</v>
      </c>
      <c r="T194" s="5">
        <v>0.6</v>
      </c>
      <c r="U194" s="6">
        <v>20834</v>
      </c>
      <c r="V194" s="6">
        <v>36547</v>
      </c>
      <c r="W194" s="5">
        <v>0.6</v>
      </c>
      <c r="X194" s="6">
        <v>21157</v>
      </c>
      <c r="Y194" s="6">
        <v>35650</v>
      </c>
      <c r="Z194" s="5">
        <v>0.6</v>
      </c>
      <c r="AA194" s="6">
        <v>21516</v>
      </c>
      <c r="AB194" s="6">
        <v>35046</v>
      </c>
    </row>
    <row r="195" spans="1:28" ht="20.100000000000001" customHeight="1">
      <c r="A195" s="9" t="s">
        <v>177</v>
      </c>
      <c r="B195" s="5">
        <v>0.5</v>
      </c>
      <c r="C195" s="6">
        <v>17770</v>
      </c>
      <c r="D195" s="6">
        <v>38758</v>
      </c>
      <c r="E195" s="5">
        <v>0.5</v>
      </c>
      <c r="F195" s="6">
        <v>18223</v>
      </c>
      <c r="G195" s="6">
        <v>37753</v>
      </c>
      <c r="H195" s="5">
        <v>0.5</v>
      </c>
      <c r="I195" s="6">
        <v>18799</v>
      </c>
      <c r="J195" s="6">
        <v>36868</v>
      </c>
      <c r="K195" s="5">
        <v>0.5</v>
      </c>
      <c r="L195" s="6">
        <v>19205</v>
      </c>
      <c r="M195" s="6">
        <v>36144</v>
      </c>
      <c r="N195" s="5">
        <v>0.6</v>
      </c>
      <c r="O195" s="6">
        <v>19417</v>
      </c>
      <c r="P195" s="6">
        <v>35286</v>
      </c>
      <c r="Q195" s="5">
        <v>0.6</v>
      </c>
      <c r="R195" s="6">
        <v>19828</v>
      </c>
      <c r="S195" s="6">
        <v>34597</v>
      </c>
      <c r="T195" s="5">
        <v>0.6</v>
      </c>
      <c r="U195" s="6">
        <v>19905</v>
      </c>
      <c r="V195" s="6">
        <v>33753</v>
      </c>
      <c r="W195" s="5">
        <v>0.6</v>
      </c>
      <c r="X195" s="6">
        <v>20344</v>
      </c>
      <c r="Y195" s="6">
        <v>33177</v>
      </c>
      <c r="Z195" s="5">
        <v>0.6</v>
      </c>
      <c r="AA195" s="6">
        <v>20694</v>
      </c>
      <c r="AB195" s="6">
        <v>32722</v>
      </c>
    </row>
    <row r="196" spans="1:28" ht="20.100000000000001" customHeight="1">
      <c r="A196" s="9" t="s">
        <v>197</v>
      </c>
      <c r="B196" s="5">
        <v>0.5</v>
      </c>
      <c r="C196" s="6">
        <v>35404</v>
      </c>
      <c r="D196" s="6">
        <v>76194</v>
      </c>
      <c r="E196" s="5">
        <v>0.5</v>
      </c>
      <c r="F196" s="6">
        <v>36598</v>
      </c>
      <c r="G196" s="6">
        <v>75121</v>
      </c>
      <c r="H196" s="5">
        <v>0.5</v>
      </c>
      <c r="I196" s="6">
        <v>37658</v>
      </c>
      <c r="J196" s="6">
        <v>73604</v>
      </c>
      <c r="K196" s="5">
        <v>0.5</v>
      </c>
      <c r="L196" s="6">
        <v>38437</v>
      </c>
      <c r="M196" s="6">
        <v>71901</v>
      </c>
      <c r="N196" s="5">
        <v>0.6</v>
      </c>
      <c r="O196" s="6">
        <v>39023</v>
      </c>
      <c r="P196" s="6">
        <v>70354</v>
      </c>
      <c r="Q196" s="5">
        <v>0.6</v>
      </c>
      <c r="R196" s="6">
        <v>42523</v>
      </c>
      <c r="S196" s="6">
        <v>68806</v>
      </c>
      <c r="T196" s="5">
        <v>1.1000000000000001</v>
      </c>
      <c r="U196" s="6">
        <v>77051</v>
      </c>
      <c r="V196" s="6">
        <v>67166</v>
      </c>
      <c r="W196" s="5">
        <v>1.8</v>
      </c>
      <c r="X196" s="6">
        <v>116011</v>
      </c>
      <c r="Y196" s="6">
        <v>65831</v>
      </c>
      <c r="Z196" s="5">
        <v>1.9</v>
      </c>
      <c r="AA196" s="6">
        <v>124528</v>
      </c>
      <c r="AB196" s="6">
        <v>64575</v>
      </c>
    </row>
    <row r="197" spans="1:28" ht="20.100000000000001" customHeight="1">
      <c r="A197" s="9" t="s">
        <v>191</v>
      </c>
      <c r="B197" s="5">
        <v>0.9</v>
      </c>
      <c r="C197" s="6">
        <v>51680</v>
      </c>
      <c r="D197" s="6">
        <v>58137</v>
      </c>
      <c r="E197" s="5">
        <v>0.9</v>
      </c>
      <c r="F197" s="6">
        <v>48676</v>
      </c>
      <c r="G197" s="6">
        <v>57045</v>
      </c>
      <c r="H197" s="5">
        <v>0.8</v>
      </c>
      <c r="I197" s="6">
        <v>42384</v>
      </c>
      <c r="J197" s="6">
        <v>55616</v>
      </c>
      <c r="K197" s="5">
        <v>0.8</v>
      </c>
      <c r="L197" s="6">
        <v>45866</v>
      </c>
      <c r="M197" s="6">
        <v>54731</v>
      </c>
      <c r="N197" s="5">
        <v>0.9</v>
      </c>
      <c r="O197" s="6">
        <v>48542</v>
      </c>
      <c r="P197" s="6">
        <v>54593</v>
      </c>
      <c r="Q197" s="5">
        <v>0.8</v>
      </c>
      <c r="R197" s="6">
        <v>43050</v>
      </c>
      <c r="S197" s="6">
        <v>53699</v>
      </c>
      <c r="T197" s="5">
        <v>0.7</v>
      </c>
      <c r="U197" s="6">
        <v>36375</v>
      </c>
      <c r="V197" s="6">
        <v>52937</v>
      </c>
      <c r="W197" s="5">
        <v>0.7</v>
      </c>
      <c r="X197" s="6">
        <v>36667</v>
      </c>
      <c r="Y197" s="6">
        <v>52395</v>
      </c>
      <c r="Z197" s="5">
        <v>0.7</v>
      </c>
      <c r="AA197" s="6">
        <v>37900</v>
      </c>
      <c r="AB197" s="6">
        <v>52350</v>
      </c>
    </row>
    <row r="198" spans="1:28" ht="20.100000000000001" customHeight="1">
      <c r="A198" s="9" t="s">
        <v>185</v>
      </c>
      <c r="B198" s="5">
        <v>0.5</v>
      </c>
      <c r="C198" s="6">
        <v>37890</v>
      </c>
      <c r="D198" s="6">
        <v>82236</v>
      </c>
      <c r="E198" s="5">
        <v>0.5</v>
      </c>
      <c r="F198" s="6">
        <v>39666</v>
      </c>
      <c r="G198" s="6">
        <v>82109</v>
      </c>
      <c r="H198" s="5">
        <v>0.5</v>
      </c>
      <c r="I198" s="6">
        <v>41504</v>
      </c>
      <c r="J198" s="6">
        <v>82872</v>
      </c>
      <c r="K198" s="5">
        <v>0.5</v>
      </c>
      <c r="L198" s="6">
        <v>42368</v>
      </c>
      <c r="M198" s="6">
        <v>81991</v>
      </c>
      <c r="N198" s="5">
        <v>0.5</v>
      </c>
      <c r="O198" s="6">
        <v>42923</v>
      </c>
      <c r="P198" s="6">
        <v>81105</v>
      </c>
      <c r="Q198" s="5">
        <v>0.5</v>
      </c>
      <c r="R198" s="6">
        <v>47238</v>
      </c>
      <c r="S198" s="6">
        <v>86132</v>
      </c>
      <c r="T198" s="5">
        <v>0.6</v>
      </c>
      <c r="U198" s="6">
        <v>51520</v>
      </c>
      <c r="V198" s="6">
        <v>91107</v>
      </c>
      <c r="W198" s="5">
        <v>0.6</v>
      </c>
      <c r="X198" s="6">
        <v>52574</v>
      </c>
      <c r="Y198" s="6">
        <v>90608</v>
      </c>
      <c r="Z198" s="5">
        <v>0.6</v>
      </c>
      <c r="AA198" s="6">
        <v>53950</v>
      </c>
      <c r="AB198" s="6">
        <v>90296</v>
      </c>
    </row>
    <row r="199" spans="1:28" ht="20.100000000000001" customHeight="1">
      <c r="A199" s="9" t="s">
        <v>196</v>
      </c>
      <c r="B199" s="5">
        <v>0.5</v>
      </c>
      <c r="C199" s="6">
        <v>16213</v>
      </c>
      <c r="D199" s="6">
        <v>34876</v>
      </c>
      <c r="E199" s="5">
        <v>0.5</v>
      </c>
      <c r="F199" s="6">
        <v>16660</v>
      </c>
      <c r="G199" s="6">
        <v>34397</v>
      </c>
      <c r="H199" s="5">
        <v>0.5</v>
      </c>
      <c r="I199" s="6">
        <v>17594</v>
      </c>
      <c r="J199" s="6">
        <v>34328</v>
      </c>
      <c r="K199" s="5">
        <v>0.8</v>
      </c>
      <c r="L199" s="6">
        <v>28250</v>
      </c>
      <c r="M199" s="6">
        <v>33420</v>
      </c>
      <c r="N199" s="5">
        <v>1.4</v>
      </c>
      <c r="O199" s="6">
        <v>45489</v>
      </c>
      <c r="P199" s="6">
        <v>32861</v>
      </c>
      <c r="Q199" s="5">
        <v>1.4</v>
      </c>
      <c r="R199" s="6">
        <v>46378</v>
      </c>
      <c r="S199" s="6">
        <v>32050</v>
      </c>
      <c r="T199" s="5">
        <v>1.6</v>
      </c>
      <c r="U199" s="6">
        <v>49250</v>
      </c>
      <c r="V199" s="6">
        <v>31274</v>
      </c>
      <c r="W199" s="5">
        <v>1.4</v>
      </c>
      <c r="X199" s="6">
        <v>43710</v>
      </c>
      <c r="Y199" s="6">
        <v>30784</v>
      </c>
      <c r="Z199" s="5">
        <v>0.9</v>
      </c>
      <c r="AA199" s="6">
        <v>28525</v>
      </c>
      <c r="AB199" s="6">
        <v>30601</v>
      </c>
    </row>
    <row r="200" spans="1:28" ht="20.100000000000001" customHeight="1">
      <c r="A200" s="9" t="s">
        <v>190</v>
      </c>
      <c r="B200" s="5">
        <v>0.4</v>
      </c>
      <c r="C200" s="6">
        <v>25195</v>
      </c>
      <c r="D200" s="6">
        <v>56267</v>
      </c>
      <c r="E200" s="5">
        <v>0.5</v>
      </c>
      <c r="F200" s="6">
        <v>26004</v>
      </c>
      <c r="G200" s="6">
        <v>55618</v>
      </c>
      <c r="H200" s="5">
        <v>0.5</v>
      </c>
      <c r="I200" s="6">
        <v>26619</v>
      </c>
      <c r="J200" s="6">
        <v>54774</v>
      </c>
      <c r="K200" s="5">
        <v>0.5</v>
      </c>
      <c r="L200" s="6">
        <v>27168</v>
      </c>
      <c r="M200" s="6">
        <v>54127</v>
      </c>
      <c r="N200" s="5">
        <v>0.5</v>
      </c>
      <c r="O200" s="6">
        <v>27863</v>
      </c>
      <c r="P200" s="6">
        <v>53852</v>
      </c>
      <c r="Q200" s="5">
        <v>0.5</v>
      </c>
      <c r="R200" s="6">
        <v>28542</v>
      </c>
      <c r="S200" s="6">
        <v>53099</v>
      </c>
      <c r="T200" s="5">
        <v>0.6</v>
      </c>
      <c r="U200" s="6">
        <v>29019</v>
      </c>
      <c r="V200" s="6">
        <v>51985</v>
      </c>
      <c r="W200" s="5">
        <v>0.6</v>
      </c>
      <c r="X200" s="6">
        <v>30116</v>
      </c>
      <c r="Y200" s="6">
        <v>52197</v>
      </c>
      <c r="Z200" s="5">
        <v>0.6</v>
      </c>
      <c r="AA200" s="6">
        <v>30712</v>
      </c>
      <c r="AB200" s="6">
        <v>51750</v>
      </c>
    </row>
    <row r="201" spans="1:28" ht="20.100000000000001" customHeight="1">
      <c r="A201" s="9" t="s">
        <v>193</v>
      </c>
      <c r="B201" s="5">
        <v>0.5</v>
      </c>
      <c r="C201" s="6">
        <v>23628</v>
      </c>
      <c r="D201" s="6">
        <v>46360</v>
      </c>
      <c r="E201" s="5">
        <v>0.5</v>
      </c>
      <c r="F201" s="6">
        <v>24597</v>
      </c>
      <c r="G201" s="6">
        <v>46104</v>
      </c>
      <c r="H201" s="5">
        <v>0.6</v>
      </c>
      <c r="I201" s="6">
        <v>25440</v>
      </c>
      <c r="J201" s="6">
        <v>46111</v>
      </c>
      <c r="K201" s="5">
        <v>0.6</v>
      </c>
      <c r="L201" s="6">
        <v>26641</v>
      </c>
      <c r="M201" s="6">
        <v>45795</v>
      </c>
      <c r="N201" s="5">
        <v>0.6</v>
      </c>
      <c r="O201" s="6">
        <v>27353</v>
      </c>
      <c r="P201" s="6">
        <v>45739</v>
      </c>
      <c r="Q201" s="5">
        <v>0.6</v>
      </c>
      <c r="R201" s="6">
        <v>27810</v>
      </c>
      <c r="S201" s="6">
        <v>44464</v>
      </c>
      <c r="T201" s="5">
        <v>0.7</v>
      </c>
      <c r="U201" s="6">
        <v>28193</v>
      </c>
      <c r="V201" s="6">
        <v>43365</v>
      </c>
      <c r="W201" s="5">
        <v>0.7</v>
      </c>
      <c r="X201" s="6">
        <v>29050</v>
      </c>
      <c r="Y201" s="6">
        <v>43146</v>
      </c>
      <c r="Z201" s="5">
        <v>0.7</v>
      </c>
      <c r="AA201" s="6">
        <v>29529</v>
      </c>
      <c r="AB201" s="6">
        <v>42543</v>
      </c>
    </row>
    <row r="202" spans="1:28" ht="20.100000000000001" customHeight="1">
      <c r="A202" s="9" t="s">
        <v>192</v>
      </c>
      <c r="B202" s="5">
        <v>0.4</v>
      </c>
      <c r="C202" s="6">
        <v>22182</v>
      </c>
      <c r="D202" s="6">
        <v>53014</v>
      </c>
      <c r="E202" s="5">
        <v>0.4</v>
      </c>
      <c r="F202" s="6">
        <v>23269</v>
      </c>
      <c r="G202" s="6">
        <v>52668</v>
      </c>
      <c r="H202" s="5">
        <v>0.5</v>
      </c>
      <c r="I202" s="6">
        <v>24041</v>
      </c>
      <c r="J202" s="6">
        <v>52109</v>
      </c>
      <c r="K202" s="5">
        <v>0.5</v>
      </c>
      <c r="L202" s="6">
        <v>24814</v>
      </c>
      <c r="M202" s="6">
        <v>51477</v>
      </c>
      <c r="N202" s="5">
        <v>0.5</v>
      </c>
      <c r="O202" s="6">
        <v>25376</v>
      </c>
      <c r="P202" s="6">
        <v>50689</v>
      </c>
      <c r="Q202" s="5">
        <v>0.5</v>
      </c>
      <c r="R202" s="6">
        <v>26107</v>
      </c>
      <c r="S202" s="6">
        <v>49916</v>
      </c>
      <c r="T202" s="5">
        <v>0.5</v>
      </c>
      <c r="U202" s="6">
        <v>26385</v>
      </c>
      <c r="V202" s="6">
        <v>48631</v>
      </c>
      <c r="W202" s="5">
        <v>0.6</v>
      </c>
      <c r="X202" s="6">
        <v>26805</v>
      </c>
      <c r="Y202" s="6">
        <v>47597</v>
      </c>
      <c r="Z202" s="5">
        <v>0.6</v>
      </c>
      <c r="AA202" s="6">
        <v>27323</v>
      </c>
      <c r="AB202" s="6">
        <v>46641</v>
      </c>
    </row>
    <row r="203" spans="1:28" ht="20.100000000000001" customHeight="1">
      <c r="A203" s="9" t="s">
        <v>195</v>
      </c>
      <c r="B203" s="5">
        <v>0.5</v>
      </c>
      <c r="C203" s="6">
        <v>14867</v>
      </c>
      <c r="D203" s="6">
        <v>32476</v>
      </c>
      <c r="E203" s="5">
        <v>0.5</v>
      </c>
      <c r="F203" s="6">
        <v>15432</v>
      </c>
      <c r="G203" s="6">
        <v>32078</v>
      </c>
      <c r="H203" s="5">
        <v>0.5</v>
      </c>
      <c r="I203" s="6">
        <v>16012</v>
      </c>
      <c r="J203" s="6">
        <v>31765</v>
      </c>
      <c r="K203" s="5">
        <v>0.5</v>
      </c>
      <c r="L203" s="6">
        <v>16436</v>
      </c>
      <c r="M203" s="6">
        <v>31219</v>
      </c>
      <c r="N203" s="5">
        <v>0.5</v>
      </c>
      <c r="O203" s="6">
        <v>16636</v>
      </c>
      <c r="P203" s="6">
        <v>30715</v>
      </c>
      <c r="Q203" s="5">
        <v>0.6</v>
      </c>
      <c r="R203" s="6">
        <v>17487</v>
      </c>
      <c r="S203" s="6">
        <v>31227</v>
      </c>
      <c r="T203" s="5">
        <v>0.6</v>
      </c>
      <c r="U203" s="6">
        <v>17551</v>
      </c>
      <c r="V203" s="6">
        <v>30066</v>
      </c>
      <c r="W203" s="5">
        <v>0.6</v>
      </c>
      <c r="X203" s="6">
        <v>17940</v>
      </c>
      <c r="Y203" s="6">
        <v>29507</v>
      </c>
      <c r="Z203" s="5">
        <v>0.6</v>
      </c>
      <c r="AA203" s="6">
        <v>18327</v>
      </c>
      <c r="AB203" s="6">
        <v>28979</v>
      </c>
    </row>
    <row r="204" spans="1:28" ht="20.100000000000001" customHeight="1">
      <c r="A204" s="9" t="s">
        <v>188</v>
      </c>
      <c r="B204" s="5">
        <v>0.4</v>
      </c>
      <c r="C204" s="6">
        <v>18776</v>
      </c>
      <c r="D204" s="6">
        <v>43294</v>
      </c>
      <c r="E204" s="5">
        <v>0.5</v>
      </c>
      <c r="F204" s="6">
        <v>19538</v>
      </c>
      <c r="G204" s="6">
        <v>42652</v>
      </c>
      <c r="H204" s="5">
        <v>0.5</v>
      </c>
      <c r="I204" s="6">
        <v>20491</v>
      </c>
      <c r="J204" s="6">
        <v>42070</v>
      </c>
      <c r="K204" s="5">
        <v>0.5</v>
      </c>
      <c r="L204" s="6">
        <v>21238</v>
      </c>
      <c r="M204" s="6">
        <v>41263</v>
      </c>
      <c r="N204" s="5">
        <v>0.5</v>
      </c>
      <c r="O204" s="6">
        <v>21873</v>
      </c>
      <c r="P204" s="6">
        <v>40274</v>
      </c>
      <c r="Q204" s="5">
        <v>1.7</v>
      </c>
      <c r="R204" s="6">
        <v>66463</v>
      </c>
      <c r="S204" s="6">
        <v>38938</v>
      </c>
      <c r="T204" s="5">
        <v>2.8</v>
      </c>
      <c r="U204" s="6">
        <v>105581</v>
      </c>
      <c r="V204" s="6">
        <v>38217</v>
      </c>
      <c r="W204" s="5">
        <v>3.3</v>
      </c>
      <c r="X204" s="6">
        <v>124170</v>
      </c>
      <c r="Y204" s="6">
        <v>37858</v>
      </c>
      <c r="Z204" s="5">
        <v>3.3</v>
      </c>
      <c r="AA204" s="6">
        <v>123911</v>
      </c>
      <c r="AB204" s="6">
        <v>38037</v>
      </c>
    </row>
    <row r="205" spans="1:28" ht="20.100000000000001" customHeight="1">
      <c r="A205" s="9" t="s">
        <v>71</v>
      </c>
      <c r="B205" s="5">
        <v>0.5</v>
      </c>
      <c r="C205" s="6">
        <v>1307495</v>
      </c>
      <c r="D205" s="6">
        <v>2702826</v>
      </c>
      <c r="E205" s="5">
        <v>0.5</v>
      </c>
      <c r="F205" s="6">
        <v>1353654</v>
      </c>
      <c r="G205" s="6">
        <v>2700398</v>
      </c>
      <c r="H205" s="5">
        <v>0.5</v>
      </c>
      <c r="I205" s="6">
        <v>1392151</v>
      </c>
      <c r="J205" s="6">
        <v>2691706</v>
      </c>
      <c r="K205" s="5">
        <v>0.5</v>
      </c>
      <c r="L205" s="6">
        <v>1422157</v>
      </c>
      <c r="M205" s="6">
        <v>2676831</v>
      </c>
      <c r="N205" s="5">
        <v>0.5</v>
      </c>
      <c r="O205" s="6">
        <v>1446262</v>
      </c>
      <c r="P205" s="6">
        <v>2665836</v>
      </c>
      <c r="Q205" s="5">
        <v>0.6</v>
      </c>
      <c r="R205" s="6">
        <v>1475389</v>
      </c>
      <c r="S205" s="6">
        <v>2639422</v>
      </c>
      <c r="T205" s="5">
        <v>0.6</v>
      </c>
      <c r="U205" s="6">
        <v>1499200</v>
      </c>
      <c r="V205" s="6">
        <v>2626609</v>
      </c>
      <c r="W205" s="5">
        <v>0.6</v>
      </c>
      <c r="X205" s="6">
        <v>1523914</v>
      </c>
      <c r="Y205" s="6">
        <v>2600492</v>
      </c>
      <c r="Z205" s="5">
        <v>0.6</v>
      </c>
      <c r="AA205" s="6">
        <v>1533863</v>
      </c>
      <c r="AB205" s="6">
        <v>2554324</v>
      </c>
    </row>
    <row r="206" spans="1:28" ht="20.100000000000001" customHeight="1">
      <c r="A206" s="9" t="s">
        <v>93</v>
      </c>
      <c r="B206" s="5">
        <v>0.5</v>
      </c>
      <c r="C206" s="6">
        <v>245447</v>
      </c>
      <c r="D206" s="6">
        <v>519584</v>
      </c>
      <c r="E206" s="5">
        <v>0.5</v>
      </c>
      <c r="F206" s="6">
        <v>251935</v>
      </c>
      <c r="G206" s="6">
        <v>516775</v>
      </c>
      <c r="H206" s="5">
        <v>0.5</v>
      </c>
      <c r="I206" s="6">
        <v>257335</v>
      </c>
      <c r="J206" s="6">
        <v>513832</v>
      </c>
      <c r="K206" s="5">
        <v>0.5</v>
      </c>
      <c r="L206" s="6">
        <v>262141</v>
      </c>
      <c r="M206" s="6">
        <v>510013</v>
      </c>
      <c r="N206" s="5">
        <v>0.5</v>
      </c>
      <c r="O206" s="6">
        <v>266425</v>
      </c>
      <c r="P206" s="6">
        <v>507025</v>
      </c>
      <c r="Q206" s="5">
        <v>0.5</v>
      </c>
      <c r="R206" s="6">
        <v>271960</v>
      </c>
      <c r="S206" s="6">
        <v>502916</v>
      </c>
      <c r="T206" s="5">
        <v>0.6</v>
      </c>
      <c r="U206" s="6">
        <v>277277</v>
      </c>
      <c r="V206" s="6">
        <v>503852</v>
      </c>
      <c r="W206" s="5">
        <v>0.6</v>
      </c>
      <c r="X206" s="6">
        <v>278697</v>
      </c>
      <c r="Y206" s="6">
        <v>496650</v>
      </c>
      <c r="Z206" s="5">
        <v>0.6</v>
      </c>
      <c r="AA206" s="6">
        <v>284648</v>
      </c>
      <c r="AB206" s="6">
        <v>493033</v>
      </c>
    </row>
    <row r="207" spans="1:28" ht="20.100000000000001" customHeight="1">
      <c r="A207" s="9" t="s">
        <v>73</v>
      </c>
      <c r="B207" s="5">
        <v>0.5</v>
      </c>
      <c r="C207" s="6">
        <v>130229</v>
      </c>
      <c r="D207" s="6">
        <v>259773</v>
      </c>
      <c r="E207" s="5">
        <v>0.5</v>
      </c>
      <c r="F207" s="6">
        <v>134852</v>
      </c>
      <c r="G207" s="6">
        <v>259452</v>
      </c>
      <c r="H207" s="5">
        <v>0.5</v>
      </c>
      <c r="I207" s="6">
        <v>137984</v>
      </c>
      <c r="J207" s="6">
        <v>257903</v>
      </c>
      <c r="K207" s="5">
        <v>0.5</v>
      </c>
      <c r="L207" s="6">
        <v>141075</v>
      </c>
      <c r="M207" s="6">
        <v>256864</v>
      </c>
      <c r="N207" s="5">
        <v>0.6</v>
      </c>
      <c r="O207" s="6">
        <v>142880</v>
      </c>
      <c r="P207" s="6">
        <v>255402</v>
      </c>
      <c r="Q207" s="5">
        <v>0.6</v>
      </c>
      <c r="R207" s="6">
        <v>145520</v>
      </c>
      <c r="S207" s="6">
        <v>253502</v>
      </c>
      <c r="T207" s="5">
        <v>0.6</v>
      </c>
      <c r="U207" s="6">
        <v>147721</v>
      </c>
      <c r="V207" s="6">
        <v>251889</v>
      </c>
      <c r="W207" s="5">
        <v>0.6</v>
      </c>
      <c r="X207" s="6">
        <v>150532</v>
      </c>
      <c r="Y207" s="6">
        <v>249607</v>
      </c>
      <c r="Z207" s="5">
        <v>0.6</v>
      </c>
      <c r="AA207" s="6">
        <v>153067</v>
      </c>
      <c r="AB207" s="6">
        <v>247489</v>
      </c>
    </row>
    <row r="208" spans="1:28" ht="20.100000000000001" customHeight="1">
      <c r="A208" s="9" t="s">
        <v>76</v>
      </c>
      <c r="B208" s="5">
        <v>0.5</v>
      </c>
      <c r="C208" s="6">
        <v>65243</v>
      </c>
      <c r="D208" s="6">
        <v>140132</v>
      </c>
      <c r="E208" s="5">
        <v>0.5</v>
      </c>
      <c r="F208" s="6">
        <v>68562</v>
      </c>
      <c r="G208" s="6">
        <v>142256</v>
      </c>
      <c r="H208" s="5">
        <v>0.5</v>
      </c>
      <c r="I208" s="6">
        <v>71147</v>
      </c>
      <c r="J208" s="6">
        <v>142908</v>
      </c>
      <c r="K208" s="5">
        <v>0.5</v>
      </c>
      <c r="L208" s="6">
        <v>72569</v>
      </c>
      <c r="M208" s="6">
        <v>141104</v>
      </c>
      <c r="N208" s="5">
        <v>0.5</v>
      </c>
      <c r="O208" s="6">
        <v>74070</v>
      </c>
      <c r="P208" s="6">
        <v>141229</v>
      </c>
      <c r="Q208" s="5">
        <v>0.5</v>
      </c>
      <c r="R208" s="6">
        <v>76063</v>
      </c>
      <c r="S208" s="6">
        <v>140548</v>
      </c>
      <c r="T208" s="5">
        <v>0.6</v>
      </c>
      <c r="U208" s="6">
        <v>77837</v>
      </c>
      <c r="V208" s="6">
        <v>140239</v>
      </c>
      <c r="W208" s="5">
        <v>0.6</v>
      </c>
      <c r="X208" s="6">
        <v>79696</v>
      </c>
      <c r="Y208" s="6">
        <v>139324</v>
      </c>
      <c r="Z208" s="5">
        <v>0.6</v>
      </c>
      <c r="AA208" s="6">
        <v>80788</v>
      </c>
      <c r="AB208" s="6">
        <v>137515</v>
      </c>
    </row>
    <row r="209" spans="1:28" ht="20.100000000000001" customHeight="1">
      <c r="A209" s="9" t="s">
        <v>81</v>
      </c>
      <c r="B209" s="5">
        <v>0.5</v>
      </c>
      <c r="C209" s="6">
        <v>77487</v>
      </c>
      <c r="D209" s="6">
        <v>169221</v>
      </c>
      <c r="E209" s="5">
        <v>0.5</v>
      </c>
      <c r="F209" s="6">
        <v>80348</v>
      </c>
      <c r="G209" s="6">
        <v>168798</v>
      </c>
      <c r="H209" s="5">
        <v>0.5</v>
      </c>
      <c r="I209" s="6">
        <v>81825</v>
      </c>
      <c r="J209" s="6">
        <v>166272</v>
      </c>
      <c r="K209" s="5">
        <v>0.5</v>
      </c>
      <c r="L209" s="6">
        <v>82463</v>
      </c>
      <c r="M209" s="6">
        <v>162180</v>
      </c>
      <c r="N209" s="5">
        <v>0.5</v>
      </c>
      <c r="O209" s="6">
        <v>83225</v>
      </c>
      <c r="P209" s="6">
        <v>160052</v>
      </c>
      <c r="Q209" s="5">
        <v>0.5</v>
      </c>
      <c r="R209" s="6">
        <v>85324</v>
      </c>
      <c r="S209" s="6">
        <v>158907</v>
      </c>
      <c r="T209" s="5">
        <v>0.6</v>
      </c>
      <c r="U209" s="6">
        <v>86360</v>
      </c>
      <c r="V209" s="6">
        <v>156972</v>
      </c>
      <c r="W209" s="5">
        <v>0.6</v>
      </c>
      <c r="X209" s="6">
        <v>87606</v>
      </c>
      <c r="Y209" s="6">
        <v>154610</v>
      </c>
      <c r="Z209" s="5">
        <v>0.6</v>
      </c>
      <c r="AA209" s="6">
        <v>88840</v>
      </c>
      <c r="AB209" s="6">
        <v>152935</v>
      </c>
    </row>
    <row r="210" spans="1:28" ht="20.100000000000001" customHeight="1">
      <c r="A210" s="9" t="s">
        <v>75</v>
      </c>
      <c r="B210" s="5">
        <v>0.5</v>
      </c>
      <c r="C210" s="6">
        <v>195007</v>
      </c>
      <c r="D210" s="6">
        <v>419915</v>
      </c>
      <c r="E210" s="5">
        <v>0.5</v>
      </c>
      <c r="F210" s="6">
        <v>200343</v>
      </c>
      <c r="G210" s="6">
        <v>419891</v>
      </c>
      <c r="H210" s="5">
        <v>0.5</v>
      </c>
      <c r="I210" s="6">
        <v>207633</v>
      </c>
      <c r="J210" s="6">
        <v>421799</v>
      </c>
      <c r="K210" s="5">
        <v>0.5</v>
      </c>
      <c r="L210" s="6">
        <v>212449</v>
      </c>
      <c r="M210" s="6">
        <v>421494</v>
      </c>
      <c r="N210" s="5">
        <v>0.5</v>
      </c>
      <c r="O210" s="6">
        <v>216166</v>
      </c>
      <c r="P210" s="6">
        <v>419742</v>
      </c>
      <c r="Q210" s="5">
        <v>0.5</v>
      </c>
      <c r="R210" s="6">
        <v>220317</v>
      </c>
      <c r="S210" s="6">
        <v>416328</v>
      </c>
      <c r="T210" s="5">
        <v>0.5</v>
      </c>
      <c r="U210" s="6">
        <v>222104</v>
      </c>
      <c r="V210" s="6">
        <v>412581</v>
      </c>
      <c r="W210" s="5">
        <v>0.6</v>
      </c>
      <c r="X210" s="6">
        <v>224799</v>
      </c>
      <c r="Y210" s="6">
        <v>408110</v>
      </c>
      <c r="Z210" s="5">
        <v>0.6</v>
      </c>
      <c r="AA210" s="6">
        <v>228803</v>
      </c>
      <c r="AB210" s="6">
        <v>405506</v>
      </c>
    </row>
    <row r="211" spans="1:28" ht="20.100000000000001" customHeight="1">
      <c r="A211" s="9" t="s">
        <v>84</v>
      </c>
      <c r="B211" s="5">
        <v>0.5</v>
      </c>
      <c r="C211" s="6">
        <v>52655</v>
      </c>
      <c r="D211" s="6">
        <v>109735</v>
      </c>
      <c r="E211" s="5">
        <v>0.5</v>
      </c>
      <c r="F211" s="6">
        <v>54275</v>
      </c>
      <c r="G211" s="6">
        <v>109247</v>
      </c>
      <c r="H211" s="5">
        <v>0.5</v>
      </c>
      <c r="I211" s="6">
        <v>55318</v>
      </c>
      <c r="J211" s="6">
        <v>108371</v>
      </c>
      <c r="K211" s="5">
        <v>0.5</v>
      </c>
      <c r="L211" s="6">
        <v>55885</v>
      </c>
      <c r="M211" s="6">
        <v>106801</v>
      </c>
      <c r="N211" s="5">
        <v>0.5</v>
      </c>
      <c r="O211" s="6">
        <v>56274</v>
      </c>
      <c r="P211" s="6">
        <v>105067</v>
      </c>
      <c r="Q211" s="5">
        <v>0.6</v>
      </c>
      <c r="R211" s="6">
        <v>57225</v>
      </c>
      <c r="S211" s="6">
        <v>103119</v>
      </c>
      <c r="T211" s="5">
        <v>0.6</v>
      </c>
      <c r="U211" s="6">
        <v>57636</v>
      </c>
      <c r="V211" s="6">
        <v>101942</v>
      </c>
      <c r="W211" s="5">
        <v>0.6</v>
      </c>
      <c r="X211" s="6">
        <v>58735</v>
      </c>
      <c r="Y211" s="6">
        <v>100749</v>
      </c>
      <c r="Z211" s="5">
        <v>0.6</v>
      </c>
      <c r="AA211" s="6">
        <v>59266</v>
      </c>
      <c r="AB211" s="6">
        <v>100199</v>
      </c>
    </row>
    <row r="212" spans="1:28" ht="20.100000000000001" customHeight="1">
      <c r="A212" s="9" t="s">
        <v>85</v>
      </c>
      <c r="B212" s="5">
        <v>0.5</v>
      </c>
      <c r="C212" s="6">
        <v>53766</v>
      </c>
      <c r="D212" s="6">
        <v>100648</v>
      </c>
      <c r="E212" s="5">
        <v>0.6</v>
      </c>
      <c r="F212" s="6">
        <v>56038</v>
      </c>
      <c r="G212" s="6">
        <v>100521</v>
      </c>
      <c r="H212" s="5">
        <v>0.6</v>
      </c>
      <c r="I212" s="6">
        <v>57806</v>
      </c>
      <c r="J212" s="6">
        <v>100615</v>
      </c>
      <c r="K212" s="5">
        <v>0.6</v>
      </c>
      <c r="L212" s="6">
        <v>59749</v>
      </c>
      <c r="M212" s="6">
        <v>101595</v>
      </c>
      <c r="N212" s="5">
        <v>0.6</v>
      </c>
      <c r="O212" s="6">
        <v>60921</v>
      </c>
      <c r="P212" s="6">
        <v>102470</v>
      </c>
      <c r="Q212" s="5">
        <v>0.6</v>
      </c>
      <c r="R212" s="6">
        <v>62199</v>
      </c>
      <c r="S212" s="6">
        <v>102015</v>
      </c>
      <c r="T212" s="5">
        <v>0.6</v>
      </c>
      <c r="U212" s="6">
        <v>63304</v>
      </c>
      <c r="V212" s="6">
        <v>101888</v>
      </c>
      <c r="W212" s="5">
        <v>0.6</v>
      </c>
      <c r="X212" s="6">
        <v>64847</v>
      </c>
      <c r="Y212" s="6">
        <v>101088</v>
      </c>
      <c r="Z212" s="5">
        <v>0.7</v>
      </c>
      <c r="AA212" s="6">
        <v>66231</v>
      </c>
      <c r="AB212" s="6">
        <v>100212</v>
      </c>
    </row>
    <row r="213" spans="1:28" ht="20.100000000000001" customHeight="1">
      <c r="A213" s="9" t="s">
        <v>79</v>
      </c>
      <c r="B213" s="5">
        <v>0.5</v>
      </c>
      <c r="C213" s="6">
        <v>48978</v>
      </c>
      <c r="D213" s="6">
        <v>102374</v>
      </c>
      <c r="E213" s="5">
        <v>0.5</v>
      </c>
      <c r="F213" s="6">
        <v>50825</v>
      </c>
      <c r="G213" s="6">
        <v>101799</v>
      </c>
      <c r="H213" s="5">
        <v>0.5</v>
      </c>
      <c r="I213" s="6">
        <v>51986</v>
      </c>
      <c r="J213" s="6">
        <v>100947</v>
      </c>
      <c r="K213" s="5">
        <v>0.5</v>
      </c>
      <c r="L213" s="6">
        <v>53358</v>
      </c>
      <c r="M213" s="6">
        <v>100297</v>
      </c>
      <c r="N213" s="5">
        <v>0.5</v>
      </c>
      <c r="O213" s="6">
        <v>54625</v>
      </c>
      <c r="P213" s="6">
        <v>100688</v>
      </c>
      <c r="Q213" s="5">
        <v>0.6</v>
      </c>
      <c r="R213" s="6">
        <v>54957</v>
      </c>
      <c r="S213" s="6">
        <v>97228</v>
      </c>
      <c r="T213" s="5">
        <v>0.6</v>
      </c>
      <c r="U213" s="6">
        <v>55433</v>
      </c>
      <c r="V213" s="6">
        <v>95566</v>
      </c>
      <c r="W213" s="5">
        <v>0.6</v>
      </c>
      <c r="X213" s="6">
        <v>56797</v>
      </c>
      <c r="Y213" s="6">
        <v>94823</v>
      </c>
      <c r="Z213" s="5">
        <v>0.6</v>
      </c>
      <c r="AA213" s="6">
        <v>58084</v>
      </c>
      <c r="AB213" s="6">
        <v>93858</v>
      </c>
    </row>
    <row r="214" spans="1:28" ht="20.100000000000001" customHeight="1">
      <c r="A214" s="9" t="s">
        <v>77</v>
      </c>
      <c r="B214" s="5">
        <v>0.4</v>
      </c>
      <c r="C214" s="6">
        <v>33566</v>
      </c>
      <c r="D214" s="6">
        <v>75784</v>
      </c>
      <c r="E214" s="5">
        <v>0.5</v>
      </c>
      <c r="F214" s="6">
        <v>34419</v>
      </c>
      <c r="G214" s="6">
        <v>74702</v>
      </c>
      <c r="H214" s="5">
        <v>0.5</v>
      </c>
      <c r="I214" s="6">
        <v>35166</v>
      </c>
      <c r="J214" s="6">
        <v>73294</v>
      </c>
      <c r="K214" s="5">
        <v>0.5</v>
      </c>
      <c r="L214" s="6">
        <v>35664</v>
      </c>
      <c r="M214" s="6">
        <v>71874</v>
      </c>
      <c r="N214" s="5">
        <v>0.5</v>
      </c>
      <c r="O214" s="6">
        <v>36754</v>
      </c>
      <c r="P214" s="6">
        <v>72242</v>
      </c>
      <c r="Q214" s="5">
        <v>0.5</v>
      </c>
      <c r="R214" s="6">
        <v>37684</v>
      </c>
      <c r="S214" s="6">
        <v>71406</v>
      </c>
      <c r="T214" s="5">
        <v>0.5</v>
      </c>
      <c r="U214" s="6">
        <v>38340</v>
      </c>
      <c r="V214" s="6">
        <v>71154</v>
      </c>
      <c r="W214" s="5">
        <v>0.6</v>
      </c>
      <c r="X214" s="6">
        <v>39418</v>
      </c>
      <c r="Y214" s="6">
        <v>70373</v>
      </c>
      <c r="Z214" s="5">
        <v>0.6</v>
      </c>
      <c r="AA214" s="6">
        <v>39821</v>
      </c>
      <c r="AB214" s="6">
        <v>68755</v>
      </c>
    </row>
    <row r="215" spans="1:28" ht="20.100000000000001" customHeight="1">
      <c r="A215" s="9" t="s">
        <v>72</v>
      </c>
      <c r="B215" s="5">
        <v>0.5</v>
      </c>
      <c r="C215" s="6">
        <v>123227</v>
      </c>
      <c r="D215" s="6">
        <v>256888</v>
      </c>
      <c r="E215" s="5">
        <v>0.5</v>
      </c>
      <c r="F215" s="6">
        <v>128333</v>
      </c>
      <c r="G215" s="6">
        <v>258037</v>
      </c>
      <c r="H215" s="5">
        <v>0.5</v>
      </c>
      <c r="I215" s="6">
        <v>132614</v>
      </c>
      <c r="J215" s="6">
        <v>259485</v>
      </c>
      <c r="K215" s="5">
        <v>0.5</v>
      </c>
      <c r="L215" s="6">
        <v>135884</v>
      </c>
      <c r="M215" s="6">
        <v>261093</v>
      </c>
      <c r="N215" s="5">
        <v>0.5</v>
      </c>
      <c r="O215" s="6">
        <v>138916</v>
      </c>
      <c r="P215" s="6">
        <v>263185</v>
      </c>
      <c r="Q215" s="5">
        <v>0.5</v>
      </c>
      <c r="R215" s="6">
        <v>141274</v>
      </c>
      <c r="S215" s="6">
        <v>263728</v>
      </c>
      <c r="T215" s="5">
        <v>0.5</v>
      </c>
      <c r="U215" s="6">
        <v>144500</v>
      </c>
      <c r="V215" s="6">
        <v>268369</v>
      </c>
      <c r="W215" s="5">
        <v>0.5</v>
      </c>
      <c r="X215" s="6">
        <v>146548</v>
      </c>
      <c r="Y215" s="6">
        <v>267725</v>
      </c>
      <c r="Z215" s="5">
        <v>0.6</v>
      </c>
      <c r="AA215" s="6">
        <v>148406</v>
      </c>
      <c r="AB215" s="6">
        <v>266205</v>
      </c>
    </row>
    <row r="216" spans="1:28" ht="20.100000000000001" customHeight="1">
      <c r="A216" s="9" t="s">
        <v>273</v>
      </c>
      <c r="B216" s="5">
        <v>0.5</v>
      </c>
      <c r="C216" s="6">
        <v>13051</v>
      </c>
      <c r="D216" s="6">
        <v>24126</v>
      </c>
      <c r="E216" s="5">
        <v>0.6</v>
      </c>
      <c r="F216" s="6">
        <v>13709</v>
      </c>
      <c r="G216" s="6">
        <v>24171</v>
      </c>
      <c r="H216" s="5">
        <v>0.6</v>
      </c>
      <c r="I216" s="6">
        <v>14306</v>
      </c>
      <c r="J216" s="6">
        <v>24215</v>
      </c>
      <c r="K216" s="5">
        <v>0.6</v>
      </c>
      <c r="L216" s="6">
        <v>14567</v>
      </c>
      <c r="M216" s="6">
        <v>23919</v>
      </c>
      <c r="N216" s="5">
        <v>0.6</v>
      </c>
      <c r="O216" s="6">
        <v>14935</v>
      </c>
      <c r="P216" s="6">
        <v>23843</v>
      </c>
      <c r="Q216" s="5">
        <v>0.7</v>
      </c>
      <c r="R216" s="6">
        <v>15249</v>
      </c>
      <c r="S216" s="6">
        <v>23256</v>
      </c>
      <c r="T216" s="5">
        <v>0.7</v>
      </c>
      <c r="U216" s="6">
        <v>15452</v>
      </c>
      <c r="V216" s="6">
        <v>22945</v>
      </c>
      <c r="W216" s="5">
        <v>0.7</v>
      </c>
      <c r="X216" s="6">
        <v>16040</v>
      </c>
      <c r="Y216" s="6">
        <v>23340</v>
      </c>
      <c r="Z216" s="6" t="s">
        <v>268</v>
      </c>
      <c r="AA216" s="6" t="s">
        <v>268</v>
      </c>
      <c r="AB216" s="6" t="s">
        <v>268</v>
      </c>
    </row>
    <row r="217" spans="1:28" ht="20.100000000000001" customHeight="1">
      <c r="A217" s="9" t="s">
        <v>89</v>
      </c>
      <c r="B217" s="5">
        <v>0.5</v>
      </c>
      <c r="C217" s="6">
        <v>27780</v>
      </c>
      <c r="D217" s="6">
        <v>54477</v>
      </c>
      <c r="E217" s="5">
        <v>0.5</v>
      </c>
      <c r="F217" s="6">
        <v>28812</v>
      </c>
      <c r="G217" s="6">
        <v>54014</v>
      </c>
      <c r="H217" s="5">
        <v>0.6</v>
      </c>
      <c r="I217" s="6">
        <v>29595</v>
      </c>
      <c r="J217" s="6">
        <v>53474</v>
      </c>
      <c r="K217" s="5">
        <v>0.6</v>
      </c>
      <c r="L217" s="6">
        <v>30302</v>
      </c>
      <c r="M217" s="6">
        <v>52944</v>
      </c>
      <c r="N217" s="5">
        <v>0.6</v>
      </c>
      <c r="O217" s="6">
        <v>31071</v>
      </c>
      <c r="P217" s="6">
        <v>52595</v>
      </c>
      <c r="Q217" s="5">
        <v>0.6</v>
      </c>
      <c r="R217" s="6">
        <v>31871</v>
      </c>
      <c r="S217" s="6">
        <v>51724</v>
      </c>
      <c r="T217" s="5">
        <v>0.6</v>
      </c>
      <c r="U217" s="6">
        <v>32474</v>
      </c>
      <c r="V217" s="6">
        <v>50632</v>
      </c>
      <c r="W217" s="5">
        <v>0.7</v>
      </c>
      <c r="X217" s="6">
        <v>33260</v>
      </c>
      <c r="Y217" s="6">
        <v>50186</v>
      </c>
      <c r="Z217" s="5">
        <v>0.7</v>
      </c>
      <c r="AA217" s="6">
        <v>34269</v>
      </c>
      <c r="AB217" s="6">
        <v>50086</v>
      </c>
    </row>
    <row r="218" spans="1:28" ht="20.100000000000001" customHeight="1">
      <c r="A218" s="9" t="s">
        <v>91</v>
      </c>
      <c r="B218" s="5">
        <v>0.5</v>
      </c>
      <c r="C218" s="6">
        <v>13876</v>
      </c>
      <c r="D218" s="6">
        <v>26384</v>
      </c>
      <c r="E218" s="5">
        <v>0.5</v>
      </c>
      <c r="F218" s="6">
        <v>14348</v>
      </c>
      <c r="G218" s="6">
        <v>26301</v>
      </c>
      <c r="H218" s="5">
        <v>0.6</v>
      </c>
      <c r="I218" s="6">
        <v>14746</v>
      </c>
      <c r="J218" s="6">
        <v>26006</v>
      </c>
      <c r="K218" s="5">
        <v>0.6</v>
      </c>
      <c r="L218" s="6">
        <v>15140</v>
      </c>
      <c r="M218" s="6">
        <v>25678</v>
      </c>
      <c r="N218" s="5">
        <v>0.6</v>
      </c>
      <c r="O218" s="6">
        <v>15462</v>
      </c>
      <c r="P218" s="6">
        <v>25416</v>
      </c>
      <c r="Q218" s="5">
        <v>0.6</v>
      </c>
      <c r="R218" s="6">
        <v>15957</v>
      </c>
      <c r="S218" s="6">
        <v>25044</v>
      </c>
      <c r="T218" s="5">
        <v>0.7</v>
      </c>
      <c r="U218" s="6">
        <v>16323</v>
      </c>
      <c r="V218" s="6">
        <v>24539</v>
      </c>
      <c r="W218" s="5">
        <v>0.7</v>
      </c>
      <c r="X218" s="6">
        <v>16515</v>
      </c>
      <c r="Y218" s="6">
        <v>24295</v>
      </c>
      <c r="Z218" s="5">
        <v>0.7</v>
      </c>
      <c r="AA218" s="6">
        <v>16776</v>
      </c>
      <c r="AB218" s="6">
        <v>24019</v>
      </c>
    </row>
    <row r="219" spans="1:28" ht="20.100000000000001" customHeight="1">
      <c r="A219" s="9" t="s">
        <v>83</v>
      </c>
      <c r="B219" s="5">
        <v>0.5</v>
      </c>
      <c r="C219" s="6">
        <v>8611</v>
      </c>
      <c r="D219" s="6">
        <v>17898</v>
      </c>
      <c r="E219" s="5">
        <v>0.5</v>
      </c>
      <c r="F219" s="6">
        <v>8848</v>
      </c>
      <c r="G219" s="6">
        <v>17713</v>
      </c>
      <c r="H219" s="5">
        <v>0.5</v>
      </c>
      <c r="I219" s="6">
        <v>9157</v>
      </c>
      <c r="J219" s="6">
        <v>17479</v>
      </c>
      <c r="K219" s="5">
        <v>0.5</v>
      </c>
      <c r="L219" s="6">
        <v>9460</v>
      </c>
      <c r="M219" s="6">
        <v>17356</v>
      </c>
      <c r="N219" s="5">
        <v>0.6</v>
      </c>
      <c r="O219" s="6">
        <v>9641</v>
      </c>
      <c r="P219" s="6">
        <v>16993</v>
      </c>
      <c r="Q219" s="5">
        <v>0.6</v>
      </c>
      <c r="R219" s="6">
        <v>9904</v>
      </c>
      <c r="S219" s="6">
        <v>16692</v>
      </c>
      <c r="T219" s="5">
        <v>0.6</v>
      </c>
      <c r="U219" s="6">
        <v>10139</v>
      </c>
      <c r="V219" s="6">
        <v>16320</v>
      </c>
      <c r="W219" s="5">
        <v>0.6</v>
      </c>
      <c r="X219" s="6">
        <v>10271</v>
      </c>
      <c r="Y219" s="6">
        <v>16022</v>
      </c>
      <c r="Z219" s="5">
        <v>0.7</v>
      </c>
      <c r="AA219" s="6">
        <v>10445</v>
      </c>
      <c r="AB219" s="6">
        <v>15661</v>
      </c>
    </row>
    <row r="220" spans="1:28" ht="20.100000000000001" customHeight="1">
      <c r="A220" s="9" t="s">
        <v>82</v>
      </c>
      <c r="B220" s="5">
        <v>0.4</v>
      </c>
      <c r="C220" s="6">
        <v>17458</v>
      </c>
      <c r="D220" s="6">
        <v>39191</v>
      </c>
      <c r="E220" s="5">
        <v>0.5</v>
      </c>
      <c r="F220" s="6">
        <v>18150</v>
      </c>
      <c r="G220" s="6">
        <v>39052</v>
      </c>
      <c r="H220" s="5">
        <v>0.5</v>
      </c>
      <c r="I220" s="6">
        <v>18634</v>
      </c>
      <c r="J220" s="6">
        <v>38529</v>
      </c>
      <c r="K220" s="5">
        <v>0.5</v>
      </c>
      <c r="L220" s="6">
        <v>18929</v>
      </c>
      <c r="M220" s="6">
        <v>38108</v>
      </c>
      <c r="N220" s="5">
        <v>0.5</v>
      </c>
      <c r="O220" s="6">
        <v>19080</v>
      </c>
      <c r="P220" s="6">
        <v>37361</v>
      </c>
      <c r="Q220" s="5">
        <v>0.5</v>
      </c>
      <c r="R220" s="6">
        <v>19363</v>
      </c>
      <c r="S220" s="6">
        <v>36313</v>
      </c>
      <c r="T220" s="5">
        <v>0.6</v>
      </c>
      <c r="U220" s="6">
        <v>19548</v>
      </c>
      <c r="V220" s="6">
        <v>35314</v>
      </c>
      <c r="W220" s="5">
        <v>0.6</v>
      </c>
      <c r="X220" s="6">
        <v>19850</v>
      </c>
      <c r="Y220" s="6">
        <v>34650</v>
      </c>
      <c r="Z220" s="5">
        <v>0.6</v>
      </c>
      <c r="AA220" s="6">
        <v>20136</v>
      </c>
      <c r="AB220" s="6">
        <v>34055</v>
      </c>
    </row>
    <row r="221" spans="1:28" ht="20.100000000000001" customHeight="1">
      <c r="A221" s="9" t="s">
        <v>90</v>
      </c>
      <c r="B221" s="5">
        <v>0.5</v>
      </c>
      <c r="C221" s="6">
        <v>22634</v>
      </c>
      <c r="D221" s="6">
        <v>43724</v>
      </c>
      <c r="E221" s="5">
        <v>0.5</v>
      </c>
      <c r="F221" s="6">
        <v>23487</v>
      </c>
      <c r="G221" s="6">
        <v>43564</v>
      </c>
      <c r="H221" s="5">
        <v>0.6</v>
      </c>
      <c r="I221" s="6">
        <v>24123</v>
      </c>
      <c r="J221" s="6">
        <v>43346</v>
      </c>
      <c r="K221" s="5">
        <v>0.6</v>
      </c>
      <c r="L221" s="6">
        <v>24659</v>
      </c>
      <c r="M221" s="6">
        <v>43057</v>
      </c>
      <c r="N221" s="5">
        <v>0.6</v>
      </c>
      <c r="O221" s="6">
        <v>25233</v>
      </c>
      <c r="P221" s="6">
        <v>42910</v>
      </c>
      <c r="Q221" s="5">
        <v>0.6</v>
      </c>
      <c r="R221" s="6">
        <v>25790</v>
      </c>
      <c r="S221" s="6">
        <v>42263</v>
      </c>
      <c r="T221" s="5">
        <v>0.6</v>
      </c>
      <c r="U221" s="6">
        <v>26341</v>
      </c>
      <c r="V221" s="6">
        <v>41891</v>
      </c>
      <c r="W221" s="5">
        <v>0.6</v>
      </c>
      <c r="X221" s="6">
        <v>26990</v>
      </c>
      <c r="Y221" s="6">
        <v>41614</v>
      </c>
      <c r="Z221" s="5">
        <v>0.7</v>
      </c>
      <c r="AA221" s="6">
        <v>27377</v>
      </c>
      <c r="AB221" s="6">
        <v>41316</v>
      </c>
    </row>
    <row r="222" spans="1:28" ht="20.100000000000001" customHeight="1">
      <c r="A222" s="9" t="s">
        <v>74</v>
      </c>
      <c r="B222" s="5">
        <v>0.6</v>
      </c>
      <c r="C222" s="6">
        <v>19824</v>
      </c>
      <c r="D222" s="6">
        <v>34594</v>
      </c>
      <c r="E222" s="5">
        <v>0.6</v>
      </c>
      <c r="F222" s="6">
        <v>20404</v>
      </c>
      <c r="G222" s="6">
        <v>34257</v>
      </c>
      <c r="H222" s="5">
        <v>0.6</v>
      </c>
      <c r="I222" s="6">
        <v>20680</v>
      </c>
      <c r="J222" s="6">
        <v>33768</v>
      </c>
      <c r="K222" s="5">
        <v>0.6</v>
      </c>
      <c r="L222" s="6">
        <v>20829</v>
      </c>
      <c r="M222" s="6">
        <v>32969</v>
      </c>
      <c r="N222" s="5">
        <v>0.6</v>
      </c>
      <c r="O222" s="6">
        <v>20882</v>
      </c>
      <c r="P222" s="6">
        <v>32373</v>
      </c>
      <c r="Q222" s="5">
        <v>0.7</v>
      </c>
      <c r="R222" s="6">
        <v>21202</v>
      </c>
      <c r="S222" s="6">
        <v>31361</v>
      </c>
      <c r="T222" s="5">
        <v>0.7</v>
      </c>
      <c r="U222" s="6">
        <v>21319</v>
      </c>
      <c r="V222" s="6">
        <v>30626</v>
      </c>
      <c r="W222" s="5">
        <v>0.7</v>
      </c>
      <c r="X222" s="6">
        <v>21809</v>
      </c>
      <c r="Y222" s="6">
        <v>30353</v>
      </c>
      <c r="Z222" s="5">
        <v>0.7</v>
      </c>
      <c r="AA222" s="6">
        <v>22254</v>
      </c>
      <c r="AB222" s="6">
        <v>30139</v>
      </c>
    </row>
    <row r="223" spans="1:28" ht="20.100000000000001" customHeight="1">
      <c r="A223" s="9" t="s">
        <v>80</v>
      </c>
      <c r="B223" s="5">
        <v>0.6</v>
      </c>
      <c r="C223" s="6">
        <v>28353</v>
      </c>
      <c r="D223" s="6">
        <v>45029</v>
      </c>
      <c r="E223" s="5">
        <v>0.7</v>
      </c>
      <c r="F223" s="6">
        <v>29393</v>
      </c>
      <c r="G223" s="6">
        <v>45205</v>
      </c>
      <c r="H223" s="5">
        <v>0.7</v>
      </c>
      <c r="I223" s="6">
        <v>30490</v>
      </c>
      <c r="J223" s="6">
        <v>45138</v>
      </c>
      <c r="K223" s="5">
        <v>0.7</v>
      </c>
      <c r="L223" s="6">
        <v>30901</v>
      </c>
      <c r="M223" s="6">
        <v>44672</v>
      </c>
      <c r="N223" s="5">
        <v>0.7</v>
      </c>
      <c r="O223" s="6">
        <v>31195</v>
      </c>
      <c r="P223" s="6">
        <v>44015</v>
      </c>
      <c r="Q223" s="5">
        <v>0.7</v>
      </c>
      <c r="R223" s="6">
        <v>32003</v>
      </c>
      <c r="S223" s="6">
        <v>43414</v>
      </c>
      <c r="T223" s="5">
        <v>0.8</v>
      </c>
      <c r="U223" s="6">
        <v>32468</v>
      </c>
      <c r="V223" s="6">
        <v>42842</v>
      </c>
      <c r="W223" s="5">
        <v>0.8</v>
      </c>
      <c r="X223" s="6">
        <v>33139</v>
      </c>
      <c r="Y223" s="6">
        <v>42566</v>
      </c>
      <c r="Z223" s="5">
        <v>0.8</v>
      </c>
      <c r="AA223" s="6">
        <v>33769</v>
      </c>
      <c r="AB223" s="6">
        <v>42086</v>
      </c>
    </row>
    <row r="224" spans="1:28" ht="20.100000000000001" customHeight="1">
      <c r="A224" s="9" t="s">
        <v>92</v>
      </c>
      <c r="B224" s="5">
        <v>0.5</v>
      </c>
      <c r="C224" s="6">
        <v>64831</v>
      </c>
      <c r="D224" s="6">
        <v>122829</v>
      </c>
      <c r="E224" s="5">
        <v>0.5</v>
      </c>
      <c r="F224" s="6">
        <v>67640</v>
      </c>
      <c r="G224" s="6">
        <v>123199</v>
      </c>
      <c r="H224" s="5">
        <v>0.6</v>
      </c>
      <c r="I224" s="6">
        <v>68947</v>
      </c>
      <c r="J224" s="6">
        <v>120864</v>
      </c>
      <c r="K224" s="5">
        <v>0.6</v>
      </c>
      <c r="L224" s="6">
        <v>69718</v>
      </c>
      <c r="M224" s="6">
        <v>118828</v>
      </c>
      <c r="N224" s="5">
        <v>0.6</v>
      </c>
      <c r="O224" s="6">
        <v>70014</v>
      </c>
      <c r="P224" s="6">
        <v>117047</v>
      </c>
      <c r="Q224" s="5">
        <v>0.6</v>
      </c>
      <c r="R224" s="6">
        <v>70529</v>
      </c>
      <c r="S224" s="6">
        <v>114758</v>
      </c>
      <c r="T224" s="5">
        <v>0.6</v>
      </c>
      <c r="U224" s="6">
        <v>71643</v>
      </c>
      <c r="V224" s="6">
        <v>113822</v>
      </c>
      <c r="W224" s="5">
        <v>0.7</v>
      </c>
      <c r="X224" s="6">
        <v>73380</v>
      </c>
      <c r="Y224" s="6">
        <v>112487</v>
      </c>
      <c r="Z224" s="5">
        <v>0.7</v>
      </c>
      <c r="AA224" s="6">
        <v>74044</v>
      </c>
      <c r="AB224" s="6">
        <v>110581</v>
      </c>
    </row>
    <row r="225" spans="1:28" ht="20.100000000000001" customHeight="1">
      <c r="A225" s="9" t="s">
        <v>86</v>
      </c>
      <c r="B225" s="5">
        <v>0.5</v>
      </c>
      <c r="C225" s="6">
        <v>20815</v>
      </c>
      <c r="D225" s="6">
        <v>44674</v>
      </c>
      <c r="E225" s="5">
        <v>0.5</v>
      </c>
      <c r="F225" s="6">
        <v>22496</v>
      </c>
      <c r="G225" s="6">
        <v>46166</v>
      </c>
      <c r="H225" s="5">
        <v>0.5</v>
      </c>
      <c r="I225" s="6">
        <v>24748</v>
      </c>
      <c r="J225" s="6">
        <v>49253</v>
      </c>
      <c r="K225" s="5">
        <v>0.5</v>
      </c>
      <c r="L225" s="6">
        <v>27510</v>
      </c>
      <c r="M225" s="6">
        <v>53274</v>
      </c>
      <c r="N225" s="5">
        <v>0.5</v>
      </c>
      <c r="O225" s="6">
        <v>28904</v>
      </c>
      <c r="P225" s="6">
        <v>55100</v>
      </c>
      <c r="Q225" s="5">
        <v>0.5</v>
      </c>
      <c r="R225" s="6">
        <v>30282</v>
      </c>
      <c r="S225" s="6">
        <v>55613</v>
      </c>
      <c r="T225" s="5">
        <v>0.6</v>
      </c>
      <c r="U225" s="6">
        <v>31373</v>
      </c>
      <c r="V225" s="6">
        <v>55739</v>
      </c>
      <c r="W225" s="5">
        <v>0.6</v>
      </c>
      <c r="X225" s="6">
        <v>32237</v>
      </c>
      <c r="Y225" s="6">
        <v>55755</v>
      </c>
      <c r="Z225" s="5">
        <v>0.6</v>
      </c>
      <c r="AA225" s="6">
        <v>32817</v>
      </c>
      <c r="AB225" s="6">
        <v>55325</v>
      </c>
    </row>
    <row r="226" spans="1:28" ht="20.100000000000001" customHeight="1">
      <c r="A226" s="9" t="s">
        <v>78</v>
      </c>
      <c r="B226" s="5">
        <v>0.5</v>
      </c>
      <c r="C226" s="6">
        <v>15987</v>
      </c>
      <c r="D226" s="6">
        <v>33808</v>
      </c>
      <c r="E226" s="5">
        <v>0.5</v>
      </c>
      <c r="F226" s="6">
        <v>16587</v>
      </c>
      <c r="G226" s="6">
        <v>33539</v>
      </c>
      <c r="H226" s="5">
        <v>0.5</v>
      </c>
      <c r="I226" s="6">
        <v>17043</v>
      </c>
      <c r="J226" s="6">
        <v>33259</v>
      </c>
      <c r="K226" s="5">
        <v>0.5</v>
      </c>
      <c r="L226" s="6">
        <v>17541</v>
      </c>
      <c r="M226" s="6">
        <v>32843</v>
      </c>
      <c r="N226" s="5">
        <v>0.6</v>
      </c>
      <c r="O226" s="6">
        <v>17800</v>
      </c>
      <c r="P226" s="6">
        <v>32150</v>
      </c>
      <c r="Q226" s="5">
        <v>0.6</v>
      </c>
      <c r="R226" s="6">
        <v>18282</v>
      </c>
      <c r="S226" s="6">
        <v>31494</v>
      </c>
      <c r="T226" s="5">
        <v>0.6</v>
      </c>
      <c r="U226" s="6">
        <v>18561</v>
      </c>
      <c r="V226" s="6">
        <v>30762</v>
      </c>
      <c r="W226" s="5">
        <v>0.6</v>
      </c>
      <c r="X226" s="6">
        <v>18828</v>
      </c>
      <c r="Y226" s="6">
        <v>30139</v>
      </c>
      <c r="Z226" s="5">
        <v>0.6</v>
      </c>
      <c r="AA226" s="6">
        <v>19043</v>
      </c>
      <c r="AB226" s="6">
        <v>29603</v>
      </c>
    </row>
    <row r="227" spans="1:28" ht="20.100000000000001" customHeight="1">
      <c r="A227" s="9" t="s">
        <v>88</v>
      </c>
      <c r="B227" s="5">
        <v>0.5</v>
      </c>
      <c r="C227" s="6">
        <v>23761</v>
      </c>
      <c r="D227" s="6">
        <v>51885</v>
      </c>
      <c r="E227" s="5">
        <v>0.5</v>
      </c>
      <c r="F227" s="6">
        <v>24698</v>
      </c>
      <c r="G227" s="6">
        <v>51738</v>
      </c>
      <c r="H227" s="5">
        <v>0.5</v>
      </c>
      <c r="I227" s="6">
        <v>25406</v>
      </c>
      <c r="J227" s="6">
        <v>50974</v>
      </c>
      <c r="K227" s="5">
        <v>0.5</v>
      </c>
      <c r="L227" s="6">
        <v>25732</v>
      </c>
      <c r="M227" s="6">
        <v>50036</v>
      </c>
      <c r="N227" s="5">
        <v>0.5</v>
      </c>
      <c r="O227" s="6">
        <v>25980</v>
      </c>
      <c r="P227" s="6">
        <v>49314</v>
      </c>
      <c r="Q227" s="5">
        <v>0.5</v>
      </c>
      <c r="R227" s="6">
        <v>26681</v>
      </c>
      <c r="S227" s="6">
        <v>48716</v>
      </c>
      <c r="T227" s="5">
        <v>0.6</v>
      </c>
      <c r="U227" s="6">
        <v>27063</v>
      </c>
      <c r="V227" s="6">
        <v>47858</v>
      </c>
      <c r="W227" s="5">
        <v>0.6</v>
      </c>
      <c r="X227" s="6">
        <v>27551</v>
      </c>
      <c r="Y227" s="6">
        <v>47030</v>
      </c>
      <c r="Z227" s="5">
        <v>0.6</v>
      </c>
      <c r="AA227" s="6">
        <v>28286</v>
      </c>
      <c r="AB227" s="6">
        <v>46669</v>
      </c>
    </row>
    <row r="228" spans="1:28" ht="20.100000000000001" customHeight="1">
      <c r="A228" s="9" t="s">
        <v>87</v>
      </c>
      <c r="B228" s="5">
        <v>0.5</v>
      </c>
      <c r="C228" s="6">
        <v>4909</v>
      </c>
      <c r="D228" s="6">
        <v>10153</v>
      </c>
      <c r="E228" s="5">
        <v>0.5</v>
      </c>
      <c r="F228" s="6">
        <v>5152</v>
      </c>
      <c r="G228" s="6">
        <v>10001</v>
      </c>
      <c r="H228" s="5">
        <v>0.5</v>
      </c>
      <c r="I228" s="6">
        <v>5462</v>
      </c>
      <c r="J228" s="6">
        <v>9975</v>
      </c>
      <c r="K228" s="5">
        <v>0.6</v>
      </c>
      <c r="L228" s="6">
        <v>5632</v>
      </c>
      <c r="M228" s="6">
        <v>9832</v>
      </c>
      <c r="N228" s="5">
        <v>0.6</v>
      </c>
      <c r="O228" s="6">
        <v>5809</v>
      </c>
      <c r="P228" s="6">
        <v>9617</v>
      </c>
      <c r="Q228" s="5">
        <v>0.6</v>
      </c>
      <c r="R228" s="6">
        <v>5753</v>
      </c>
      <c r="S228" s="6">
        <v>9077</v>
      </c>
      <c r="T228" s="5">
        <v>0.7</v>
      </c>
      <c r="U228" s="6">
        <v>5984</v>
      </c>
      <c r="V228" s="6">
        <v>8867</v>
      </c>
      <c r="W228" s="5">
        <v>0.7</v>
      </c>
      <c r="X228" s="6">
        <v>6369</v>
      </c>
      <c r="Y228" s="6">
        <v>8996</v>
      </c>
      <c r="Z228" s="5">
        <v>0.7</v>
      </c>
      <c r="AA228" s="6">
        <v>6693</v>
      </c>
      <c r="AB228" s="6">
        <v>9077</v>
      </c>
    </row>
    <row r="229" spans="1:28" ht="20.100000000000001" customHeight="1">
      <c r="A229" s="9" t="s">
        <v>52</v>
      </c>
      <c r="B229" s="5">
        <v>0.5</v>
      </c>
      <c r="C229" s="6">
        <v>1564192</v>
      </c>
      <c r="D229" s="6">
        <v>3364702</v>
      </c>
      <c r="E229" s="5">
        <v>0.5</v>
      </c>
      <c r="F229" s="6">
        <v>1625244</v>
      </c>
      <c r="G229" s="6">
        <v>3373871</v>
      </c>
      <c r="H229" s="5">
        <v>0.5</v>
      </c>
      <c r="I229" s="6">
        <v>1667809</v>
      </c>
      <c r="J229" s="6">
        <v>3380404</v>
      </c>
      <c r="K229" s="5">
        <v>0.5</v>
      </c>
      <c r="L229" s="6">
        <v>1694448</v>
      </c>
      <c r="M229" s="6">
        <v>3373988</v>
      </c>
      <c r="N229" s="5">
        <v>0.5</v>
      </c>
      <c r="O229" s="6">
        <v>1721503</v>
      </c>
      <c r="P229" s="6">
        <v>3362553</v>
      </c>
      <c r="Q229" s="5">
        <v>0.5</v>
      </c>
      <c r="R229" s="6">
        <v>1787867</v>
      </c>
      <c r="S229" s="6">
        <v>3340216</v>
      </c>
      <c r="T229" s="5">
        <v>0.6</v>
      </c>
      <c r="U229" s="6">
        <v>1832049</v>
      </c>
      <c r="V229" s="6">
        <v>3314183</v>
      </c>
      <c r="W229" s="5">
        <v>0.6</v>
      </c>
      <c r="X229" s="6">
        <v>1896515</v>
      </c>
      <c r="Y229" s="6">
        <v>3280493</v>
      </c>
      <c r="Z229" s="5">
        <v>0.6</v>
      </c>
      <c r="AA229" s="6">
        <v>1943849</v>
      </c>
      <c r="AB229" s="6">
        <v>3251158</v>
      </c>
    </row>
    <row r="230" spans="1:28" ht="20.100000000000001" customHeight="1">
      <c r="A230" s="9" t="s">
        <v>63</v>
      </c>
      <c r="B230" s="5">
        <v>0.4</v>
      </c>
      <c r="C230" s="6">
        <v>149981</v>
      </c>
      <c r="D230" s="6">
        <v>344426</v>
      </c>
      <c r="E230" s="5">
        <v>0.4</v>
      </c>
      <c r="F230" s="6">
        <v>156030</v>
      </c>
      <c r="G230" s="6">
        <v>346739</v>
      </c>
      <c r="H230" s="5">
        <v>0.5</v>
      </c>
      <c r="I230" s="6">
        <v>160075</v>
      </c>
      <c r="J230" s="6">
        <v>346681</v>
      </c>
      <c r="K230" s="5">
        <v>0.5</v>
      </c>
      <c r="L230" s="6">
        <v>163638</v>
      </c>
      <c r="M230" s="6">
        <v>345987</v>
      </c>
      <c r="N230" s="5">
        <v>0.5</v>
      </c>
      <c r="O230" s="6">
        <v>167889</v>
      </c>
      <c r="P230" s="6">
        <v>347334</v>
      </c>
      <c r="Q230" s="5">
        <v>0.5</v>
      </c>
      <c r="R230" s="6">
        <v>171220</v>
      </c>
      <c r="S230" s="6">
        <v>348096</v>
      </c>
      <c r="T230" s="5">
        <v>0.5</v>
      </c>
      <c r="U230" s="6">
        <v>174515</v>
      </c>
      <c r="V230" s="6">
        <v>347097</v>
      </c>
      <c r="W230" s="5">
        <v>0.5</v>
      </c>
      <c r="X230" s="6">
        <v>178166</v>
      </c>
      <c r="Y230" s="6">
        <v>343782</v>
      </c>
      <c r="Z230" s="5">
        <v>0.5</v>
      </c>
      <c r="AA230" s="6">
        <v>180336</v>
      </c>
      <c r="AB230" s="6">
        <v>341074</v>
      </c>
    </row>
    <row r="231" spans="1:28" ht="20.100000000000001" customHeight="1">
      <c r="A231" s="9" t="s">
        <v>66</v>
      </c>
      <c r="B231" s="5">
        <v>0.4</v>
      </c>
      <c r="C231" s="6">
        <v>51480</v>
      </c>
      <c r="D231" s="6">
        <v>139168</v>
      </c>
      <c r="E231" s="5">
        <v>0.4</v>
      </c>
      <c r="F231" s="6">
        <v>52551</v>
      </c>
      <c r="G231" s="6">
        <v>138160</v>
      </c>
      <c r="H231" s="5">
        <v>0.4</v>
      </c>
      <c r="I231" s="6">
        <v>53090</v>
      </c>
      <c r="J231" s="6">
        <v>135833</v>
      </c>
      <c r="K231" s="5">
        <v>0.4</v>
      </c>
      <c r="L231" s="6">
        <v>53621</v>
      </c>
      <c r="M231" s="6">
        <v>133720</v>
      </c>
      <c r="N231" s="5">
        <v>0.4</v>
      </c>
      <c r="O231" s="6">
        <v>53760</v>
      </c>
      <c r="P231" s="6">
        <v>131404</v>
      </c>
      <c r="Q231" s="5">
        <v>0.4</v>
      </c>
      <c r="R231" s="6">
        <v>54079</v>
      </c>
      <c r="S231" s="6">
        <v>128293</v>
      </c>
      <c r="T231" s="5">
        <v>0.4</v>
      </c>
      <c r="U231" s="6">
        <v>54239</v>
      </c>
      <c r="V231" s="6">
        <v>125383</v>
      </c>
      <c r="W231" s="5">
        <v>0.4</v>
      </c>
      <c r="X231" s="6">
        <v>54698</v>
      </c>
      <c r="Y231" s="6">
        <v>122681</v>
      </c>
      <c r="Z231" s="5">
        <v>0.5</v>
      </c>
      <c r="AA231" s="6">
        <v>55290</v>
      </c>
      <c r="AB231" s="6">
        <v>120551</v>
      </c>
    </row>
    <row r="232" spans="1:28" ht="20.100000000000001" customHeight="1">
      <c r="A232" s="9" t="s">
        <v>59</v>
      </c>
      <c r="B232" s="5">
        <v>0.4</v>
      </c>
      <c r="C232" s="6">
        <v>51365</v>
      </c>
      <c r="D232" s="6">
        <v>115452</v>
      </c>
      <c r="E232" s="5">
        <v>0.5</v>
      </c>
      <c r="F232" s="6">
        <v>53043</v>
      </c>
      <c r="G232" s="6">
        <v>114912</v>
      </c>
      <c r="H232" s="5">
        <v>0.5</v>
      </c>
      <c r="I232" s="6">
        <v>54695</v>
      </c>
      <c r="J232" s="6">
        <v>114252</v>
      </c>
      <c r="K232" s="5">
        <v>0.5</v>
      </c>
      <c r="L232" s="6">
        <v>56044</v>
      </c>
      <c r="M232" s="6">
        <v>113888</v>
      </c>
      <c r="N232" s="5">
        <v>0.5</v>
      </c>
      <c r="O232" s="6">
        <v>56496</v>
      </c>
      <c r="P232" s="6">
        <v>111925</v>
      </c>
      <c r="Q232" s="5">
        <v>0.5</v>
      </c>
      <c r="R232" s="6">
        <v>58003</v>
      </c>
      <c r="S232" s="6">
        <v>111105</v>
      </c>
      <c r="T232" s="5">
        <v>0.5</v>
      </c>
      <c r="U232" s="6">
        <v>58685</v>
      </c>
      <c r="V232" s="6">
        <v>109953</v>
      </c>
      <c r="W232" s="5">
        <v>0.5</v>
      </c>
      <c r="X232" s="6">
        <v>60011</v>
      </c>
      <c r="Y232" s="6">
        <v>109369</v>
      </c>
      <c r="Z232" s="5">
        <v>0.6</v>
      </c>
      <c r="AA232" s="6">
        <v>61190</v>
      </c>
      <c r="AB232" s="6">
        <v>109030</v>
      </c>
    </row>
    <row r="233" spans="1:28" ht="20.100000000000001" customHeight="1">
      <c r="A233" s="9" t="s">
        <v>56</v>
      </c>
      <c r="B233" s="5">
        <v>0.5</v>
      </c>
      <c r="C233" s="6">
        <v>242387</v>
      </c>
      <c r="D233" s="6">
        <v>528865</v>
      </c>
      <c r="E233" s="5">
        <v>0.5</v>
      </c>
      <c r="F233" s="6">
        <v>249818</v>
      </c>
      <c r="G233" s="6">
        <v>529422</v>
      </c>
      <c r="H233" s="5">
        <v>0.5</v>
      </c>
      <c r="I233" s="6">
        <v>257652</v>
      </c>
      <c r="J233" s="6">
        <v>532132</v>
      </c>
      <c r="K233" s="5">
        <v>0.5</v>
      </c>
      <c r="L233" s="6">
        <v>264302</v>
      </c>
      <c r="M233" s="6">
        <v>533672</v>
      </c>
      <c r="N233" s="5">
        <v>0.5</v>
      </c>
      <c r="O233" s="6">
        <v>274093</v>
      </c>
      <c r="P233" s="6">
        <v>542455</v>
      </c>
      <c r="Q233" s="5">
        <v>0.5</v>
      </c>
      <c r="R233" s="6">
        <v>281502</v>
      </c>
      <c r="S233" s="6">
        <v>542338</v>
      </c>
      <c r="T233" s="5">
        <v>0.5</v>
      </c>
      <c r="U233" s="6">
        <v>285229</v>
      </c>
      <c r="V233" s="6">
        <v>537673</v>
      </c>
      <c r="W233" s="5">
        <v>0.5</v>
      </c>
      <c r="X233" s="6">
        <v>291364</v>
      </c>
      <c r="Y233" s="6">
        <v>535129</v>
      </c>
      <c r="Z233" s="5">
        <v>0.6</v>
      </c>
      <c r="AA233" s="6">
        <v>297305</v>
      </c>
      <c r="AB233" s="6">
        <v>533659</v>
      </c>
    </row>
    <row r="234" spans="1:28" ht="20.100000000000001" customHeight="1">
      <c r="A234" s="9" t="s">
        <v>58</v>
      </c>
      <c r="B234" s="5">
        <v>0.5</v>
      </c>
      <c r="C234" s="6">
        <v>54022</v>
      </c>
      <c r="D234" s="6">
        <v>107896</v>
      </c>
      <c r="E234" s="5">
        <v>0.5</v>
      </c>
      <c r="F234" s="6">
        <v>56222</v>
      </c>
      <c r="G234" s="6">
        <v>108354</v>
      </c>
      <c r="H234" s="5">
        <v>0.5</v>
      </c>
      <c r="I234" s="6">
        <v>57201</v>
      </c>
      <c r="J234" s="6">
        <v>107898</v>
      </c>
      <c r="K234" s="5">
        <v>0.5</v>
      </c>
      <c r="L234" s="6">
        <v>57817</v>
      </c>
      <c r="M234" s="6">
        <v>106744</v>
      </c>
      <c r="N234" s="5">
        <v>0.6</v>
      </c>
      <c r="O234" s="6">
        <v>58338</v>
      </c>
      <c r="P234" s="6">
        <v>105552</v>
      </c>
      <c r="Q234" s="5">
        <v>0.6</v>
      </c>
      <c r="R234" s="6">
        <v>59773</v>
      </c>
      <c r="S234" s="6">
        <v>104831</v>
      </c>
      <c r="T234" s="5">
        <v>0.6</v>
      </c>
      <c r="U234" s="6">
        <v>60605</v>
      </c>
      <c r="V234" s="6">
        <v>103525</v>
      </c>
      <c r="W234" s="5">
        <v>0.6</v>
      </c>
      <c r="X234" s="6">
        <v>61796</v>
      </c>
      <c r="Y234" s="6">
        <v>102945</v>
      </c>
      <c r="Z234" s="5">
        <v>0.6</v>
      </c>
      <c r="AA234" s="6">
        <v>62766</v>
      </c>
      <c r="AB234" s="6">
        <v>102084</v>
      </c>
    </row>
    <row r="235" spans="1:28" ht="20.100000000000001" customHeight="1">
      <c r="A235" s="9" t="s">
        <v>53</v>
      </c>
      <c r="B235" s="5">
        <v>0.4</v>
      </c>
      <c r="C235" s="6">
        <v>102977</v>
      </c>
      <c r="D235" s="6">
        <v>255828</v>
      </c>
      <c r="E235" s="5">
        <v>0.4</v>
      </c>
      <c r="F235" s="6">
        <v>105287</v>
      </c>
      <c r="G235" s="6">
        <v>257183</v>
      </c>
      <c r="H235" s="5">
        <v>0.4</v>
      </c>
      <c r="I235" s="6">
        <v>105258</v>
      </c>
      <c r="J235" s="6">
        <v>254073</v>
      </c>
      <c r="K235" s="5">
        <v>0.4</v>
      </c>
      <c r="L235" s="6">
        <v>105341</v>
      </c>
      <c r="M235" s="6">
        <v>250516</v>
      </c>
      <c r="N235" s="5">
        <v>0.4</v>
      </c>
      <c r="O235" s="6">
        <v>106333</v>
      </c>
      <c r="P235" s="6">
        <v>248276</v>
      </c>
      <c r="Q235" s="5">
        <v>0.4</v>
      </c>
      <c r="R235" s="6">
        <v>108296</v>
      </c>
      <c r="S235" s="6">
        <v>245754</v>
      </c>
      <c r="T235" s="5">
        <v>0.5</v>
      </c>
      <c r="U235" s="6">
        <v>109084</v>
      </c>
      <c r="V235" s="6">
        <v>241216</v>
      </c>
      <c r="W235" s="5">
        <v>0.5</v>
      </c>
      <c r="X235" s="6">
        <v>110322</v>
      </c>
      <c r="Y235" s="6">
        <v>236662</v>
      </c>
      <c r="Z235" s="5">
        <v>0.5</v>
      </c>
      <c r="AA235" s="6">
        <v>111968</v>
      </c>
      <c r="AB235" s="6">
        <v>234038</v>
      </c>
    </row>
    <row r="236" spans="1:28" ht="20.100000000000001" customHeight="1">
      <c r="A236" s="9" t="s">
        <v>61</v>
      </c>
      <c r="B236" s="5">
        <v>0.4</v>
      </c>
      <c r="C236" s="6">
        <v>133830</v>
      </c>
      <c r="D236" s="6">
        <v>301291</v>
      </c>
      <c r="E236" s="5">
        <v>0.5</v>
      </c>
      <c r="F236" s="6">
        <v>144674</v>
      </c>
      <c r="G236" s="6">
        <v>317037</v>
      </c>
      <c r="H236" s="5">
        <v>0.5</v>
      </c>
      <c r="I236" s="6">
        <v>158297</v>
      </c>
      <c r="J236" s="6">
        <v>338535</v>
      </c>
      <c r="K236" s="5">
        <v>0.5</v>
      </c>
      <c r="L236" s="6">
        <v>165739</v>
      </c>
      <c r="M236" s="6">
        <v>348639</v>
      </c>
      <c r="N236" s="5">
        <v>0.5</v>
      </c>
      <c r="O236" s="6">
        <v>169875</v>
      </c>
      <c r="P236" s="6">
        <v>350759</v>
      </c>
      <c r="Q236" s="5">
        <v>0.5</v>
      </c>
      <c r="R236" s="6">
        <v>174259</v>
      </c>
      <c r="S236" s="6">
        <v>352229</v>
      </c>
      <c r="T236" s="5">
        <v>0.5</v>
      </c>
      <c r="U236" s="6">
        <v>179540</v>
      </c>
      <c r="V236" s="6">
        <v>354726</v>
      </c>
      <c r="W236" s="5">
        <v>0.5</v>
      </c>
      <c r="X236" s="6">
        <v>183491</v>
      </c>
      <c r="Y236" s="6">
        <v>353792</v>
      </c>
      <c r="Z236" s="5">
        <v>0.5</v>
      </c>
      <c r="AA236" s="6">
        <v>188180</v>
      </c>
      <c r="AB236" s="6">
        <v>355122</v>
      </c>
    </row>
    <row r="237" spans="1:28" ht="20.100000000000001" customHeight="1">
      <c r="A237" s="9" t="s">
        <v>65</v>
      </c>
      <c r="B237" s="5">
        <v>0.5</v>
      </c>
      <c r="C237" s="6">
        <v>528145</v>
      </c>
      <c r="D237" s="6">
        <v>1070064</v>
      </c>
      <c r="E237" s="5">
        <v>0.5</v>
      </c>
      <c r="F237" s="6">
        <v>551448</v>
      </c>
      <c r="G237" s="6">
        <v>1063907</v>
      </c>
      <c r="H237" s="5">
        <v>0.5</v>
      </c>
      <c r="I237" s="6">
        <v>559516</v>
      </c>
      <c r="J237" s="6">
        <v>1057032</v>
      </c>
      <c r="K237" s="5">
        <v>0.5</v>
      </c>
      <c r="L237" s="6">
        <v>560170</v>
      </c>
      <c r="M237" s="6">
        <v>1053601</v>
      </c>
      <c r="N237" s="5">
        <v>0.5</v>
      </c>
      <c r="O237" s="6">
        <v>563279</v>
      </c>
      <c r="P237" s="6">
        <v>1044740</v>
      </c>
      <c r="Q237" s="5">
        <v>0.6</v>
      </c>
      <c r="R237" s="6">
        <v>599336</v>
      </c>
      <c r="S237" s="6">
        <v>1036738</v>
      </c>
      <c r="T237" s="5">
        <v>0.6</v>
      </c>
      <c r="U237" s="6">
        <v>619854</v>
      </c>
      <c r="V237" s="6">
        <v>1032741</v>
      </c>
      <c r="W237" s="5">
        <v>0.6</v>
      </c>
      <c r="X237" s="6">
        <v>650614</v>
      </c>
      <c r="Y237" s="6">
        <v>1021487</v>
      </c>
      <c r="Z237" s="5">
        <v>0.7</v>
      </c>
      <c r="AA237" s="6">
        <v>672279</v>
      </c>
      <c r="AB237" s="6">
        <v>1009038</v>
      </c>
    </row>
    <row r="238" spans="1:28" ht="20.100000000000001" customHeight="1">
      <c r="A238" s="9" t="s">
        <v>62</v>
      </c>
      <c r="B238" s="5">
        <v>0.5</v>
      </c>
      <c r="C238" s="6">
        <v>13558</v>
      </c>
      <c r="D238" s="6">
        <v>28544</v>
      </c>
      <c r="E238" s="5">
        <v>0.5</v>
      </c>
      <c r="F238" s="6">
        <v>13784</v>
      </c>
      <c r="G238" s="6">
        <v>28111</v>
      </c>
      <c r="H238" s="5">
        <v>0.5</v>
      </c>
      <c r="I238" s="6">
        <v>14268</v>
      </c>
      <c r="J238" s="6">
        <v>27849</v>
      </c>
      <c r="K238" s="5">
        <v>0.5</v>
      </c>
      <c r="L238" s="6">
        <v>14621</v>
      </c>
      <c r="M238" s="6">
        <v>27667</v>
      </c>
      <c r="N238" s="5">
        <v>0.5</v>
      </c>
      <c r="O238" s="6">
        <v>14839</v>
      </c>
      <c r="P238" s="6">
        <v>27168</v>
      </c>
      <c r="Q238" s="5">
        <v>0.6</v>
      </c>
      <c r="R238" s="6">
        <v>15250</v>
      </c>
      <c r="S238" s="6">
        <v>26800</v>
      </c>
      <c r="T238" s="5">
        <v>0.6</v>
      </c>
      <c r="U238" s="6">
        <v>15725</v>
      </c>
      <c r="V238" s="6">
        <v>26322</v>
      </c>
      <c r="W238" s="5">
        <v>0.6</v>
      </c>
      <c r="X238" s="6">
        <v>16105</v>
      </c>
      <c r="Y238" s="6">
        <v>26061</v>
      </c>
      <c r="Z238" s="5">
        <v>0.6</v>
      </c>
      <c r="AA238" s="6">
        <v>16342</v>
      </c>
      <c r="AB238" s="6">
        <v>25475</v>
      </c>
    </row>
    <row r="239" spans="1:28" ht="20.100000000000001" customHeight="1">
      <c r="A239" s="9" t="s">
        <v>68</v>
      </c>
      <c r="B239" s="5">
        <v>0.7</v>
      </c>
      <c r="C239" s="6">
        <v>49326</v>
      </c>
      <c r="D239" s="6">
        <v>69156</v>
      </c>
      <c r="E239" s="5">
        <v>0.7</v>
      </c>
      <c r="F239" s="6">
        <v>50670</v>
      </c>
      <c r="G239" s="6">
        <v>68937</v>
      </c>
      <c r="H239" s="5">
        <v>0.7</v>
      </c>
      <c r="I239" s="6">
        <v>50986</v>
      </c>
      <c r="J239" s="6">
        <v>68207</v>
      </c>
      <c r="K239" s="5">
        <v>0.8</v>
      </c>
      <c r="L239" s="6">
        <v>52278</v>
      </c>
      <c r="M239" s="6">
        <v>67025</v>
      </c>
      <c r="N239" s="5">
        <v>0.8</v>
      </c>
      <c r="O239" s="6">
        <v>53360</v>
      </c>
      <c r="P239" s="6">
        <v>65700</v>
      </c>
      <c r="Q239" s="5">
        <v>0.9</v>
      </c>
      <c r="R239" s="6">
        <v>59904</v>
      </c>
      <c r="S239" s="6">
        <v>64182</v>
      </c>
      <c r="T239" s="5">
        <v>1</v>
      </c>
      <c r="U239" s="6">
        <v>65105</v>
      </c>
      <c r="V239" s="6">
        <v>62547</v>
      </c>
      <c r="W239" s="5">
        <v>1.2</v>
      </c>
      <c r="X239" s="6">
        <v>75988</v>
      </c>
      <c r="Y239" s="6">
        <v>61456</v>
      </c>
      <c r="Z239" s="5">
        <v>1.3</v>
      </c>
      <c r="AA239" s="6">
        <v>80756</v>
      </c>
      <c r="AB239" s="6">
        <v>60203</v>
      </c>
    </row>
    <row r="240" spans="1:28" ht="20.100000000000001" customHeight="1">
      <c r="A240" s="9" t="s">
        <v>64</v>
      </c>
      <c r="B240" s="5">
        <v>0.5</v>
      </c>
      <c r="C240" s="6">
        <v>32151</v>
      </c>
      <c r="D240" s="6">
        <v>63817</v>
      </c>
      <c r="E240" s="5">
        <v>0.5</v>
      </c>
      <c r="F240" s="6">
        <v>33491</v>
      </c>
      <c r="G240" s="6">
        <v>63982</v>
      </c>
      <c r="H240" s="5">
        <v>0.5</v>
      </c>
      <c r="I240" s="6">
        <v>34803</v>
      </c>
      <c r="J240" s="6">
        <v>64101</v>
      </c>
      <c r="K240" s="5">
        <v>0.6</v>
      </c>
      <c r="L240" s="6">
        <v>35603</v>
      </c>
      <c r="M240" s="6">
        <v>63396</v>
      </c>
      <c r="N240" s="5">
        <v>0.6</v>
      </c>
      <c r="O240" s="6">
        <v>35812</v>
      </c>
      <c r="P240" s="6">
        <v>62331</v>
      </c>
      <c r="Q240" s="5">
        <v>0.6</v>
      </c>
      <c r="R240" s="6">
        <v>36351</v>
      </c>
      <c r="S240" s="6">
        <v>61301</v>
      </c>
      <c r="T240" s="5">
        <v>0.6</v>
      </c>
      <c r="U240" s="6">
        <v>36834</v>
      </c>
      <c r="V240" s="6">
        <v>60129</v>
      </c>
      <c r="W240" s="5">
        <v>0.6</v>
      </c>
      <c r="X240" s="6">
        <v>37148</v>
      </c>
      <c r="Y240" s="6">
        <v>58372</v>
      </c>
      <c r="Z240" s="5">
        <v>0.7</v>
      </c>
      <c r="AA240" s="6">
        <v>37506</v>
      </c>
      <c r="AB240" s="6">
        <v>57083</v>
      </c>
    </row>
    <row r="241" spans="1:28" ht="20.100000000000001" customHeight="1">
      <c r="A241" s="9" t="s">
        <v>55</v>
      </c>
      <c r="B241" s="5">
        <v>0.5</v>
      </c>
      <c r="C241" s="6">
        <v>25126</v>
      </c>
      <c r="D241" s="6">
        <v>55284</v>
      </c>
      <c r="E241" s="5">
        <v>0.5</v>
      </c>
      <c r="F241" s="6">
        <v>25901</v>
      </c>
      <c r="G241" s="6">
        <v>54703</v>
      </c>
      <c r="H241" s="5">
        <v>0.5</v>
      </c>
      <c r="I241" s="6">
        <v>26316</v>
      </c>
      <c r="J241" s="6">
        <v>54060</v>
      </c>
      <c r="K241" s="5">
        <v>0.5</v>
      </c>
      <c r="L241" s="6">
        <v>26839</v>
      </c>
      <c r="M241" s="6">
        <v>53243</v>
      </c>
      <c r="N241" s="5">
        <v>0.5</v>
      </c>
      <c r="O241" s="6">
        <v>26845</v>
      </c>
      <c r="P241" s="6">
        <v>52276</v>
      </c>
      <c r="Q241" s="5">
        <v>0.5</v>
      </c>
      <c r="R241" s="6">
        <v>27025</v>
      </c>
      <c r="S241" s="6">
        <v>51361</v>
      </c>
      <c r="T241" s="5">
        <v>0.5</v>
      </c>
      <c r="U241" s="6">
        <v>27320</v>
      </c>
      <c r="V241" s="6">
        <v>50478</v>
      </c>
      <c r="W241" s="5">
        <v>0.6</v>
      </c>
      <c r="X241" s="6">
        <v>28430</v>
      </c>
      <c r="Y241" s="6">
        <v>50448</v>
      </c>
      <c r="Z241" s="5">
        <v>0.6</v>
      </c>
      <c r="AA241" s="6">
        <v>28812</v>
      </c>
      <c r="AB241" s="6">
        <v>49468</v>
      </c>
    </row>
    <row r="242" spans="1:28" ht="20.100000000000001" customHeight="1">
      <c r="A242" s="9" t="s">
        <v>57</v>
      </c>
      <c r="B242" s="5">
        <v>0.4</v>
      </c>
      <c r="C242" s="6">
        <v>17912</v>
      </c>
      <c r="D242" s="6">
        <v>45865</v>
      </c>
      <c r="E242" s="5">
        <v>0.4</v>
      </c>
      <c r="F242" s="6">
        <v>18493</v>
      </c>
      <c r="G242" s="6">
        <v>45129</v>
      </c>
      <c r="H242" s="5">
        <v>0.4</v>
      </c>
      <c r="I242" s="6">
        <v>19084</v>
      </c>
      <c r="J242" s="6">
        <v>44642</v>
      </c>
      <c r="K242" s="5">
        <v>0.4</v>
      </c>
      <c r="L242" s="6">
        <v>19538</v>
      </c>
      <c r="M242" s="6">
        <v>43990</v>
      </c>
      <c r="N242" s="5">
        <v>0.5</v>
      </c>
      <c r="O242" s="6">
        <v>19890</v>
      </c>
      <c r="P242" s="6">
        <v>43622</v>
      </c>
      <c r="Q242" s="5">
        <v>0.5</v>
      </c>
      <c r="R242" s="6">
        <v>20383</v>
      </c>
      <c r="S242" s="6">
        <v>42958</v>
      </c>
      <c r="T242" s="5">
        <v>0.5</v>
      </c>
      <c r="U242" s="6">
        <v>20843</v>
      </c>
      <c r="V242" s="6">
        <v>42266</v>
      </c>
      <c r="W242" s="5">
        <v>0.5</v>
      </c>
      <c r="X242" s="6">
        <v>21369</v>
      </c>
      <c r="Y242" s="6">
        <v>41579</v>
      </c>
      <c r="Z242" s="5">
        <v>0.5</v>
      </c>
      <c r="AA242" s="6">
        <v>21571</v>
      </c>
      <c r="AB242" s="6">
        <v>40780</v>
      </c>
    </row>
    <row r="243" spans="1:28" ht="20.100000000000001" customHeight="1">
      <c r="A243" s="9" t="s">
        <v>67</v>
      </c>
      <c r="B243" s="5">
        <v>0.5</v>
      </c>
      <c r="C243" s="6">
        <v>22954</v>
      </c>
      <c r="D243" s="6">
        <v>50259</v>
      </c>
      <c r="E243" s="5">
        <v>0.5</v>
      </c>
      <c r="F243" s="6">
        <v>23699</v>
      </c>
      <c r="G243" s="6">
        <v>49622</v>
      </c>
      <c r="H243" s="5">
        <v>0.5</v>
      </c>
      <c r="I243" s="6">
        <v>24315</v>
      </c>
      <c r="J243" s="6">
        <v>48831</v>
      </c>
      <c r="K243" s="5">
        <v>0.5</v>
      </c>
      <c r="L243" s="6">
        <v>24521</v>
      </c>
      <c r="M243" s="6">
        <v>47533</v>
      </c>
      <c r="N243" s="5">
        <v>0.5</v>
      </c>
      <c r="O243" s="6">
        <v>24829</v>
      </c>
      <c r="P243" s="6">
        <v>46574</v>
      </c>
      <c r="Q243" s="5">
        <v>0.6</v>
      </c>
      <c r="R243" s="6">
        <v>24640</v>
      </c>
      <c r="S243" s="6">
        <v>44785</v>
      </c>
      <c r="T243" s="5">
        <v>0.6</v>
      </c>
      <c r="U243" s="6">
        <v>24662</v>
      </c>
      <c r="V243" s="6">
        <v>43449</v>
      </c>
      <c r="W243" s="5">
        <v>0.6</v>
      </c>
      <c r="X243" s="6">
        <v>24871</v>
      </c>
      <c r="Y243" s="6">
        <v>42465</v>
      </c>
      <c r="Z243" s="5">
        <v>0.6</v>
      </c>
      <c r="AA243" s="6">
        <v>25097</v>
      </c>
      <c r="AB243" s="6">
        <v>41606</v>
      </c>
    </row>
    <row r="244" spans="1:28" ht="20.100000000000001" customHeight="1">
      <c r="A244" s="9" t="s">
        <v>60</v>
      </c>
      <c r="B244" s="5">
        <v>0.5</v>
      </c>
      <c r="C244" s="6">
        <v>18082</v>
      </c>
      <c r="D244" s="6">
        <v>36071</v>
      </c>
      <c r="E244" s="5">
        <v>0.5</v>
      </c>
      <c r="F244" s="6">
        <v>18856</v>
      </c>
      <c r="G244" s="6">
        <v>36098</v>
      </c>
      <c r="H244" s="5">
        <v>0.5</v>
      </c>
      <c r="I244" s="6">
        <v>19696</v>
      </c>
      <c r="J244" s="6">
        <v>36340</v>
      </c>
      <c r="K244" s="5">
        <v>0.6</v>
      </c>
      <c r="L244" s="6">
        <v>20266</v>
      </c>
      <c r="M244" s="6">
        <v>35952</v>
      </c>
      <c r="N244" s="5">
        <v>0.6</v>
      </c>
      <c r="O244" s="6">
        <v>20509</v>
      </c>
      <c r="P244" s="6">
        <v>35417</v>
      </c>
      <c r="Q244" s="5">
        <v>0.6</v>
      </c>
      <c r="R244" s="6">
        <v>20989</v>
      </c>
      <c r="S244" s="6">
        <v>34857</v>
      </c>
      <c r="T244" s="5">
        <v>0.6</v>
      </c>
      <c r="U244" s="6">
        <v>21439</v>
      </c>
      <c r="V244" s="6">
        <v>34360</v>
      </c>
      <c r="W244" s="5">
        <v>0.6</v>
      </c>
      <c r="X244" s="6">
        <v>21872</v>
      </c>
      <c r="Y244" s="6">
        <v>34028</v>
      </c>
      <c r="Z244" s="5">
        <v>0.7</v>
      </c>
      <c r="AA244" s="6">
        <v>22414</v>
      </c>
      <c r="AB244" s="6">
        <v>33752</v>
      </c>
    </row>
    <row r="245" spans="1:28" ht="20.100000000000001" customHeight="1">
      <c r="A245" s="9" t="s">
        <v>69</v>
      </c>
      <c r="B245" s="5">
        <v>0.5</v>
      </c>
      <c r="C245" s="6">
        <v>20230</v>
      </c>
      <c r="D245" s="6">
        <v>40339</v>
      </c>
      <c r="E245" s="5">
        <v>0.5</v>
      </c>
      <c r="F245" s="6">
        <v>18607</v>
      </c>
      <c r="G245" s="6">
        <v>40241</v>
      </c>
      <c r="H245" s="5">
        <v>0.5</v>
      </c>
      <c r="I245" s="6">
        <v>18961</v>
      </c>
      <c r="J245" s="6">
        <v>40175</v>
      </c>
      <c r="K245" s="5">
        <v>0.5</v>
      </c>
      <c r="L245" s="6">
        <v>19221</v>
      </c>
      <c r="M245" s="6">
        <v>40044</v>
      </c>
      <c r="N245" s="5">
        <v>0.5</v>
      </c>
      <c r="O245" s="6">
        <v>19473</v>
      </c>
      <c r="P245" s="6">
        <v>39637</v>
      </c>
      <c r="Q245" s="5">
        <v>0.5</v>
      </c>
      <c r="R245" s="6">
        <v>19918</v>
      </c>
      <c r="S245" s="6">
        <v>39080</v>
      </c>
      <c r="T245" s="5">
        <v>0.5</v>
      </c>
      <c r="U245" s="6">
        <v>20204</v>
      </c>
      <c r="V245" s="6">
        <v>38310</v>
      </c>
      <c r="W245" s="5">
        <v>0.6</v>
      </c>
      <c r="X245" s="6">
        <v>20757</v>
      </c>
      <c r="Y245" s="6">
        <v>37708</v>
      </c>
      <c r="Z245" s="5">
        <v>0.6</v>
      </c>
      <c r="AA245" s="6">
        <v>21128</v>
      </c>
      <c r="AB245" s="6">
        <v>36945</v>
      </c>
    </row>
    <row r="246" spans="1:28" ht="20.100000000000001" customHeight="1">
      <c r="A246" s="9" t="s">
        <v>54</v>
      </c>
      <c r="B246" s="5">
        <v>0.5</v>
      </c>
      <c r="C246" s="6">
        <v>28758</v>
      </c>
      <c r="D246" s="6">
        <v>63232</v>
      </c>
      <c r="E246" s="5">
        <v>0.5</v>
      </c>
      <c r="F246" s="6">
        <v>29908</v>
      </c>
      <c r="G246" s="6">
        <v>63308</v>
      </c>
      <c r="H246" s="5">
        <v>0.5</v>
      </c>
      <c r="I246" s="6">
        <v>30739</v>
      </c>
      <c r="J246" s="6">
        <v>62763</v>
      </c>
      <c r="K246" s="5">
        <v>0.5</v>
      </c>
      <c r="L246" s="6">
        <v>31671</v>
      </c>
      <c r="M246" s="6">
        <v>62455</v>
      </c>
      <c r="N246" s="5">
        <v>0.5</v>
      </c>
      <c r="O246" s="6">
        <v>32265</v>
      </c>
      <c r="P246" s="6">
        <v>62179</v>
      </c>
      <c r="Q246" s="5">
        <v>0.5</v>
      </c>
      <c r="R246" s="6">
        <v>32974</v>
      </c>
      <c r="S246" s="6">
        <v>61502</v>
      </c>
      <c r="T246" s="5">
        <v>0.6</v>
      </c>
      <c r="U246" s="6">
        <v>33763</v>
      </c>
      <c r="V246" s="6">
        <v>61073</v>
      </c>
      <c r="W246" s="5">
        <v>0.6</v>
      </c>
      <c r="X246" s="6">
        <v>34583</v>
      </c>
      <c r="Y246" s="6">
        <v>60387</v>
      </c>
      <c r="Z246" s="5">
        <v>0.6</v>
      </c>
      <c r="AA246" s="6">
        <v>35549</v>
      </c>
      <c r="AB246" s="6">
        <v>60047</v>
      </c>
    </row>
    <row r="247" spans="1:28" ht="20.100000000000001" customHeight="1">
      <c r="A247" s="9" t="s">
        <v>70</v>
      </c>
      <c r="B247" s="5">
        <v>0.4</v>
      </c>
      <c r="C247" s="6">
        <v>21908</v>
      </c>
      <c r="D247" s="6">
        <v>49145</v>
      </c>
      <c r="E247" s="5">
        <v>0.5</v>
      </c>
      <c r="F247" s="6">
        <v>22762</v>
      </c>
      <c r="G247" s="6">
        <v>48026</v>
      </c>
      <c r="H247" s="5">
        <v>0.5</v>
      </c>
      <c r="I247" s="6">
        <v>22857</v>
      </c>
      <c r="J247" s="6">
        <v>47000</v>
      </c>
      <c r="K247" s="5">
        <v>0.5</v>
      </c>
      <c r="L247" s="6">
        <v>23218</v>
      </c>
      <c r="M247" s="6">
        <v>45916</v>
      </c>
      <c r="N247" s="5">
        <v>0.5</v>
      </c>
      <c r="O247" s="6">
        <v>23618</v>
      </c>
      <c r="P247" s="6">
        <v>45204</v>
      </c>
      <c r="Q247" s="5">
        <v>0.5</v>
      </c>
      <c r="R247" s="6">
        <v>23965</v>
      </c>
      <c r="S247" s="6">
        <v>44006</v>
      </c>
      <c r="T247" s="5">
        <v>0.6</v>
      </c>
      <c r="U247" s="6">
        <v>24403</v>
      </c>
      <c r="V247" s="6">
        <v>42935</v>
      </c>
      <c r="W247" s="5">
        <v>0.6</v>
      </c>
      <c r="X247" s="6">
        <v>24930</v>
      </c>
      <c r="Y247" s="6">
        <v>42142</v>
      </c>
      <c r="Z247" s="5">
        <v>0.6</v>
      </c>
      <c r="AA247" s="6">
        <v>25360</v>
      </c>
      <c r="AB247" s="6">
        <v>41203</v>
      </c>
    </row>
    <row r="248" spans="1:28" ht="20.100000000000001" customHeight="1">
      <c r="A248" s="9" t="s">
        <v>214</v>
      </c>
      <c r="B248" s="5">
        <v>0.7</v>
      </c>
      <c r="C248" s="6">
        <v>435015</v>
      </c>
      <c r="D248" s="6">
        <v>624395</v>
      </c>
      <c r="E248" s="5">
        <v>0.7</v>
      </c>
      <c r="F248" s="6">
        <v>467243</v>
      </c>
      <c r="G248" s="6">
        <v>641597</v>
      </c>
      <c r="H248" s="5">
        <v>0.8</v>
      </c>
      <c r="I248" s="6">
        <v>500197</v>
      </c>
      <c r="J248" s="6">
        <v>657083</v>
      </c>
      <c r="K248" s="5">
        <v>0.8</v>
      </c>
      <c r="L248" s="6">
        <v>553578</v>
      </c>
      <c r="M248" s="6">
        <v>667191</v>
      </c>
      <c r="N248" s="5">
        <v>0.9</v>
      </c>
      <c r="O248" s="6">
        <v>596215</v>
      </c>
      <c r="P248" s="6">
        <v>670989</v>
      </c>
      <c r="Q248" s="5">
        <v>0.9</v>
      </c>
      <c r="R248" s="6">
        <v>615342</v>
      </c>
      <c r="S248" s="6">
        <v>674635</v>
      </c>
      <c r="T248" s="5">
        <v>1</v>
      </c>
      <c r="U248" s="6">
        <v>658594</v>
      </c>
      <c r="V248" s="6">
        <v>676759</v>
      </c>
      <c r="W248" s="5">
        <v>1</v>
      </c>
      <c r="X248" s="6">
        <v>689924</v>
      </c>
      <c r="Y248" s="6">
        <v>678159</v>
      </c>
      <c r="Z248" s="5">
        <v>1</v>
      </c>
      <c r="AA248" s="6">
        <v>703291</v>
      </c>
      <c r="AB248" s="6">
        <v>675252</v>
      </c>
    </row>
    <row r="249" spans="1:28" ht="20.100000000000001" customHeight="1">
      <c r="A249" s="9" t="s">
        <v>216</v>
      </c>
      <c r="B249" s="5">
        <v>0.8</v>
      </c>
      <c r="C249" s="6">
        <v>348784</v>
      </c>
      <c r="D249" s="6">
        <v>459876</v>
      </c>
      <c r="E249" s="5">
        <v>0.8</v>
      </c>
      <c r="F249" s="6">
        <v>373706</v>
      </c>
      <c r="G249" s="6">
        <v>470665</v>
      </c>
      <c r="H249" s="5">
        <v>0.8</v>
      </c>
      <c r="I249" s="6">
        <v>400637</v>
      </c>
      <c r="J249" s="6">
        <v>478700</v>
      </c>
      <c r="K249" s="5">
        <v>0.9</v>
      </c>
      <c r="L249" s="6">
        <v>450061</v>
      </c>
      <c r="M249" s="6">
        <v>485946</v>
      </c>
      <c r="N249" s="5">
        <v>1</v>
      </c>
      <c r="O249" s="6">
        <v>491312</v>
      </c>
      <c r="P249" s="6">
        <v>489405</v>
      </c>
      <c r="Q249" s="5">
        <v>1</v>
      </c>
      <c r="R249" s="6">
        <v>509181</v>
      </c>
      <c r="S249" s="6">
        <v>492466</v>
      </c>
      <c r="T249" s="5">
        <v>1.1000000000000001</v>
      </c>
      <c r="U249" s="6">
        <v>550432</v>
      </c>
      <c r="V249" s="6">
        <v>493096</v>
      </c>
      <c r="W249" s="5">
        <v>1.2</v>
      </c>
      <c r="X249" s="6">
        <v>579988</v>
      </c>
      <c r="Y249" s="6">
        <v>493389</v>
      </c>
      <c r="Z249" s="5">
        <v>1.2</v>
      </c>
      <c r="AA249" s="6">
        <v>592829</v>
      </c>
      <c r="AB249" s="6">
        <v>491654</v>
      </c>
    </row>
    <row r="250" spans="1:28" ht="20.100000000000001" customHeight="1">
      <c r="A250" s="16" t="s">
        <v>215</v>
      </c>
      <c r="B250" s="5">
        <v>0.5</v>
      </c>
      <c r="C250" s="6">
        <v>86231</v>
      </c>
      <c r="D250" s="6">
        <v>164519</v>
      </c>
      <c r="E250" s="5">
        <v>0.5</v>
      </c>
      <c r="F250" s="6">
        <v>93537</v>
      </c>
      <c r="G250" s="6">
        <v>170932</v>
      </c>
      <c r="H250" s="5">
        <v>0.6</v>
      </c>
      <c r="I250" s="6">
        <v>99560</v>
      </c>
      <c r="J250" s="6">
        <v>178383</v>
      </c>
      <c r="K250" s="5">
        <v>0.6</v>
      </c>
      <c r="L250" s="6">
        <v>103517</v>
      </c>
      <c r="M250" s="6">
        <v>181245</v>
      </c>
      <c r="N250" s="5">
        <v>0.6</v>
      </c>
      <c r="O250" s="6">
        <v>104903</v>
      </c>
      <c r="P250" s="6">
        <v>181584</v>
      </c>
      <c r="Q250" s="5">
        <v>0.6</v>
      </c>
      <c r="R250" s="6">
        <v>106161</v>
      </c>
      <c r="S250" s="6">
        <v>182169</v>
      </c>
      <c r="T250" s="5">
        <v>0.6</v>
      </c>
      <c r="U250" s="6">
        <v>108162</v>
      </c>
      <c r="V250" s="6">
        <v>183663</v>
      </c>
      <c r="W250" s="5">
        <v>0.6</v>
      </c>
      <c r="X250" s="6">
        <v>109936</v>
      </c>
      <c r="Y250" s="6">
        <v>184770</v>
      </c>
      <c r="Z250" s="5">
        <v>0.6</v>
      </c>
      <c r="AA250" s="6">
        <v>110462</v>
      </c>
      <c r="AB250" s="6">
        <v>183598</v>
      </c>
    </row>
  </sheetData>
  <mergeCells count="10">
    <mergeCell ref="Q2:S2"/>
    <mergeCell ref="T2:V2"/>
    <mergeCell ref="W2:Y2"/>
    <mergeCell ref="Z2:AB2"/>
    <mergeCell ref="A2:A3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2020</vt:lpstr>
      <vt:lpstr>2021</vt:lpstr>
      <vt:lpstr>교통문화지수</vt:lpstr>
      <vt:lpstr>1인당 자동차등록대수</vt:lpstr>
      <vt:lpstr>도시면적</vt:lpstr>
      <vt:lpstr>주택 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2024-07-25T03:11:21Z</dcterms:modified>
</cp:coreProperties>
</file>