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8007069\Desktop\Chontiwa Y\000 Sustainability Application\Q4 capture\"/>
    </mc:Choice>
  </mc:AlternateContent>
  <bookViews>
    <workbookView xWindow="0" yWindow="0" windowWidth="13935" windowHeight="11805"/>
  </bookViews>
  <sheets>
    <sheet name="1-2019" sheetId="1" r:id="rId1"/>
    <sheet name="2-2019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1" l="1"/>
  <c r="X6" i="1"/>
  <c r="X7" i="1"/>
  <c r="X8" i="1"/>
  <c r="X9" i="1"/>
  <c r="X10" i="1"/>
  <c r="X5" i="1"/>
  <c r="W11" i="1"/>
  <c r="W6" i="1"/>
  <c r="W7" i="1"/>
  <c r="W8" i="1"/>
  <c r="W9" i="1"/>
  <c r="W10" i="1"/>
  <c r="W5" i="1"/>
  <c r="V11" i="1"/>
  <c r="V6" i="1"/>
  <c r="V7" i="1"/>
  <c r="V8" i="1"/>
  <c r="V9" i="1"/>
  <c r="V10" i="1"/>
  <c r="V5" i="1"/>
  <c r="U11" i="1"/>
  <c r="U6" i="1"/>
  <c r="U7" i="1"/>
  <c r="U8" i="1"/>
  <c r="U9" i="1"/>
  <c r="U10" i="1"/>
  <c r="U5" i="1"/>
  <c r="T11" i="1"/>
  <c r="T6" i="1"/>
  <c r="T7" i="1"/>
  <c r="T8" i="1"/>
  <c r="T9" i="1"/>
  <c r="T10" i="1"/>
  <c r="T5" i="1"/>
  <c r="S11" i="1"/>
  <c r="S6" i="1"/>
  <c r="S7" i="1"/>
  <c r="S8" i="1"/>
  <c r="S9" i="1"/>
  <c r="S10" i="1"/>
  <c r="S5" i="1"/>
  <c r="R11" i="1"/>
  <c r="R6" i="1"/>
  <c r="R7" i="1"/>
  <c r="R8" i="1"/>
  <c r="R9" i="1"/>
  <c r="R10" i="1"/>
  <c r="R5" i="1"/>
  <c r="Q11" i="1"/>
  <c r="Q6" i="1"/>
  <c r="Q7" i="1"/>
  <c r="Q8" i="1"/>
  <c r="Q9" i="1"/>
  <c r="Q10" i="1"/>
  <c r="Q5" i="1"/>
  <c r="O11" i="1"/>
  <c r="O6" i="1"/>
  <c r="O7" i="1"/>
  <c r="O8" i="1"/>
  <c r="O9" i="1"/>
  <c r="O10" i="1"/>
  <c r="O5" i="1"/>
  <c r="O5" i="2" l="1"/>
  <c r="B11" i="1" l="1"/>
  <c r="B13" i="1" s="1"/>
  <c r="B11" i="2"/>
  <c r="B13" i="2" s="1"/>
  <c r="K13" i="2" s="1"/>
  <c r="C11" i="2"/>
  <c r="I11" i="2"/>
  <c r="F11" i="2"/>
  <c r="L11" i="2"/>
  <c r="L13" i="2" s="1"/>
  <c r="K11" i="2"/>
  <c r="J11" i="2"/>
  <c r="H11" i="2"/>
  <c r="G11" i="2"/>
  <c r="G13" i="2" s="1"/>
  <c r="E11" i="2"/>
  <c r="E13" i="2" s="1"/>
  <c r="X8" i="2" l="1"/>
  <c r="X7" i="2"/>
  <c r="X5" i="2"/>
  <c r="X9" i="2"/>
  <c r="X6" i="2"/>
  <c r="X10" i="2"/>
  <c r="Q7" i="2"/>
  <c r="Q10" i="2"/>
  <c r="Q9" i="2"/>
  <c r="Q6" i="2"/>
  <c r="Q8" i="2"/>
  <c r="Q5" i="2"/>
  <c r="Q11" i="2" s="1"/>
  <c r="S9" i="2"/>
  <c r="S7" i="2"/>
  <c r="S8" i="2"/>
  <c r="S6" i="2"/>
  <c r="S10" i="2"/>
  <c r="S5" i="2"/>
  <c r="W9" i="2"/>
  <c r="W6" i="2"/>
  <c r="W10" i="2"/>
  <c r="W7" i="2"/>
  <c r="W5" i="2"/>
  <c r="W8" i="2"/>
  <c r="H13" i="2"/>
  <c r="F13" i="2"/>
  <c r="J13" i="2"/>
  <c r="I13" i="2"/>
  <c r="C13" i="2"/>
  <c r="F11" i="1"/>
  <c r="W11" i="2" l="1"/>
  <c r="S11" i="2"/>
  <c r="U7" i="2"/>
  <c r="U5" i="2"/>
  <c r="U6" i="2"/>
  <c r="U8" i="2"/>
  <c r="U9" i="2"/>
  <c r="U10" i="2"/>
  <c r="V6" i="2"/>
  <c r="V10" i="2"/>
  <c r="V8" i="2"/>
  <c r="V9" i="2"/>
  <c r="V7" i="2"/>
  <c r="V5" i="2"/>
  <c r="X11" i="2"/>
  <c r="R6" i="2"/>
  <c r="R10" i="2"/>
  <c r="R8" i="2"/>
  <c r="R7" i="2"/>
  <c r="R5" i="2"/>
  <c r="R11" i="2" s="1"/>
  <c r="R9" i="2"/>
  <c r="O7" i="2"/>
  <c r="O9" i="2"/>
  <c r="O6" i="2"/>
  <c r="O8" i="2"/>
  <c r="O10" i="2"/>
  <c r="T8" i="2"/>
  <c r="T6" i="2"/>
  <c r="T7" i="2"/>
  <c r="T9" i="2"/>
  <c r="T10" i="2"/>
  <c r="T5" i="2"/>
  <c r="O11" i="2" l="1"/>
  <c r="V11" i="2"/>
  <c r="U11" i="2"/>
  <c r="T11" i="2"/>
  <c r="F13" i="1"/>
  <c r="G11" i="1" l="1"/>
  <c r="G13" i="1" s="1"/>
  <c r="L11" i="1" l="1"/>
  <c r="L13" i="1" s="1"/>
  <c r="K11" i="1"/>
  <c r="K13" i="1" s="1"/>
  <c r="J11" i="1"/>
  <c r="J13" i="1" s="1"/>
  <c r="I11" i="1"/>
  <c r="I13" i="1" s="1"/>
  <c r="H11" i="1"/>
  <c r="H13" i="1" s="1"/>
  <c r="E11" i="1"/>
  <c r="E13" i="1" s="1"/>
  <c r="C11" i="1"/>
  <c r="C13" i="1" s="1"/>
</calcChain>
</file>

<file path=xl/comments1.xml><?xml version="1.0" encoding="utf-8"?>
<comments xmlns="http://schemas.openxmlformats.org/spreadsheetml/2006/main">
  <authors>
    <author>Chontiwa Yuttiwat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Chontiwa Yuttiwat:</t>
        </r>
        <r>
          <rPr>
            <sz val="9"/>
            <color indexed="81"/>
            <rFont val="Tahoma"/>
            <family val="2"/>
          </rPr>
          <t xml:space="preserve">
13 วัน  22 ชม.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Chontiwa Yuttiwat:</t>
        </r>
        <r>
          <rPr>
            <sz val="9"/>
            <color indexed="81"/>
            <rFont val="Tahoma"/>
            <family val="2"/>
          </rPr>
          <t xml:space="preserve">
(จำนวนวันเดินเครื่อง x 24hrs.)/ จำนวนวันทั้งหมดใน 6 เดือน
เช่น **ม.ค - มิ.ย 2562 รวมวัน 181 วัน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Chontiwa Yuttiwat:</t>
        </r>
        <r>
          <rPr>
            <sz val="9"/>
            <color indexed="81"/>
            <rFont val="Tahoma"/>
            <family val="2"/>
          </rPr>
          <t xml:space="preserve">
(จำนวนวันเดินเครื่อง x 24hrs.)/ จำนวนวันทั้งหมดใน 6 เดือน
เช่น ** ม.ค. - มิ.ย. 2562 รวมวัน 181 วัน</t>
        </r>
      </text>
    </comment>
  </commentList>
</comments>
</file>

<file path=xl/comments2.xml><?xml version="1.0" encoding="utf-8"?>
<comments xmlns="http://schemas.openxmlformats.org/spreadsheetml/2006/main">
  <authors>
    <author>Chontiwa Yuttiwat</author>
  </authors>
  <commentList>
    <comment ref="N11" authorId="0" shapeId="0">
      <text>
        <r>
          <rPr>
            <b/>
            <sz val="9"/>
            <color indexed="81"/>
            <rFont val="Tahoma"/>
            <family val="2"/>
          </rPr>
          <t>Chontiwa Yuttiwat:</t>
        </r>
        <r>
          <rPr>
            <sz val="9"/>
            <color indexed="81"/>
            <rFont val="Tahoma"/>
            <family val="2"/>
          </rPr>
          <t xml:space="preserve">
(จำนวนวันเดินเครื่อง x 24hrs.)/ จำนวนวันทั้งหมดใน 6 เดือน
เช่น **ก.ค. - ธ.ค. 2562 รวมวัน 184 วัน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Chontiwa Yuttiwat:</t>
        </r>
        <r>
          <rPr>
            <sz val="9"/>
            <color indexed="81"/>
            <rFont val="Tahoma"/>
            <family val="2"/>
          </rPr>
          <t xml:space="preserve">
(จำนวนวันเดินเครื่อง x 24hrs.)/ จำนวนวันทั้งหมดใน 6 เดือน
เช่น **ก.ค. - ธ.ค. 2562 รวมวัน 184 วัน</t>
        </r>
      </text>
    </comment>
  </commentList>
</comments>
</file>

<file path=xl/sharedStrings.xml><?xml version="1.0" encoding="utf-8"?>
<sst xmlns="http://schemas.openxmlformats.org/spreadsheetml/2006/main" count="196" uniqueCount="39">
  <si>
    <t>มกราคม</t>
  </si>
  <si>
    <t>S/D</t>
  </si>
  <si>
    <t>กุมภาพันธ์</t>
  </si>
  <si>
    <t>มีนาคม</t>
  </si>
  <si>
    <t>เมษายน</t>
  </si>
  <si>
    <t>พฤษภาคม</t>
  </si>
  <si>
    <t>มิถุนายน</t>
  </si>
  <si>
    <t>รวมเวลาการเดินเครื่องจักร/วัน</t>
  </si>
  <si>
    <t>Waste Heat</t>
  </si>
  <si>
    <t>Boiler</t>
  </si>
  <si>
    <t>(H-3701)</t>
  </si>
  <si>
    <t>(H-3702)</t>
  </si>
  <si>
    <t xml:space="preserve">Waste Heat </t>
  </si>
  <si>
    <t>(H-3703)</t>
  </si>
  <si>
    <t>(H-3704)</t>
  </si>
  <si>
    <t>(H-3705)</t>
  </si>
  <si>
    <t>(H-3706)</t>
  </si>
  <si>
    <t>(H-3707)</t>
  </si>
  <si>
    <t>(H-3708)</t>
  </si>
  <si>
    <t>(H-3709)</t>
  </si>
  <si>
    <t>(H-37010)</t>
  </si>
  <si>
    <t xml:space="preserve">Fire Steam </t>
  </si>
  <si>
    <t>รวมเวลาการเดินเครื่องจักร (วัน)</t>
  </si>
  <si>
    <t>จำนวนวันเดินเครื่องจักร เพื่อใช้ในการคำนวณหามลสารทางอากาศที่ปล่อยออกประจำปี 2562</t>
  </si>
  <si>
    <t>จำนวนชั่วโมงเดินเครื่องเฉลี่ย/วัน</t>
  </si>
  <si>
    <t>สิงหาคม</t>
  </si>
  <si>
    <t>กรกฎาคม</t>
  </si>
  <si>
    <t>กันยายน</t>
  </si>
  <si>
    <t>ตุลาคม</t>
  </si>
  <si>
    <t>พฤศจิกายน</t>
  </si>
  <si>
    <t>ธันวาคม</t>
  </si>
  <si>
    <t>จำนวนวันเดินเครื่องจักร เพื่อใช้ในการคำนวณหามลสารทางอากาศที่ปล่อยออกประจำปี 2/2562</t>
  </si>
  <si>
    <t>Day</t>
  </si>
  <si>
    <t>(H-3710)</t>
  </si>
  <si>
    <t>Operating hours</t>
  </si>
  <si>
    <t>TOTAL</t>
  </si>
  <si>
    <t xml:space="preserve">Reference: ข้อมูจากพี่แก้ว </t>
  </si>
  <si>
    <t>Remark: สำหรับใช้คีย์ใน Sustainability Application</t>
  </si>
  <si>
    <t>Remark: สำหรับใช้คีย์ในรายงาน รว.3 (Utility)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</si>
</sst>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7" formatCode="0.000"/>
  </numFmts>
  <fonts count="21" x14ac:knownFonts="1">
    <font>
      <sz val="11"/>
      <color theme="1"/>
      <name val="Tahoma"/>
      <family val="2"/>
      <charset val="222"/>
      <scheme val="minor"/>
    </font>
    <font>
      <sz val="15"/>
      <color theme="1"/>
      <name val="Angsana New"/>
      <family val="1"/>
    </font>
    <font>
      <sz val="16"/>
      <color theme="1"/>
      <name val="Angsana New"/>
      <family val="1"/>
    </font>
    <font>
      <sz val="16"/>
      <color rgb="FF000000"/>
      <name val="Angsana New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AngsanaUPC"/>
      <family val="1"/>
    </font>
    <font>
      <b/>
      <sz val="16"/>
      <color rgb="FF000000"/>
      <name val="AngsanaUPC"/>
      <family val="1"/>
    </font>
    <font>
      <b/>
      <sz val="18"/>
      <color theme="1"/>
      <name val="Angsana New"/>
      <family val="1"/>
    </font>
    <font>
      <b/>
      <sz val="18"/>
      <color rgb="FF3333FF"/>
      <name val="Angsana New"/>
      <family val="1"/>
    </font>
    <font>
      <b/>
      <sz val="15"/>
      <color rgb="FF3333FF"/>
      <name val="Angsana New"/>
      <family val="1"/>
    </font>
    <font>
      <sz val="14"/>
      <color rgb="FF000000"/>
      <name val="Angsana New"/>
      <family val="1"/>
    </font>
    <font>
      <b/>
      <sz val="14"/>
      <color theme="1"/>
      <name val="Angsana New"/>
      <family val="1"/>
    </font>
    <font>
      <b/>
      <sz val="16"/>
      <color theme="1"/>
      <name val="Angsana New"/>
      <family val="1"/>
    </font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  <font>
      <b/>
      <sz val="11"/>
      <color rgb="FF006100"/>
      <name val="Tahoma"/>
      <family val="2"/>
      <scheme val="minor"/>
    </font>
    <font>
      <b/>
      <sz val="14"/>
      <color rgb="FF006100"/>
      <name val="Tahoma"/>
      <family val="2"/>
      <scheme val="minor"/>
    </font>
    <font>
      <b/>
      <sz val="10"/>
      <color rgb="FF006100"/>
      <name val="Tahoma"/>
      <family val="2"/>
      <scheme val="minor"/>
    </font>
    <font>
      <b/>
      <sz val="12"/>
      <color theme="0"/>
      <name val="Tahoma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4" fillId="0" borderId="0" applyFont="0" applyFill="0" applyBorder="0" applyAlignment="0" applyProtection="0"/>
    <xf numFmtId="0" fontId="15" fillId="6" borderId="0" applyNumberFormat="0" applyBorder="0" applyAlignment="0" applyProtection="0"/>
    <xf numFmtId="0" fontId="14" fillId="7" borderId="9" applyNumberFormat="0" applyFont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wrapText="1"/>
    </xf>
    <xf numFmtId="0" fontId="12" fillId="4" borderId="0" xfId="0" applyFont="1" applyFill="1" applyBorder="1" applyAlignment="1">
      <alignment horizontal="center" vertical="center" wrapText="1"/>
    </xf>
    <xf numFmtId="1" fontId="13" fillId="4" borderId="0" xfId="0" applyNumberFormat="1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87" fontId="16" fillId="0" borderId="1" xfId="0" applyNumberFormat="1" applyFont="1" applyBorder="1" applyAlignment="1">
      <alignment horizontal="center" vertical="center"/>
    </xf>
    <xf numFmtId="43" fontId="16" fillId="0" borderId="1" xfId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187" fontId="16" fillId="0" borderId="14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8" fillId="6" borderId="0" xfId="2" applyFont="1" applyAlignment="1">
      <alignment horizontal="center" vertical="center"/>
    </xf>
    <xf numFmtId="0" fontId="17" fillId="6" borderId="12" xfId="2" applyFont="1" applyBorder="1" applyAlignment="1">
      <alignment horizontal="center" vertical="center" wrapText="1"/>
    </xf>
    <xf numFmtId="0" fontId="19" fillId="7" borderId="9" xfId="3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0" fillId="0" borderId="0" xfId="0" applyFill="1"/>
    <xf numFmtId="1" fontId="16" fillId="0" borderId="14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4">
    <cellStyle name="Comma" xfId="1" builtinId="3"/>
    <cellStyle name="Good" xfId="2" builtinId="26"/>
    <cellStyle name="Normal" xfId="0" builtinId="0"/>
    <cellStyle name="Note" xfId="3" builtinId="1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17</xdr:row>
      <xdr:rowOff>95249</xdr:rowOff>
    </xdr:from>
    <xdr:to>
      <xdr:col>12</xdr:col>
      <xdr:colOff>322793</xdr:colOff>
      <xdr:row>53</xdr:row>
      <xdr:rowOff>84860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5038724"/>
          <a:ext cx="9828743" cy="65047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114300</xdr:rowOff>
    </xdr:from>
    <xdr:to>
      <xdr:col>12</xdr:col>
      <xdr:colOff>9525</xdr:colOff>
      <xdr:row>53</xdr:row>
      <xdr:rowOff>94356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48250"/>
          <a:ext cx="9420225" cy="6495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"/>
  <sheetViews>
    <sheetView tabSelected="1" zoomScaleNormal="100" workbookViewId="0">
      <selection activeCell="O24" sqref="O24"/>
    </sheetView>
  </sheetViews>
  <sheetFormatPr defaultRowHeight="14.25" x14ac:dyDescent="0.2"/>
  <cols>
    <col min="1" max="1" width="24.25" bestFit="1" customWidth="1"/>
    <col min="2" max="2" width="10.25" customWidth="1"/>
    <col min="7" max="7" width="9.375" customWidth="1"/>
    <col min="14" max="14" width="21.75" bestFit="1" customWidth="1"/>
  </cols>
  <sheetData>
    <row r="1" spans="1:24" ht="27" thickBot="1" x14ac:dyDescent="0.25">
      <c r="A1" s="32" t="s">
        <v>23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N1" s="23" t="s">
        <v>34</v>
      </c>
    </row>
    <row r="2" spans="1:24" ht="43.5" customHeight="1" x14ac:dyDescent="0.45">
      <c r="A2" s="30" t="s">
        <v>7</v>
      </c>
      <c r="B2" s="30" t="s">
        <v>32</v>
      </c>
      <c r="C2" s="3" t="s">
        <v>8</v>
      </c>
      <c r="D2" s="3" t="s">
        <v>21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  <c r="N2" s="30" t="s">
        <v>7</v>
      </c>
      <c r="O2" s="3" t="s">
        <v>8</v>
      </c>
      <c r="P2" s="3" t="s">
        <v>21</v>
      </c>
      <c r="Q2" s="3" t="s">
        <v>12</v>
      </c>
      <c r="R2" s="3" t="s">
        <v>12</v>
      </c>
      <c r="S2" s="3" t="s">
        <v>12</v>
      </c>
      <c r="T2" s="3" t="s">
        <v>12</v>
      </c>
      <c r="U2" s="3" t="s">
        <v>12</v>
      </c>
      <c r="V2" s="3" t="s">
        <v>12</v>
      </c>
      <c r="W2" s="3" t="s">
        <v>12</v>
      </c>
      <c r="X2" s="3" t="s">
        <v>12</v>
      </c>
    </row>
    <row r="3" spans="1:24" ht="21.75" x14ac:dyDescent="0.45">
      <c r="A3" s="31"/>
      <c r="B3" s="31"/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9</v>
      </c>
      <c r="K3" s="4" t="s">
        <v>9</v>
      </c>
      <c r="L3" s="4" t="s">
        <v>9</v>
      </c>
      <c r="N3" s="31"/>
      <c r="O3" s="4" t="s">
        <v>9</v>
      </c>
      <c r="P3" s="4" t="s">
        <v>9</v>
      </c>
      <c r="Q3" s="4" t="s">
        <v>9</v>
      </c>
      <c r="R3" s="4" t="s">
        <v>9</v>
      </c>
      <c r="S3" s="4" t="s">
        <v>9</v>
      </c>
      <c r="T3" s="4" t="s">
        <v>9</v>
      </c>
      <c r="U3" s="4" t="s">
        <v>9</v>
      </c>
      <c r="V3" s="4" t="s">
        <v>9</v>
      </c>
      <c r="W3" s="4" t="s">
        <v>9</v>
      </c>
      <c r="X3" s="4" t="s">
        <v>9</v>
      </c>
    </row>
    <row r="4" spans="1:24" ht="22.5" thickBot="1" x14ac:dyDescent="0.5">
      <c r="A4" s="31"/>
      <c r="B4" s="33"/>
      <c r="C4" s="8" t="s">
        <v>10</v>
      </c>
      <c r="D4" s="8" t="s">
        <v>11</v>
      </c>
      <c r="E4" s="8" t="s">
        <v>13</v>
      </c>
      <c r="F4" s="10" t="s">
        <v>14</v>
      </c>
      <c r="G4" s="10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N4" s="38"/>
      <c r="O4" s="21" t="s">
        <v>10</v>
      </c>
      <c r="P4" s="21" t="s">
        <v>11</v>
      </c>
      <c r="Q4" s="21" t="s">
        <v>13</v>
      </c>
      <c r="R4" s="22" t="s">
        <v>14</v>
      </c>
      <c r="S4" s="22" t="s">
        <v>15</v>
      </c>
      <c r="T4" s="21" t="s">
        <v>16</v>
      </c>
      <c r="U4" s="21" t="s">
        <v>17</v>
      </c>
      <c r="V4" s="21" t="s">
        <v>18</v>
      </c>
      <c r="W4" s="21" t="s">
        <v>19</v>
      </c>
      <c r="X4" s="21" t="s">
        <v>33</v>
      </c>
    </row>
    <row r="5" spans="1:24" ht="23.25" x14ac:dyDescent="0.2">
      <c r="A5" s="1" t="s">
        <v>0</v>
      </c>
      <c r="B5" s="1">
        <v>31</v>
      </c>
      <c r="C5" s="2">
        <v>31</v>
      </c>
      <c r="D5" s="2" t="s">
        <v>1</v>
      </c>
      <c r="E5" s="2">
        <v>31</v>
      </c>
      <c r="F5" s="2">
        <v>25</v>
      </c>
      <c r="G5" s="2">
        <v>11</v>
      </c>
      <c r="H5" s="2">
        <v>31</v>
      </c>
      <c r="I5" s="2">
        <v>31</v>
      </c>
      <c r="J5" s="2">
        <v>31</v>
      </c>
      <c r="K5" s="1">
        <v>31</v>
      </c>
      <c r="L5" s="1">
        <v>31</v>
      </c>
      <c r="N5" s="1" t="s">
        <v>0</v>
      </c>
      <c r="O5" s="28">
        <f>C5*$C$13</f>
        <v>744</v>
      </c>
      <c r="P5" s="20" t="s">
        <v>1</v>
      </c>
      <c r="Q5" s="28">
        <f>E5*$E$13</f>
        <v>686.45303867403311</v>
      </c>
      <c r="R5" s="28">
        <f>F5*$F$13</f>
        <v>447.5138121546961</v>
      </c>
      <c r="S5" s="28">
        <f>G5*$G$13</f>
        <v>141.48066298342542</v>
      </c>
      <c r="T5" s="28">
        <f>H5*$H$13</f>
        <v>707.00552486187837</v>
      </c>
      <c r="U5" s="28">
        <f>I5*$I$13</f>
        <v>698.78453038674036</v>
      </c>
      <c r="V5" s="28">
        <f>J5*$J$13</f>
        <v>702.89502762430948</v>
      </c>
      <c r="W5" s="28">
        <f>K5*$K$13</f>
        <v>657.67955801104972</v>
      </c>
      <c r="X5" s="28">
        <f>L5*$L$13</f>
        <v>711.11602209944749</v>
      </c>
    </row>
    <row r="6" spans="1:24" ht="23.25" x14ac:dyDescent="0.2">
      <c r="A6" s="1" t="s">
        <v>2</v>
      </c>
      <c r="B6" s="1">
        <v>28</v>
      </c>
      <c r="C6" s="2">
        <v>28</v>
      </c>
      <c r="D6" s="2" t="s">
        <v>1</v>
      </c>
      <c r="E6" s="2">
        <v>28</v>
      </c>
      <c r="F6" s="9" t="s">
        <v>1</v>
      </c>
      <c r="G6" s="2">
        <v>22</v>
      </c>
      <c r="H6" s="2">
        <v>28</v>
      </c>
      <c r="I6" s="2">
        <v>28</v>
      </c>
      <c r="J6" s="2">
        <v>28</v>
      </c>
      <c r="K6" s="1">
        <v>27</v>
      </c>
      <c r="L6" s="1">
        <v>28</v>
      </c>
      <c r="N6" s="1" t="s">
        <v>2</v>
      </c>
      <c r="O6" s="28">
        <f t="shared" ref="O6:O10" si="0">C6*$C$13</f>
        <v>672</v>
      </c>
      <c r="P6" s="20" t="s">
        <v>1</v>
      </c>
      <c r="Q6" s="28">
        <f t="shared" ref="Q6:Q10" si="1">E6*$E$13</f>
        <v>620.02209944751382</v>
      </c>
      <c r="R6" s="28" t="e">
        <f t="shared" ref="R6:R10" si="2">F6*$F$13</f>
        <v>#VALUE!</v>
      </c>
      <c r="S6" s="28">
        <f t="shared" ref="S6:S10" si="3">G6*$G$13</f>
        <v>282.96132596685084</v>
      </c>
      <c r="T6" s="28">
        <f t="shared" ref="T6:T10" si="4">H6*$H$13</f>
        <v>638.58563535911594</v>
      </c>
      <c r="U6" s="28">
        <f t="shared" ref="U6:U10" si="5">I6*$I$13</f>
        <v>631.16022099447514</v>
      </c>
      <c r="V6" s="28">
        <f t="shared" ref="V6:V10" si="6">J6*$J$13</f>
        <v>634.87292817679565</v>
      </c>
      <c r="W6" s="28">
        <f t="shared" ref="W6:W10" si="7">K6*$K$13</f>
        <v>572.81767955801104</v>
      </c>
      <c r="X6" s="28">
        <f t="shared" ref="X6:X10" si="8">L6*$L$13</f>
        <v>642.29834254143645</v>
      </c>
    </row>
    <row r="7" spans="1:24" ht="23.25" x14ac:dyDescent="0.2">
      <c r="A7" s="1" t="s">
        <v>3</v>
      </c>
      <c r="B7" s="1">
        <v>31</v>
      </c>
      <c r="C7" s="2">
        <v>31</v>
      </c>
      <c r="D7" s="2" t="s">
        <v>1</v>
      </c>
      <c r="E7" s="2">
        <v>31</v>
      </c>
      <c r="F7" s="2">
        <v>26</v>
      </c>
      <c r="G7" s="2">
        <v>13</v>
      </c>
      <c r="H7" s="2">
        <v>31</v>
      </c>
      <c r="I7" s="2">
        <v>31</v>
      </c>
      <c r="J7" s="2">
        <v>31</v>
      </c>
      <c r="K7" s="1">
        <v>31</v>
      </c>
      <c r="L7" s="1">
        <v>29</v>
      </c>
      <c r="N7" s="1" t="s">
        <v>3</v>
      </c>
      <c r="O7" s="28">
        <f t="shared" si="0"/>
        <v>744</v>
      </c>
      <c r="P7" s="20" t="s">
        <v>1</v>
      </c>
      <c r="Q7" s="28">
        <f t="shared" si="1"/>
        <v>686.45303867403311</v>
      </c>
      <c r="R7" s="28">
        <f t="shared" si="2"/>
        <v>465.41436464088395</v>
      </c>
      <c r="S7" s="28">
        <f t="shared" si="3"/>
        <v>167.20441988950276</v>
      </c>
      <c r="T7" s="28">
        <f t="shared" si="4"/>
        <v>707.00552486187837</v>
      </c>
      <c r="U7" s="28">
        <f t="shared" si="5"/>
        <v>698.78453038674036</v>
      </c>
      <c r="V7" s="28">
        <f t="shared" si="6"/>
        <v>702.89502762430948</v>
      </c>
      <c r="W7" s="28">
        <f t="shared" si="7"/>
        <v>657.67955801104972</v>
      </c>
      <c r="X7" s="28">
        <f t="shared" si="8"/>
        <v>665.23756906077347</v>
      </c>
    </row>
    <row r="8" spans="1:24" ht="23.25" x14ac:dyDescent="0.2">
      <c r="A8" s="1" t="s">
        <v>4</v>
      </c>
      <c r="B8" s="1">
        <v>30</v>
      </c>
      <c r="C8" s="2">
        <v>30</v>
      </c>
      <c r="D8" s="2" t="s">
        <v>1</v>
      </c>
      <c r="E8" s="2">
        <v>30</v>
      </c>
      <c r="F8" s="2">
        <v>28</v>
      </c>
      <c r="G8" s="2">
        <v>0</v>
      </c>
      <c r="H8" s="2">
        <v>27</v>
      </c>
      <c r="I8" s="2">
        <v>19</v>
      </c>
      <c r="J8" s="2">
        <v>30</v>
      </c>
      <c r="K8" s="1">
        <v>30</v>
      </c>
      <c r="L8" s="1">
        <v>30</v>
      </c>
      <c r="N8" s="1" t="s">
        <v>4</v>
      </c>
      <c r="O8" s="28">
        <f t="shared" si="0"/>
        <v>720</v>
      </c>
      <c r="P8" s="20" t="s">
        <v>1</v>
      </c>
      <c r="Q8" s="28">
        <f t="shared" si="1"/>
        <v>664.30939226519331</v>
      </c>
      <c r="R8" s="28">
        <f t="shared" si="2"/>
        <v>501.21546961325964</v>
      </c>
      <c r="S8" s="28">
        <f t="shared" si="3"/>
        <v>0</v>
      </c>
      <c r="T8" s="28">
        <f t="shared" si="4"/>
        <v>615.77900552486187</v>
      </c>
      <c r="U8" s="28">
        <f t="shared" si="5"/>
        <v>428.2872928176796</v>
      </c>
      <c r="V8" s="28">
        <f t="shared" si="6"/>
        <v>680.22099447513813</v>
      </c>
      <c r="W8" s="28">
        <f t="shared" si="7"/>
        <v>636.46408839779008</v>
      </c>
      <c r="X8" s="28">
        <f t="shared" si="8"/>
        <v>688.17679558011048</v>
      </c>
    </row>
    <row r="9" spans="1:24" ht="23.25" x14ac:dyDescent="0.2">
      <c r="A9" s="1" t="s">
        <v>5</v>
      </c>
      <c r="B9" s="1">
        <v>31</v>
      </c>
      <c r="C9" s="2">
        <v>31</v>
      </c>
      <c r="D9" s="2" t="s">
        <v>1</v>
      </c>
      <c r="E9" s="2">
        <v>31</v>
      </c>
      <c r="F9" s="2">
        <v>27</v>
      </c>
      <c r="G9" s="2">
        <v>24</v>
      </c>
      <c r="H9" s="2">
        <v>28</v>
      </c>
      <c r="I9" s="2">
        <v>31</v>
      </c>
      <c r="J9" s="2">
        <v>21</v>
      </c>
      <c r="K9" s="1">
        <v>15</v>
      </c>
      <c r="L9" s="1">
        <v>31</v>
      </c>
      <c r="N9" s="1" t="s">
        <v>5</v>
      </c>
      <c r="O9" s="28">
        <f t="shared" si="0"/>
        <v>744</v>
      </c>
      <c r="P9" s="20" t="s">
        <v>1</v>
      </c>
      <c r="Q9" s="28">
        <f t="shared" si="1"/>
        <v>686.45303867403311</v>
      </c>
      <c r="R9" s="28">
        <f t="shared" si="2"/>
        <v>483.31491712707179</v>
      </c>
      <c r="S9" s="28">
        <f t="shared" si="3"/>
        <v>308.68508287292821</v>
      </c>
      <c r="T9" s="28">
        <f t="shared" si="4"/>
        <v>638.58563535911594</v>
      </c>
      <c r="U9" s="28">
        <f t="shared" si="5"/>
        <v>698.78453038674036</v>
      </c>
      <c r="V9" s="28">
        <f t="shared" si="6"/>
        <v>476.15469613259671</v>
      </c>
      <c r="W9" s="28">
        <f t="shared" si="7"/>
        <v>318.23204419889504</v>
      </c>
      <c r="X9" s="28">
        <f t="shared" si="8"/>
        <v>711.11602209944749</v>
      </c>
    </row>
    <row r="10" spans="1:24" ht="24" thickBot="1" x14ac:dyDescent="0.25">
      <c r="A10" s="1" t="s">
        <v>6</v>
      </c>
      <c r="B10" s="1">
        <v>30</v>
      </c>
      <c r="C10" s="1">
        <v>30</v>
      </c>
      <c r="D10" s="2" t="s">
        <v>1</v>
      </c>
      <c r="E10" s="1">
        <v>16</v>
      </c>
      <c r="F10" s="1">
        <v>29</v>
      </c>
      <c r="G10" s="1">
        <v>27</v>
      </c>
      <c r="H10" s="1">
        <v>27</v>
      </c>
      <c r="I10" s="1">
        <v>30</v>
      </c>
      <c r="J10" s="1">
        <v>30</v>
      </c>
      <c r="K10" s="1">
        <v>26</v>
      </c>
      <c r="L10" s="1">
        <v>24</v>
      </c>
      <c r="N10" s="1" t="s">
        <v>6</v>
      </c>
      <c r="O10" s="28">
        <f t="shared" si="0"/>
        <v>720</v>
      </c>
      <c r="P10" s="20" t="s">
        <v>1</v>
      </c>
      <c r="Q10" s="28">
        <f t="shared" si="1"/>
        <v>354.29834254143645</v>
      </c>
      <c r="R10" s="28">
        <f t="shared" si="2"/>
        <v>519.11602209944749</v>
      </c>
      <c r="S10" s="28">
        <f t="shared" si="3"/>
        <v>347.2707182320442</v>
      </c>
      <c r="T10" s="28">
        <f t="shared" si="4"/>
        <v>615.77900552486187</v>
      </c>
      <c r="U10" s="28">
        <f t="shared" si="5"/>
        <v>676.24309392265195</v>
      </c>
      <c r="V10" s="28">
        <f t="shared" si="6"/>
        <v>680.22099447513813</v>
      </c>
      <c r="W10" s="28">
        <f t="shared" si="7"/>
        <v>551.60220994475139</v>
      </c>
      <c r="X10" s="28">
        <f t="shared" si="8"/>
        <v>550.54143646408841</v>
      </c>
    </row>
    <row r="11" spans="1:24" ht="28.5" customHeight="1" thickBot="1" x14ac:dyDescent="0.25">
      <c r="A11" s="5" t="s">
        <v>22</v>
      </c>
      <c r="B11" s="5">
        <f>SUM(B5:B10)</f>
        <v>181</v>
      </c>
      <c r="C11" s="5">
        <f>SUM(C5:C10)</f>
        <v>181</v>
      </c>
      <c r="D11" s="6" t="s">
        <v>1</v>
      </c>
      <c r="E11" s="5">
        <f>SUM(E5:E10)</f>
        <v>167</v>
      </c>
      <c r="F11" s="5">
        <f>SUM(F5,F7:F10)</f>
        <v>135</v>
      </c>
      <c r="G11" s="5">
        <f t="shared" ref="G11:L11" si="9">SUM(G5:G10)</f>
        <v>97</v>
      </c>
      <c r="H11" s="5">
        <f t="shared" si="9"/>
        <v>172</v>
      </c>
      <c r="I11" s="5">
        <f t="shared" si="9"/>
        <v>170</v>
      </c>
      <c r="J11" s="5">
        <f t="shared" si="9"/>
        <v>171</v>
      </c>
      <c r="K11" s="5">
        <f t="shared" si="9"/>
        <v>160</v>
      </c>
      <c r="L11" s="5">
        <f t="shared" si="9"/>
        <v>173</v>
      </c>
      <c r="M11" s="7"/>
      <c r="N11" s="24" t="s">
        <v>35</v>
      </c>
      <c r="O11" s="18">
        <f>SUM(O5:O10)</f>
        <v>4344</v>
      </c>
      <c r="P11" s="20" t="s">
        <v>1</v>
      </c>
      <c r="Q11" s="18">
        <f>SUM(Q5:Q10)</f>
        <v>3697.9889502762426</v>
      </c>
      <c r="R11" s="18">
        <f>SUM(R5,R7:R10)</f>
        <v>2416.5745856353587</v>
      </c>
      <c r="S11" s="18">
        <f>SUM(S5:S10)</f>
        <v>1247.6022099447514</v>
      </c>
      <c r="T11" s="18">
        <f>SUM(T5:T10)</f>
        <v>3922.7403314917124</v>
      </c>
      <c r="U11" s="18">
        <f>SUM(U5:U10)</f>
        <v>3832.0441988950279</v>
      </c>
      <c r="V11" s="18">
        <f>SUM(V5:V10)</f>
        <v>3877.2596685082872</v>
      </c>
      <c r="W11" s="18">
        <f>SUM(W5:W10)</f>
        <v>3394.4751381215469</v>
      </c>
      <c r="X11" s="18">
        <f>SUM(X5:X10)</f>
        <v>3968.4861878453034</v>
      </c>
    </row>
    <row r="13" spans="1:24" ht="23.25" x14ac:dyDescent="0.5">
      <c r="A13" s="11" t="s">
        <v>24</v>
      </c>
      <c r="B13" s="11">
        <f>B11</f>
        <v>181</v>
      </c>
      <c r="C13" s="12">
        <f>(C11*24)/181</f>
        <v>24</v>
      </c>
      <c r="D13" s="12" t="s">
        <v>1</v>
      </c>
      <c r="E13" s="12">
        <f>(E11*24)/181</f>
        <v>22.143646408839778</v>
      </c>
      <c r="F13" s="12">
        <f t="shared" ref="F13:L13" si="10">(F11*24)/181</f>
        <v>17.900552486187845</v>
      </c>
      <c r="G13" s="12">
        <f t="shared" si="10"/>
        <v>12.861878453038674</v>
      </c>
      <c r="H13" s="12">
        <f t="shared" si="10"/>
        <v>22.806629834254142</v>
      </c>
      <c r="I13" s="12">
        <f t="shared" si="10"/>
        <v>22.541436464088399</v>
      </c>
      <c r="J13" s="12">
        <f t="shared" si="10"/>
        <v>22.674033149171272</v>
      </c>
      <c r="K13" s="12">
        <f t="shared" si="10"/>
        <v>21.215469613259668</v>
      </c>
      <c r="L13" s="12">
        <f t="shared" si="10"/>
        <v>22.939226519337016</v>
      </c>
    </row>
    <row r="14" spans="1:24" ht="25.5" customHeight="1" x14ac:dyDescent="0.2">
      <c r="A14" s="34" t="s">
        <v>38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N14" s="34" t="s">
        <v>37</v>
      </c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6" spans="1:24" x14ac:dyDescent="0.2">
      <c r="A16" s="25" t="s">
        <v>36</v>
      </c>
    </row>
  </sheetData>
  <mergeCells count="6">
    <mergeCell ref="A2:A4"/>
    <mergeCell ref="A1:L1"/>
    <mergeCell ref="B2:B4"/>
    <mergeCell ref="N14:X14"/>
    <mergeCell ref="N2:N4"/>
    <mergeCell ref="A14:L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7"/>
  <sheetViews>
    <sheetView zoomScaleNormal="100" workbookViewId="0">
      <selection activeCell="A17" sqref="A17"/>
    </sheetView>
  </sheetViews>
  <sheetFormatPr defaultRowHeight="14.25" x14ac:dyDescent="0.2"/>
  <cols>
    <col min="1" max="1" width="24.25" bestFit="1" customWidth="1"/>
    <col min="2" max="2" width="8.875" customWidth="1"/>
    <col min="7" max="7" width="9.375" customWidth="1"/>
    <col min="14" max="14" width="24.25" bestFit="1" customWidth="1"/>
    <col min="15" max="15" width="9.25" bestFit="1" customWidth="1"/>
  </cols>
  <sheetData>
    <row r="1" spans="1:24" ht="27" thickBot="1" x14ac:dyDescent="0.25">
      <c r="A1" s="32" t="s">
        <v>31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N1" s="23" t="s">
        <v>34</v>
      </c>
    </row>
    <row r="2" spans="1:24" ht="43.5" customHeight="1" x14ac:dyDescent="0.45">
      <c r="A2" s="30" t="s">
        <v>7</v>
      </c>
      <c r="B2" s="35" t="s">
        <v>32</v>
      </c>
      <c r="C2" s="3" t="s">
        <v>8</v>
      </c>
      <c r="D2" s="3" t="s">
        <v>21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  <c r="N2" s="30" t="s">
        <v>7</v>
      </c>
      <c r="O2" s="3" t="s">
        <v>8</v>
      </c>
      <c r="P2" s="3" t="s">
        <v>21</v>
      </c>
      <c r="Q2" s="3" t="s">
        <v>12</v>
      </c>
      <c r="R2" s="3" t="s">
        <v>12</v>
      </c>
      <c r="S2" s="3" t="s">
        <v>12</v>
      </c>
      <c r="T2" s="3" t="s">
        <v>12</v>
      </c>
      <c r="U2" s="3" t="s">
        <v>12</v>
      </c>
      <c r="V2" s="3" t="s">
        <v>12</v>
      </c>
      <c r="W2" s="3" t="s">
        <v>12</v>
      </c>
      <c r="X2" s="3" t="s">
        <v>12</v>
      </c>
    </row>
    <row r="3" spans="1:24" ht="21.75" x14ac:dyDescent="0.45">
      <c r="A3" s="31"/>
      <c r="B3" s="36"/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9</v>
      </c>
      <c r="K3" s="4" t="s">
        <v>9</v>
      </c>
      <c r="L3" s="4" t="s">
        <v>9</v>
      </c>
      <c r="N3" s="31"/>
      <c r="O3" s="4" t="s">
        <v>9</v>
      </c>
      <c r="P3" s="4" t="s">
        <v>9</v>
      </c>
      <c r="Q3" s="4" t="s">
        <v>9</v>
      </c>
      <c r="R3" s="4" t="s">
        <v>9</v>
      </c>
      <c r="S3" s="4" t="s">
        <v>9</v>
      </c>
      <c r="T3" s="4" t="s">
        <v>9</v>
      </c>
      <c r="U3" s="4" t="s">
        <v>9</v>
      </c>
      <c r="V3" s="4" t="s">
        <v>9</v>
      </c>
      <c r="W3" s="4" t="s">
        <v>9</v>
      </c>
      <c r="X3" s="4" t="s">
        <v>9</v>
      </c>
    </row>
    <row r="4" spans="1:24" ht="22.5" thickBot="1" x14ac:dyDescent="0.5">
      <c r="A4" s="31"/>
      <c r="B4" s="37"/>
      <c r="C4" s="8" t="s">
        <v>10</v>
      </c>
      <c r="D4" s="8" t="s">
        <v>11</v>
      </c>
      <c r="E4" s="8" t="s">
        <v>13</v>
      </c>
      <c r="F4" s="10" t="s">
        <v>14</v>
      </c>
      <c r="G4" s="10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33</v>
      </c>
      <c r="N4" s="38"/>
      <c r="O4" s="21" t="s">
        <v>10</v>
      </c>
      <c r="P4" s="21" t="s">
        <v>11</v>
      </c>
      <c r="Q4" s="21" t="s">
        <v>13</v>
      </c>
      <c r="R4" s="22" t="s">
        <v>14</v>
      </c>
      <c r="S4" s="22" t="s">
        <v>15</v>
      </c>
      <c r="T4" s="21" t="s">
        <v>16</v>
      </c>
      <c r="U4" s="21" t="s">
        <v>17</v>
      </c>
      <c r="V4" s="21" t="s">
        <v>18</v>
      </c>
      <c r="W4" s="21" t="s">
        <v>19</v>
      </c>
      <c r="X4" s="21" t="s">
        <v>33</v>
      </c>
    </row>
    <row r="5" spans="1:24" ht="23.25" x14ac:dyDescent="0.2">
      <c r="A5" s="1" t="s">
        <v>26</v>
      </c>
      <c r="B5" s="13">
        <v>31</v>
      </c>
      <c r="C5" s="2">
        <v>31</v>
      </c>
      <c r="D5" s="2" t="s">
        <v>1</v>
      </c>
      <c r="E5" s="2">
        <v>24</v>
      </c>
      <c r="F5" s="2">
        <v>30</v>
      </c>
      <c r="G5" s="2">
        <v>30</v>
      </c>
      <c r="H5" s="2">
        <v>21</v>
      </c>
      <c r="I5" s="2">
        <v>31</v>
      </c>
      <c r="J5" s="2">
        <v>21</v>
      </c>
      <c r="K5" s="1">
        <v>31</v>
      </c>
      <c r="L5" s="1">
        <v>31</v>
      </c>
      <c r="N5" s="19" t="s">
        <v>26</v>
      </c>
      <c r="O5" s="28">
        <f>C5*$C$13</f>
        <v>659.08695652173913</v>
      </c>
      <c r="P5" s="20" t="s">
        <v>1</v>
      </c>
      <c r="Q5" s="28">
        <f>E5*$E$13</f>
        <v>554.08695652173913</v>
      </c>
      <c r="R5" s="28">
        <f>F5*$F$13</f>
        <v>684.78260869565213</v>
      </c>
      <c r="S5" s="28">
        <f>G5*$G$13</f>
        <v>356.08695652173913</v>
      </c>
      <c r="T5" s="28">
        <f>H5*$H$13</f>
        <v>449.21739130434781</v>
      </c>
      <c r="U5" s="28">
        <f>I5*$I$13</f>
        <v>687.39130434782612</v>
      </c>
      <c r="V5" s="28">
        <f>J5*$J$13</f>
        <v>473.86956521739131</v>
      </c>
      <c r="W5" s="28">
        <f>K5*$K$13</f>
        <v>646.95652173913049</v>
      </c>
      <c r="X5" s="28">
        <f>L5*$L$13</f>
        <v>711.6521739130435</v>
      </c>
    </row>
    <row r="6" spans="1:24" ht="23.25" x14ac:dyDescent="0.2">
      <c r="A6" s="1" t="s">
        <v>25</v>
      </c>
      <c r="B6" s="13">
        <v>31</v>
      </c>
      <c r="C6" s="2">
        <v>31</v>
      </c>
      <c r="D6" s="2" t="s">
        <v>1</v>
      </c>
      <c r="E6" s="2">
        <v>31</v>
      </c>
      <c r="F6" s="2">
        <v>31</v>
      </c>
      <c r="G6" s="2">
        <v>4</v>
      </c>
      <c r="H6" s="2">
        <v>31</v>
      </c>
      <c r="I6" s="2">
        <v>31</v>
      </c>
      <c r="J6" s="2">
        <v>30</v>
      </c>
      <c r="K6" s="1">
        <v>27</v>
      </c>
      <c r="L6" s="1">
        <v>31</v>
      </c>
      <c r="N6" s="15" t="s">
        <v>25</v>
      </c>
      <c r="O6" s="29">
        <f>C6*$C$13</f>
        <v>659.08695652173913</v>
      </c>
      <c r="P6" s="17" t="s">
        <v>1</v>
      </c>
      <c r="Q6" s="28">
        <f>E6*$E$13</f>
        <v>715.695652173913</v>
      </c>
      <c r="R6" s="28">
        <f t="shared" ref="R6:R10" si="0">F6*$F$13</f>
        <v>707.60869565217388</v>
      </c>
      <c r="S6" s="28">
        <f t="shared" ref="S6:S10" si="1">G6*$G$13</f>
        <v>47.478260869565219</v>
      </c>
      <c r="T6" s="28">
        <f t="shared" ref="T6:T10" si="2">H6*$H$13</f>
        <v>663.13043478260863</v>
      </c>
      <c r="U6" s="28">
        <f t="shared" ref="U6:U10" si="3">I6*$I$13</f>
        <v>687.39130434782612</v>
      </c>
      <c r="V6" s="28">
        <f t="shared" ref="V6:V10" si="4">J6*$J$13</f>
        <v>676.95652173913038</v>
      </c>
      <c r="W6" s="28">
        <f t="shared" ref="W6:W10" si="5">K6*$K$13</f>
        <v>563.47826086956525</v>
      </c>
      <c r="X6" s="28">
        <f t="shared" ref="X6:X10" si="6">L6*$L$13</f>
        <v>711.6521739130435</v>
      </c>
    </row>
    <row r="7" spans="1:24" ht="23.25" x14ac:dyDescent="0.2">
      <c r="A7" s="1" t="s">
        <v>27</v>
      </c>
      <c r="B7" s="13">
        <v>30</v>
      </c>
      <c r="C7" s="2">
        <v>9</v>
      </c>
      <c r="D7" s="2" t="s">
        <v>1</v>
      </c>
      <c r="E7" s="2">
        <v>30</v>
      </c>
      <c r="F7" s="2">
        <v>30</v>
      </c>
      <c r="G7" s="2">
        <v>30</v>
      </c>
      <c r="H7" s="2">
        <v>30</v>
      </c>
      <c r="I7" s="2">
        <v>30</v>
      </c>
      <c r="J7" s="2">
        <v>30</v>
      </c>
      <c r="K7" s="1">
        <v>21</v>
      </c>
      <c r="L7" s="1">
        <v>27</v>
      </c>
      <c r="N7" s="15" t="s">
        <v>27</v>
      </c>
      <c r="O7" s="29">
        <f t="shared" ref="O7:O10" si="7">C7*$C$13</f>
        <v>191.3478260869565</v>
      </c>
      <c r="P7" s="17" t="s">
        <v>1</v>
      </c>
      <c r="Q7" s="28">
        <f>E7*$E$13</f>
        <v>692.60869565217388</v>
      </c>
      <c r="R7" s="28">
        <f t="shared" si="0"/>
        <v>684.78260869565213</v>
      </c>
      <c r="S7" s="28">
        <f t="shared" si="1"/>
        <v>356.08695652173913</v>
      </c>
      <c r="T7" s="28">
        <f t="shared" si="2"/>
        <v>641.73913043478262</v>
      </c>
      <c r="U7" s="28">
        <f t="shared" si="3"/>
        <v>665.21739130434787</v>
      </c>
      <c r="V7" s="28">
        <f t="shared" si="4"/>
        <v>676.95652173913038</v>
      </c>
      <c r="W7" s="28">
        <f t="shared" si="5"/>
        <v>438.26086956521738</v>
      </c>
      <c r="X7" s="28">
        <f t="shared" si="6"/>
        <v>619.82608695652175</v>
      </c>
    </row>
    <row r="8" spans="1:24" ht="23.25" x14ac:dyDescent="0.2">
      <c r="A8" s="1" t="s">
        <v>28</v>
      </c>
      <c r="B8" s="13">
        <v>31</v>
      </c>
      <c r="C8" s="2">
        <v>31</v>
      </c>
      <c r="D8" s="2" t="s">
        <v>1</v>
      </c>
      <c r="E8" s="2">
        <v>31</v>
      </c>
      <c r="F8" s="2">
        <v>24</v>
      </c>
      <c r="G8" s="2">
        <v>13</v>
      </c>
      <c r="H8" s="2">
        <v>31</v>
      </c>
      <c r="I8" s="2">
        <v>27</v>
      </c>
      <c r="J8" s="2">
        <v>31</v>
      </c>
      <c r="K8" s="1">
        <v>27</v>
      </c>
      <c r="L8" s="1">
        <v>31</v>
      </c>
      <c r="N8" s="15" t="s">
        <v>28</v>
      </c>
      <c r="O8" s="29">
        <f t="shared" si="7"/>
        <v>659.08695652173913</v>
      </c>
      <c r="P8" s="17" t="s">
        <v>1</v>
      </c>
      <c r="Q8" s="28">
        <f t="shared" ref="Q8" si="8">E8*$E$13</f>
        <v>715.695652173913</v>
      </c>
      <c r="R8" s="28">
        <f t="shared" si="0"/>
        <v>547.82608695652175</v>
      </c>
      <c r="S8" s="28">
        <f t="shared" si="1"/>
        <v>154.30434782608697</v>
      </c>
      <c r="T8" s="28">
        <f t="shared" si="2"/>
        <v>663.13043478260863</v>
      </c>
      <c r="U8" s="28">
        <f t="shared" si="3"/>
        <v>598.69565217391312</v>
      </c>
      <c r="V8" s="28">
        <f t="shared" si="4"/>
        <v>699.52173913043475</v>
      </c>
      <c r="W8" s="28">
        <f t="shared" si="5"/>
        <v>563.47826086956525</v>
      </c>
      <c r="X8" s="28">
        <f t="shared" si="6"/>
        <v>711.6521739130435</v>
      </c>
    </row>
    <row r="9" spans="1:24" ht="23.25" x14ac:dyDescent="0.2">
      <c r="A9" s="1" t="s">
        <v>29</v>
      </c>
      <c r="B9" s="13">
        <v>30</v>
      </c>
      <c r="C9" s="2">
        <v>30</v>
      </c>
      <c r="D9" s="2" t="s">
        <v>1</v>
      </c>
      <c r="E9" s="2">
        <v>30</v>
      </c>
      <c r="F9" s="2">
        <v>29</v>
      </c>
      <c r="G9" s="2">
        <v>6</v>
      </c>
      <c r="H9" s="2">
        <v>20</v>
      </c>
      <c r="I9" s="2">
        <v>23</v>
      </c>
      <c r="J9" s="2">
        <v>30</v>
      </c>
      <c r="K9" s="1">
        <v>30</v>
      </c>
      <c r="L9" s="1">
        <v>25</v>
      </c>
      <c r="N9" s="15" t="s">
        <v>29</v>
      </c>
      <c r="O9" s="29">
        <f t="shared" si="7"/>
        <v>637.82608695652175</v>
      </c>
      <c r="P9" s="17" t="s">
        <v>1</v>
      </c>
      <c r="Q9" s="28">
        <f>E9*$E$13</f>
        <v>692.60869565217388</v>
      </c>
      <c r="R9" s="28">
        <f t="shared" si="0"/>
        <v>661.95652173913038</v>
      </c>
      <c r="S9" s="28">
        <f t="shared" si="1"/>
        <v>71.217391304347828</v>
      </c>
      <c r="T9" s="28">
        <f t="shared" si="2"/>
        <v>427.82608695652175</v>
      </c>
      <c r="U9" s="28">
        <f t="shared" si="3"/>
        <v>510</v>
      </c>
      <c r="V9" s="28">
        <f t="shared" si="4"/>
        <v>676.95652173913038</v>
      </c>
      <c r="W9" s="28">
        <f t="shared" si="5"/>
        <v>626.08695652173913</v>
      </c>
      <c r="X9" s="28">
        <f t="shared" si="6"/>
        <v>573.91304347826087</v>
      </c>
    </row>
    <row r="10" spans="1:24" ht="24" thickBot="1" x14ac:dyDescent="0.25">
      <c r="A10" s="1" t="s">
        <v>30</v>
      </c>
      <c r="B10" s="13">
        <v>31</v>
      </c>
      <c r="C10" s="1">
        <v>31</v>
      </c>
      <c r="D10" s="2" t="s">
        <v>1</v>
      </c>
      <c r="E10" s="1">
        <v>31</v>
      </c>
      <c r="F10" s="1">
        <v>31</v>
      </c>
      <c r="G10" s="1">
        <v>8</v>
      </c>
      <c r="H10" s="1">
        <v>31</v>
      </c>
      <c r="I10" s="1">
        <v>28</v>
      </c>
      <c r="J10" s="1">
        <v>31</v>
      </c>
      <c r="K10" s="1">
        <v>24</v>
      </c>
      <c r="L10" s="1">
        <v>31</v>
      </c>
      <c r="N10" s="16" t="s">
        <v>30</v>
      </c>
      <c r="O10" s="29">
        <f t="shared" si="7"/>
        <v>659.08695652173913</v>
      </c>
      <c r="P10" s="17" t="s">
        <v>1</v>
      </c>
      <c r="Q10" s="28">
        <f>E10*$E$13</f>
        <v>715.695652173913</v>
      </c>
      <c r="R10" s="28">
        <f t="shared" si="0"/>
        <v>707.60869565217388</v>
      </c>
      <c r="S10" s="28">
        <f t="shared" si="1"/>
        <v>94.956521739130437</v>
      </c>
      <c r="T10" s="28">
        <f t="shared" si="2"/>
        <v>663.13043478260863</v>
      </c>
      <c r="U10" s="28">
        <f t="shared" si="3"/>
        <v>620.86956521739137</v>
      </c>
      <c r="V10" s="28">
        <f t="shared" si="4"/>
        <v>699.52173913043475</v>
      </c>
      <c r="W10" s="28">
        <f t="shared" si="5"/>
        <v>500.86956521739131</v>
      </c>
      <c r="X10" s="28">
        <f t="shared" si="6"/>
        <v>711.6521739130435</v>
      </c>
    </row>
    <row r="11" spans="1:24" ht="28.5" customHeight="1" thickBot="1" x14ac:dyDescent="0.25">
      <c r="A11" s="5" t="s">
        <v>22</v>
      </c>
      <c r="B11" s="14">
        <f>SUM(B5:B10)</f>
        <v>184</v>
      </c>
      <c r="C11" s="5">
        <f>SUM(C5:C10)</f>
        <v>163</v>
      </c>
      <c r="D11" s="6" t="s">
        <v>1</v>
      </c>
      <c r="E11" s="5">
        <f>SUM(E5:E10)</f>
        <v>177</v>
      </c>
      <c r="F11" s="5">
        <f>SUM(F5:F10)</f>
        <v>175</v>
      </c>
      <c r="G11" s="5">
        <f t="shared" ref="G11:L11" si="9">SUM(G5:G10)</f>
        <v>91</v>
      </c>
      <c r="H11" s="5">
        <f t="shared" si="9"/>
        <v>164</v>
      </c>
      <c r="I11" s="5">
        <f>SUM(I5:I10)</f>
        <v>170</v>
      </c>
      <c r="J11" s="5">
        <f t="shared" si="9"/>
        <v>173</v>
      </c>
      <c r="K11" s="5">
        <f t="shared" si="9"/>
        <v>160</v>
      </c>
      <c r="L11" s="5">
        <f t="shared" si="9"/>
        <v>176</v>
      </c>
      <c r="M11" s="7"/>
      <c r="N11" s="24" t="s">
        <v>35</v>
      </c>
      <c r="O11" s="18">
        <f>SUM(O5:O10)</f>
        <v>3465.521739130435</v>
      </c>
      <c r="P11" s="17">
        <v>0</v>
      </c>
      <c r="Q11" s="18">
        <f t="shared" ref="Q11:X11" si="10">SUM(Q5:Q10)</f>
        <v>4086.391304347826</v>
      </c>
      <c r="R11" s="18">
        <f t="shared" si="10"/>
        <v>3994.5652173913045</v>
      </c>
      <c r="S11" s="18">
        <f t="shared" si="10"/>
        <v>1080.1304347826087</v>
      </c>
      <c r="T11" s="18">
        <f t="shared" si="10"/>
        <v>3508.1739130434776</v>
      </c>
      <c r="U11" s="18">
        <f t="shared" si="10"/>
        <v>3769.5652173913045</v>
      </c>
      <c r="V11" s="18">
        <f t="shared" si="10"/>
        <v>3903.782608695652</v>
      </c>
      <c r="W11" s="18">
        <f t="shared" si="10"/>
        <v>3339.1304347826085</v>
      </c>
      <c r="X11" s="18">
        <f t="shared" si="10"/>
        <v>4040.3478260869565</v>
      </c>
    </row>
    <row r="12" spans="1:24" ht="9.75" customHeight="1" x14ac:dyDescent="0.2"/>
    <row r="13" spans="1:24" ht="23.25" x14ac:dyDescent="0.5">
      <c r="A13" s="11" t="s">
        <v>24</v>
      </c>
      <c r="B13" s="11">
        <f>B11</f>
        <v>184</v>
      </c>
      <c r="C13" s="12">
        <f>(C11*24)/B13</f>
        <v>21.260869565217391</v>
      </c>
      <c r="D13" s="12" t="s">
        <v>1</v>
      </c>
      <c r="E13" s="12">
        <f>(E11*24)/B13</f>
        <v>23.086956521739129</v>
      </c>
      <c r="F13" s="12">
        <f>(F11*24)/B13</f>
        <v>22.826086956521738</v>
      </c>
      <c r="G13" s="12">
        <f>(G11*24)/B13</f>
        <v>11.869565217391305</v>
      </c>
      <c r="H13" s="12">
        <f>(H11*24)/B13</f>
        <v>21.391304347826086</v>
      </c>
      <c r="I13" s="12">
        <f>(I11*24)/B13</f>
        <v>22.173913043478262</v>
      </c>
      <c r="J13" s="12">
        <f>(J11*24)/B13</f>
        <v>22.565217391304348</v>
      </c>
      <c r="K13" s="12">
        <f>(K11*24)/B13</f>
        <v>20.869565217391305</v>
      </c>
      <c r="L13" s="12">
        <f>(L11*24)/B13</f>
        <v>22.956521739130434</v>
      </c>
    </row>
    <row r="14" spans="1:24" ht="23.25" customHeight="1" x14ac:dyDescent="0.2">
      <c r="A14" s="34" t="s">
        <v>38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N14" s="34" t="s">
        <v>37</v>
      </c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24" s="27" customFormat="1" ht="17.25" customHeight="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s="27" customFormat="1" ht="17.25" customHeight="1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1" x14ac:dyDescent="0.2">
      <c r="A17" s="25" t="s">
        <v>36</v>
      </c>
    </row>
  </sheetData>
  <mergeCells count="6">
    <mergeCell ref="N14:X14"/>
    <mergeCell ref="A14:L14"/>
    <mergeCell ref="A1:L1"/>
    <mergeCell ref="A2:A4"/>
    <mergeCell ref="B2:B4"/>
    <mergeCell ref="N2:N4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1-2019</vt:lpstr>
      <vt:lpstr>2-2019</vt:lpstr>
    </vt:vector>
  </TitlesOfParts>
  <Company>PTTGC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Chontiwa Yuttiwat</dc:creator>
  <cp:lastModifiedBy>Chontiwa Yuttiwat</cp:lastModifiedBy>
  <cp:lastPrinted>2020-01-24T08:53:49Z</cp:lastPrinted>
  <dcterms:created xsi:type="dcterms:W3CDTF">2019-08-29T03:22:35Z</dcterms:created>
  <dcterms:modified xsi:type="dcterms:W3CDTF">2020-01-24T10:31:09Z</dcterms:modified>
</cp:coreProperties>
</file>