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D:\Game\Warcraft III\Maps\Zulaman-WE\dev\"/>
    </mc:Choice>
  </mc:AlternateContent>
  <bookViews>
    <workbookView xWindow="0" yWindow="0" windowWidth="28800" windowHeight="12420" activeTab="5"/>
  </bookViews>
  <sheets>
    <sheet name="Glyph" sheetId="13" r:id="rId1"/>
    <sheet name="词缀" sheetId="1" r:id="rId2"/>
    <sheet name="通用" sheetId="3" r:id="rId3"/>
    <sheet name="物理" sheetId="4" r:id="rId4"/>
    <sheet name="防护" sheetId="5" r:id="rId5"/>
    <sheet name="法系" sheetId="6" r:id="rId6"/>
    <sheet name="一次性" sheetId="7" r:id="rId7"/>
    <sheet name="职业专精" sheetId="8" r:id="rId8"/>
    <sheet name="套装" sheetId="9" r:id="rId9"/>
    <sheet name="Boss掉落" sheetId="10" r:id="rId10"/>
    <sheet name="小怪掉落" sheetId="11" r:id="rId11"/>
    <sheet name="暗黑装备" sheetId="2" r:id="rId12"/>
  </sheets>
  <calcPr calcId="171027"/>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L4"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L3" i="11" l="1"/>
  <c r="I6" i="11" a="1"/>
  <c r="I6" i="11" s="1"/>
  <c r="C8" i="11"/>
  <c r="L7" i="11"/>
  <c r="D92" i="11"/>
  <c r="D91" i="11"/>
  <c r="E8" i="11"/>
  <c r="F7" i="11"/>
  <c r="G7" i="11" s="1"/>
  <c r="H7" i="11" s="1"/>
  <c r="D90" i="11"/>
  <c r="L5" i="11"/>
  <c r="I7" i="11" l="1"/>
  <c r="D95" i="11"/>
  <c r="D94" i="11"/>
  <c r="C9" i="11"/>
  <c r="E9" i="11"/>
  <c r="F8" i="11"/>
  <c r="G8" i="11" s="1"/>
  <c r="H8" i="11" s="1"/>
  <c r="D96" i="11"/>
  <c r="F9" i="11" l="1"/>
  <c r="G9" i="11" s="1"/>
  <c r="H9" i="11" s="1"/>
  <c r="E10" i="11"/>
  <c r="I8" i="11"/>
  <c r="C10" i="11"/>
  <c r="L9" i="11"/>
  <c r="I9" i="11" l="1"/>
  <c r="L6" i="11"/>
  <c r="L8" i="11"/>
  <c r="C11"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L10" i="11" l="1"/>
  <c r="E15" i="11"/>
  <c r="F14" i="11"/>
  <c r="G14" i="11" s="1"/>
  <c r="H14" i="11" s="1"/>
  <c r="C15" i="11"/>
  <c r="C16" i="11" l="1"/>
  <c r="I14" i="11" a="1"/>
  <c r="I14" i="11" s="1"/>
  <c r="E16" i="11"/>
  <c r="F15" i="11"/>
  <c r="G15" i="11" s="1"/>
  <c r="H15" i="11" s="1"/>
  <c r="H16" i="11" l="1"/>
  <c r="I15" i="11"/>
  <c r="E17" i="11"/>
  <c r="F16" i="11"/>
  <c r="G16" i="11" s="1"/>
  <c r="C17" i="11"/>
  <c r="L16" i="11"/>
  <c r="C18" i="11" l="1"/>
  <c r="L17" i="11"/>
  <c r="I16" i="11"/>
  <c r="F17" i="11"/>
  <c r="G17" i="11" s="1"/>
  <c r="H17" i="11" s="1"/>
  <c r="I17" i="11" s="1"/>
  <c r="E18" i="11"/>
  <c r="L14" i="11" l="1"/>
  <c r="L15" i="11"/>
  <c r="E19" i="11"/>
  <c r="F18" i="11"/>
  <c r="G18" i="11" s="1"/>
  <c r="H18" i="11" s="1"/>
  <c r="C19" i="11"/>
  <c r="C20" i="11" l="1"/>
  <c r="I18" i="11" a="1"/>
  <c r="I18" i="11" s="1"/>
  <c r="E20" i="11"/>
  <c r="F19" i="11"/>
  <c r="G19" i="11" s="1"/>
  <c r="H19" i="11" s="1"/>
  <c r="I19" i="11" l="1"/>
  <c r="F20" i="11"/>
  <c r="G20" i="11" s="1"/>
  <c r="H20" i="11" s="1"/>
  <c r="E21" i="11"/>
  <c r="C21" i="11"/>
  <c r="L18" i="11" l="1"/>
  <c r="I20" i="11"/>
  <c r="E22" i="11"/>
  <c r="F21" i="11"/>
  <c r="G21" i="11" s="1"/>
  <c r="H21" i="11" s="1"/>
  <c r="L19" i="11" s="1"/>
  <c r="C22" i="11"/>
  <c r="I21" i="11" l="1"/>
  <c r="L20" i="11"/>
  <c r="L21" i="11"/>
  <c r="C23" i="11"/>
  <c r="E23" i="11"/>
  <c r="F22" i="11"/>
  <c r="G22" i="11" s="1"/>
  <c r="H22" i="11" s="1"/>
  <c r="I22" i="11" l="1"/>
  <c r="E24" i="11"/>
  <c r="F23" i="11"/>
  <c r="G23" i="11" s="1"/>
  <c r="H23" i="11" s="1"/>
  <c r="L22" i="11" s="1"/>
  <c r="C24" i="11"/>
  <c r="I23" i="11" l="1"/>
  <c r="L23" i="11"/>
  <c r="F24" i="11"/>
  <c r="G24" i="11" s="1"/>
  <c r="H24" i="11" s="1"/>
  <c r="E25" i="11"/>
  <c r="C25" i="11"/>
  <c r="L24" i="11"/>
  <c r="I24" i="11" l="1"/>
  <c r="C26" i="11"/>
  <c r="E26" i="11"/>
  <c r="F25" i="11"/>
  <c r="G25" i="11" s="1"/>
  <c r="H25" i="11" s="1"/>
  <c r="I25" i="11" s="1"/>
  <c r="L25" i="11" l="1"/>
  <c r="C27" i="1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I35" i="11" l="1"/>
  <c r="F36" i="11"/>
  <c r="G36" i="11" s="1"/>
  <c r="H36" i="11" s="1"/>
  <c r="E37" i="11"/>
  <c r="C37" i="11"/>
  <c r="L36" i="11"/>
  <c r="I36" i="11" l="1"/>
  <c r="C38" i="11"/>
  <c r="L37" i="11"/>
  <c r="E38" i="11"/>
  <c r="F37" i="11"/>
  <c r="G37" i="11" s="1"/>
  <c r="H37" i="11" s="1"/>
  <c r="L35" i="11" s="1"/>
  <c r="I37" i="11" l="1"/>
  <c r="L34" i="11"/>
  <c r="C39" i="11"/>
  <c r="E39" i="11"/>
  <c r="F38" i="11"/>
  <c r="G38" i="11" s="1"/>
  <c r="H38" i="11" s="1"/>
  <c r="C40" i="11" l="1"/>
  <c r="E40" i="11"/>
  <c r="F39" i="11"/>
  <c r="G39" i="11" s="1"/>
  <c r="H39" i="11" s="1"/>
  <c r="I38" i="11"/>
  <c r="I39" i="11" l="1"/>
  <c r="E41" i="11"/>
  <c r="F40" i="11"/>
  <c r="G40" i="11" s="1"/>
  <c r="H40" i="11" s="1"/>
  <c r="C41" i="11"/>
  <c r="L40" i="11"/>
  <c r="I40" i="11" l="1"/>
  <c r="C42" i="11"/>
  <c r="L41" i="11"/>
  <c r="E42" i="11"/>
  <c r="F41" i="11"/>
  <c r="G41" i="11" s="1"/>
  <c r="H41" i="11" s="1"/>
  <c r="I41" i="11" l="1"/>
  <c r="L39" i="11"/>
  <c r="L38" i="1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E47" i="11"/>
  <c r="F46" i="11"/>
  <c r="G46" i="11" s="1"/>
  <c r="H46" i="11" s="1"/>
  <c r="L47" i="11" l="1"/>
  <c r="C48" i="11"/>
  <c r="I46" i="11"/>
  <c r="E48" i="11"/>
  <c r="F47" i="11"/>
  <c r="G47" i="11" s="1"/>
  <c r="H47" i="11" s="1"/>
  <c r="I47" i="11" l="1"/>
  <c r="C49" i="11"/>
  <c r="E49" i="11"/>
  <c r="F48" i="11"/>
  <c r="G48" i="11" s="1"/>
  <c r="H48" i="11" s="1"/>
  <c r="L46" i="11" s="1"/>
  <c r="I48" i="11" l="1"/>
  <c r="C50" i="11"/>
  <c r="L49" i="11"/>
  <c r="E50" i="11"/>
  <c r="F49" i="11"/>
  <c r="G49" i="11" s="1"/>
  <c r="H49" i="11" s="1"/>
  <c r="I49" i="11" s="1"/>
  <c r="L48" i="11" l="1"/>
  <c r="C51" i="11"/>
  <c r="E51" i="11"/>
  <c r="F50" i="11"/>
  <c r="G50" i="11" s="1"/>
  <c r="H50" i="11" s="1"/>
  <c r="I50" i="11" l="1"/>
  <c r="E52" i="11"/>
  <c r="F51" i="11"/>
  <c r="G51" i="11" s="1"/>
  <c r="H51" i="11" s="1"/>
  <c r="C52" i="11"/>
  <c r="I51" i="11" l="1"/>
  <c r="L52" i="11"/>
  <c r="C53" i="11"/>
  <c r="E53" i="11"/>
  <c r="F52" i="11"/>
  <c r="G52" i="11" s="1"/>
  <c r="H52" i="11" s="1"/>
  <c r="L50" i="11" l="1"/>
  <c r="E54" i="11"/>
  <c r="F53" i="11"/>
  <c r="G53" i="11" s="1"/>
  <c r="H53" i="11" s="1"/>
  <c r="I53" i="11" s="1"/>
  <c r="I52" i="11"/>
  <c r="C54" i="11"/>
  <c r="L53" i="11"/>
  <c r="L51" i="11" l="1"/>
  <c r="C55" i="1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L58" i="11"/>
  <c r="I58" i="11" l="1"/>
  <c r="L59" i="11"/>
  <c r="C60" i="11"/>
  <c r="E60" i="11"/>
  <c r="F59" i="11"/>
  <c r="G59" i="11" s="1"/>
  <c r="H59" i="11" s="1"/>
  <c r="I59" i="11" l="1"/>
  <c r="C61" i="11"/>
  <c r="E61" i="11"/>
  <c r="F60" i="11"/>
  <c r="G60" i="11" s="1"/>
  <c r="H60" i="11" s="1"/>
  <c r="I60" i="11" l="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E67" i="11"/>
  <c r="F66" i="11"/>
  <c r="G66" i="11" s="1"/>
  <c r="H66" i="11" s="1"/>
  <c r="I66" i="11" l="1"/>
  <c r="C68" i="11"/>
  <c r="E68" i="11"/>
  <c r="F67" i="11"/>
  <c r="G67" i="11" s="1"/>
  <c r="H67" i="11" s="1"/>
  <c r="L66" i="11" s="1"/>
  <c r="I67" i="11" l="1"/>
  <c r="L67" i="11"/>
  <c r="C69" i="11"/>
  <c r="L68" i="11"/>
  <c r="E69" i="11"/>
  <c r="F68" i="11"/>
  <c r="G68" i="11" s="1"/>
  <c r="H68" i="11" s="1"/>
  <c r="I68" i="11" l="1"/>
  <c r="E70" i="11"/>
  <c r="F69" i="11"/>
  <c r="G69" i="11" s="1"/>
  <c r="H69" i="11" s="1"/>
  <c r="I69" i="11" s="1"/>
  <c r="C70" i="11"/>
  <c r="L69" i="11"/>
  <c r="E71" i="11" l="1"/>
  <c r="F70" i="11"/>
  <c r="G70" i="11" s="1"/>
  <c r="H70" i="11" s="1"/>
  <c r="C71" i="11"/>
  <c r="I70" i="11" l="1"/>
  <c r="C72" i="11"/>
  <c r="E72" i="11"/>
  <c r="F71" i="11"/>
  <c r="G71" i="11" s="1"/>
  <c r="H71" i="11" s="1"/>
  <c r="I71" i="11" l="1"/>
  <c r="C73" i="11"/>
  <c r="L72" i="11"/>
  <c r="E73" i="11"/>
  <c r="F72" i="11"/>
  <c r="G72" i="11" s="1"/>
  <c r="H72" i="11" s="1"/>
  <c r="L71" i="11" s="1"/>
  <c r="I72" i="11" l="1"/>
  <c r="L70" i="11"/>
  <c r="C74" i="11"/>
  <c r="L73" i="11"/>
  <c r="E74" i="11"/>
  <c r="F73" i="11"/>
  <c r="G73" i="11" s="1"/>
  <c r="H73" i="11" s="1"/>
  <c r="I73" i="11" s="1"/>
  <c r="E75" i="11" l="1"/>
  <c r="F74" i="11"/>
  <c r="G74" i="11" s="1"/>
  <c r="H74" i="11" s="1"/>
  <c r="C75" i="11"/>
  <c r="C76" i="11" l="1"/>
  <c r="I74" i="11"/>
  <c r="E76" i="11"/>
  <c r="F75" i="11"/>
  <c r="G75" i="11" s="1"/>
  <c r="H75" i="11" s="1"/>
  <c r="I75" i="11" l="1"/>
  <c r="E77" i="11"/>
  <c r="F76" i="11"/>
  <c r="G76" i="11" s="1"/>
  <c r="H76" i="11" s="1"/>
  <c r="L75" i="11" s="1"/>
  <c r="C77" i="11"/>
  <c r="L76" i="11"/>
  <c r="I76" i="11" l="1"/>
  <c r="E78" i="11"/>
  <c r="F77" i="11"/>
  <c r="G77" i="11" s="1"/>
  <c r="H77" i="11" s="1"/>
  <c r="I77" i="11" s="1"/>
  <c r="C78" i="11"/>
  <c r="L77" i="11"/>
  <c r="E79" i="11" l="1"/>
  <c r="F78" i="11"/>
  <c r="G78" i="11" s="1"/>
  <c r="H78" i="11" s="1"/>
  <c r="L74" i="11"/>
  <c r="C79" i="11"/>
  <c r="L78" i="11"/>
  <c r="C80" i="11" l="1"/>
  <c r="L79" i="11"/>
  <c r="I78" i="11"/>
  <c r="E80" i="11"/>
  <c r="F79" i="11"/>
  <c r="G79" i="11" s="1"/>
  <c r="H79" i="11" s="1"/>
  <c r="I79" i="11" l="1"/>
  <c r="E81" i="11"/>
  <c r="F80" i="11"/>
  <c r="G80" i="11" s="1"/>
  <c r="H80"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L83" i="11"/>
  <c r="I83" i="11" l="1"/>
  <c r="E85" i="11"/>
  <c r="F84" i="11"/>
  <c r="G84" i="11" s="1"/>
  <c r="H84"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L94" i="11"/>
  <c r="E95" i="11"/>
  <c r="F94" i="11"/>
  <c r="G94" i="11" s="1"/>
  <c r="H94" i="11" s="1"/>
  <c r="I94" i="11" l="1"/>
  <c r="E96" i="11"/>
  <c r="F95" i="11"/>
  <c r="G95" i="11" s="1"/>
  <c r="H95" i="11" s="1"/>
  <c r="C96" i="11"/>
  <c r="I95" i="11" l="1"/>
  <c r="E97" i="11"/>
  <c r="F97" i="11" s="1"/>
  <c r="G97" i="11" s="1"/>
  <c r="F96" i="11"/>
  <c r="G96" i="11" s="1"/>
  <c r="H96" i="11" s="1"/>
  <c r="C97" i="11"/>
  <c r="L96" i="11"/>
  <c r="I96" i="11" l="1"/>
  <c r="H97" i="11"/>
  <c r="I97" i="11" s="1"/>
  <c r="L95" i="11"/>
  <c r="L97" i="11"/>
</calcChain>
</file>

<file path=xl/sharedStrings.xml><?xml version="1.0" encoding="utf-8"?>
<sst xmlns="http://schemas.openxmlformats.org/spreadsheetml/2006/main" count="889" uniqueCount="747">
  <si>
    <t>名称</t>
  </si>
  <si>
    <t>力量</t>
  </si>
  <si>
    <t>概率</t>
  </si>
  <si>
    <t>敏捷</t>
  </si>
  <si>
    <t>智力</t>
  </si>
  <si>
    <t>所有属性</t>
  </si>
  <si>
    <t>生命值</t>
  </si>
  <si>
    <t>法力值</t>
  </si>
  <si>
    <t>攻击强度</t>
  </si>
  <si>
    <t>暴击几率</t>
  </si>
  <si>
    <t>攻击速度</t>
  </si>
  <si>
    <t>法术强度</t>
  </si>
  <si>
    <t>法术暴击</t>
  </si>
  <si>
    <t>法术急速</t>
  </si>
  <si>
    <t>法力回复</t>
  </si>
  <si>
    <t>躲闪</t>
  </si>
  <si>
    <t>of Lion Heart</t>
  </si>
  <si>
    <t>TABLE_SIZE</t>
  </si>
  <si>
    <t>狮心之</t>
  </si>
  <si>
    <t>of Gorilla</t>
  </si>
  <si>
    <t>巨猿之</t>
  </si>
  <si>
    <t>怪物掉落价值区间</t>
  </si>
  <si>
    <t>RP_FACTOR</t>
  </si>
  <si>
    <t>因数</t>
  </si>
  <si>
    <t>of Fox</t>
  </si>
  <si>
    <t>红狐之</t>
  </si>
  <si>
    <t>实际概率</t>
  </si>
  <si>
    <t>of Brute</t>
  </si>
  <si>
    <t>累积</t>
  </si>
  <si>
    <t>蛮力之</t>
  </si>
  <si>
    <t>修正概率</t>
  </si>
  <si>
    <t>Roll</t>
  </si>
  <si>
    <t>Result</t>
  </si>
  <si>
    <t>RP_RELIC</t>
  </si>
  <si>
    <t>of Dexterity</t>
  </si>
  <si>
    <t>灵巧之</t>
  </si>
  <si>
    <t>of Wisdom</t>
  </si>
  <si>
    <t>学识之</t>
  </si>
  <si>
    <t>of Champion</t>
  </si>
  <si>
    <t>勇士之</t>
  </si>
  <si>
    <t>能量垂饰</t>
  </si>
  <si>
    <t>[词缀]</t>
  </si>
  <si>
    <t>of Butcher</t>
  </si>
  <si>
    <t>屠夫之</t>
  </si>
  <si>
    <t>艺人面罩</t>
  </si>
  <si>
    <t>of Assassin</t>
  </si>
  <si>
    <t>刺客之</t>
  </si>
  <si>
    <t>每秒回复4点法力值</t>
  </si>
  <si>
    <t>巫医法杖</t>
  </si>
  <si>
    <t>of Ranger</t>
  </si>
  <si>
    <t>刽子手之</t>
  </si>
  <si>
    <t>无光的新月徽记</t>
  </si>
  <si>
    <t>of Wizard</t>
  </si>
  <si>
    <t>巫师之</t>
  </si>
  <si>
    <t>of Priest</t>
  </si>
  <si>
    <t>祭司之</t>
  </si>
  <si>
    <t>每秒回复3点法力值</t>
  </si>
  <si>
    <t>of Guardian</t>
  </si>
  <si>
    <t>护卫之</t>
  </si>
  <si>
    <t>I01K</t>
  </si>
  <si>
    <t>+7智力</t>
  </si>
  <si>
    <t>使用：提高15点智力，持续20秒。</t>
  </si>
  <si>
    <t>依稀可以看出这个徽记曾经是漂亮的银色。</t>
  </si>
  <si>
    <t>阿尔萨斯的堕落</t>
  </si>
  <si>
    <t>命中：有15%的几率施展死亡缠绕，对目标造成400点伤害并使其受到的伤害提高3%。</t>
  </si>
  <si>
    <t>3 items</t>
  </si>
  <si>
    <t>complete set</t>
  </si>
  <si>
    <t>赋予邪恶光环，使附近所有友军的生命回复提升20点。</t>
  </si>
  <si>
    <t>复仇的决心</t>
  </si>
  <si>
    <t>ID</t>
  </si>
  <si>
    <t>点击以查看套装效果</t>
  </si>
  <si>
    <t>阿尔萨斯的堕落（复仇的决心，斯坦索姆惨剧，弑父者，霜之哀伤）</t>
  </si>
  <si>
    <t>贵族圆环</t>
  </si>
  <si>
    <t>减速之靴</t>
  </si>
  <si>
    <t>+1物理免伤。</t>
  </si>
  <si>
    <t>2 items</t>
  </si>
  <si>
    <t>这双靴子除了很重以外，没有什么特点了。</t>
  </si>
  <si>
    <t>“向梅尔甘尼斯复仇的决心无可动摇。”</t>
  </si>
  <si>
    <t>英勇面具</t>
  </si>
  <si>
    <t>＋4str +4agi</t>
  </si>
  <si>
    <t>勇气勋章</t>
  </si>
  <si>
    <t>＋4str +4int</t>
  </si>
  <si>
    <t>灵巧头巾</t>
  </si>
  <si>
    <t>＋4agi +4int</t>
  </si>
  <si>
    <t>医疗石</t>
  </si>
  <si>
    <t>每秒回复5点生命值</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</si>
  <si>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</si>
  <si>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</si>
  <si>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</si>
  <si>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</si>
  <si>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</si>
  <si>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</si>
  <si>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</si>
  <si>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使用:回复300-600点生命值</t>
  </si>
  <si>
    <t>“最后一步！”</t>
  </si>
  <si>
    <t>霜之哀伤</t>
  </si>
  <si>
    <t>魔法石</t>
  </si>
  <si>
    <t>命中：吸取造成的伤害11%的生命值。</t>
  </si>
  <si>
    <t>使用:回复200-400点法力值</t>
  </si>
  <si>
    <t>每秒吸取附近所有敌人30点生命值到自身。</t>
  </si>
  <si>
    <t>至尊二十一戒</t>
  </si>
  <si>
    <t>命中：吸取造成的伤害9%的法力值。</t>
  </si>
  <si>
    <t>对攻击目标会造成额外的法术伤害，对受伤的目标造成更高伤害。</t>
  </si>
  <si>
    <t>辛多雷宝珠</t>
  </si>
  <si>
    <t>图标</t>
  </si>
  <si>
    <t>属性-&gt;</t>
  </si>
  <si>
    <t>BOSS 掉落: 35% 橙色装备 + 65%橙色紫色消耗品 / 1 职业紫装 / 25% 绿装 + 75% 紫色BOSS / 5% 橙色全部 + 95% 绿色全部</t>
  </si>
  <si>
    <t>“巫妖王的礼物。”</t>
  </si>
  <si>
    <t>唯一方式</t>
  </si>
  <si>
    <t>使你的辛多雷之盾能提供20%额外的伤害减免，并且在开启时可以强迫附近所有敌人攻击你。</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</si>
  <si>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</si>
  <si>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</si>
  <si>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</si>
  <si>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</si>
  <si>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</si>
  <si>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</si>
  <si>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</si>
  <si>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</si>
  <si>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</si>
  <si>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</si>
  <si>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</si>
  <si>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</si>
  <si>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</si>
  <si>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</si>
  <si>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</si>
  <si>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</si>
  <si>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</si>
  <si>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</si>
  <si>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</si>
  <si>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医疗术使目标受到治疗增幅的效果翻倍，并且移除护盾术造成的虚弱效果。</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</si>
  <si>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</si>
  <si>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</si>
  <si>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</si>
  <si>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</si>
  <si>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</si>
  <si>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</si>
  <si>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</si>
  <si>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</si>
  <si>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</si>
  <si>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</si>
  <si>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</si>
  <si>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</si>
  <si>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</si>
  <si>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</si>
  <si>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</si>
  <si>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</si>
  <si>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</si>
  <si>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</si>
  <si>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</si>
  <si>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</si>
  <si>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</si>
  <si>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</si>
  <si>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</si>
  <si>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</si>
  <si>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</si>
  <si>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使你的风暴打击一定能冷却大地震击。</t>
  </si>
  <si>
    <t>采自雷霆山，这颗雷电花芯似乎拥有真正的雷电能量。</t>
  </si>
  <si>
    <t>I012</t>
  </si>
  <si>
    <t>the21ring</t>
  </si>
  <si>
    <t>前面二十个都是渣.</t>
  </si>
  <si>
    <t>限量版地精火箭靴</t>
  </si>
  <si>
    <t>Goblin Rocket Boots Limited Edition</t>
  </si>
  <si>
    <t>使用:提高300点移动速度,持续10秒.可能故障.</t>
  </si>
  <si>
    <t>无限</t>
  </si>
  <si>
    <t>长柄武器样式</t>
  </si>
  <si>
    <t>限量发售,可是毕竟是地精产品</t>
  </si>
  <si>
    <t>击中施展连锁闪电20级</t>
  </si>
  <si>
    <t>战歌之鼓</t>
  </si>
  <si>
    <t>Drum</t>
  </si>
  <si>
    <t>命中:标记目标,使其受到的伤害增加2%,持续3秒.</t>
  </si>
  <si>
    <t>赋予战歌光环:提升附近所有友军造成的伤害2%和受到的治疗效果10%.</t>
  </si>
  <si>
    <t>士气高涨,牛头人的秘密武器</t>
  </si>
  <si>
    <t>战斗召唤</t>
  </si>
  <si>
    <t>生命护符</t>
  </si>
  <si>
    <t>守护指环</t>
  </si>
  <si>
    <t>闪避护符</t>
  </si>
  <si>
    <t>莫罗斯的幸运齿轮</t>
  </si>
  <si>
    <t>+3%躲闪几率</t>
  </si>
  <si>
    <t>每秒回复12点生命值。</t>
  </si>
  <si>
    <t>在命中目标以后，造成30点法术伤害，受攻击强度和法术强度的影响。</t>
  </si>
  <si>
    <t>使用：提高30%的躲闪几率，持续10秒。</t>
  </si>
  <si>
    <t>从莫罗斯的幸运怀表上面卸下来的。</t>
  </si>
  <si>
    <t>攻击之爪</t>
  </si>
  <si>
    <t>神秘腰带</t>
  </si>
  <si>
    <t>加速手套</t>
  </si>
  <si>
    <t>刺杀剑</t>
  </si>
  <si>
    <t>在命中目标以后，吸取造成伤害7%的生命值和法力值。</t>
  </si>
  <si>
    <t>使用：命令怒吼，提升附近900码范围内所有友军的最大生命值200点，持续60秒。</t>
  </si>
  <si>
    <t>罗密欧的过期毒药</t>
  </si>
  <si>
    <t>诅咒铠甲</t>
  </si>
  <si>
    <t>命中：有25%的几率对目标造成80-115点法术伤害。</t>
  </si>
  <si>
    <t>历史</t>
  </si>
  <si>
    <t>I00K</t>
  </si>
  <si>
    <t>还能用。</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</si>
  <si>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</si>
  <si>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</si>
  <si>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</si>
  <si>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</si>
  <si>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</si>
  <si>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</si>
  <si>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</si>
  <si>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</si>
  <si>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</si>
  <si>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</si>
  <si>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</si>
  <si>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</si>
  <si>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</si>
  <si>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</si>
  <si>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</si>
  <si>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</si>
  <si>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</si>
  <si>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</si>
  <si>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</si>
  <si>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</si>
  <si>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</si>
  <si>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降低敌人魔法抗性光环12级</t>
  </si>
  <si>
    <t>提升35移动速度</t>
  </si>
  <si>
    <t>325%点攻击力</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</si>
  <si>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</si>
  <si>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</si>
  <si>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</si>
  <si>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</si>
  <si>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</si>
  <si>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</si>
  <si>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</si>
  <si>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</si>
  <si>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</si>
  <si>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</si>
  <si>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</si>
  <si>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</si>
  <si>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</si>
  <si>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</si>
  <si>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</si>
  <si>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</si>
  <si>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</si>
  <si>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</si>
  <si>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</si>
  <si>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</si>
  <si>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攻击目标抗性降低14</t>
  </si>
  <si>
    <t>末日防御者徽记</t>
  </si>
  <si>
    <t>提升暴击40%</t>
  </si>
  <si>
    <t>I01A</t>
  </si>
  <si>
    <t>提升血量5(按等级)</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</si>
  <si>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</si>
  <si>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</si>
  <si>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</si>
  <si>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</si>
  <si>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</si>
  <si>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</si>
  <si>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</si>
  <si>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</si>
  <si>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</si>
  <si>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</si>
  <si>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</si>
  <si>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</si>
  <si>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</si>
  <si>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</si>
  <si>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</si>
  <si>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</si>
  <si>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</si>
  <si>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30次吸收法术伤害护盾21级</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</si>
  <si>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</si>
  <si>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</si>
  <si>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</si>
  <si>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</si>
  <si>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</si>
  <si>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</si>
  <si>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</si>
  <si>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</si>
  <si>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</si>
  <si>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</si>
  <si>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</si>
  <si>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</si>
  <si>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</si>
  <si>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</si>
  <si>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</si>
  <si>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</si>
  <si>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ffcc00历史</t>
  </si>
  <si>
    <t>比龙脊奖章好多了.</t>
  </si>
  <si>
    <t>盔甲/护符</t>
  </si>
  <si>
    <t>赋予无限光环，使附近600码范围内所有敌人受到的法术伤害提高5%。</t>
  </si>
  <si>
    <t>提升法伤2级</t>
  </si>
  <si>
    <t>45移动速度</t>
  </si>
  <si>
    <t>在造成任何法术伤害的时候，有10%的概率对目标敌人施展闪电链，造成150点法术伤害。</t>
  </si>
  <si>
    <t>775点防御力,8%免伤</t>
  </si>
  <si>
    <t>提升力量0.75(按等级)</t>
  </si>
  <si>
    <t>死亡呼吸</t>
  </si>
  <si>
    <t>提升血量5%</t>
  </si>
  <si>
    <t>I001</t>
  </si>
  <si>
    <t>无限是薄暮之魂的灵魂精华，它所蕴含的闪电能量让先知德雷克萨尔都感到惊叹，传说带有绿色云状光环的薄暮之魂是所有探险者的噩梦。</t>
  </si>
  <si>
    <t>杀死一个敌人+14HP</t>
  </si>
  <si>
    <t>15%受损的生命化为法力的提升</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</si>
  <si>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</si>
  <si>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</si>
  <si>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</si>
  <si>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</si>
  <si>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</si>
  <si>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</si>
  <si>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</si>
  <si>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</si>
  <si>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使用可以自动TP远离怪物</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</si>
  <si>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</si>
  <si>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</si>
  <si>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</si>
  <si>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</si>
  <si>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</si>
  <si>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</si>
  <si>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ff8c00神器</t>
  </si>
  <si>
    <t>饥荒</t>
  </si>
  <si>
    <t>在造成任何法术伤害的时候，有10%的概率使敌人中毒，受到持续性的法术伤害，受瓶中能量影响。</t>
  </si>
  <si>
    <t>野蛮的武器</t>
  </si>
  <si>
    <t>30IAS</t>
  </si>
  <si>
    <t>370点攻击力</t>
  </si>
  <si>
    <t>命中：有30%的几率击退敌人。</t>
  </si>
  <si>
    <t>无视防御</t>
  </si>
  <si>
    <t>附加850点魔法伤害</t>
  </si>
  <si>
    <t>使用：召唤一个魔法瓶投掷到目标区域，释放出里面的邪恶生物对区域内的敌人造成持续的法术伤害。</t>
  </si>
  <si>
    <t>吸血攻击12%</t>
  </si>
  <si>
    <t>“逆风者亡！”</t>
  </si>
  <si>
    <t>提升力量10</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</si>
  <si>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</si>
  <si>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</si>
  <si>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</si>
  <si>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</si>
  <si>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</si>
  <si>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</si>
  <si>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</si>
  <si>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刚毅</t>
  </si>
  <si>
    <t>盔甲</t>
  </si>
  <si>
    <t>被击中概率施放冰甲15级</t>
  </si>
  <si>
    <t>上古之神克苏恩的本体虽然被消灭，可是他的堕落触须形成的无面者在地之深渊无处不在。</t>
  </si>
  <si>
    <t>25%法术急速</t>
  </si>
  <si>
    <t>300%攻击力</t>
  </si>
  <si>
    <t>15防御,200%防御力</t>
  </si>
  <si>
    <t>提升血量1.5(按等级)</t>
  </si>
  <si>
    <t>自动回血7/S</t>
  </si>
  <si>
    <t>抗魔1%,30%</t>
  </si>
  <si>
    <t>降低物理伤害7点</t>
  </si>
  <si>
    <t>12%受损的生命化为法力的提升</t>
  </si>
  <si>
    <t>信心</t>
  </si>
  <si>
    <t>远程武器</t>
  </si>
  <si>
    <t>狂热光环15级</t>
  </si>
  <si>
    <t>330%点攻击力</t>
  </si>
  <si>
    <t>附加120点魔法伤害</t>
  </si>
  <si>
    <t>魔抗15%</t>
  </si>
  <si>
    <t>10%杀死怪物召唤骷髅</t>
  </si>
  <si>
    <t>最后希望</t>
  </si>
  <si>
    <t>剑</t>
  </si>
  <si>
    <t>被击中施展能量消解11级</t>
  </si>
  <si>
    <t>击中施展生命偷取18级</t>
  </si>
  <si>
    <t>击中施展闪电球20级</t>
  </si>
  <si>
    <t>物理攻击光环17级</t>
  </si>
  <si>
    <t>375%点攻击力</t>
  </si>
  <si>
    <t>提升暴击70%</t>
  </si>
  <si>
    <t>长柄/武器</t>
  </si>
  <si>
    <t>击中施展剧毒新星20级</t>
  </si>
  <si>
    <t>60%IAS</t>
  </si>
  <si>
    <t>400攻击力</t>
  </si>
  <si>
    <t>破甲25%</t>
  </si>
  <si>
    <t>7%法力偷取</t>
  </si>
  <si>
    <t>15%吸血攻击</t>
  </si>
  <si>
    <t>30所有属性</t>
  </si>
  <si>
    <t>战争召唤</t>
  </si>
  <si>
    <t>斧子/武器</t>
  </si>
  <si>
    <t>BOSS掉落唯一</t>
  </si>
  <si>
    <t>提升法伤1级</t>
  </si>
  <si>
    <t>40%IAS</t>
  </si>
  <si>
    <t>290%攻击力</t>
  </si>
  <si>
    <t>30点魔法伤害</t>
  </si>
  <si>
    <t>7%吸血攻击</t>
  </si>
  <si>
    <t>回血12/S</t>
  </si>
  <si>
    <t>命令怒吼6级</t>
  </si>
  <si>
    <t>精神</t>
  </si>
  <si>
    <t>匕首/剑</t>
  </si>
  <si>
    <t>35%法术急速</t>
  </si>
  <si>
    <t>220血</t>
  </si>
  <si>
    <t>112法力</t>
  </si>
  <si>
    <t>附加79点魔法伤害</t>
  </si>
  <si>
    <t>降低魔法伤害16点</t>
  </si>
  <si>
    <t>长柄/法杖</t>
  </si>
  <si>
    <t>回蓝光环17级</t>
  </si>
  <si>
    <t>260%攻击力,9攻击力</t>
  </si>
  <si>
    <t>附加45点魔法伤害</t>
  </si>
  <si>
    <t>6双倍打击</t>
  </si>
  <si>
    <t>5所有属性</t>
  </si>
  <si>
    <t>击杀+2法力</t>
  </si>
  <si>
    <t>橡树之心</t>
  </si>
  <si>
    <t>法杖/连枷</t>
  </si>
  <si>
    <t>提升法伤3级</t>
  </si>
  <si>
    <t>40%法术急速</t>
  </si>
  <si>
    <t>14魔法伤害</t>
  </si>
  <si>
    <t>7%吸蓝攻击</t>
  </si>
  <si>
    <t>10敏捷</t>
  </si>
  <si>
    <t>回血20/S</t>
  </si>
  <si>
    <t>提升法力15%</t>
  </si>
  <si>
    <t>30%魔抗</t>
  </si>
  <si>
    <t>召唤橡木智者4级25次</t>
  </si>
  <si>
    <t>流亡</t>
  </si>
  <si>
    <t>盾牌</t>
  </si>
  <si>
    <t>击中施展5级生命偷取</t>
  </si>
  <si>
    <t>16级防御力光环</t>
  </si>
  <si>
    <t>提升法伤2级(圣骑士专用)</t>
  </si>
  <si>
    <t>30%格挡</t>
  </si>
  <si>
    <t>冰冻攻击</t>
  </si>
  <si>
    <t>260%防御</t>
  </si>
  <si>
    <t>回血7/s</t>
  </si>
  <si>
    <t>3%魔抗</t>
  </si>
  <si>
    <t>石块</t>
  </si>
  <si>
    <t>护甲</t>
  </si>
  <si>
    <t>290%防御</t>
  </si>
  <si>
    <t>16力量</t>
  </si>
  <si>
    <t>160血</t>
  </si>
  <si>
    <t>10智力</t>
  </si>
  <si>
    <t>15%抗魔</t>
  </si>
  <si>
    <t>召唤岩石傀儡16级16次</t>
  </si>
  <si>
    <t>荆棘</t>
  </si>
  <si>
    <t>21级荆棘光环</t>
  </si>
  <si>
    <t>50%毒伤</t>
  </si>
  <si>
    <t>300防御</t>
  </si>
  <si>
    <t>5%最大法力</t>
  </si>
  <si>
    <t>15%回蓝</t>
  </si>
  <si>
    <t>1%抗魔,40%抗性</t>
  </si>
  <si>
    <t>击杀回血13</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</si>
  <si>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</si>
  <si>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</si>
  <si>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</si>
  <si>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</si>
  <si>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</si>
  <si>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</si>
  <si>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</si>
  <si>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</si>
  <si>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</si>
  <si>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</si>
  <si>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</si>
  <si>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</si>
  <si>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</si>
  <si>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</si>
  <si>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</si>
  <si>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</si>
  <si>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</si>
  <si>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</si>
  <si>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</si>
  <si>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</si>
  <si>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</si>
  <si>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</si>
  <si>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</si>
  <si>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</si>
  <si>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</si>
  <si>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</si>
  <si>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</si>
  <si>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</si>
  <si>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</si>
  <si>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</si>
  <si>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</si>
  <si>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</si>
  <si>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</si>
  <si>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</si>
  <si>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</si>
  <si>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</si>
  <si>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</si>
  <si>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</si>
  <si>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</si>
  <si>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</si>
  <si>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</si>
  <si>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</si>
  <si>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</si>
  <si>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</si>
  <si>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</si>
  <si>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</si>
  <si>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</si>
  <si>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</si>
  <si>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</si>
  <si>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</si>
  <si>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</si>
  <si>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</si>
  <si>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</si>
  <si>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</si>
  <si>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</si>
  <si>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</si>
  <si>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</si>
  <si>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</si>
  <si>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</si>
  <si>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</si>
  <si>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</si>
  <si>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</si>
  <si>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</si>
  <si>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</si>
  <si>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</si>
  <si>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</si>
  <si>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</si>
  <si>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</si>
  <si>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</si>
  <si>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</si>
  <si>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</si>
  <si>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</si>
  <si>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</si>
  <si>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</si>
  <si>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</si>
  <si>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</si>
  <si>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</si>
  <si>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</si>
  <si>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</si>
  <si>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</si>
  <si>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</si>
  <si>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</si>
  <si>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</si>
  <si>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</si>
  <si>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</si>
  <si>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</si>
  <si>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</si>
  <si>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</si>
  <si>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</si>
  <si>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</si>
  <si>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</si>
  <si>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</si>
  <si>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</si>
  <si>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</si>
  <si>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</si>
  <si>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</si>
  <si>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</si>
  <si>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</si>
  <si>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</si>
  <si>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</si>
  <si>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</si>
  <si>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</si>
  <si>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</si>
  <si>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</si>
  <si>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</si>
  <si>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</si>
  <si>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</si>
  <si>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</si>
  <si>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</si>
  <si>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</si>
  <si>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</si>
  <si>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</si>
  <si>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</si>
  <si>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</si>
  <si>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</si>
  <si>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</si>
  <si>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</si>
  <si>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</si>
  <si>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</si>
  <si>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</si>
  <si>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</si>
  <si>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</si>
  <si>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</si>
  <si>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</si>
  <si>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</si>
  <si>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</si>
  <si>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</si>
  <si>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</si>
  <si>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</si>
  <si>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</si>
  <si>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</si>
  <si>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</si>
  <si>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</si>
  <si>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</si>
  <si>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</si>
  <si>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</si>
  <si>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</si>
  <si>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</si>
  <si>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</si>
  <si>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</si>
  <si>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</si>
  <si>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</si>
  <si>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</si>
  <si>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</si>
  <si>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</si>
  <si>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</si>
  <si>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</si>
  <si>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</si>
  <si>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</si>
  <si>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</si>
  <si>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</si>
  <si>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</si>
  <si>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</si>
  <si>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</si>
  <si>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</si>
  <si>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</si>
  <si>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</si>
  <si>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</si>
  <si>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</si>
  <si>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</si>
  <si>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</si>
  <si>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</si>
  <si>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</si>
  <si>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</si>
  <si>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</si>
  <si>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</si>
  <si>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</si>
  <si>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</si>
  <si>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</si>
  <si>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</si>
  <si>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</si>
  <si>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</si>
  <si>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</si>
  <si>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</si>
  <si>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</si>
  <si>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</si>
  <si>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</si>
  <si>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</si>
  <si>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</si>
  <si>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+100法力值</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</si>
  <si>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</si>
  <si>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</si>
  <si>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</si>
  <si>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</si>
  <si>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</si>
  <si>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</si>
  <si>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</si>
  <si>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</si>
  <si>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</si>
  <si>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</si>
  <si>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</si>
  <si>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</si>
  <si>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</si>
  <si>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</si>
  <si>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+80生命值</t>
  </si>
  <si>
    <t>+2物理免伤</t>
  </si>
  <si>
    <t>+1%躲闪几率</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</si>
  <si>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</si>
  <si>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</si>
  <si>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</si>
  <si>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</si>
  <si>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</si>
  <si>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</si>
  <si>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</si>
  <si>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</si>
  <si>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</si>
  <si>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</si>
  <si>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</si>
  <si>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</si>
  <si>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</si>
  <si>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</si>
  <si>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-10%受到的法术伤害</t>
  </si>
  <si>
    <t>+5攻击强度</t>
  </si>
  <si>
    <t>+5%攻击速度</t>
  </si>
  <si>
    <t>+3%暴击几率</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</si>
  <si>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</si>
  <si>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</si>
  <si>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</si>
  <si>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</si>
  <si>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</si>
  <si>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</si>
  <si>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</si>
  <si>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</si>
  <si>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</si>
  <si>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</si>
  <si>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</si>
  <si>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</si>
  <si>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</si>
  <si>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</si>
  <si>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</si>
  <si>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</si>
  <si>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</si>
  <si>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</si>
  <si>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</si>
  <si>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</si>
  <si>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+5力量</t>
  </si>
  <si>
    <t>+5敏捷</t>
  </si>
  <si>
    <t>+5智力</t>
  </si>
  <si>
    <t>+8力量</t>
  </si>
  <si>
    <t>+8敏捷</t>
  </si>
  <si>
    <t>+8攻击强度</t>
  </si>
  <si>
    <t>+1%暴击几率</t>
  </si>
  <si>
    <t>+2%法术急速</t>
  </si>
  <si>
    <t>+75生命值</t>
  </si>
  <si>
    <t>+3所有属性</t>
  </si>
  <si>
    <t>+21所有属性</t>
  </si>
  <si>
    <t>+120生命上限</t>
  </si>
  <si>
    <t>+175法力上限</t>
  </si>
  <si>
    <t>+1%躲闪</t>
  </si>
  <si>
    <t>+20移动速度</t>
  </si>
  <si>
    <t>+20点攻击强度</t>
  </si>
  <si>
    <t>+15点法术强度</t>
  </si>
  <si>
    <t>+7攻击强度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</si>
  <si>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</si>
  <si>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</si>
  <si>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</si>
  <si>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</si>
  <si>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</si>
  <si>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</si>
  <si>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</si>
  <si>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</si>
  <si>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</si>
  <si>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</si>
  <si>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</si>
  <si>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+22法术强度</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</si>
  <si>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</si>
  <si>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</si>
  <si>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</si>
  <si>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</si>
  <si>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</si>
  <si>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</si>
  <si>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</si>
  <si>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</si>
  <si>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</si>
  <si>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</si>
  <si>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</si>
  <si>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</si>
  <si>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</si>
  <si>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</si>
  <si>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“法力”</t>
  </si>
  <si>
    <t>等级</t>
  </si>
  <si>
    <t>使用后恢复20%的法力值。</t>
  </si>
  <si>
    <t>使用后恢复40%的法力值。</t>
  </si>
  <si>
    <t>使用后恢复10%的法力值。</t>
  </si>
  <si>
    <t>使用后恢复30%的法力值。</t>
  </si>
  <si>
    <t>“坚毅”</t>
  </si>
  <si>
    <t>每秒恢复5点生命值，使用后恢复10%的生命值。</t>
  </si>
  <si>
    <t>每秒恢复10点生命值，使用后恢复20%的生命值。</t>
  </si>
  <si>
    <t>每秒恢复15点生命值，使用后恢复30%的生命值。</t>
  </si>
  <si>
    <t>每秒恢复20点生命值，使用后恢复40%的生命值。</t>
  </si>
  <si>
    <t>使用后恢复50%的法力值。并且在接下来的10秒内，每秒恢复5%的法力值。</t>
  </si>
  <si>
    <t>每秒恢复1%的生命值，至少恢复30点，使用后恢复50%的生命值。</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</si>
  <si>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</si>
  <si>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</si>
  <si>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</si>
  <si>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</si>
  <si>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</si>
  <si>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</si>
  <si>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</si>
  <si>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</si>
  <si>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</si>
  <si>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</si>
  <si>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</si>
  <si>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“野熊”</t>
  </si>
  <si>
    <t>+4力量。</t>
  </si>
  <si>
    <t>+8力量。</t>
  </si>
  <si>
    <t>+12力量。</t>
  </si>
  <si>
    <t>+16力量。</t>
  </si>
  <si>
    <t>+20力量，攻击时有一定几率对附近200码范围内的一个敌人造成等同伤害，如果没有额外目标，那么对当前目标造成50%额外伤害。</t>
  </si>
  <si>
    <t>+50攻击强度，开启后，造成的所有伤害提高30%，持续15秒。</t>
  </si>
  <si>
    <t>“智者”</t>
  </si>
  <si>
    <t>+4智力。</t>
  </si>
  <si>
    <t>+8智力。</t>
  </si>
  <si>
    <t>+12智力。</t>
  </si>
  <si>
    <t>+16智力。</t>
  </si>
  <si>
    <t>“盗贼”</t>
  </si>
  <si>
    <t>+20智力，施法成功时，有一定几率提升50点智力，持续15秒。</t>
  </si>
  <si>
    <t>+4敏捷。</t>
  </si>
  <si>
    <t>+8敏捷。</t>
  </si>
  <si>
    <t>+12敏捷。</t>
  </si>
  <si>
    <t>+16敏捷。</t>
  </si>
  <si>
    <t>+20敏捷，攻击时有一定几率提升50%攻击速度，持续15秒。</t>
  </si>
  <si>
    <t>符文名</t>
  </si>
  <si>
    <t>“强袭”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</si>
</sst>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0"/>
      <color rgb="FF000000"/>
      <name val="Arial"/>
    </font>
    <font>
      <sz val="10"/>
      <color rgb="FF000000"/>
      <name val="Arial"/>
    </font>
    <font>
      <sz val="10"/>
      <name val="Arial"/>
    </font>
    <font>
      <sz val="10"/>
      <color rgb="FF38761D"/>
      <name val="Arial"/>
    </font>
    <font>
      <sz val="10"/>
      <color rgb="FF9900FF"/>
      <name val="Arial"/>
    </font>
    <font>
      <sz val="10"/>
      <color rgb="FFFF9900"/>
      <name val="Arial"/>
    </font>
    <font>
      <sz val="10"/>
      <color rgb="FF000000"/>
      <name val="宋体"/>
    </font>
    <font>
      <sz val="10"/>
      <color rgb="FF38761D"/>
      <name val="宋体"/>
    </font>
    <font>
      <sz val="10"/>
      <color rgb="FF9900FF"/>
      <name val="宋体"/>
    </font>
    <font>
      <sz val="10"/>
      <color rgb="FFFF9900"/>
      <name val="宋体"/>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sz val="10"/>
      <color rgb="FFB7B7B7"/>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Calibri"/>
      <family val="2"/>
      <scheme val="minor"/>
    </font>
  </fonts>
  <fills count="8">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28" fillId="7" borderId="0" applyNumberFormat="0" applyBorder="0" applyAlignment="0" applyProtection="0"/>
  </cellStyleXfs>
  <cellXfs count="79">
    <xf numFmtId="0" fontId="0" fillId="0" borderId="0" xfId="0" applyFont="1" applyAlignment="1">
      <alignment wrapText="1"/>
    </xf>
    <xf numFmtId="0" fontId="1"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6" fillId="6" borderId="0" xfId="0" applyFont="1" applyFill="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6" borderId="0" xfId="0" applyFont="1" applyFill="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49" fontId="12" fillId="0" borderId="0" xfId="0" applyNumberFormat="1" applyFont="1" applyAlignment="1">
      <alignment vertical="center"/>
    </xf>
    <xf numFmtId="49" fontId="13" fillId="0" borderId="0" xfId="0" applyNumberFormat="1" applyFont="1" applyAlignment="1">
      <alignment vertical="center"/>
    </xf>
    <xf numFmtId="49" fontId="14" fillId="0" borderId="0" xfId="0" applyNumberFormat="1" applyFont="1" applyAlignment="1">
      <alignment vertical="center"/>
    </xf>
    <xf numFmtId="49" fontId="15" fillId="0" borderId="0" xfId="0" applyNumberFormat="1" applyFont="1" applyAlignment="1">
      <alignment vertical="center"/>
    </xf>
    <xf numFmtId="49" fontId="12" fillId="0" borderId="0" xfId="0" applyNumberFormat="1" applyFont="1" applyAlignment="1"/>
    <xf numFmtId="0" fontId="12" fillId="0" borderId="0" xfId="0" applyFont="1" applyAlignment="1">
      <alignment wrapText="1"/>
    </xf>
    <xf numFmtId="0" fontId="12" fillId="0" borderId="0" xfId="0" applyFont="1" applyAlignment="1"/>
    <xf numFmtId="0" fontId="10" fillId="0" borderId="0" xfId="0" applyFont="1" applyAlignment="1"/>
    <xf numFmtId="0" fontId="16" fillId="0" borderId="0" xfId="0" applyFont="1" applyAlignment="1"/>
    <xf numFmtId="0" fontId="11" fillId="0" borderId="0" xfId="0" applyFont="1" applyAlignment="1"/>
    <xf numFmtId="0" fontId="19" fillId="0" borderId="0" xfId="0" applyFont="1" applyAlignment="1"/>
    <xf numFmtId="0" fontId="20" fillId="0" borderId="0" xfId="0" applyFont="1" applyAlignment="1"/>
    <xf numFmtId="49" fontId="10" fillId="0" borderId="0" xfId="0" applyNumberFormat="1" applyFont="1" applyAlignment="1"/>
    <xf numFmtId="49" fontId="16" fillId="0" borderId="0" xfId="0" applyNumberFormat="1" applyFont="1" applyAlignment="1"/>
    <xf numFmtId="49" fontId="11" fillId="0" borderId="0" xfId="0" applyNumberFormat="1" applyFont="1" applyAlignment="1"/>
    <xf numFmtId="49" fontId="18" fillId="0" borderId="0" xfId="0" applyNumberFormat="1" applyFont="1" applyAlignment="1"/>
    <xf numFmtId="49" fontId="13" fillId="0" borderId="0" xfId="0" applyNumberFormat="1" applyFont="1" applyAlignment="1"/>
    <xf numFmtId="49" fontId="19" fillId="0" borderId="0" xfId="0" applyNumberFormat="1" applyFont="1" applyAlignment="1"/>
    <xf numFmtId="49" fontId="14" fillId="0" borderId="0" xfId="0" applyNumberFormat="1" applyFont="1" applyAlignment="1"/>
    <xf numFmtId="49" fontId="20" fillId="0" borderId="0" xfId="0" applyNumberFormat="1" applyFont="1" applyAlignment="1"/>
    <xf numFmtId="0" fontId="17" fillId="0" borderId="0" xfId="0" applyFont="1" applyAlignment="1"/>
    <xf numFmtId="49" fontId="17" fillId="0" borderId="0" xfId="0" applyNumberFormat="1" applyFont="1" applyAlignment="1"/>
    <xf numFmtId="0" fontId="21" fillId="0" borderId="0" xfId="0" applyFont="1" applyAlignment="1">
      <alignment wrapText="1"/>
    </xf>
    <xf numFmtId="0" fontId="21" fillId="3" borderId="0" xfId="0" applyFont="1" applyFill="1" applyAlignment="1">
      <alignment wrapText="1"/>
    </xf>
    <xf numFmtId="0" fontId="21" fillId="4" borderId="0" xfId="0" applyFont="1" applyFill="1" applyAlignment="1">
      <alignment wrapText="1"/>
    </xf>
    <xf numFmtId="0" fontId="12" fillId="3" borderId="0" xfId="0" applyFont="1" applyFill="1" applyAlignment="1">
      <alignment wrapText="1"/>
    </xf>
    <xf numFmtId="0" fontId="12" fillId="4" borderId="0" xfId="0" applyFont="1" applyFill="1" applyAlignment="1">
      <alignment wrapText="1"/>
    </xf>
    <xf numFmtId="0" fontId="0" fillId="0" borderId="0" xfId="0" applyFont="1" applyAlignment="1"/>
    <xf numFmtId="49" fontId="22" fillId="0" borderId="0" xfId="0" applyNumberFormat="1" applyFont="1" applyAlignment="1"/>
    <xf numFmtId="49" fontId="23" fillId="0" borderId="0" xfId="0" applyNumberFormat="1" applyFont="1" applyAlignment="1"/>
    <xf numFmtId="49" fontId="24" fillId="0" borderId="0" xfId="0" applyNumberFormat="1" applyFont="1" applyAlignment="1"/>
    <xf numFmtId="49" fontId="25" fillId="0" borderId="0" xfId="0" applyNumberFormat="1" applyFont="1" applyAlignment="1"/>
    <xf numFmtId="49" fontId="26" fillId="0" borderId="0" xfId="0" applyNumberFormat="1" applyFont="1" applyAlignment="1"/>
    <xf numFmtId="0" fontId="2" fillId="0" borderId="0" xfId="0" applyFont="1" applyAlignment="1"/>
    <xf numFmtId="0" fontId="27" fillId="0" borderId="0" xfId="0" applyFont="1" applyAlignment="1"/>
    <xf numFmtId="0" fontId="12" fillId="5" borderId="0" xfId="0" applyFont="1" applyFill="1" applyAlignment="1"/>
    <xf numFmtId="4" fontId="2" fillId="0" borderId="0" xfId="0" applyNumberFormat="1" applyFont="1" applyAlignment="1"/>
    <xf numFmtId="0" fontId="2" fillId="2" borderId="0" xfId="0" applyFont="1" applyFill="1" applyAlignment="1"/>
    <xf numFmtId="4" fontId="2" fillId="2" borderId="0" xfId="0" applyNumberFormat="1" applyFont="1" applyFill="1" applyAlignment="1"/>
    <xf numFmtId="0" fontId="12" fillId="0" borderId="0" xfId="0" applyFont="1" applyAlignment="1"/>
    <xf numFmtId="0" fontId="12" fillId="0" borderId="0" xfId="0" applyFont="1" applyAlignment="1"/>
    <xf numFmtId="0" fontId="12" fillId="0" borderId="0" xfId="0" applyFont="1" applyFill="1" applyAlignment="1"/>
    <xf numFmtId="0" fontId="29" fillId="0" borderId="0" xfId="0" applyFont="1" applyFill="1" applyAlignment="1">
      <alignment horizontal="center" vertical="center"/>
    </xf>
    <xf numFmtId="0" fontId="21" fillId="0" borderId="0" xfId="0" applyFont="1" applyFill="1" applyAlignment="1">
      <alignment vertical="center"/>
    </xf>
    <xf numFmtId="0" fontId="21" fillId="0" borderId="0" xfId="0" applyFont="1" applyAlignment="1"/>
    <xf numFmtId="0" fontId="12" fillId="0" borderId="0" xfId="0" applyFont="1" applyFill="1" applyBorder="1" applyAlignment="1">
      <alignment vertical="center"/>
    </xf>
    <xf numFmtId="0" fontId="17" fillId="0" borderId="0" xfId="0" applyFont="1" applyFill="1" applyBorder="1" applyAlignment="1">
      <alignment horizontal="center" vertical="center"/>
    </xf>
    <xf numFmtId="0" fontId="17" fillId="0" borderId="0" xfId="0" applyFont="1" applyFill="1" applyAlignment="1"/>
    <xf numFmtId="0" fontId="17" fillId="0" borderId="0" xfId="0" applyNumberFormat="1" applyFont="1" applyFill="1" applyBorder="1" applyAlignment="1">
      <alignment vertical="center"/>
    </xf>
    <xf numFmtId="0" fontId="30" fillId="0" borderId="0" xfId="1" applyNumberFormat="1" applyFont="1" applyFill="1" applyBorder="1" applyAlignment="1">
      <alignment vertical="center"/>
    </xf>
    <xf numFmtId="0" fontId="29" fillId="0" borderId="0" xfId="0" applyNumberFormat="1" applyFont="1" applyFill="1" applyAlignment="1">
      <alignment vertical="center"/>
    </xf>
    <xf numFmtId="0" fontId="30" fillId="0" borderId="0" xfId="1" applyNumberFormat="1" applyFont="1" applyFill="1" applyBorder="1" applyAlignment="1">
      <alignment vertical="center"/>
    </xf>
    <xf numFmtId="0" fontId="17" fillId="0" borderId="0" xfId="0" applyNumberFormat="1" applyFont="1" applyFill="1" applyAlignment="1"/>
    <xf numFmtId="0" fontId="17" fillId="0" borderId="0" xfId="0" applyFont="1" applyFill="1" applyBorder="1" applyAlignment="1">
      <alignment vertical="center"/>
    </xf>
    <xf numFmtId="0" fontId="29" fillId="0" borderId="0" xfId="0" applyFont="1" applyFill="1" applyAlignment="1">
      <alignment horizontal="center"/>
    </xf>
    <xf numFmtId="0" fontId="30" fillId="0" borderId="0" xfId="1" applyFont="1" applyFill="1" applyBorder="1" applyAlignment="1">
      <alignment horizontal="center" vertical="center"/>
    </xf>
    <xf numFmtId="0" fontId="12" fillId="0" borderId="0" xfId="0" applyFont="1" applyAlignment="1"/>
    <xf numFmtId="0" fontId="12" fillId="0" borderId="0" xfId="0" quotePrefix="1" applyFont="1" applyFill="1" applyBorder="1" applyAlignment="1">
      <alignment vertical="center"/>
    </xf>
    <xf numFmtId="0" fontId="17" fillId="0" borderId="0" xfId="0" applyFont="1" applyFill="1" applyAlignment="1">
      <alignment horizontal="center"/>
    </xf>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zoomScaleNormal="100" workbookViewId="0">
      <pane xSplit="2" ySplit="1" topLeftCell="C2" activePane="bottomRight" state="frozenSplit"/>
      <selection pane="topRight" activeCell="D1" sqref="D1"/>
      <selection pane="bottomLeft" activeCell="A2" sqref="A2"/>
      <selection pane="bottomRight" activeCell="C3" sqref="C3"/>
    </sheetView>
  </sheetViews>
  <sheetFormatPr defaultColWidth="17.28515625" defaultRowHeight="16.5" x14ac:dyDescent="0.35"/>
  <cols>
    <col min="1" max="1" width="8.42578125" style="78" bestFit="1" customWidth="1"/>
    <col min="2" max="2" width="4.7109375" style="72" bestFit="1" customWidth="1"/>
    <col min="3" max="3" width="114.140625" style="61" bestFit="1" customWidth="1"/>
    <col min="4" max="4" width="3.7109375" style="67" bestFit="1" customWidth="1"/>
    <col min="5" max="16384" width="17.28515625" style="59"/>
  </cols>
  <sheetData>
    <row r="1" spans="1:4" s="64" customFormat="1" x14ac:dyDescent="0.35">
      <c r="A1" s="62" t="s">
        <v>745</v>
      </c>
      <c r="B1" s="70" t="s">
        <v>703</v>
      </c>
      <c r="C1" s="63" t="s">
        <v>699</v>
      </c>
      <c r="D1" s="74" t="s">
        <v>700</v>
      </c>
    </row>
    <row r="2" spans="1:4" x14ac:dyDescent="0.35">
      <c r="A2" s="66" t="s">
        <v>726</v>
      </c>
      <c r="B2" s="69">
        <v>1</v>
      </c>
      <c r="C2" s="77" t="s">
        <v>727</v>
      </c>
      <c r="D2" s="73"/>
    </row>
    <row r="3" spans="1:4" x14ac:dyDescent="0.35">
      <c r="A3" s="75"/>
      <c r="B3" s="69">
        <v>2</v>
      </c>
      <c r="C3" s="77" t="s">
        <v>728</v>
      </c>
      <c r="D3" s="73"/>
    </row>
    <row r="4" spans="1:4" x14ac:dyDescent="0.35">
      <c r="A4" s="75"/>
      <c r="B4" s="69">
        <v>3</v>
      </c>
      <c r="C4" s="77" t="s">
        <v>729</v>
      </c>
      <c r="D4" s="73"/>
    </row>
    <row r="5" spans="1:4" x14ac:dyDescent="0.35">
      <c r="A5" s="75"/>
      <c r="B5" s="69">
        <v>4</v>
      </c>
      <c r="C5" s="77" t="s">
        <v>730</v>
      </c>
      <c r="D5" s="73"/>
    </row>
    <row r="6" spans="1:4" x14ac:dyDescent="0.35">
      <c r="A6" s="75"/>
      <c r="B6" s="69">
        <v>5</v>
      </c>
      <c r="C6" s="77" t="s">
        <v>731</v>
      </c>
      <c r="D6" s="73"/>
    </row>
    <row r="7" spans="1:4" x14ac:dyDescent="0.35">
      <c r="A7" s="66" t="s">
        <v>738</v>
      </c>
      <c r="B7" s="68">
        <v>1</v>
      </c>
      <c r="C7" s="77" t="s">
        <v>740</v>
      </c>
      <c r="D7" s="73"/>
    </row>
    <row r="8" spans="1:4" x14ac:dyDescent="0.35">
      <c r="A8" s="66"/>
      <c r="B8" s="68">
        <v>2</v>
      </c>
      <c r="C8" s="77" t="s">
        <v>741</v>
      </c>
      <c r="D8" s="73"/>
    </row>
    <row r="9" spans="1:4" x14ac:dyDescent="0.35">
      <c r="A9" s="66"/>
      <c r="B9" s="68">
        <v>3</v>
      </c>
      <c r="C9" s="77" t="s">
        <v>742</v>
      </c>
      <c r="D9" s="73"/>
    </row>
    <row r="10" spans="1:4" x14ac:dyDescent="0.35">
      <c r="A10" s="66"/>
      <c r="B10" s="68">
        <v>4</v>
      </c>
      <c r="C10" s="77" t="s">
        <v>743</v>
      </c>
      <c r="D10" s="73"/>
    </row>
    <row r="11" spans="1:4" x14ac:dyDescent="0.35">
      <c r="A11" s="66"/>
      <c r="B11" s="68">
        <v>5</v>
      </c>
      <c r="C11" s="77" t="s">
        <v>744</v>
      </c>
      <c r="D11" s="73"/>
    </row>
    <row r="12" spans="1:4" x14ac:dyDescent="0.35">
      <c r="A12" s="66" t="s">
        <v>733</v>
      </c>
      <c r="B12" s="69">
        <v>1</v>
      </c>
      <c r="C12" s="77" t="s">
        <v>734</v>
      </c>
      <c r="D12" s="73"/>
    </row>
    <row r="13" spans="1:4" x14ac:dyDescent="0.35">
      <c r="A13" s="75"/>
      <c r="B13" s="69">
        <v>2</v>
      </c>
      <c r="C13" s="77" t="s">
        <v>735</v>
      </c>
      <c r="D13" s="73"/>
    </row>
    <row r="14" spans="1:4" x14ac:dyDescent="0.35">
      <c r="A14" s="75"/>
      <c r="B14" s="69">
        <v>3</v>
      </c>
      <c r="C14" s="77" t="s">
        <v>736</v>
      </c>
      <c r="D14" s="73"/>
    </row>
    <row r="15" spans="1:4" x14ac:dyDescent="0.35">
      <c r="A15" s="75"/>
      <c r="B15" s="69">
        <v>4</v>
      </c>
      <c r="C15" s="77" t="s">
        <v>737</v>
      </c>
      <c r="D15" s="73"/>
    </row>
    <row r="16" spans="1:4" x14ac:dyDescent="0.35">
      <c r="A16" s="75"/>
      <c r="B16" s="69">
        <v>5</v>
      </c>
      <c r="C16" s="77" t="s">
        <v>739</v>
      </c>
      <c r="D16" s="73"/>
    </row>
    <row r="17" spans="1:4" x14ac:dyDescent="0.35">
      <c r="A17" s="66" t="s">
        <v>701</v>
      </c>
      <c r="B17" s="68">
        <v>1</v>
      </c>
      <c r="C17" s="77" t="s">
        <v>721</v>
      </c>
      <c r="D17" s="73"/>
    </row>
    <row r="18" spans="1:4" x14ac:dyDescent="0.35">
      <c r="A18" s="66"/>
      <c r="B18" s="68">
        <v>2</v>
      </c>
      <c r="C18" s="77" t="s">
        <v>722</v>
      </c>
      <c r="D18" s="73"/>
    </row>
    <row r="19" spans="1:4" x14ac:dyDescent="0.35">
      <c r="A19" s="66"/>
      <c r="B19" s="68">
        <v>3</v>
      </c>
      <c r="C19" s="77" t="s">
        <v>723</v>
      </c>
      <c r="D19" s="73"/>
    </row>
    <row r="20" spans="1:4" x14ac:dyDescent="0.35">
      <c r="A20" s="66"/>
      <c r="B20" s="68">
        <v>4</v>
      </c>
      <c r="C20" s="77" t="s">
        <v>724</v>
      </c>
      <c r="D20" s="73"/>
    </row>
    <row r="21" spans="1:4" x14ac:dyDescent="0.35">
      <c r="A21" s="66"/>
      <c r="B21" s="68">
        <v>5</v>
      </c>
      <c r="C21" s="77" t="s">
        <v>725</v>
      </c>
      <c r="D21" s="73">
        <v>60</v>
      </c>
    </row>
    <row r="22" spans="1:4" x14ac:dyDescent="0.35">
      <c r="A22" s="66" t="s">
        <v>746</v>
      </c>
      <c r="B22" s="68">
        <v>1</v>
      </c>
      <c r="C22" s="77" t="s">
        <v>206</v>
      </c>
      <c r="D22" s="73"/>
    </row>
    <row r="23" spans="1:4" x14ac:dyDescent="0.35">
      <c r="A23" s="66"/>
      <c r="B23" s="68">
        <v>2</v>
      </c>
      <c r="C23" s="77" t="s">
        <v>639</v>
      </c>
      <c r="D23" s="73"/>
    </row>
    <row r="24" spans="1:4" x14ac:dyDescent="0.35">
      <c r="A24" s="66"/>
      <c r="B24" s="68">
        <v>3</v>
      </c>
      <c r="C24" s="77" t="s">
        <v>642</v>
      </c>
      <c r="D24" s="73"/>
    </row>
    <row r="25" spans="1:4" x14ac:dyDescent="0.35">
      <c r="A25" s="66"/>
      <c r="B25" s="68">
        <v>4</v>
      </c>
      <c r="C25" s="77" t="s">
        <v>654</v>
      </c>
      <c r="D25" s="73"/>
    </row>
    <row r="26" spans="1:4" x14ac:dyDescent="0.35">
      <c r="A26" s="66"/>
      <c r="B26" s="68">
        <v>5</v>
      </c>
      <c r="C26" s="77" t="s">
        <v>732</v>
      </c>
      <c r="D26" s="73">
        <v>60</v>
      </c>
    </row>
    <row r="27" spans="1:4" x14ac:dyDescent="0.35">
      <c r="A27" s="75" t="s">
        <v>708</v>
      </c>
      <c r="B27" s="71">
        <v>1</v>
      </c>
      <c r="C27" s="77" t="s">
        <v>716</v>
      </c>
      <c r="D27" s="73">
        <v>60</v>
      </c>
    </row>
    <row r="28" spans="1:4" x14ac:dyDescent="0.35">
      <c r="A28" s="75"/>
      <c r="B28" s="71">
        <v>2</v>
      </c>
      <c r="C28" s="77" t="s">
        <v>717</v>
      </c>
      <c r="D28" s="73">
        <v>60</v>
      </c>
    </row>
    <row r="29" spans="1:4" x14ac:dyDescent="0.35">
      <c r="A29" s="75"/>
      <c r="B29" s="71">
        <v>3</v>
      </c>
      <c r="C29" s="77" t="s">
        <v>718</v>
      </c>
      <c r="D29" s="73">
        <v>60</v>
      </c>
    </row>
    <row r="30" spans="1:4" x14ac:dyDescent="0.35">
      <c r="A30" s="75"/>
      <c r="B30" s="71">
        <v>4</v>
      </c>
      <c r="C30" s="77" t="s">
        <v>719</v>
      </c>
      <c r="D30" s="73">
        <v>60</v>
      </c>
    </row>
    <row r="31" spans="1:4" x14ac:dyDescent="0.35">
      <c r="A31" s="75"/>
      <c r="B31" s="71">
        <v>5</v>
      </c>
      <c r="C31" s="77" t="s">
        <v>720</v>
      </c>
      <c r="D31" s="73">
        <v>60</v>
      </c>
    </row>
    <row r="32" spans="1:4" x14ac:dyDescent="0.35">
      <c r="A32" s="66" t="s">
        <v>715</v>
      </c>
      <c r="B32" s="69">
        <v>1</v>
      </c>
      <c r="C32" s="65" t="s">
        <v>709</v>
      </c>
      <c r="D32" s="73">
        <v>60</v>
      </c>
    </row>
    <row r="33" spans="1:4" x14ac:dyDescent="0.35">
      <c r="A33" s="75"/>
      <c r="B33" s="69">
        <v>2</v>
      </c>
      <c r="C33" s="65" t="s">
        <v>710</v>
      </c>
      <c r="D33" s="73">
        <v>60</v>
      </c>
    </row>
    <row r="34" spans="1:4" x14ac:dyDescent="0.35">
      <c r="A34" s="75"/>
      <c r="B34" s="69">
        <v>3</v>
      </c>
      <c r="C34" s="65" t="s">
        <v>711</v>
      </c>
      <c r="D34" s="73">
        <v>60</v>
      </c>
    </row>
    <row r="35" spans="1:4" x14ac:dyDescent="0.35">
      <c r="A35" s="75"/>
      <c r="B35" s="69">
        <v>4</v>
      </c>
      <c r="C35" s="65" t="s">
        <v>712</v>
      </c>
      <c r="D35" s="73">
        <v>60</v>
      </c>
    </row>
    <row r="36" spans="1:4" x14ac:dyDescent="0.35">
      <c r="A36" s="75"/>
      <c r="B36" s="69">
        <v>5</v>
      </c>
      <c r="C36" s="65" t="s">
        <v>714</v>
      </c>
      <c r="D36" s="73">
        <v>60</v>
      </c>
    </row>
    <row r="37" spans="1:4" x14ac:dyDescent="0.35">
      <c r="A37" s="66" t="s">
        <v>702</v>
      </c>
      <c r="B37" s="68">
        <v>1</v>
      </c>
      <c r="C37" s="65" t="s">
        <v>706</v>
      </c>
      <c r="D37" s="73">
        <v>60</v>
      </c>
    </row>
    <row r="38" spans="1:4" x14ac:dyDescent="0.35">
      <c r="A38" s="66"/>
      <c r="B38" s="68">
        <v>2</v>
      </c>
      <c r="C38" s="65" t="s">
        <v>704</v>
      </c>
      <c r="D38" s="73">
        <v>60</v>
      </c>
    </row>
    <row r="39" spans="1:4" x14ac:dyDescent="0.35">
      <c r="A39" s="66"/>
      <c r="B39" s="68">
        <v>3</v>
      </c>
      <c r="C39" s="65" t="s">
        <v>707</v>
      </c>
      <c r="D39" s="73">
        <v>60</v>
      </c>
    </row>
    <row r="40" spans="1:4" x14ac:dyDescent="0.35">
      <c r="A40" s="66"/>
      <c r="B40" s="68">
        <v>4</v>
      </c>
      <c r="C40" s="65" t="s">
        <v>705</v>
      </c>
      <c r="D40" s="73">
        <v>60</v>
      </c>
    </row>
    <row r="41" spans="1:4" x14ac:dyDescent="0.35">
      <c r="A41" s="66"/>
      <c r="B41" s="68">
        <v>5</v>
      </c>
      <c r="C41" s="65" t="s">
        <v>713</v>
      </c>
      <c r="D41" s="73">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4"/>
  <sheetViews>
    <sheetView workbookViewId="0">
      <pane ySplit="1" topLeftCell="A2" activePane="bottomLeft" state="frozen"/>
      <selection pane="bottomLeft" activeCell="B9" sqref="B9"/>
    </sheetView>
  </sheetViews>
  <sheetFormatPr defaultColWidth="14.42578125" defaultRowHeight="16.5" x14ac:dyDescent="0.35"/>
  <cols>
    <col min="1" max="16" width="17.28515625" style="24" customWidth="1"/>
    <col min="17" max="16384" width="14.42578125" style="24"/>
  </cols>
  <sheetData>
    <row r="1" spans="1:16" x14ac:dyDescent="0.35">
      <c r="C1" s="24" t="s">
        <v>1</v>
      </c>
      <c r="D1" s="24" t="s">
        <v>3</v>
      </c>
      <c r="E1" s="24" t="s">
        <v>4</v>
      </c>
      <c r="F1" s="24" t="s">
        <v>5</v>
      </c>
      <c r="G1" s="24" t="s">
        <v>6</v>
      </c>
      <c r="H1" s="24" t="s">
        <v>7</v>
      </c>
      <c r="I1" s="24" t="s">
        <v>8</v>
      </c>
      <c r="J1" s="24" t="s">
        <v>9</v>
      </c>
      <c r="K1" s="24" t="s">
        <v>10</v>
      </c>
      <c r="L1" s="24" t="s">
        <v>11</v>
      </c>
      <c r="M1" s="24" t="s">
        <v>12</v>
      </c>
      <c r="N1" s="24" t="s">
        <v>13</v>
      </c>
      <c r="O1" s="24" t="s">
        <v>14</v>
      </c>
      <c r="P1" s="24" t="s">
        <v>15</v>
      </c>
    </row>
    <row r="2" spans="1:16" x14ac:dyDescent="0.35">
      <c r="A2" s="24" t="s">
        <v>16</v>
      </c>
      <c r="B2" s="24" t="s">
        <v>18</v>
      </c>
      <c r="C2" s="24" t="s">
        <v>658</v>
      </c>
      <c r="D2" s="24" t="s">
        <v>659</v>
      </c>
    </row>
    <row r="3" spans="1:16" x14ac:dyDescent="0.35">
      <c r="A3" s="24" t="s">
        <v>19</v>
      </c>
      <c r="B3" s="24" t="s">
        <v>20</v>
      </c>
      <c r="C3" s="24" t="s">
        <v>658</v>
      </c>
      <c r="E3" s="24" t="s">
        <v>660</v>
      </c>
    </row>
    <row r="4" spans="1:16" x14ac:dyDescent="0.35">
      <c r="A4" s="24" t="s">
        <v>24</v>
      </c>
      <c r="B4" s="24" t="s">
        <v>25</v>
      </c>
      <c r="D4" s="24" t="s">
        <v>659</v>
      </c>
      <c r="E4" s="24" t="s">
        <v>660</v>
      </c>
    </row>
    <row r="5" spans="1:16" x14ac:dyDescent="0.35">
      <c r="A5" s="24" t="s">
        <v>27</v>
      </c>
      <c r="B5" s="24" t="s">
        <v>29</v>
      </c>
      <c r="C5" s="24" t="s">
        <v>661</v>
      </c>
    </row>
    <row r="6" spans="1:16" x14ac:dyDescent="0.35">
      <c r="A6" s="24" t="s">
        <v>34</v>
      </c>
      <c r="B6" s="24" t="s">
        <v>35</v>
      </c>
      <c r="D6" s="24" t="s">
        <v>662</v>
      </c>
    </row>
    <row r="7" spans="1:16" x14ac:dyDescent="0.35">
      <c r="A7" s="24" t="s">
        <v>36</v>
      </c>
      <c r="B7" s="24" t="s">
        <v>37</v>
      </c>
      <c r="E7" s="24" t="s">
        <v>198</v>
      </c>
    </row>
    <row r="8" spans="1:16" x14ac:dyDescent="0.35">
      <c r="A8" s="24" t="s">
        <v>38</v>
      </c>
      <c r="B8" s="24" t="s">
        <v>39</v>
      </c>
      <c r="C8" s="24" t="s">
        <v>658</v>
      </c>
      <c r="I8" s="24" t="s">
        <v>663</v>
      </c>
    </row>
    <row r="9" spans="1:16" x14ac:dyDescent="0.35">
      <c r="A9" s="24" t="s">
        <v>42</v>
      </c>
      <c r="B9" s="24" t="s">
        <v>43</v>
      </c>
      <c r="C9" s="24" t="s">
        <v>658</v>
      </c>
      <c r="J9" s="24" t="s">
        <v>664</v>
      </c>
    </row>
    <row r="10" spans="1:16" x14ac:dyDescent="0.35">
      <c r="A10" s="24" t="s">
        <v>45</v>
      </c>
      <c r="B10" s="24" t="s">
        <v>46</v>
      </c>
      <c r="D10" s="24" t="s">
        <v>659</v>
      </c>
      <c r="J10" s="24" t="s">
        <v>664</v>
      </c>
    </row>
    <row r="11" spans="1:16" x14ac:dyDescent="0.35">
      <c r="A11" s="24" t="s">
        <v>49</v>
      </c>
      <c r="B11" s="24" t="s">
        <v>50</v>
      </c>
      <c r="D11" s="24" t="s">
        <v>659</v>
      </c>
      <c r="I11" s="24" t="s">
        <v>663</v>
      </c>
    </row>
    <row r="12" spans="1:16" x14ac:dyDescent="0.35">
      <c r="A12" s="24" t="s">
        <v>52</v>
      </c>
      <c r="B12" s="24" t="s">
        <v>53</v>
      </c>
      <c r="E12" s="24" t="s">
        <v>660</v>
      </c>
      <c r="N12" s="24" t="s">
        <v>665</v>
      </c>
    </row>
    <row r="13" spans="1:16" x14ac:dyDescent="0.35">
      <c r="A13" s="24" t="s">
        <v>54</v>
      </c>
      <c r="B13" s="24" t="s">
        <v>55</v>
      </c>
      <c r="E13" s="24" t="s">
        <v>660</v>
      </c>
      <c r="O13" s="24" t="s">
        <v>56</v>
      </c>
    </row>
    <row r="14" spans="1:16" x14ac:dyDescent="0.35">
      <c r="A14" s="24" t="s">
        <v>57</v>
      </c>
      <c r="B14" s="24" t="s">
        <v>58</v>
      </c>
      <c r="G14" s="24" t="s">
        <v>666</v>
      </c>
      <c r="P14" s="24" t="s">
        <v>619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C61"/>
  <sheetViews>
    <sheetView topLeftCell="A37" workbookViewId="0">
      <selection activeCell="B22" sqref="B22"/>
    </sheetView>
  </sheetViews>
  <sheetFormatPr defaultColWidth="14.42578125" defaultRowHeight="16.5" x14ac:dyDescent="0.35"/>
  <cols>
    <col min="1" max="1" width="33.85546875" style="24" customWidth="1"/>
    <col min="2" max="2" width="17.28515625" style="32" customWidth="1"/>
    <col min="3" max="3" width="125.85546875" style="24" customWidth="1"/>
    <col min="4" max="7" width="17.28515625" style="24" customWidth="1"/>
    <col min="8" max="16384" width="14.42578125" style="24"/>
  </cols>
  <sheetData>
    <row r="2" spans="1:3" x14ac:dyDescent="0.35">
      <c r="A2" s="24" t="s">
        <v>72</v>
      </c>
      <c r="C2" s="24" t="s">
        <v>41</v>
      </c>
    </row>
    <row r="3" spans="1:3" x14ac:dyDescent="0.35">
      <c r="C3" s="24" t="s">
        <v>667</v>
      </c>
    </row>
    <row r="5" spans="1:3" x14ac:dyDescent="0.35">
      <c r="A5" s="24" t="s">
        <v>73</v>
      </c>
      <c r="C5" s="24" t="s">
        <v>74</v>
      </c>
    </row>
    <row r="6" spans="1:3" x14ac:dyDescent="0.35">
      <c r="B6" s="34"/>
      <c r="C6" s="36" t="s">
        <v>76</v>
      </c>
    </row>
    <row r="8" spans="1:3" x14ac:dyDescent="0.35">
      <c r="A8" s="24" t="s">
        <v>78</v>
      </c>
      <c r="C8" s="24" t="s">
        <v>79</v>
      </c>
    </row>
    <row r="9" spans="1:3" x14ac:dyDescent="0.35">
      <c r="A9" s="24" t="s">
        <v>80</v>
      </c>
      <c r="C9" s="24" t="s">
        <v>81</v>
      </c>
    </row>
    <row r="10" spans="1:3" x14ac:dyDescent="0.35">
      <c r="A10" s="24" t="s">
        <v>82</v>
      </c>
      <c r="C10" s="24" t="s">
        <v>83</v>
      </c>
    </row>
    <row r="12" spans="1:3" x14ac:dyDescent="0.35">
      <c r="A12" s="33" t="s">
        <v>84</v>
      </c>
      <c r="B12" s="34"/>
      <c r="C12" s="24" t="s">
        <v>85</v>
      </c>
    </row>
    <row r="13" spans="1:3" x14ac:dyDescent="0.35">
      <c r="A13" s="33"/>
      <c r="B13" s="34"/>
      <c r="C13" s="35" t="s">
        <v>93</v>
      </c>
    </row>
    <row r="14" spans="1:3" x14ac:dyDescent="0.35">
      <c r="A14" s="33"/>
      <c r="B14" s="34"/>
    </row>
    <row r="15" spans="1:3" x14ac:dyDescent="0.35">
      <c r="A15" s="33" t="s">
        <v>96</v>
      </c>
      <c r="B15" s="34"/>
      <c r="C15" s="24" t="s">
        <v>47</v>
      </c>
    </row>
    <row r="16" spans="1:3" x14ac:dyDescent="0.35">
      <c r="A16" s="33"/>
      <c r="B16" s="34"/>
      <c r="C16" s="35" t="s">
        <v>98</v>
      </c>
    </row>
    <row r="18" spans="1:3" x14ac:dyDescent="0.35">
      <c r="A18" s="37" t="s">
        <v>100</v>
      </c>
      <c r="B18" s="34" t="s">
        <v>157</v>
      </c>
      <c r="C18" s="24" t="s">
        <v>668</v>
      </c>
    </row>
    <row r="19" spans="1:3" x14ac:dyDescent="0.35">
      <c r="A19" s="37" t="s">
        <v>158</v>
      </c>
      <c r="B19" s="34"/>
      <c r="C19" s="36" t="s">
        <v>159</v>
      </c>
    </row>
    <row r="21" spans="1:3" x14ac:dyDescent="0.35">
      <c r="A21" s="37" t="s">
        <v>160</v>
      </c>
      <c r="B21" s="34"/>
      <c r="C21" s="24" t="s">
        <v>669</v>
      </c>
    </row>
    <row r="22" spans="1:3" x14ac:dyDescent="0.35">
      <c r="A22" s="37" t="s">
        <v>161</v>
      </c>
      <c r="B22" s="34"/>
      <c r="C22" s="24" t="s">
        <v>670</v>
      </c>
    </row>
    <row r="23" spans="1:3" x14ac:dyDescent="0.35">
      <c r="C23" s="24" t="s">
        <v>671</v>
      </c>
    </row>
    <row r="24" spans="1:3" x14ac:dyDescent="0.35">
      <c r="C24" s="24" t="s">
        <v>672</v>
      </c>
    </row>
    <row r="25" spans="1:3" x14ac:dyDescent="0.35">
      <c r="B25" s="34"/>
      <c r="C25" s="35" t="s">
        <v>162</v>
      </c>
    </row>
    <row r="26" spans="1:3" x14ac:dyDescent="0.35">
      <c r="B26" s="34"/>
      <c r="C26" s="36" t="s">
        <v>165</v>
      </c>
    </row>
    <row r="28" spans="1:3" x14ac:dyDescent="0.35">
      <c r="A28" s="37" t="s">
        <v>167</v>
      </c>
      <c r="B28" s="34"/>
      <c r="C28" s="24" t="s">
        <v>643</v>
      </c>
    </row>
    <row r="29" spans="1:3" x14ac:dyDescent="0.35">
      <c r="A29" s="37" t="s">
        <v>168</v>
      </c>
      <c r="B29" s="34"/>
      <c r="C29" s="24" t="s">
        <v>169</v>
      </c>
    </row>
    <row r="30" spans="1:3" x14ac:dyDescent="0.35">
      <c r="C30" s="24" t="s">
        <v>170</v>
      </c>
    </row>
    <row r="31" spans="1:3" x14ac:dyDescent="0.35">
      <c r="B31" s="34"/>
      <c r="C31" s="36" t="s">
        <v>171</v>
      </c>
    </row>
    <row r="35" spans="1:3" x14ac:dyDescent="0.35">
      <c r="A35" s="39" t="s">
        <v>172</v>
      </c>
      <c r="B35" s="34"/>
      <c r="C35" s="24" t="s">
        <v>673</v>
      </c>
    </row>
    <row r="36" spans="1:3" x14ac:dyDescent="0.35">
      <c r="C36" s="24" t="s">
        <v>674</v>
      </c>
    </row>
    <row r="37" spans="1:3" x14ac:dyDescent="0.35">
      <c r="C37" s="24" t="s">
        <v>178</v>
      </c>
    </row>
    <row r="38" spans="1:3" x14ac:dyDescent="0.35">
      <c r="B38" s="34"/>
      <c r="C38" s="35" t="s">
        <v>179</v>
      </c>
    </row>
    <row r="39" spans="1:3" x14ac:dyDescent="0.35">
      <c r="B39" s="34"/>
      <c r="C39" s="35" t="s">
        <v>186</v>
      </c>
    </row>
    <row r="40" spans="1:3" x14ac:dyDescent="0.35">
      <c r="B40" s="34"/>
      <c r="C40" s="35" t="s">
        <v>187</v>
      </c>
    </row>
    <row r="41" spans="1:3" x14ac:dyDescent="0.35">
      <c r="B41" s="34"/>
      <c r="C41" s="38" t="s">
        <v>191</v>
      </c>
    </row>
    <row r="42" spans="1:3" x14ac:dyDescent="0.35">
      <c r="B42" s="34"/>
      <c r="C42" s="38" t="s">
        <v>194</v>
      </c>
    </row>
    <row r="44" spans="1:3" x14ac:dyDescent="0.35">
      <c r="A44" s="39" t="s">
        <v>229</v>
      </c>
      <c r="B44" s="34"/>
      <c r="C44" s="24" t="s">
        <v>675</v>
      </c>
    </row>
    <row r="45" spans="1:3" x14ac:dyDescent="0.35">
      <c r="B45" s="34"/>
      <c r="C45" s="35" t="s">
        <v>232</v>
      </c>
    </row>
    <row r="46" spans="1:3" x14ac:dyDescent="0.35">
      <c r="B46" s="34"/>
      <c r="C46" s="35" t="s">
        <v>235</v>
      </c>
    </row>
    <row r="47" spans="1:3" x14ac:dyDescent="0.35">
      <c r="B47" s="34"/>
      <c r="C47" s="35" t="s">
        <v>236</v>
      </c>
    </row>
    <row r="48" spans="1:3" x14ac:dyDescent="0.35">
      <c r="B48" s="34"/>
      <c r="C48" s="35" t="s">
        <v>244</v>
      </c>
    </row>
    <row r="49" spans="1:3" x14ac:dyDescent="0.35">
      <c r="B49" s="34"/>
      <c r="C49" s="35" t="s">
        <v>247</v>
      </c>
    </row>
    <row r="50" spans="1:3" x14ac:dyDescent="0.35">
      <c r="B50" s="34"/>
      <c r="C50" s="35" t="s">
        <v>259</v>
      </c>
    </row>
    <row r="51" spans="1:3" x14ac:dyDescent="0.35">
      <c r="B51" s="34"/>
      <c r="C51" s="38" t="s">
        <v>263</v>
      </c>
    </row>
    <row r="53" spans="1:3" x14ac:dyDescent="0.35">
      <c r="A53" s="39" t="s">
        <v>272</v>
      </c>
      <c r="B53" s="34"/>
      <c r="C53" s="24" t="s">
        <v>676</v>
      </c>
    </row>
    <row r="54" spans="1:3" x14ac:dyDescent="0.35">
      <c r="C54" s="24" t="s">
        <v>677</v>
      </c>
    </row>
    <row r="55" spans="1:3" x14ac:dyDescent="0.35">
      <c r="C55" s="24" t="s">
        <v>678</v>
      </c>
    </row>
    <row r="56" spans="1:3" x14ac:dyDescent="0.35">
      <c r="C56" s="24" t="s">
        <v>679</v>
      </c>
    </row>
    <row r="57" spans="1:3" x14ac:dyDescent="0.35">
      <c r="C57" s="24" t="s">
        <v>680</v>
      </c>
    </row>
    <row r="58" spans="1:3" x14ac:dyDescent="0.35">
      <c r="C58" s="24" t="s">
        <v>275</v>
      </c>
    </row>
    <row r="59" spans="1:3" x14ac:dyDescent="0.35">
      <c r="B59" s="34"/>
      <c r="C59" s="35" t="s">
        <v>276</v>
      </c>
    </row>
    <row r="60" spans="1:3" x14ac:dyDescent="0.35">
      <c r="B60" s="34"/>
      <c r="C60" s="38" t="s">
        <v>191</v>
      </c>
    </row>
    <row r="61" spans="1:3" x14ac:dyDescent="0.35">
      <c r="B61" s="34"/>
      <c r="C61" s="38"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71"/>
  <sheetViews>
    <sheetView workbookViewId="0">
      <pane ySplit="1" topLeftCell="A14" activePane="bottomLeft" state="frozen"/>
      <selection pane="bottomLeft" activeCell="C58" sqref="C58"/>
    </sheetView>
  </sheetViews>
  <sheetFormatPr defaultColWidth="14.42578125" defaultRowHeight="16.5" x14ac:dyDescent="0.35"/>
  <cols>
    <col min="1" max="1" width="21.5703125" style="26" customWidth="1"/>
    <col min="2" max="2" width="17.28515625" style="27" customWidth="1"/>
    <col min="3" max="3" width="125.85546875" style="24" customWidth="1"/>
    <col min="4" max="7" width="17.28515625" style="26" customWidth="1"/>
    <col min="8" max="16384" width="14.42578125" style="26"/>
  </cols>
  <sheetData>
    <row r="1" spans="1:3" x14ac:dyDescent="0.35">
      <c r="B1" s="27" t="s">
        <v>69</v>
      </c>
    </row>
    <row r="2" spans="1:3" x14ac:dyDescent="0.35">
      <c r="A2" s="26" t="s">
        <v>182</v>
      </c>
      <c r="C2" s="24" t="s">
        <v>41</v>
      </c>
    </row>
    <row r="3" spans="1:3" x14ac:dyDescent="0.35">
      <c r="C3" s="24" t="s">
        <v>635</v>
      </c>
    </row>
    <row r="5" spans="1:3" x14ac:dyDescent="0.35">
      <c r="A5" s="26" t="s">
        <v>184</v>
      </c>
      <c r="C5" s="24" t="s">
        <v>41</v>
      </c>
    </row>
    <row r="6" spans="1:3" x14ac:dyDescent="0.35">
      <c r="C6" s="24" t="s">
        <v>636</v>
      </c>
    </row>
    <row r="8" spans="1:3" x14ac:dyDescent="0.35">
      <c r="A8" s="26" t="s">
        <v>185</v>
      </c>
      <c r="C8" s="24" t="s">
        <v>41</v>
      </c>
    </row>
    <row r="9" spans="1:3" x14ac:dyDescent="0.35">
      <c r="C9" s="24" t="s">
        <v>637</v>
      </c>
    </row>
    <row r="11" spans="1:3" x14ac:dyDescent="0.35">
      <c r="A11" s="28" t="s">
        <v>188</v>
      </c>
      <c r="B11" s="29"/>
      <c r="C11" s="35" t="s">
        <v>190</v>
      </c>
    </row>
    <row r="12" spans="1:3" x14ac:dyDescent="0.35">
      <c r="B12" s="29"/>
      <c r="C12" s="36" t="s">
        <v>193</v>
      </c>
    </row>
    <row r="13" spans="1:3" x14ac:dyDescent="0.35">
      <c r="B13" s="29"/>
    </row>
    <row r="14" spans="1:3" x14ac:dyDescent="0.35">
      <c r="A14" s="28" t="s">
        <v>196</v>
      </c>
      <c r="B14" s="29"/>
      <c r="C14" s="41" t="s">
        <v>650</v>
      </c>
    </row>
    <row r="15" spans="1:3" x14ac:dyDescent="0.35">
      <c r="B15" s="29"/>
      <c r="C15" s="41" t="s">
        <v>651</v>
      </c>
    </row>
    <row r="16" spans="1:3" x14ac:dyDescent="0.35">
      <c r="B16" s="29"/>
      <c r="C16" s="36" t="s">
        <v>199</v>
      </c>
    </row>
    <row r="18" spans="1:3" x14ac:dyDescent="0.35">
      <c r="A18" s="30" t="s">
        <v>201</v>
      </c>
      <c r="B18" s="29" t="s">
        <v>202</v>
      </c>
      <c r="C18" s="24" t="s">
        <v>606</v>
      </c>
    </row>
    <row r="19" spans="1:3" x14ac:dyDescent="0.35">
      <c r="C19" s="24" t="s">
        <v>638</v>
      </c>
    </row>
    <row r="20" spans="1:3" x14ac:dyDescent="0.35">
      <c r="C20" s="24" t="s">
        <v>206</v>
      </c>
    </row>
    <row r="21" spans="1:3" x14ac:dyDescent="0.35">
      <c r="B21" s="29"/>
      <c r="C21" s="38" t="s">
        <v>208</v>
      </c>
    </row>
    <row r="23" spans="1:3" x14ac:dyDescent="0.35">
      <c r="A23" s="30" t="s">
        <v>210</v>
      </c>
      <c r="B23" s="29" t="s">
        <v>212</v>
      </c>
      <c r="C23" s="24" t="s">
        <v>628</v>
      </c>
    </row>
    <row r="24" spans="1:3" x14ac:dyDescent="0.35">
      <c r="C24" s="24" t="s">
        <v>639</v>
      </c>
    </row>
    <row r="25" spans="1:3" x14ac:dyDescent="0.35">
      <c r="C25" s="24" t="s">
        <v>640</v>
      </c>
    </row>
    <row r="26" spans="1:3" x14ac:dyDescent="0.35">
      <c r="B26" s="29"/>
      <c r="C26" s="38" t="s">
        <v>652</v>
      </c>
    </row>
    <row r="28" spans="1:3" x14ac:dyDescent="0.35">
      <c r="A28" s="30" t="s">
        <v>221</v>
      </c>
      <c r="B28" s="29" t="s">
        <v>233</v>
      </c>
      <c r="C28" s="24" t="s">
        <v>641</v>
      </c>
    </row>
    <row r="29" spans="1:3" x14ac:dyDescent="0.35">
      <c r="A29" s="30" t="s">
        <v>237</v>
      </c>
      <c r="B29" s="29"/>
      <c r="C29" s="24" t="s">
        <v>642</v>
      </c>
    </row>
    <row r="30" spans="1:3" x14ac:dyDescent="0.35">
      <c r="C30" s="24" t="s">
        <v>643</v>
      </c>
    </row>
    <row r="31" spans="1:3" x14ac:dyDescent="0.35">
      <c r="C31" s="24" t="s">
        <v>644</v>
      </c>
    </row>
    <row r="33" spans="1:3" x14ac:dyDescent="0.35">
      <c r="A33" s="30" t="s">
        <v>245</v>
      </c>
      <c r="B33" s="29" t="s">
        <v>246</v>
      </c>
      <c r="C33" s="24" t="s">
        <v>638</v>
      </c>
    </row>
    <row r="34" spans="1:3" x14ac:dyDescent="0.35">
      <c r="A34" s="30" t="s">
        <v>254</v>
      </c>
      <c r="B34" s="29"/>
      <c r="C34" s="24" t="s">
        <v>639</v>
      </c>
    </row>
    <row r="35" spans="1:3" x14ac:dyDescent="0.35">
      <c r="C35" s="24" t="s">
        <v>645</v>
      </c>
    </row>
    <row r="36" spans="1:3" x14ac:dyDescent="0.35">
      <c r="B36" s="29"/>
      <c r="C36" s="35" t="s">
        <v>258</v>
      </c>
    </row>
    <row r="37" spans="1:3" x14ac:dyDescent="0.35">
      <c r="B37" s="29"/>
      <c r="C37" s="38" t="s">
        <v>262</v>
      </c>
    </row>
    <row r="39" spans="1:3" x14ac:dyDescent="0.35">
      <c r="A39" s="30" t="s">
        <v>265</v>
      </c>
      <c r="B39" s="29" t="s">
        <v>267</v>
      </c>
      <c r="C39" s="24" t="s">
        <v>646</v>
      </c>
    </row>
    <row r="40" spans="1:3" x14ac:dyDescent="0.35">
      <c r="A40" s="30" t="s">
        <v>270</v>
      </c>
      <c r="B40" s="29"/>
      <c r="C40" s="24" t="s">
        <v>647</v>
      </c>
    </row>
    <row r="41" spans="1:3" x14ac:dyDescent="0.35">
      <c r="A41" s="30"/>
      <c r="B41" s="29"/>
      <c r="C41" s="35" t="s">
        <v>274</v>
      </c>
    </row>
    <row r="42" spans="1:3" x14ac:dyDescent="0.35">
      <c r="B42" s="29"/>
      <c r="C42" s="36" t="s">
        <v>278</v>
      </c>
    </row>
    <row r="48" spans="1:3" x14ac:dyDescent="0.35">
      <c r="A48" s="31" t="s">
        <v>286</v>
      </c>
      <c r="B48" s="29" t="s">
        <v>288</v>
      </c>
      <c r="C48" s="24" t="s">
        <v>653</v>
      </c>
    </row>
    <row r="49" spans="1:3" x14ac:dyDescent="0.35">
      <c r="C49" s="24" t="s">
        <v>654</v>
      </c>
    </row>
    <row r="50" spans="1:3" x14ac:dyDescent="0.35">
      <c r="C50" s="24" t="s">
        <v>655</v>
      </c>
    </row>
    <row r="51" spans="1:3" x14ac:dyDescent="0.35">
      <c r="B51" s="29"/>
      <c r="C51" s="35" t="s">
        <v>295</v>
      </c>
    </row>
    <row r="52" spans="1:3" x14ac:dyDescent="0.35">
      <c r="B52" s="29"/>
      <c r="C52" s="35" t="s">
        <v>296</v>
      </c>
    </row>
    <row r="53" spans="1:3" x14ac:dyDescent="0.35">
      <c r="B53" s="29"/>
      <c r="C53" s="38" t="s">
        <v>191</v>
      </c>
    </row>
    <row r="54" spans="1:3" x14ac:dyDescent="0.35">
      <c r="B54" s="29"/>
      <c r="C54" s="38" t="s">
        <v>298</v>
      </c>
    </row>
    <row r="56" spans="1:3" x14ac:dyDescent="0.35">
      <c r="A56" s="31" t="s">
        <v>301</v>
      </c>
      <c r="B56" s="29" t="s">
        <v>303</v>
      </c>
      <c r="C56" s="24" t="s">
        <v>638</v>
      </c>
    </row>
    <row r="57" spans="1:3" x14ac:dyDescent="0.35">
      <c r="C57" s="24" t="s">
        <v>656</v>
      </c>
    </row>
    <row r="58" spans="1:3" x14ac:dyDescent="0.35">
      <c r="C58" s="24" t="s">
        <v>657</v>
      </c>
    </row>
    <row r="59" spans="1:3" x14ac:dyDescent="0.35">
      <c r="C59" s="24" t="s">
        <v>644</v>
      </c>
    </row>
    <row r="60" spans="1:3" x14ac:dyDescent="0.35">
      <c r="B60" s="29"/>
      <c r="C60" s="35" t="s">
        <v>313</v>
      </c>
    </row>
    <row r="61" spans="1:3" x14ac:dyDescent="0.35">
      <c r="B61" s="29"/>
      <c r="C61" s="38" t="s">
        <v>318</v>
      </c>
    </row>
    <row r="63" spans="1:3" x14ac:dyDescent="0.35">
      <c r="A63" s="31" t="s">
        <v>321</v>
      </c>
      <c r="B63" s="29" t="s">
        <v>322</v>
      </c>
      <c r="C63" s="24" t="s">
        <v>628</v>
      </c>
    </row>
    <row r="64" spans="1:3" x14ac:dyDescent="0.35">
      <c r="C64" s="24" t="s">
        <v>648</v>
      </c>
    </row>
    <row r="65" spans="2:3" x14ac:dyDescent="0.35">
      <c r="C65" s="24" t="s">
        <v>649</v>
      </c>
    </row>
    <row r="66" spans="2:3" x14ac:dyDescent="0.35">
      <c r="C66" s="24" t="s">
        <v>323</v>
      </c>
    </row>
    <row r="67" spans="2:3" x14ac:dyDescent="0.35">
      <c r="B67" s="29"/>
      <c r="C67" s="35" t="s">
        <v>324</v>
      </c>
    </row>
    <row r="68" spans="2:3" x14ac:dyDescent="0.35">
      <c r="B68" s="29"/>
      <c r="C68" s="35" t="s">
        <v>325</v>
      </c>
    </row>
    <row r="69" spans="2:3" x14ac:dyDescent="0.35">
      <c r="B69" s="29"/>
      <c r="C69" s="35" t="s">
        <v>326</v>
      </c>
    </row>
    <row r="70" spans="2:3" x14ac:dyDescent="0.35">
      <c r="B70" s="29"/>
      <c r="C70" s="38" t="s">
        <v>191</v>
      </c>
    </row>
    <row r="71" spans="2:3" x14ac:dyDescent="0.35">
      <c r="B71" s="29"/>
      <c r="C71" s="38"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53"/>
  <sheetViews>
    <sheetView workbookViewId="0">
      <pane ySplit="1" topLeftCell="A8" activePane="bottomLeft" state="frozen"/>
      <selection pane="bottomLeft" activeCell="C44" sqref="C44"/>
    </sheetView>
  </sheetViews>
  <sheetFormatPr defaultColWidth="14.42578125" defaultRowHeight="16.5" x14ac:dyDescent="0.35"/>
  <cols>
    <col min="1" max="1" width="25.140625" style="24" customWidth="1"/>
    <col min="2" max="2" width="17.28515625" style="32" customWidth="1"/>
    <col min="3" max="3" width="125.85546875" style="24" customWidth="1"/>
    <col min="4" max="7" width="17.28515625" style="24" customWidth="1"/>
    <col min="8" max="16384" width="14.42578125" style="24"/>
  </cols>
  <sheetData>
    <row r="1" spans="1:3" x14ac:dyDescent="0.35">
      <c r="B1" s="32" t="s">
        <v>69</v>
      </c>
    </row>
    <row r="2" spans="1:3" x14ac:dyDescent="0.35">
      <c r="A2" s="24" t="s">
        <v>173</v>
      </c>
      <c r="C2" s="24" t="s">
        <v>41</v>
      </c>
    </row>
    <row r="3" spans="1:3" x14ac:dyDescent="0.35">
      <c r="C3" s="24" t="s">
        <v>617</v>
      </c>
    </row>
    <row r="5" spans="1:3" x14ac:dyDescent="0.35">
      <c r="A5" s="24" t="s">
        <v>174</v>
      </c>
      <c r="C5" s="24" t="s">
        <v>41</v>
      </c>
    </row>
    <row r="6" spans="1:3" x14ac:dyDescent="0.35">
      <c r="C6" s="24" t="s">
        <v>618</v>
      </c>
    </row>
    <row r="8" spans="1:3" x14ac:dyDescent="0.35">
      <c r="A8" s="24" t="s">
        <v>175</v>
      </c>
      <c r="C8" s="24" t="s">
        <v>41</v>
      </c>
    </row>
    <row r="9" spans="1:3" x14ac:dyDescent="0.35">
      <c r="C9" s="24" t="s">
        <v>619</v>
      </c>
    </row>
    <row r="11" spans="1:3" x14ac:dyDescent="0.35">
      <c r="A11" s="33" t="s">
        <v>176</v>
      </c>
      <c r="B11" s="34"/>
      <c r="C11" s="24" t="s">
        <v>177</v>
      </c>
    </row>
    <row r="12" spans="1:3" x14ac:dyDescent="0.35">
      <c r="B12" s="34"/>
      <c r="C12" s="35" t="s">
        <v>180</v>
      </c>
    </row>
    <row r="13" spans="1:3" x14ac:dyDescent="0.35">
      <c r="B13" s="34"/>
      <c r="C13" s="36" t="s">
        <v>181</v>
      </c>
    </row>
    <row r="15" spans="1:3" x14ac:dyDescent="0.35">
      <c r="A15" s="33" t="s">
        <v>183</v>
      </c>
      <c r="B15" s="34"/>
      <c r="C15" s="24" t="s">
        <v>633</v>
      </c>
    </row>
    <row r="16" spans="1:3" x14ac:dyDescent="0.35">
      <c r="C16" s="24" t="s">
        <v>634</v>
      </c>
    </row>
    <row r="22" spans="1:3" x14ac:dyDescent="0.35">
      <c r="A22" s="37" t="s">
        <v>189</v>
      </c>
      <c r="B22" s="34" t="s">
        <v>192</v>
      </c>
      <c r="C22" s="24" t="s">
        <v>620</v>
      </c>
    </row>
    <row r="23" spans="1:3" x14ac:dyDescent="0.35">
      <c r="C23" s="24" t="s">
        <v>621</v>
      </c>
    </row>
    <row r="24" spans="1:3" x14ac:dyDescent="0.35">
      <c r="C24" s="24" t="s">
        <v>622</v>
      </c>
    </row>
    <row r="25" spans="1:3" x14ac:dyDescent="0.35">
      <c r="C25" s="24" t="s">
        <v>203</v>
      </c>
    </row>
    <row r="26" spans="1:3" x14ac:dyDescent="0.35">
      <c r="B26" s="34"/>
      <c r="C26" s="35" t="s">
        <v>205</v>
      </c>
    </row>
    <row r="27" spans="1:3" x14ac:dyDescent="0.35">
      <c r="B27" s="34"/>
      <c r="C27" s="38" t="s">
        <v>209</v>
      </c>
    </row>
    <row r="29" spans="1:3" x14ac:dyDescent="0.35">
      <c r="A29" s="37" t="s">
        <v>218</v>
      </c>
      <c r="B29" s="34" t="s">
        <v>219</v>
      </c>
      <c r="C29" s="24" t="s">
        <v>623</v>
      </c>
    </row>
    <row r="30" spans="1:3" x14ac:dyDescent="0.35">
      <c r="C30" s="24" t="s">
        <v>606</v>
      </c>
    </row>
    <row r="31" spans="1:3" x14ac:dyDescent="0.35">
      <c r="C31" s="24" t="s">
        <v>624</v>
      </c>
    </row>
    <row r="32" spans="1:3" x14ac:dyDescent="0.35">
      <c r="C32" s="24" t="s">
        <v>625</v>
      </c>
    </row>
    <row r="33" spans="1:3" x14ac:dyDescent="0.35">
      <c r="B33" s="34"/>
      <c r="C33" s="36" t="s">
        <v>227</v>
      </c>
    </row>
    <row r="34" spans="1:3" x14ac:dyDescent="0.35">
      <c r="B34" s="34"/>
      <c r="C34" s="36"/>
    </row>
    <row r="35" spans="1:3" x14ac:dyDescent="0.35">
      <c r="A35" s="37" t="s">
        <v>239</v>
      </c>
      <c r="B35" s="34" t="s">
        <v>241</v>
      </c>
      <c r="C35" s="24" t="s">
        <v>626</v>
      </c>
    </row>
    <row r="36" spans="1:3" x14ac:dyDescent="0.35">
      <c r="A36" s="37" t="s">
        <v>243</v>
      </c>
      <c r="B36" s="34"/>
      <c r="C36" s="24" t="s">
        <v>621</v>
      </c>
    </row>
    <row r="37" spans="1:3" x14ac:dyDescent="0.35">
      <c r="C37" s="24" t="s">
        <v>627</v>
      </c>
    </row>
    <row r="38" spans="1:3" x14ac:dyDescent="0.35">
      <c r="C38" s="24" t="s">
        <v>248</v>
      </c>
    </row>
    <row r="39" spans="1:3" x14ac:dyDescent="0.35">
      <c r="B39" s="34"/>
      <c r="C39" s="36" t="s">
        <v>250</v>
      </c>
    </row>
    <row r="44" spans="1:3" x14ac:dyDescent="0.35">
      <c r="A44" s="39" t="s">
        <v>255</v>
      </c>
      <c r="B44" s="34" t="s">
        <v>256</v>
      </c>
      <c r="C44" s="24" t="s">
        <v>628</v>
      </c>
    </row>
    <row r="45" spans="1:3" x14ac:dyDescent="0.35">
      <c r="C45" s="24" t="s">
        <v>629</v>
      </c>
    </row>
    <row r="46" spans="1:3" x14ac:dyDescent="0.35">
      <c r="C46" s="24" t="s">
        <v>630</v>
      </c>
    </row>
    <row r="47" spans="1:3" x14ac:dyDescent="0.35">
      <c r="C47" s="24" t="s">
        <v>631</v>
      </c>
    </row>
    <row r="48" spans="1:3" x14ac:dyDescent="0.35">
      <c r="C48" s="24" t="s">
        <v>632</v>
      </c>
    </row>
    <row r="49" spans="2:3" x14ac:dyDescent="0.35">
      <c r="B49" s="34"/>
      <c r="C49" s="35" t="s">
        <v>268</v>
      </c>
    </row>
    <row r="50" spans="2:3" x14ac:dyDescent="0.35">
      <c r="B50" s="34"/>
      <c r="C50" s="35" t="s">
        <v>269</v>
      </c>
    </row>
    <row r="51" spans="2:3" x14ac:dyDescent="0.35">
      <c r="B51" s="34"/>
      <c r="C51" s="38" t="s">
        <v>191</v>
      </c>
    </row>
    <row r="52" spans="2:3" x14ac:dyDescent="0.35">
      <c r="B52" s="34"/>
      <c r="C52" s="38" t="s">
        <v>273</v>
      </c>
    </row>
    <row r="53" spans="2:3" x14ac:dyDescent="0.35">
      <c r="B53" s="34"/>
      <c r="C53" s="3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C68"/>
  <sheetViews>
    <sheetView tabSelected="1" topLeftCell="A19" workbookViewId="0">
      <selection activeCell="C38" sqref="C38"/>
    </sheetView>
  </sheetViews>
  <sheetFormatPr defaultColWidth="14.42578125" defaultRowHeight="16.5" x14ac:dyDescent="0.35"/>
  <cols>
    <col min="1" max="1" width="24.85546875" style="60" bestFit="1" customWidth="1"/>
    <col min="2" max="2" width="7.85546875" style="27" customWidth="1"/>
    <col min="3" max="3" width="125.85546875" style="24" customWidth="1"/>
    <col min="4" max="7" width="17.28515625" style="60" customWidth="1"/>
    <col min="8" max="16384" width="14.42578125" style="60"/>
  </cols>
  <sheetData>
    <row r="2" spans="1:3" s="60" customFormat="1" x14ac:dyDescent="0.35">
      <c r="A2" s="60" t="s">
        <v>40</v>
      </c>
      <c r="B2" s="27"/>
      <c r="C2" s="24" t="s">
        <v>41</v>
      </c>
    </row>
    <row r="3" spans="1:3" s="60" customFormat="1" x14ac:dyDescent="0.35">
      <c r="B3" s="27"/>
      <c r="C3" s="24" t="s">
        <v>602</v>
      </c>
    </row>
    <row r="5" spans="1:3" s="60" customFormat="1" x14ac:dyDescent="0.35">
      <c r="A5" s="60" t="s">
        <v>44</v>
      </c>
      <c r="B5" s="27"/>
      <c r="C5" s="24" t="s">
        <v>41</v>
      </c>
    </row>
    <row r="6" spans="1:3" s="60" customFormat="1" x14ac:dyDescent="0.35">
      <c r="B6" s="27"/>
      <c r="C6" s="24" t="s">
        <v>47</v>
      </c>
    </row>
    <row r="8" spans="1:3" s="60" customFormat="1" x14ac:dyDescent="0.35">
      <c r="A8" s="60" t="s">
        <v>48</v>
      </c>
      <c r="B8" s="27"/>
      <c r="C8" s="24" t="s">
        <v>41</v>
      </c>
    </row>
    <row r="9" spans="1:3" s="60" customFormat="1" x14ac:dyDescent="0.35">
      <c r="B9" s="27"/>
      <c r="C9" s="24" t="s">
        <v>200</v>
      </c>
    </row>
    <row r="11" spans="1:3" s="60" customFormat="1" x14ac:dyDescent="0.35">
      <c r="A11" s="28" t="s">
        <v>51</v>
      </c>
      <c r="B11" s="29" t="s">
        <v>59</v>
      </c>
      <c r="C11" s="24" t="s">
        <v>60</v>
      </c>
    </row>
    <row r="12" spans="1:3" s="60" customFormat="1" x14ac:dyDescent="0.35">
      <c r="B12" s="29"/>
      <c r="C12" s="35" t="s">
        <v>61</v>
      </c>
    </row>
    <row r="13" spans="1:3" s="60" customFormat="1" x14ac:dyDescent="0.35">
      <c r="B13" s="29"/>
      <c r="C13" s="36" t="s">
        <v>62</v>
      </c>
    </row>
    <row r="15" spans="1:3" s="60" customFormat="1" x14ac:dyDescent="0.35">
      <c r="A15" s="30" t="s">
        <v>195</v>
      </c>
      <c r="B15" s="29" t="s">
        <v>197</v>
      </c>
      <c r="C15" s="24" t="s">
        <v>198</v>
      </c>
    </row>
    <row r="16" spans="1:3" s="60" customFormat="1" x14ac:dyDescent="0.35">
      <c r="B16" s="27"/>
      <c r="C16" s="24" t="s">
        <v>200</v>
      </c>
    </row>
    <row r="17" spans="1:3" s="60" customFormat="1" x14ac:dyDescent="0.35">
      <c r="B17" s="27"/>
      <c r="C17" s="24" t="s">
        <v>204</v>
      </c>
    </row>
    <row r="18" spans="1:3" s="60" customFormat="1" x14ac:dyDescent="0.35">
      <c r="B18" s="27"/>
      <c r="C18" s="24" t="s">
        <v>56</v>
      </c>
    </row>
    <row r="19" spans="1:3" s="60" customFormat="1" x14ac:dyDescent="0.35">
      <c r="B19" s="29"/>
      <c r="C19" s="36" t="s">
        <v>207</v>
      </c>
    </row>
    <row r="21" spans="1:3" s="60" customFormat="1" x14ac:dyDescent="0.35">
      <c r="A21" s="30" t="s">
        <v>211</v>
      </c>
      <c r="B21" s="29"/>
      <c r="C21" s="24" t="s">
        <v>213</v>
      </c>
    </row>
    <row r="22" spans="1:3" s="60" customFormat="1" x14ac:dyDescent="0.35">
      <c r="B22" s="29"/>
      <c r="C22" s="36" t="s">
        <v>214</v>
      </c>
    </row>
    <row r="24" spans="1:3" s="60" customFormat="1" x14ac:dyDescent="0.35">
      <c r="A24" s="30" t="s">
        <v>220</v>
      </c>
      <c r="B24" s="29" t="s">
        <v>222</v>
      </c>
      <c r="C24" s="24" t="s">
        <v>223</v>
      </c>
    </row>
    <row r="25" spans="1:3" s="60" customFormat="1" x14ac:dyDescent="0.35">
      <c r="A25" s="30" t="s">
        <v>224</v>
      </c>
      <c r="B25" s="29"/>
      <c r="C25" s="24" t="s">
        <v>225</v>
      </c>
    </row>
    <row r="26" spans="1:3" s="60" customFormat="1" x14ac:dyDescent="0.35">
      <c r="A26" s="30"/>
      <c r="B26" s="29"/>
      <c r="C26" s="35" t="s">
        <v>226</v>
      </c>
    </row>
    <row r="27" spans="1:3" s="60" customFormat="1" x14ac:dyDescent="0.35">
      <c r="A27" s="30"/>
      <c r="B27" s="29"/>
      <c r="C27" s="36" t="s">
        <v>228</v>
      </c>
    </row>
    <row r="28" spans="1:3" s="60" customFormat="1" x14ac:dyDescent="0.35">
      <c r="A28" s="30"/>
      <c r="B28" s="29"/>
      <c r="C28" s="24"/>
    </row>
    <row r="29" spans="1:3" s="60" customFormat="1" x14ac:dyDescent="0.35">
      <c r="A29" s="30" t="s">
        <v>230</v>
      </c>
      <c r="B29" s="29" t="s">
        <v>231</v>
      </c>
      <c r="C29" s="24" t="s">
        <v>603</v>
      </c>
    </row>
    <row r="30" spans="1:3" s="60" customFormat="1" x14ac:dyDescent="0.35">
      <c r="A30" s="30" t="s">
        <v>234</v>
      </c>
      <c r="B30" s="29"/>
      <c r="C30" s="24" t="s">
        <v>604</v>
      </c>
    </row>
    <row r="31" spans="1:3" s="60" customFormat="1" x14ac:dyDescent="0.35">
      <c r="B31" s="27"/>
      <c r="C31" s="24" t="s">
        <v>605</v>
      </c>
    </row>
    <row r="32" spans="1:3" s="60" customFormat="1" x14ac:dyDescent="0.35">
      <c r="B32" s="29"/>
      <c r="C32" s="38" t="s">
        <v>251</v>
      </c>
    </row>
    <row r="34" spans="1:3" s="60" customFormat="1" x14ac:dyDescent="0.35">
      <c r="A34" s="30" t="s">
        <v>252</v>
      </c>
      <c r="B34" s="29" t="s">
        <v>253</v>
      </c>
      <c r="C34" s="24" t="s">
        <v>606</v>
      </c>
    </row>
    <row r="35" spans="1:3" s="60" customFormat="1" x14ac:dyDescent="0.35">
      <c r="A35" s="30" t="s">
        <v>257</v>
      </c>
      <c r="B35" s="29"/>
      <c r="C35" s="24" t="s">
        <v>607</v>
      </c>
    </row>
    <row r="36" spans="1:3" s="60" customFormat="1" x14ac:dyDescent="0.35">
      <c r="B36" s="27"/>
      <c r="C36" s="24" t="s">
        <v>261</v>
      </c>
    </row>
    <row r="37" spans="1:3" s="60" customFormat="1" x14ac:dyDescent="0.35">
      <c r="B37" s="29"/>
      <c r="C37" s="35" t="s">
        <v>264</v>
      </c>
    </row>
    <row r="38" spans="1:3" s="60" customFormat="1" x14ac:dyDescent="0.35">
      <c r="B38" s="29"/>
      <c r="C38" s="36" t="s">
        <v>266</v>
      </c>
    </row>
    <row r="43" spans="1:3" s="60" customFormat="1" x14ac:dyDescent="0.35">
      <c r="A43" s="31" t="s">
        <v>163</v>
      </c>
      <c r="B43" s="29" t="s">
        <v>271</v>
      </c>
      <c r="C43" s="24" t="s">
        <v>607</v>
      </c>
    </row>
    <row r="44" spans="1:3" s="60" customFormat="1" x14ac:dyDescent="0.35">
      <c r="B44" s="27"/>
      <c r="C44" s="24" t="s">
        <v>613</v>
      </c>
    </row>
    <row r="45" spans="1:3" s="60" customFormat="1" x14ac:dyDescent="0.35">
      <c r="B45" s="27"/>
      <c r="C45" s="24" t="s">
        <v>604</v>
      </c>
    </row>
    <row r="46" spans="1:3" s="60" customFormat="1" x14ac:dyDescent="0.35">
      <c r="B46" s="29"/>
      <c r="C46" s="35" t="s">
        <v>280</v>
      </c>
    </row>
    <row r="47" spans="1:3" s="60" customFormat="1" x14ac:dyDescent="0.35">
      <c r="B47" s="29"/>
      <c r="C47" s="35" t="s">
        <v>283</v>
      </c>
    </row>
    <row r="48" spans="1:3" s="60" customFormat="1" x14ac:dyDescent="0.35">
      <c r="B48" s="29"/>
      <c r="C48" s="38" t="s">
        <v>191</v>
      </c>
    </row>
    <row r="49" spans="1:3" s="60" customFormat="1" x14ac:dyDescent="0.35">
      <c r="B49" s="29"/>
      <c r="C49" s="38" t="s">
        <v>289</v>
      </c>
    </row>
    <row r="51" spans="1:3" s="60" customFormat="1" x14ac:dyDescent="0.35">
      <c r="A51" s="31" t="s">
        <v>293</v>
      </c>
      <c r="B51" s="29" t="s">
        <v>294</v>
      </c>
      <c r="C51" s="24" t="s">
        <v>614</v>
      </c>
    </row>
    <row r="52" spans="1:3" s="60" customFormat="1" x14ac:dyDescent="0.35">
      <c r="B52" s="27"/>
      <c r="C52" s="24" t="s">
        <v>615</v>
      </c>
    </row>
    <row r="53" spans="1:3" s="60" customFormat="1" x14ac:dyDescent="0.35">
      <c r="B53" s="27"/>
      <c r="C53" s="24" t="s">
        <v>616</v>
      </c>
    </row>
    <row r="54" spans="1:3" s="60" customFormat="1" x14ac:dyDescent="0.35">
      <c r="B54" s="27"/>
      <c r="C54" s="24" t="s">
        <v>608</v>
      </c>
    </row>
    <row r="55" spans="1:3" s="60" customFormat="1" x14ac:dyDescent="0.35">
      <c r="B55" s="29"/>
      <c r="C55" s="35" t="s">
        <v>297</v>
      </c>
    </row>
    <row r="56" spans="1:3" s="60" customFormat="1" x14ac:dyDescent="0.35">
      <c r="B56" s="29"/>
      <c r="C56" s="35" t="s">
        <v>299</v>
      </c>
    </row>
    <row r="57" spans="1:3" s="60" customFormat="1" x14ac:dyDescent="0.35">
      <c r="B57" s="29"/>
      <c r="C57" s="35" t="s">
        <v>302</v>
      </c>
    </row>
    <row r="58" spans="1:3" s="60" customFormat="1" x14ac:dyDescent="0.35">
      <c r="B58" s="29"/>
      <c r="C58" s="38" t="s">
        <v>191</v>
      </c>
    </row>
    <row r="59" spans="1:3" s="60" customFormat="1" x14ac:dyDescent="0.35">
      <c r="B59" s="29"/>
      <c r="C59" s="38" t="s">
        <v>304</v>
      </c>
    </row>
    <row r="61" spans="1:3" s="60" customFormat="1" x14ac:dyDescent="0.35">
      <c r="A61" s="31" t="s">
        <v>305</v>
      </c>
      <c r="B61" s="29" t="s">
        <v>306</v>
      </c>
      <c r="C61" s="24" t="s">
        <v>609</v>
      </c>
    </row>
    <row r="62" spans="1:3" s="60" customFormat="1" x14ac:dyDescent="0.35">
      <c r="B62" s="27"/>
      <c r="C62" s="24" t="s">
        <v>610</v>
      </c>
    </row>
    <row r="63" spans="1:3" s="60" customFormat="1" x14ac:dyDescent="0.35">
      <c r="B63" s="27"/>
      <c r="C63" s="24" t="s">
        <v>611</v>
      </c>
    </row>
    <row r="64" spans="1:3" s="60" customFormat="1" x14ac:dyDescent="0.35">
      <c r="B64" s="27"/>
      <c r="C64" s="24" t="s">
        <v>612</v>
      </c>
    </row>
    <row r="65" spans="2:3" s="60" customFormat="1" x14ac:dyDescent="0.35">
      <c r="B65" s="29"/>
      <c r="C65" s="35" t="s">
        <v>309</v>
      </c>
    </row>
    <row r="66" spans="2:3" s="60" customFormat="1" x14ac:dyDescent="0.35">
      <c r="B66" s="29"/>
      <c r="C66" s="35" t="s">
        <v>316</v>
      </c>
    </row>
    <row r="67" spans="2:3" s="60" customFormat="1" x14ac:dyDescent="0.35">
      <c r="B67" s="29"/>
      <c r="C67" s="38" t="s">
        <v>191</v>
      </c>
    </row>
    <row r="68" spans="2:3" s="60" customFormat="1" x14ac:dyDescent="0.35">
      <c r="B68" s="29"/>
      <c r="C68" s="38" t="s">
        <v>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workbookViewId="0">
      <pane ySplit="1" topLeftCell="A5" activePane="bottomLeft" state="frozen"/>
      <selection pane="bottomLeft" activeCell="H13" sqref="H13"/>
    </sheetView>
  </sheetViews>
  <sheetFormatPr defaultColWidth="14.42578125" defaultRowHeight="24.95" customHeight="1" x14ac:dyDescent="0.35"/>
  <cols>
    <col min="1" max="1" width="6.85546875" customWidth="1"/>
    <col min="2" max="2" width="5" style="17" customWidth="1"/>
    <col min="3" max="3" width="2" style="17" customWidth="1"/>
    <col min="4" max="5" width="17.28515625" customWidth="1"/>
    <col min="6" max="6" width="3" style="17" customWidth="1"/>
    <col min="7" max="7" width="2" style="17" customWidth="1"/>
    <col min="8" max="8" width="78.42578125" style="24" bestFit="1" customWidth="1"/>
    <col min="9" max="9" width="116" style="24" bestFit="1" customWidth="1"/>
    <col min="10" max="10" width="5.5703125" customWidth="1"/>
    <col min="11" max="11" width="6.7109375" customWidth="1"/>
    <col min="12" max="12" width="49.28515625" style="17" customWidth="1"/>
  </cols>
  <sheetData>
    <row r="1" spans="1:12" ht="24.95" customHeight="1" x14ac:dyDescent="0.2">
      <c r="A1" s="1"/>
      <c r="B1" s="15"/>
      <c r="C1" s="18"/>
      <c r="D1" s="1"/>
      <c r="E1" s="1"/>
      <c r="F1" s="18"/>
      <c r="G1" s="18"/>
      <c r="H1" s="20"/>
      <c r="I1" s="20"/>
      <c r="J1" s="3" t="s">
        <v>427</v>
      </c>
      <c r="K1" s="2"/>
      <c r="L1" s="15"/>
    </row>
    <row r="2" spans="1:12" ht="24.95" customHeight="1" x14ac:dyDescent="0.2">
      <c r="A2" s="1"/>
      <c r="B2" s="16" t="s">
        <v>428</v>
      </c>
      <c r="C2" s="19">
        <v>2</v>
      </c>
      <c r="D2" s="4"/>
      <c r="E2" s="5" t="s">
        <v>429</v>
      </c>
      <c r="F2" s="19">
        <v>1</v>
      </c>
      <c r="G2" s="19">
        <v>1</v>
      </c>
      <c r="H2" s="20" t="s">
        <v>430</v>
      </c>
      <c r="I2" s="21" t="s">
        <v>431</v>
      </c>
      <c r="J2" s="6"/>
      <c r="K2" s="1"/>
      <c r="L2" s="15" t="str">
        <f t="shared" ref="L2:L69" si="0">IF(F2, CONCATENATE("thistype.create('",B2, "', ", C2, ", true, false, ",F2,", ",G2,");"), "")</f>
        <v>thistype.create('Ial0', 2, true, false, 1, 1);</v>
      </c>
    </row>
    <row r="3" spans="1:12" ht="24.95" customHeight="1" x14ac:dyDescent="0.2">
      <c r="A3" s="1"/>
      <c r="B3" s="16" t="s">
        <v>432</v>
      </c>
      <c r="C3" s="19">
        <v>2</v>
      </c>
      <c r="D3" s="4"/>
      <c r="E3" s="7" t="s">
        <v>433</v>
      </c>
      <c r="F3" s="19">
        <v>1</v>
      </c>
      <c r="G3" s="19">
        <v>1</v>
      </c>
      <c r="H3" s="20" t="s">
        <v>434</v>
      </c>
      <c r="I3" s="20"/>
      <c r="J3" s="6"/>
      <c r="K3" s="1"/>
      <c r="L3" s="15" t="str">
        <f t="shared" si="0"/>
        <v>thistype.create('shas', 2, true, false, 1, 1);</v>
      </c>
    </row>
    <row r="4" spans="1:12" ht="24.95" customHeight="1" x14ac:dyDescent="0.2">
      <c r="A4" s="1"/>
      <c r="B4" s="16" t="s">
        <v>435</v>
      </c>
      <c r="C4" s="19">
        <v>2</v>
      </c>
      <c r="D4" s="4"/>
      <c r="E4" s="5" t="s">
        <v>436</v>
      </c>
      <c r="F4" s="19">
        <v>1</v>
      </c>
      <c r="G4" s="19">
        <v>1</v>
      </c>
      <c r="H4" s="20" t="s">
        <v>437</v>
      </c>
      <c r="I4" s="20"/>
      <c r="J4" s="6"/>
      <c r="K4" s="1"/>
      <c r="L4" s="15" t="str">
        <f t="shared" si="0"/>
        <v>thistype.create('Ifz0', 2, true, false, 1, 1);</v>
      </c>
    </row>
    <row r="5" spans="1:12" ht="24.95" customHeight="1" x14ac:dyDescent="0.2">
      <c r="A5" s="1"/>
      <c r="B5" s="16" t="s">
        <v>438</v>
      </c>
      <c r="C5" s="19">
        <v>2</v>
      </c>
      <c r="D5" s="4"/>
      <c r="E5" s="5" t="s">
        <v>439</v>
      </c>
      <c r="F5" s="19">
        <v>1</v>
      </c>
      <c r="G5" s="19">
        <v>2</v>
      </c>
      <c r="H5" s="20" t="s">
        <v>440</v>
      </c>
      <c r="I5" s="20"/>
      <c r="J5" s="6"/>
      <c r="K5" s="1"/>
      <c r="L5" s="15" t="str">
        <f t="shared" si="0"/>
        <v>thistype.create('spro', 2, true, false, 1, 2);</v>
      </c>
    </row>
    <row r="6" spans="1:12" ht="24.95" customHeight="1" x14ac:dyDescent="0.2">
      <c r="A6" s="1"/>
      <c r="B6" s="16" t="s">
        <v>441</v>
      </c>
      <c r="C6" s="19">
        <v>2</v>
      </c>
      <c r="D6" s="4"/>
      <c r="E6" s="5" t="s">
        <v>442</v>
      </c>
      <c r="F6" s="19">
        <v>1</v>
      </c>
      <c r="G6" s="19">
        <v>1</v>
      </c>
      <c r="H6" s="20" t="s">
        <v>443</v>
      </c>
      <c r="I6" s="20"/>
      <c r="J6" s="6"/>
      <c r="K6" s="1"/>
      <c r="L6" s="15" t="str">
        <f t="shared" si="0"/>
        <v>thistype.create('sman', 2, true, false, 1, 1);</v>
      </c>
    </row>
    <row r="7" spans="1:12" ht="24.95" customHeight="1" x14ac:dyDescent="0.2">
      <c r="A7" s="1"/>
      <c r="B7" s="16" t="s">
        <v>444</v>
      </c>
      <c r="C7" s="19">
        <v>3</v>
      </c>
      <c r="D7" s="4"/>
      <c r="E7" s="8" t="s">
        <v>445</v>
      </c>
      <c r="F7" s="19">
        <v>1</v>
      </c>
      <c r="G7" s="19">
        <v>0</v>
      </c>
      <c r="H7" s="20" t="s">
        <v>446</v>
      </c>
      <c r="I7" s="20"/>
      <c r="J7" s="6"/>
      <c r="K7" s="1"/>
      <c r="L7" s="15" t="str">
        <f t="shared" si="0"/>
        <v>thistype.create('shea', 3, true, false, 1, 0);</v>
      </c>
    </row>
    <row r="8" spans="1:12" ht="24.95" customHeight="1" x14ac:dyDescent="0.2">
      <c r="A8" s="1"/>
      <c r="B8" s="16" t="s">
        <v>447</v>
      </c>
      <c r="C8" s="19">
        <v>4</v>
      </c>
      <c r="D8" s="4"/>
      <c r="E8" s="9" t="s">
        <v>448</v>
      </c>
      <c r="F8" s="19">
        <v>1</v>
      </c>
      <c r="G8" s="19">
        <v>0</v>
      </c>
      <c r="H8" s="20" t="s">
        <v>449</v>
      </c>
      <c r="I8" s="22" t="s">
        <v>450</v>
      </c>
      <c r="J8" s="6"/>
      <c r="K8" s="1"/>
      <c r="L8" s="15" t="str">
        <f t="shared" si="0"/>
        <v>thistype.create('I003', 4, true, false, 1, 0);</v>
      </c>
    </row>
    <row r="9" spans="1:12" ht="24.95" customHeight="1" x14ac:dyDescent="0.2">
      <c r="A9" s="1"/>
      <c r="B9" s="16" t="s">
        <v>451</v>
      </c>
      <c r="C9" s="19">
        <v>2</v>
      </c>
      <c r="D9" s="4"/>
      <c r="E9" s="5" t="s">
        <v>452</v>
      </c>
      <c r="F9" s="19">
        <v>1</v>
      </c>
      <c r="G9" s="19">
        <v>1</v>
      </c>
      <c r="H9" s="20" t="s">
        <v>453</v>
      </c>
      <c r="I9" s="20"/>
      <c r="J9" s="6"/>
      <c r="K9" s="1"/>
      <c r="L9" s="15" t="str">
        <f t="shared" si="0"/>
        <v>thistype.create('sror', 2, true, false, 1, 1);</v>
      </c>
    </row>
    <row r="10" spans="1:12" ht="24.95" customHeight="1" x14ac:dyDescent="0.2">
      <c r="A10" s="1"/>
      <c r="B10" s="16" t="s">
        <v>454</v>
      </c>
      <c r="C10" s="19">
        <v>3</v>
      </c>
      <c r="D10" s="4"/>
      <c r="E10" s="8" t="s">
        <v>455</v>
      </c>
      <c r="F10" s="19">
        <v>1</v>
      </c>
      <c r="G10" s="19">
        <v>0</v>
      </c>
      <c r="H10" s="20" t="s">
        <v>456</v>
      </c>
      <c r="I10" s="20"/>
      <c r="J10" s="6"/>
      <c r="K10" s="1"/>
      <c r="L10" s="15" t="str">
        <f t="shared" si="0"/>
        <v>thistype.create('srrc', 3, true, false, 1, 0);</v>
      </c>
    </row>
    <row r="11" spans="1:12" ht="24.95" customHeight="1" x14ac:dyDescent="0.2">
      <c r="A11" s="1"/>
      <c r="B11" s="16" t="s">
        <v>457</v>
      </c>
      <c r="C11" s="19">
        <v>3</v>
      </c>
      <c r="D11" s="4"/>
      <c r="E11" s="8" t="s">
        <v>458</v>
      </c>
      <c r="F11" s="19">
        <v>1</v>
      </c>
      <c r="G11" s="19">
        <v>0</v>
      </c>
      <c r="H11" s="20" t="s">
        <v>459</v>
      </c>
      <c r="I11" s="23" t="s">
        <v>460</v>
      </c>
      <c r="J11" s="6"/>
      <c r="K11" s="1"/>
      <c r="L11" s="15" t="str">
        <f t="shared" si="0"/>
        <v>thistype.create('I006', 3, true, false, 1, 0);</v>
      </c>
    </row>
    <row r="12" spans="1:12" ht="24.95" customHeight="1" x14ac:dyDescent="0.2">
      <c r="A12" s="1"/>
      <c r="B12" s="16" t="s">
        <v>461</v>
      </c>
      <c r="C12" s="19">
        <v>2</v>
      </c>
      <c r="D12" s="4"/>
      <c r="E12" s="5" t="s">
        <v>462</v>
      </c>
      <c r="F12" s="19">
        <v>1</v>
      </c>
      <c r="G12" s="19">
        <v>1</v>
      </c>
      <c r="H12" s="20" t="s">
        <v>463</v>
      </c>
      <c r="I12" s="23" t="s">
        <v>464</v>
      </c>
      <c r="J12" s="6"/>
      <c r="K12" s="1"/>
      <c r="L12" s="15" t="str">
        <f t="shared" si="0"/>
        <v>thistype.create('I00M', 2, true, false, 1, 1);</v>
      </c>
    </row>
    <row r="13" spans="1:12" ht="24.95" customHeight="1" x14ac:dyDescent="0.2">
      <c r="A13" s="1"/>
      <c r="B13" s="16" t="s">
        <v>465</v>
      </c>
      <c r="C13" s="19">
        <v>2</v>
      </c>
      <c r="D13" s="4"/>
      <c r="E13" s="5" t="s">
        <v>466</v>
      </c>
      <c r="F13" s="19">
        <v>1</v>
      </c>
      <c r="G13" s="19">
        <v>3</v>
      </c>
      <c r="H13" s="20" t="s">
        <v>467</v>
      </c>
      <c r="I13" s="21"/>
      <c r="J13" s="6"/>
      <c r="K13" s="1"/>
      <c r="L13" s="15" t="str">
        <f t="shared" si="0"/>
        <v>thistype.create('I017', 2, true, false, 1, 3);</v>
      </c>
    </row>
    <row r="14" spans="1:12" ht="24.95" customHeight="1" x14ac:dyDescent="0.2">
      <c r="A14" s="1"/>
      <c r="B14" s="16" t="s">
        <v>468</v>
      </c>
      <c r="C14" s="19">
        <v>2</v>
      </c>
      <c r="D14" s="4"/>
      <c r="E14" s="7" t="s">
        <v>469</v>
      </c>
      <c r="F14" s="19">
        <v>1</v>
      </c>
      <c r="G14" s="19">
        <v>1</v>
      </c>
      <c r="H14" s="20" t="s">
        <v>470</v>
      </c>
      <c r="I14" s="21" t="s">
        <v>471</v>
      </c>
      <c r="J14" s="6"/>
      <c r="K14" s="1"/>
      <c r="L14" s="15" t="str">
        <f t="shared" si="0"/>
        <v>thistype.create('I002', 2, true, false, 1, 1);</v>
      </c>
    </row>
    <row r="15" spans="1:12" ht="24.95" customHeight="1" x14ac:dyDescent="0.2">
      <c r="A15" s="1"/>
      <c r="B15" s="16" t="s">
        <v>472</v>
      </c>
      <c r="C15" s="19">
        <v>2</v>
      </c>
      <c r="D15" s="4"/>
      <c r="E15" s="7" t="s">
        <v>473</v>
      </c>
      <c r="F15" s="19">
        <v>1</v>
      </c>
      <c r="G15" s="19">
        <v>2</v>
      </c>
      <c r="H15" s="20" t="s">
        <v>474</v>
      </c>
      <c r="I15" s="21"/>
      <c r="J15" s="6"/>
      <c r="K15" s="1"/>
      <c r="L15" s="15" t="str">
        <f t="shared" si="0"/>
        <v>thistype.create('I004', 2, true, false, 1, 2);</v>
      </c>
    </row>
    <row r="16" spans="1:12" ht="24.95" customHeight="1" x14ac:dyDescent="0.2">
      <c r="A16" s="1"/>
      <c r="B16" s="16" t="s">
        <v>475</v>
      </c>
      <c r="C16" s="19">
        <v>3</v>
      </c>
      <c r="D16" s="4"/>
      <c r="E16" s="10" t="s">
        <v>476</v>
      </c>
      <c r="F16" s="19">
        <v>1</v>
      </c>
      <c r="G16" s="19">
        <v>0</v>
      </c>
      <c r="H16" s="20" t="s">
        <v>477</v>
      </c>
      <c r="I16" s="21" t="s">
        <v>478</v>
      </c>
      <c r="J16" s="6"/>
      <c r="K16" s="1"/>
      <c r="L16" s="15" t="str">
        <f t="shared" si="0"/>
        <v>thistype.create('I00C', 3, true, false, 1, 0);</v>
      </c>
    </row>
    <row r="17" spans="1:12" ht="24.95" customHeight="1" x14ac:dyDescent="0.2">
      <c r="A17" s="1"/>
      <c r="B17" s="16" t="s">
        <v>479</v>
      </c>
      <c r="C17" s="19">
        <v>4</v>
      </c>
      <c r="D17" s="4"/>
      <c r="E17" s="11" t="s">
        <v>480</v>
      </c>
      <c r="F17" s="19">
        <v>1</v>
      </c>
      <c r="G17" s="19">
        <v>0</v>
      </c>
      <c r="H17" s="20" t="s">
        <v>481</v>
      </c>
      <c r="I17" s="22" t="s">
        <v>482</v>
      </c>
      <c r="J17" s="6"/>
      <c r="K17" s="1"/>
      <c r="L17" s="15" t="str">
        <f t="shared" si="0"/>
        <v>thistype.create('I00D', 4, true, false, 1, 0);</v>
      </c>
    </row>
    <row r="18" spans="1:12" ht="24.95" customHeight="1" x14ac:dyDescent="0.2">
      <c r="A18" s="1"/>
      <c r="B18" s="15"/>
      <c r="C18" s="18"/>
      <c r="D18" s="1"/>
      <c r="E18" s="1"/>
      <c r="F18" s="18"/>
      <c r="G18" s="18"/>
      <c r="H18" s="20"/>
      <c r="I18" s="20"/>
      <c r="J18" s="2"/>
      <c r="K18" s="1"/>
      <c r="L18" s="15" t="str">
        <f t="shared" si="0"/>
        <v/>
      </c>
    </row>
    <row r="19" spans="1:12" ht="24.95" customHeight="1" x14ac:dyDescent="0.2">
      <c r="A19" s="1"/>
      <c r="B19" s="15" t="s">
        <v>483</v>
      </c>
      <c r="C19" s="18">
        <v>1</v>
      </c>
      <c r="D19" s="1"/>
      <c r="E19" s="3" t="s">
        <v>484</v>
      </c>
      <c r="F19" s="18">
        <v>2</v>
      </c>
      <c r="G19" s="18">
        <v>2</v>
      </c>
      <c r="H19" s="20" t="s">
        <v>578</v>
      </c>
      <c r="I19" s="20"/>
      <c r="J19" s="12"/>
      <c r="K19" s="1"/>
      <c r="L19" s="15" t="str">
        <f t="shared" si="0"/>
        <v>thistype.create('phea', 1, true, false, 2, 2);</v>
      </c>
    </row>
    <row r="20" spans="1:12" ht="24.95" customHeight="1" x14ac:dyDescent="0.2">
      <c r="A20" s="1"/>
      <c r="B20" s="15" t="s">
        <v>485</v>
      </c>
      <c r="C20" s="18">
        <v>1</v>
      </c>
      <c r="D20" s="1"/>
      <c r="E20" s="3" t="s">
        <v>486</v>
      </c>
      <c r="F20" s="18">
        <v>2</v>
      </c>
      <c r="G20" s="18">
        <v>2</v>
      </c>
      <c r="H20" s="20" t="s">
        <v>579</v>
      </c>
      <c r="I20" s="20"/>
      <c r="J20" s="12"/>
      <c r="K20" s="1"/>
      <c r="L20" s="15" t="str">
        <f t="shared" si="0"/>
        <v>thistype.create('pman', 1, true, false, 2, 2);</v>
      </c>
    </row>
    <row r="21" spans="1:12" ht="24.95" customHeight="1" x14ac:dyDescent="0.2">
      <c r="A21" s="1"/>
      <c r="B21" s="16" t="s">
        <v>487</v>
      </c>
      <c r="C21" s="19">
        <v>2</v>
      </c>
      <c r="D21" s="4"/>
      <c r="E21" s="5" t="s">
        <v>488</v>
      </c>
      <c r="F21" s="19">
        <v>1</v>
      </c>
      <c r="G21" s="19">
        <v>1</v>
      </c>
      <c r="H21" s="20" t="s">
        <v>573</v>
      </c>
      <c r="I21" s="20"/>
      <c r="J21" s="12"/>
      <c r="K21" s="1"/>
      <c r="L21" s="15" t="str">
        <f t="shared" si="0"/>
        <v>thistype.create('I00A', 2, true, false, 1, 1);</v>
      </c>
    </row>
    <row r="22" spans="1:12" ht="24.95" customHeight="1" x14ac:dyDescent="0.2">
      <c r="A22" s="1"/>
      <c r="B22" s="16" t="s">
        <v>489</v>
      </c>
      <c r="C22" s="19">
        <v>2</v>
      </c>
      <c r="D22" s="4"/>
      <c r="E22" s="5" t="s">
        <v>490</v>
      </c>
      <c r="F22" s="19">
        <v>1</v>
      </c>
      <c r="G22" s="19">
        <v>1</v>
      </c>
      <c r="H22" s="20" t="s">
        <v>574</v>
      </c>
      <c r="I22" s="20"/>
      <c r="J22" s="12"/>
      <c r="K22" s="1"/>
      <c r="L22" s="15" t="str">
        <f t="shared" si="0"/>
        <v>thistype.create('I00Q', 2, true, false, 1, 1);</v>
      </c>
    </row>
    <row r="23" spans="1:12" ht="24.95" customHeight="1" x14ac:dyDescent="0.2">
      <c r="A23" s="1"/>
      <c r="B23" s="16" t="s">
        <v>491</v>
      </c>
      <c r="C23" s="19">
        <v>2</v>
      </c>
      <c r="D23" s="4"/>
      <c r="E23" s="5" t="s">
        <v>492</v>
      </c>
      <c r="F23" s="19">
        <v>1</v>
      </c>
      <c r="G23" s="19">
        <v>1</v>
      </c>
      <c r="H23" s="20" t="s">
        <v>575</v>
      </c>
      <c r="I23" s="20"/>
      <c r="J23" s="12"/>
      <c r="K23" s="1"/>
      <c r="L23" s="15" t="str">
        <f t="shared" si="0"/>
        <v>thistype.create('I00R', 2, true, false, 1, 1);</v>
      </c>
    </row>
    <row r="24" spans="1:12" ht="24.95" customHeight="1" x14ac:dyDescent="0.2">
      <c r="A24" s="1"/>
      <c r="B24" s="16" t="s">
        <v>493</v>
      </c>
      <c r="C24" s="19">
        <v>4</v>
      </c>
      <c r="D24" s="4"/>
      <c r="E24" s="11" t="s">
        <v>494</v>
      </c>
      <c r="F24" s="19">
        <v>2</v>
      </c>
      <c r="G24" s="19">
        <v>1</v>
      </c>
      <c r="H24" s="20" t="s">
        <v>576</v>
      </c>
      <c r="I24" s="20"/>
      <c r="J24" s="12"/>
      <c r="K24" s="1"/>
      <c r="L24" s="15" t="str">
        <f t="shared" si="0"/>
        <v>thistype.create('I00E', 4, true, false, 2, 1);</v>
      </c>
    </row>
    <row r="25" spans="1:12" ht="24.95" customHeight="1" x14ac:dyDescent="0.2">
      <c r="A25" s="1"/>
      <c r="B25" s="16" t="s">
        <v>495</v>
      </c>
      <c r="C25" s="19">
        <v>2</v>
      </c>
      <c r="D25" s="4"/>
      <c r="E25" s="7" t="s">
        <v>496</v>
      </c>
      <c r="F25" s="19">
        <v>1</v>
      </c>
      <c r="G25" s="19">
        <v>1</v>
      </c>
      <c r="H25" s="20" t="s">
        <v>577</v>
      </c>
      <c r="I25" s="20"/>
      <c r="J25" s="12"/>
      <c r="K25" s="1"/>
      <c r="L25" s="15" t="str">
        <f t="shared" si="0"/>
        <v>thistype.create('I00F', 2, true, false, 1, 1);</v>
      </c>
    </row>
    <row r="26" spans="1:12" ht="24.95" customHeight="1" x14ac:dyDescent="0.2">
      <c r="A26" s="1"/>
      <c r="B26" s="16" t="s">
        <v>497</v>
      </c>
      <c r="C26" s="19">
        <v>2</v>
      </c>
      <c r="D26" s="4"/>
      <c r="E26" s="7" t="s">
        <v>498</v>
      </c>
      <c r="F26" s="19">
        <v>2</v>
      </c>
      <c r="G26" s="19">
        <v>1</v>
      </c>
      <c r="H26" s="20" t="s">
        <v>580</v>
      </c>
      <c r="I26" s="20"/>
      <c r="J26" s="12"/>
      <c r="K26" s="1"/>
      <c r="L26" s="15" t="str">
        <f t="shared" si="0"/>
        <v>thistype.create('I00I', 2, true, false, 2, 1);</v>
      </c>
    </row>
    <row r="27" spans="1:12" ht="24.95" customHeight="1" x14ac:dyDescent="0.2">
      <c r="A27" s="1"/>
      <c r="B27" s="16" t="s">
        <v>499</v>
      </c>
      <c r="C27" s="19">
        <v>3</v>
      </c>
      <c r="D27" s="4"/>
      <c r="E27" s="10" t="s">
        <v>500</v>
      </c>
      <c r="F27" s="19">
        <v>2</v>
      </c>
      <c r="G27" s="19">
        <v>1</v>
      </c>
      <c r="H27" s="20" t="s">
        <v>581</v>
      </c>
      <c r="I27" s="20"/>
      <c r="J27" s="12"/>
      <c r="K27" s="1"/>
      <c r="L27" s="15" t="str">
        <f t="shared" si="0"/>
        <v>thistype.create('I00J', 3, true, false, 2, 1);</v>
      </c>
    </row>
    <row r="28" spans="1:12" ht="24.95" customHeight="1" x14ac:dyDescent="0.2">
      <c r="A28" s="1"/>
      <c r="B28" s="16" t="s">
        <v>501</v>
      </c>
      <c r="C28" s="19">
        <v>3</v>
      </c>
      <c r="D28" s="4"/>
      <c r="E28" s="10" t="s">
        <v>502</v>
      </c>
      <c r="F28" s="19">
        <v>2</v>
      </c>
      <c r="G28" s="19">
        <v>1</v>
      </c>
      <c r="H28" s="20" t="s">
        <v>582</v>
      </c>
      <c r="I28" s="20"/>
      <c r="J28" s="12"/>
      <c r="K28" s="1"/>
      <c r="L28" s="15" t="str">
        <f t="shared" si="0"/>
        <v>thistype.create('I00N', 3, true, false, 2, 1);</v>
      </c>
    </row>
    <row r="29" spans="1:12" ht="24.95" customHeight="1" x14ac:dyDescent="0.2">
      <c r="A29" s="1"/>
      <c r="B29" s="16" t="s">
        <v>503</v>
      </c>
      <c r="C29" s="19">
        <v>2</v>
      </c>
      <c r="D29" s="4"/>
      <c r="E29" s="7" t="s">
        <v>504</v>
      </c>
      <c r="F29" s="19">
        <v>1</v>
      </c>
      <c r="G29" s="19">
        <v>0</v>
      </c>
      <c r="H29" s="20" t="s">
        <v>583</v>
      </c>
      <c r="I29" s="20"/>
      <c r="J29" s="12"/>
      <c r="K29" s="1"/>
      <c r="L29" s="15" t="str">
        <f t="shared" si="0"/>
        <v>thistype.create('I00O', 2, true, false, 1, 0);</v>
      </c>
    </row>
    <row r="30" spans="1:12" ht="24.95" customHeight="1" x14ac:dyDescent="0.2">
      <c r="A30" s="1"/>
      <c r="B30" s="16" t="s">
        <v>505</v>
      </c>
      <c r="C30" s="19">
        <v>2</v>
      </c>
      <c r="D30" s="4"/>
      <c r="E30" s="7" t="s">
        <v>506</v>
      </c>
      <c r="F30" s="19">
        <v>1</v>
      </c>
      <c r="G30" s="19">
        <v>1</v>
      </c>
      <c r="H30" s="20" t="s">
        <v>584</v>
      </c>
      <c r="I30" s="20"/>
      <c r="J30" s="12"/>
      <c r="K30" s="1"/>
      <c r="L30" s="15" t="str">
        <f t="shared" si="0"/>
        <v>thistype.create('I01J', 2, true, false, 1, 1);</v>
      </c>
    </row>
    <row r="31" spans="1:12" ht="24.95" customHeight="1" x14ac:dyDescent="0.2">
      <c r="A31" s="1"/>
      <c r="B31" s="15"/>
      <c r="C31" s="18"/>
      <c r="D31" s="1"/>
      <c r="E31" s="1"/>
      <c r="F31" s="18"/>
      <c r="G31" s="18"/>
      <c r="H31" s="20"/>
      <c r="I31" s="20"/>
      <c r="J31" s="1"/>
      <c r="K31" s="1"/>
      <c r="L31" s="15" t="str">
        <f t="shared" si="0"/>
        <v/>
      </c>
    </row>
    <row r="32" spans="1:12" ht="24.95" customHeight="1" x14ac:dyDescent="0.2">
      <c r="A32" s="1"/>
      <c r="B32" s="16" t="s">
        <v>507</v>
      </c>
      <c r="C32" s="19">
        <v>3</v>
      </c>
      <c r="D32" s="4"/>
      <c r="E32" s="10" t="s">
        <v>508</v>
      </c>
      <c r="F32" s="19">
        <v>1</v>
      </c>
      <c r="G32" s="19">
        <v>1</v>
      </c>
      <c r="H32" s="20" t="s">
        <v>585</v>
      </c>
      <c r="I32" s="20"/>
      <c r="J32" s="12"/>
      <c r="K32" s="1"/>
      <c r="L32" s="15" t="str">
        <f t="shared" si="0"/>
        <v>thistype.create('I00S', 3, true, false, 1, 1);</v>
      </c>
    </row>
    <row r="33" spans="1:12" ht="24.95" customHeight="1" x14ac:dyDescent="0.2">
      <c r="A33" s="1"/>
      <c r="B33" s="16" t="s">
        <v>509</v>
      </c>
      <c r="C33" s="19">
        <v>3</v>
      </c>
      <c r="D33" s="4"/>
      <c r="E33" s="10" t="s">
        <v>510</v>
      </c>
      <c r="F33" s="19">
        <v>1</v>
      </c>
      <c r="G33" s="19">
        <v>1</v>
      </c>
      <c r="H33" s="20" t="s">
        <v>586</v>
      </c>
      <c r="I33" s="20"/>
      <c r="J33" s="12"/>
      <c r="K33" s="1"/>
      <c r="L33" s="15" t="str">
        <f t="shared" si="0"/>
        <v>thistype.create('I00V', 3, true, false, 1, 1);</v>
      </c>
    </row>
    <row r="34" spans="1:12" ht="24.95" customHeight="1" x14ac:dyDescent="0.2">
      <c r="A34" s="1"/>
      <c r="B34" s="16" t="s">
        <v>511</v>
      </c>
      <c r="C34" s="19">
        <v>2</v>
      </c>
      <c r="D34" s="4"/>
      <c r="E34" s="7" t="s">
        <v>512</v>
      </c>
      <c r="F34" s="19">
        <v>1</v>
      </c>
      <c r="G34" s="19">
        <v>1</v>
      </c>
      <c r="H34" s="20" t="s">
        <v>587</v>
      </c>
      <c r="I34" s="20"/>
      <c r="J34" s="12"/>
      <c r="K34" s="1"/>
      <c r="L34" s="15" t="str">
        <f t="shared" si="0"/>
        <v>thistype.create('I00W', 2, true, false, 1, 1);</v>
      </c>
    </row>
    <row r="35" spans="1:12" ht="24.95" customHeight="1" x14ac:dyDescent="0.2">
      <c r="A35" s="1"/>
      <c r="B35" s="16" t="s">
        <v>513</v>
      </c>
      <c r="C35" s="19">
        <v>2</v>
      </c>
      <c r="D35" s="4"/>
      <c r="E35" s="5" t="s">
        <v>514</v>
      </c>
      <c r="F35" s="19">
        <v>1</v>
      </c>
      <c r="G35" s="19">
        <v>1</v>
      </c>
      <c r="H35" s="20" t="s">
        <v>588</v>
      </c>
      <c r="I35" s="20"/>
      <c r="J35" s="12"/>
      <c r="K35" s="1"/>
      <c r="L35" s="15" t="str">
        <f t="shared" si="0"/>
        <v>thistype.create('pnvl', 2, true, false, 1, 1);</v>
      </c>
    </row>
    <row r="36" spans="1:12" ht="24.95" customHeight="1" x14ac:dyDescent="0.2">
      <c r="A36" s="1"/>
      <c r="B36" s="16" t="s">
        <v>515</v>
      </c>
      <c r="C36" s="19">
        <v>3</v>
      </c>
      <c r="D36" s="4"/>
      <c r="E36" s="8" t="s">
        <v>516</v>
      </c>
      <c r="F36" s="19">
        <v>1</v>
      </c>
      <c r="G36" s="19">
        <v>0</v>
      </c>
      <c r="H36" s="20" t="s">
        <v>589</v>
      </c>
      <c r="I36" s="20"/>
      <c r="J36" s="12"/>
      <c r="K36" s="1"/>
      <c r="L36" s="15" t="str">
        <f t="shared" si="0"/>
        <v>thistype.create('pnvu', 3, true, false, 1, 0);</v>
      </c>
    </row>
    <row r="37" spans="1:12" ht="24.95" customHeight="1" x14ac:dyDescent="0.2">
      <c r="A37" s="1"/>
      <c r="B37" s="16" t="s">
        <v>517</v>
      </c>
      <c r="C37" s="19">
        <v>2</v>
      </c>
      <c r="D37" s="4"/>
      <c r="E37" s="5" t="s">
        <v>518</v>
      </c>
      <c r="F37" s="19">
        <v>1</v>
      </c>
      <c r="G37" s="19">
        <v>1</v>
      </c>
      <c r="H37" s="20" t="s">
        <v>590</v>
      </c>
      <c r="I37" s="20"/>
      <c r="J37" s="12"/>
      <c r="K37" s="1"/>
      <c r="L37" s="15" t="str">
        <f t="shared" si="0"/>
        <v>thistype.create('I008', 2, true, false, 1, 1);</v>
      </c>
    </row>
    <row r="38" spans="1:12" ht="24.95" customHeight="1" x14ac:dyDescent="0.2">
      <c r="A38" s="1"/>
      <c r="B38" s="15"/>
      <c r="C38" s="18"/>
      <c r="D38" s="1"/>
      <c r="E38" s="1"/>
      <c r="F38" s="18"/>
      <c r="G38" s="18"/>
      <c r="H38" s="20"/>
      <c r="I38" s="20"/>
      <c r="J38" s="1"/>
      <c r="K38" s="1"/>
      <c r="L38" s="15" t="str">
        <f t="shared" si="0"/>
        <v/>
      </c>
    </row>
    <row r="39" spans="1:12" ht="24.95" customHeight="1" x14ac:dyDescent="0.2">
      <c r="A39" s="1"/>
      <c r="B39" s="16" t="s">
        <v>519</v>
      </c>
      <c r="C39" s="19">
        <v>2</v>
      </c>
      <c r="D39" s="4"/>
      <c r="E39" s="5" t="s">
        <v>520</v>
      </c>
      <c r="F39" s="19">
        <v>1</v>
      </c>
      <c r="G39" s="19">
        <v>1</v>
      </c>
      <c r="H39" s="20" t="s">
        <v>592</v>
      </c>
      <c r="I39" s="20"/>
      <c r="J39" s="12"/>
      <c r="K39" s="1"/>
      <c r="L39" s="15" t="str">
        <f t="shared" si="0"/>
        <v>thistype.create('I00B', 2, true, false, 1, 1);</v>
      </c>
    </row>
    <row r="40" spans="1:12" ht="24.95" customHeight="1" x14ac:dyDescent="0.2">
      <c r="A40" s="1"/>
      <c r="B40" s="16" t="s">
        <v>521</v>
      </c>
      <c r="C40" s="19">
        <v>2</v>
      </c>
      <c r="D40" s="4"/>
      <c r="E40" s="7" t="s">
        <v>522</v>
      </c>
      <c r="F40" s="19">
        <v>1</v>
      </c>
      <c r="G40" s="19">
        <v>1</v>
      </c>
      <c r="H40" s="20" t="s">
        <v>593</v>
      </c>
      <c r="I40" s="20"/>
      <c r="J40" s="12"/>
      <c r="K40" s="1"/>
      <c r="L40" s="15" t="str">
        <f t="shared" si="0"/>
        <v>thistype.create('I00X', 2, true, false, 1, 1);</v>
      </c>
    </row>
    <row r="41" spans="1:12" ht="24.95" customHeight="1" x14ac:dyDescent="0.2">
      <c r="A41" s="1"/>
      <c r="B41" s="16" t="s">
        <v>523</v>
      </c>
      <c r="C41" s="19">
        <v>2</v>
      </c>
      <c r="D41" s="4"/>
      <c r="E41" s="7" t="s">
        <v>524</v>
      </c>
      <c r="F41" s="19">
        <v>1</v>
      </c>
      <c r="G41" s="19">
        <v>1</v>
      </c>
      <c r="H41" s="20" t="s">
        <v>594</v>
      </c>
      <c r="I41" s="20"/>
      <c r="J41" s="12"/>
      <c r="K41" s="1"/>
      <c r="L41" s="15" t="str">
        <f t="shared" si="0"/>
        <v>thistype.create('I01Q', 2, true, false, 1, 1);</v>
      </c>
    </row>
    <row r="42" spans="1:12" ht="24.95" customHeight="1" x14ac:dyDescent="0.2">
      <c r="A42" s="1"/>
      <c r="B42" s="15"/>
      <c r="C42" s="18"/>
      <c r="D42" s="1"/>
      <c r="E42" s="1"/>
      <c r="F42" s="18"/>
      <c r="G42" s="18"/>
      <c r="H42" s="20"/>
      <c r="I42" s="20"/>
      <c r="J42" s="1"/>
      <c r="K42" s="1"/>
      <c r="L42" s="15" t="str">
        <f t="shared" si="0"/>
        <v/>
      </c>
    </row>
    <row r="43" spans="1:12" ht="24.95" customHeight="1" x14ac:dyDescent="0.2">
      <c r="A43" s="1"/>
      <c r="B43" s="16" t="s">
        <v>525</v>
      </c>
      <c r="C43" s="19">
        <v>2</v>
      </c>
      <c r="D43" s="4"/>
      <c r="E43" s="5" t="s">
        <v>526</v>
      </c>
      <c r="F43" s="19">
        <v>1</v>
      </c>
      <c r="G43" s="19">
        <v>1</v>
      </c>
      <c r="H43" s="20" t="s">
        <v>527</v>
      </c>
      <c r="I43" s="20"/>
      <c r="J43" s="12"/>
      <c r="K43" s="1"/>
      <c r="L43" s="15" t="str">
        <f t="shared" si="0"/>
        <v>thistype.create('I007', 2, true, false, 1, 1);</v>
      </c>
    </row>
    <row r="44" spans="1:12" ht="24.95" customHeight="1" x14ac:dyDescent="0.2">
      <c r="A44" s="1"/>
      <c r="B44" s="16" t="s">
        <v>528</v>
      </c>
      <c r="C44" s="19">
        <v>2</v>
      </c>
      <c r="D44" s="4"/>
      <c r="E44" s="7" t="s">
        <v>529</v>
      </c>
      <c r="F44" s="19">
        <v>1</v>
      </c>
      <c r="G44" s="19">
        <v>1</v>
      </c>
      <c r="H44" s="20" t="s">
        <v>530</v>
      </c>
      <c r="I44" s="20"/>
      <c r="J44" s="12"/>
      <c r="K44" s="1"/>
      <c r="L44" s="15" t="str">
        <f t="shared" si="0"/>
        <v>thistype.create('I00Z', 2, true, false, 1, 1);</v>
      </c>
    </row>
    <row r="45" spans="1:12" ht="24.95" customHeight="1" x14ac:dyDescent="0.2">
      <c r="A45" s="1"/>
      <c r="B45" s="16" t="s">
        <v>531</v>
      </c>
      <c r="C45" s="19">
        <v>3</v>
      </c>
      <c r="D45" s="4"/>
      <c r="E45" s="10" t="s">
        <v>532</v>
      </c>
      <c r="F45" s="19">
        <v>1</v>
      </c>
      <c r="G45" s="19">
        <v>1</v>
      </c>
      <c r="H45" s="20" t="s">
        <v>597</v>
      </c>
      <c r="I45" s="20"/>
      <c r="J45" s="12"/>
      <c r="K45" s="1"/>
      <c r="L45" s="15" t="str">
        <f t="shared" si="0"/>
        <v>thistype.create('I010', 3, true, false, 1, 1);</v>
      </c>
    </row>
    <row r="46" spans="1:12" ht="24.95" customHeight="1" x14ac:dyDescent="0.2">
      <c r="A46" s="1"/>
      <c r="B46" s="15"/>
      <c r="C46" s="18"/>
      <c r="D46" s="1"/>
      <c r="E46" s="1"/>
      <c r="F46" s="18"/>
      <c r="G46" s="18"/>
      <c r="H46" s="20"/>
      <c r="I46" s="20"/>
      <c r="J46" s="1"/>
      <c r="K46" s="1"/>
      <c r="L46" s="15" t="str">
        <f t="shared" si="0"/>
        <v/>
      </c>
    </row>
    <row r="47" spans="1:12" ht="24.95" customHeight="1" x14ac:dyDescent="0.2">
      <c r="A47" s="1"/>
      <c r="B47" s="16" t="s">
        <v>533</v>
      </c>
      <c r="C47" s="19">
        <v>2</v>
      </c>
      <c r="D47" s="4"/>
      <c r="E47" s="5" t="s">
        <v>534</v>
      </c>
      <c r="F47" s="19">
        <v>1</v>
      </c>
      <c r="G47" s="19">
        <v>1</v>
      </c>
      <c r="H47" s="20" t="s">
        <v>601</v>
      </c>
      <c r="I47" s="20"/>
      <c r="J47" s="12"/>
      <c r="K47" s="1"/>
      <c r="L47" s="15" t="str">
        <f t="shared" si="0"/>
        <v>thistype.create('I009', 2, true, false, 1, 1);</v>
      </c>
    </row>
    <row r="48" spans="1:12" ht="24.95" customHeight="1" x14ac:dyDescent="0.2">
      <c r="A48" s="1"/>
      <c r="B48" s="16" t="s">
        <v>535</v>
      </c>
      <c r="C48" s="19">
        <v>2</v>
      </c>
      <c r="D48" s="4"/>
      <c r="E48" s="7" t="s">
        <v>536</v>
      </c>
      <c r="F48" s="19">
        <v>1</v>
      </c>
      <c r="G48" s="19">
        <v>1</v>
      </c>
      <c r="H48" s="20" t="s">
        <v>598</v>
      </c>
      <c r="I48" s="20"/>
      <c r="J48" s="12"/>
      <c r="K48" s="1"/>
      <c r="L48" s="15" t="str">
        <f t="shared" si="0"/>
        <v>thistype.create('I011', 2, true, false, 1, 1);</v>
      </c>
    </row>
    <row r="49" spans="1:12" ht="24.95" customHeight="1" x14ac:dyDescent="0.2">
      <c r="A49" s="1"/>
      <c r="B49" s="16" t="s">
        <v>537</v>
      </c>
      <c r="C49" s="19">
        <v>2</v>
      </c>
      <c r="D49" s="4"/>
      <c r="E49" s="7" t="s">
        <v>538</v>
      </c>
      <c r="F49" s="19">
        <v>1</v>
      </c>
      <c r="G49" s="19">
        <v>1</v>
      </c>
      <c r="H49" s="20" t="s">
        <v>599</v>
      </c>
      <c r="I49" s="20"/>
      <c r="J49" s="12"/>
      <c r="K49" s="1"/>
      <c r="L49" s="15" t="str">
        <f t="shared" si="0"/>
        <v>thistype.create('I00Y', 2, true, false, 1, 1);</v>
      </c>
    </row>
    <row r="50" spans="1:12" ht="24.95" customHeight="1" x14ac:dyDescent="0.2">
      <c r="A50" s="1"/>
      <c r="B50" s="16"/>
      <c r="C50" s="19"/>
      <c r="D50" s="4"/>
      <c r="E50" s="13"/>
      <c r="F50" s="19"/>
      <c r="G50" s="19"/>
      <c r="H50" s="20"/>
      <c r="I50" s="20"/>
      <c r="J50" s="1"/>
      <c r="K50" s="1"/>
      <c r="L50" s="15" t="str">
        <f t="shared" si="0"/>
        <v/>
      </c>
    </row>
    <row r="51" spans="1:12" ht="24.95" customHeight="1" x14ac:dyDescent="0.2">
      <c r="A51" s="1"/>
      <c r="B51" s="16" t="s">
        <v>539</v>
      </c>
      <c r="C51" s="19">
        <v>2</v>
      </c>
      <c r="D51" s="14" t="s">
        <v>540</v>
      </c>
      <c r="E51" s="5" t="s">
        <v>541</v>
      </c>
      <c r="F51" s="19">
        <v>8</v>
      </c>
      <c r="G51" s="19">
        <v>0</v>
      </c>
      <c r="H51" s="20" t="s">
        <v>542</v>
      </c>
      <c r="I51" s="20"/>
      <c r="J51" s="6"/>
      <c r="K51" s="1"/>
      <c r="L51" s="15" t="str">
        <f t="shared" si="0"/>
        <v>thistype.create('I01I', 2, true, false, 8, 0);</v>
      </c>
    </row>
    <row r="52" spans="1:12" ht="24.95" customHeight="1" x14ac:dyDescent="0.2">
      <c r="A52" s="1"/>
      <c r="B52" s="16" t="s">
        <v>543</v>
      </c>
      <c r="C52" s="19">
        <v>2</v>
      </c>
      <c r="D52" s="14" t="s">
        <v>544</v>
      </c>
      <c r="E52" s="5" t="s">
        <v>545</v>
      </c>
      <c r="F52" s="19">
        <v>10</v>
      </c>
      <c r="G52" s="19">
        <v>5</v>
      </c>
      <c r="H52" s="20" t="s">
        <v>546</v>
      </c>
      <c r="I52" s="20"/>
      <c r="J52" s="6"/>
      <c r="K52" s="1"/>
      <c r="L52" s="15" t="str">
        <f t="shared" si="0"/>
        <v>thistype.create('I01G', 2, true, false, 10, 5);</v>
      </c>
    </row>
    <row r="53" spans="1:12" ht="24.95" customHeight="1" x14ac:dyDescent="0.2">
      <c r="A53" s="1"/>
      <c r="B53" s="16" t="s">
        <v>547</v>
      </c>
      <c r="C53" s="19">
        <v>2</v>
      </c>
      <c r="D53" s="14" t="s">
        <v>548</v>
      </c>
      <c r="E53" s="5" t="s">
        <v>549</v>
      </c>
      <c r="F53" s="19">
        <v>3</v>
      </c>
      <c r="G53" s="19">
        <v>4</v>
      </c>
      <c r="H53" s="20" t="s">
        <v>595</v>
      </c>
      <c r="I53" s="20"/>
      <c r="J53" s="6"/>
      <c r="K53" s="1"/>
      <c r="L53" s="15" t="str">
        <f t="shared" si="0"/>
        <v>thistype.create('I01F', 2, true, false, 3, 4);</v>
      </c>
    </row>
    <row r="54" spans="1:12" ht="24.95" customHeight="1" x14ac:dyDescent="0.2">
      <c r="A54" s="1"/>
      <c r="B54" s="16" t="s">
        <v>550</v>
      </c>
      <c r="C54" s="19">
        <v>2</v>
      </c>
      <c r="D54" s="14" t="s">
        <v>551</v>
      </c>
      <c r="E54" s="5" t="s">
        <v>552</v>
      </c>
      <c r="F54" s="19">
        <v>8</v>
      </c>
      <c r="G54" s="19">
        <v>4</v>
      </c>
      <c r="H54" s="20" t="s">
        <v>600</v>
      </c>
      <c r="I54" s="20"/>
      <c r="J54" s="12"/>
      <c r="K54" s="1"/>
      <c r="L54" s="15" t="str">
        <f t="shared" si="0"/>
        <v>thistype.create('I01E', 2, true, false, 8, 4);</v>
      </c>
    </row>
    <row r="55" spans="1:12" ht="24.95" customHeight="1" x14ac:dyDescent="0.2">
      <c r="A55" s="1"/>
      <c r="B55" s="16" t="s">
        <v>553</v>
      </c>
      <c r="C55" s="19">
        <v>3</v>
      </c>
      <c r="D55" s="14" t="s">
        <v>554</v>
      </c>
      <c r="E55" s="8" t="s">
        <v>555</v>
      </c>
      <c r="F55" s="19">
        <v>3</v>
      </c>
      <c r="G55" s="19">
        <v>2</v>
      </c>
      <c r="H55" s="20" t="s">
        <v>596</v>
      </c>
      <c r="I55" s="20"/>
      <c r="J55" s="12"/>
      <c r="K55" s="1"/>
      <c r="L55" s="15" t="str">
        <f t="shared" si="0"/>
        <v>thistype.create('I005', 3, true, false, 3, 2);</v>
      </c>
    </row>
    <row r="56" spans="1:12" ht="24.95" customHeight="1" x14ac:dyDescent="0.2">
      <c r="A56" s="1"/>
      <c r="B56" s="16" t="s">
        <v>556</v>
      </c>
      <c r="C56" s="19">
        <v>3</v>
      </c>
      <c r="D56" s="14" t="s">
        <v>557</v>
      </c>
      <c r="E56" s="8" t="s">
        <v>558</v>
      </c>
      <c r="F56" s="19">
        <v>3</v>
      </c>
      <c r="G56" s="19">
        <v>2</v>
      </c>
      <c r="H56" s="20" t="s">
        <v>591</v>
      </c>
      <c r="I56" s="20"/>
      <c r="J56" s="12"/>
      <c r="K56" s="1"/>
      <c r="L56" s="15" t="str">
        <f t="shared" si="0"/>
        <v>thistype.create('I00G', 3, true, false, 3, 2);</v>
      </c>
    </row>
    <row r="57" spans="1:12" ht="24.95" customHeight="1" x14ac:dyDescent="0.2">
      <c r="A57" s="1"/>
      <c r="B57" s="16" t="s">
        <v>559</v>
      </c>
      <c r="C57" s="19">
        <v>2</v>
      </c>
      <c r="D57" s="14" t="s">
        <v>560</v>
      </c>
      <c r="E57" s="5" t="s">
        <v>561</v>
      </c>
      <c r="F57" s="19">
        <v>5</v>
      </c>
      <c r="G57" s="19">
        <v>4</v>
      </c>
      <c r="H57" s="20" t="s">
        <v>562</v>
      </c>
      <c r="I57" s="20"/>
      <c r="J57" s="12"/>
      <c r="K57" s="1"/>
      <c r="L57" s="15" t="str">
        <f t="shared" si="0"/>
        <v>thistype.create('I020', 2, true, false, 5, 4);</v>
      </c>
    </row>
    <row r="58" spans="1:12" ht="24.95" customHeight="1" x14ac:dyDescent="0.2">
      <c r="A58" s="1"/>
      <c r="B58" s="16" t="s">
        <v>563</v>
      </c>
      <c r="C58" s="19">
        <v>2</v>
      </c>
      <c r="D58" s="14" t="s">
        <v>564</v>
      </c>
      <c r="E58" s="5" t="s">
        <v>565</v>
      </c>
      <c r="F58" s="19">
        <v>4</v>
      </c>
      <c r="G58" s="19">
        <v>4</v>
      </c>
      <c r="H58" s="20" t="s">
        <v>566</v>
      </c>
      <c r="I58" s="23" t="s">
        <v>567</v>
      </c>
      <c r="J58" s="12"/>
      <c r="K58" s="1"/>
      <c r="L58" s="15" t="str">
        <f t="shared" si="0"/>
        <v>thistype.create('I021', 2, true, false, 4, 4);</v>
      </c>
    </row>
    <row r="59" spans="1:12" ht="24.95" customHeight="1" x14ac:dyDescent="0.2">
      <c r="A59" s="1"/>
      <c r="B59" s="16" t="s">
        <v>568</v>
      </c>
      <c r="C59" s="19">
        <v>3</v>
      </c>
      <c r="D59" s="14" t="s">
        <v>569</v>
      </c>
      <c r="E59" s="8" t="s">
        <v>570</v>
      </c>
      <c r="F59" s="19">
        <v>2</v>
      </c>
      <c r="G59" s="19">
        <v>2</v>
      </c>
      <c r="H59" s="20" t="s">
        <v>571</v>
      </c>
      <c r="I59" s="23" t="s">
        <v>572</v>
      </c>
      <c r="J59" s="12"/>
      <c r="K59" s="1"/>
      <c r="L59" s="15" t="str">
        <f t="shared" si="0"/>
        <v>thistype.create('I023', 3, true, false, 2, 2);</v>
      </c>
    </row>
    <row r="60" spans="1:12" ht="24.95" customHeight="1" x14ac:dyDescent="0.2">
      <c r="A60" s="1"/>
      <c r="B60" s="15"/>
      <c r="C60" s="18"/>
      <c r="D60" s="1"/>
      <c r="E60" s="1"/>
      <c r="F60" s="18"/>
      <c r="G60" s="18"/>
      <c r="H60" s="20"/>
      <c r="I60" s="20"/>
      <c r="J60" s="1"/>
      <c r="K60" s="1"/>
      <c r="L60" s="15" t="str">
        <f t="shared" si="0"/>
        <v/>
      </c>
    </row>
    <row r="61" spans="1:12" ht="24.95" customHeight="1" x14ac:dyDescent="0.2">
      <c r="A61" s="1"/>
      <c r="B61" s="16"/>
      <c r="C61" s="19"/>
      <c r="D61" s="4"/>
      <c r="E61" s="13"/>
      <c r="F61" s="19"/>
      <c r="G61" s="19"/>
      <c r="H61" s="20"/>
      <c r="I61" s="20"/>
      <c r="J61" s="1"/>
      <c r="K61" s="1"/>
      <c r="L61" s="15" t="str">
        <f t="shared" si="0"/>
        <v/>
      </c>
    </row>
    <row r="62" spans="1:12" ht="24.95" customHeight="1" x14ac:dyDescent="0.2">
      <c r="A62" s="1"/>
      <c r="B62" s="16"/>
      <c r="C62" s="19"/>
      <c r="D62" s="4"/>
      <c r="E62" s="13"/>
      <c r="F62" s="19"/>
      <c r="G62" s="19"/>
      <c r="H62" s="20"/>
      <c r="I62" s="20"/>
      <c r="J62" s="1"/>
      <c r="K62" s="1"/>
      <c r="L62" s="15" t="str">
        <f t="shared" si="0"/>
        <v/>
      </c>
    </row>
    <row r="63" spans="1:12" ht="24.95" customHeight="1" x14ac:dyDescent="0.2">
      <c r="A63" s="1"/>
      <c r="B63" s="16"/>
      <c r="C63" s="19"/>
      <c r="D63" s="4"/>
      <c r="E63" s="13"/>
      <c r="F63" s="19"/>
      <c r="G63" s="19"/>
      <c r="H63" s="20"/>
      <c r="I63" s="20"/>
      <c r="J63" s="1"/>
      <c r="K63" s="1"/>
      <c r="L63" s="15" t="str">
        <f t="shared" si="0"/>
        <v/>
      </c>
    </row>
    <row r="64" spans="1:12" ht="24.95" customHeight="1" x14ac:dyDescent="0.2">
      <c r="A64" s="1"/>
      <c r="B64" s="16"/>
      <c r="C64" s="19"/>
      <c r="D64" s="4"/>
      <c r="E64" s="13"/>
      <c r="F64" s="19"/>
      <c r="G64" s="19"/>
      <c r="H64" s="20"/>
      <c r="I64" s="20"/>
      <c r="J64" s="1"/>
      <c r="K64" s="1"/>
      <c r="L64" s="15" t="str">
        <f t="shared" si="0"/>
        <v/>
      </c>
    </row>
    <row r="65" spans="1:12" ht="24.95" customHeight="1" x14ac:dyDescent="0.2">
      <c r="A65" s="1"/>
      <c r="B65" s="16"/>
      <c r="C65" s="19"/>
      <c r="D65" s="4"/>
      <c r="E65" s="13"/>
      <c r="F65" s="19"/>
      <c r="G65" s="19"/>
      <c r="H65" s="20"/>
      <c r="I65" s="20"/>
      <c r="J65" s="1"/>
      <c r="K65" s="1"/>
      <c r="L65" s="15" t="str">
        <f t="shared" si="0"/>
        <v/>
      </c>
    </row>
    <row r="66" spans="1:12" ht="24.95" customHeight="1" x14ac:dyDescent="0.2">
      <c r="A66" s="1"/>
      <c r="B66" s="16"/>
      <c r="C66" s="19"/>
      <c r="D66" s="4"/>
      <c r="E66" s="13"/>
      <c r="F66" s="19"/>
      <c r="G66" s="19"/>
      <c r="H66" s="20"/>
      <c r="I66" s="20"/>
      <c r="J66" s="1"/>
      <c r="K66" s="1"/>
      <c r="L66" s="15" t="str">
        <f t="shared" si="0"/>
        <v/>
      </c>
    </row>
    <row r="67" spans="1:12" ht="24.95" customHeight="1" x14ac:dyDescent="0.2">
      <c r="A67" s="1"/>
      <c r="B67" s="16"/>
      <c r="C67" s="19"/>
      <c r="D67" s="4"/>
      <c r="E67" s="13"/>
      <c r="F67" s="19"/>
      <c r="G67" s="19"/>
      <c r="H67" s="20"/>
      <c r="I67" s="20"/>
      <c r="J67" s="1"/>
      <c r="K67" s="1"/>
      <c r="L67" s="15" t="str">
        <f t="shared" si="0"/>
        <v/>
      </c>
    </row>
    <row r="68" spans="1:12" ht="24.95" customHeight="1" x14ac:dyDescent="0.2">
      <c r="A68" s="1"/>
      <c r="B68" s="16"/>
      <c r="C68" s="19"/>
      <c r="D68" s="4"/>
      <c r="E68" s="13"/>
      <c r="F68" s="19"/>
      <c r="G68" s="19"/>
      <c r="H68" s="20"/>
      <c r="I68" s="20"/>
      <c r="J68" s="1"/>
      <c r="K68" s="1"/>
      <c r="L68" s="15" t="str">
        <f t="shared" si="0"/>
        <v/>
      </c>
    </row>
    <row r="69" spans="1:12" ht="24.95" customHeight="1" x14ac:dyDescent="0.2">
      <c r="A69" s="1"/>
      <c r="B69" s="16"/>
      <c r="C69" s="19"/>
      <c r="D69" s="4"/>
      <c r="E69" s="13"/>
      <c r="F69" s="19"/>
      <c r="G69" s="19"/>
      <c r="H69" s="20"/>
      <c r="I69" s="20"/>
      <c r="J69" s="1"/>
      <c r="K69" s="1"/>
      <c r="L69" s="15" t="str">
        <f t="shared" si="0"/>
        <v/>
      </c>
    </row>
  </sheetData>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77"/>
  <sheetViews>
    <sheetView workbookViewId="0">
      <selection activeCell="C30" sqref="C30"/>
    </sheetView>
  </sheetViews>
  <sheetFormatPr defaultColWidth="14.42578125" defaultRowHeight="12.75" customHeight="1" x14ac:dyDescent="0.35"/>
  <cols>
    <col min="1" max="1" width="20.85546875" style="24" customWidth="1"/>
    <col min="2" max="2" width="5.140625" style="32" customWidth="1"/>
    <col min="3" max="3" width="125.85546875" style="24" customWidth="1"/>
    <col min="4" max="7" width="17.28515625" style="24" customWidth="1"/>
    <col min="8" max="16384" width="14.42578125" style="24"/>
  </cols>
  <sheetData>
    <row r="1" spans="1:3" ht="16.5" x14ac:dyDescent="0.35">
      <c r="A1" s="37" t="s">
        <v>103</v>
      </c>
      <c r="B1" s="34"/>
      <c r="C1" s="24" t="s">
        <v>606</v>
      </c>
    </row>
    <row r="2" spans="1:3" ht="16.5" x14ac:dyDescent="0.35">
      <c r="A2" s="37"/>
      <c r="B2" s="34"/>
      <c r="C2" s="24" t="s">
        <v>690</v>
      </c>
    </row>
    <row r="3" spans="1:3" ht="16.5" x14ac:dyDescent="0.35">
      <c r="A3" s="37"/>
      <c r="B3" s="34"/>
      <c r="C3" s="24" t="s">
        <v>616</v>
      </c>
    </row>
    <row r="4" spans="1:3" ht="16.5" x14ac:dyDescent="0.35">
      <c r="A4" s="37"/>
      <c r="B4" s="34"/>
      <c r="C4" s="24" t="s">
        <v>691</v>
      </c>
    </row>
    <row r="5" spans="1:3" ht="16.5" x14ac:dyDescent="0.35">
      <c r="A5" s="37"/>
      <c r="B5" s="34"/>
      <c r="C5" s="33" t="s">
        <v>109</v>
      </c>
    </row>
    <row r="6" spans="1:3" ht="16.5" x14ac:dyDescent="0.35">
      <c r="A6" s="37"/>
      <c r="B6" s="34"/>
      <c r="C6" s="39" t="s">
        <v>110</v>
      </c>
    </row>
    <row r="7" spans="1:3" ht="16.5" x14ac:dyDescent="0.35">
      <c r="A7" s="37"/>
      <c r="B7" s="34"/>
    </row>
    <row r="8" spans="1:3" ht="16.5" x14ac:dyDescent="0.35">
      <c r="A8" s="37" t="s">
        <v>118</v>
      </c>
      <c r="B8" s="34" t="s">
        <v>119</v>
      </c>
      <c r="C8" s="24" t="s">
        <v>688</v>
      </c>
    </row>
    <row r="9" spans="1:3" ht="16.5" x14ac:dyDescent="0.35">
      <c r="A9" s="37"/>
      <c r="B9" s="34"/>
      <c r="C9" s="24" t="s">
        <v>692</v>
      </c>
    </row>
    <row r="10" spans="1:3" ht="16.5" x14ac:dyDescent="0.35">
      <c r="A10" s="37"/>
      <c r="B10" s="34"/>
      <c r="C10" s="24" t="s">
        <v>689</v>
      </c>
    </row>
    <row r="11" spans="1:3" ht="16.5" x14ac:dyDescent="0.35">
      <c r="A11" s="37"/>
      <c r="B11" s="34"/>
      <c r="C11" s="33" t="s">
        <v>120</v>
      </c>
    </row>
    <row r="12" spans="1:3" ht="16.5" x14ac:dyDescent="0.35">
      <c r="A12" s="37"/>
      <c r="B12" s="34"/>
      <c r="C12" s="33" t="s">
        <v>121</v>
      </c>
    </row>
    <row r="13" spans="1:3" ht="16.5" x14ac:dyDescent="0.35">
      <c r="A13" s="37"/>
      <c r="B13" s="34"/>
      <c r="C13" s="39" t="s">
        <v>122</v>
      </c>
    </row>
    <row r="14" spans="1:3" ht="16.5" x14ac:dyDescent="0.35">
      <c r="A14" s="37"/>
      <c r="B14" s="34"/>
    </row>
    <row r="15" spans="1:3" ht="16.5" x14ac:dyDescent="0.35">
      <c r="A15" s="37" t="s">
        <v>123</v>
      </c>
      <c r="B15" s="34" t="s">
        <v>124</v>
      </c>
      <c r="C15" s="24" t="s">
        <v>603</v>
      </c>
    </row>
    <row r="16" spans="1:3" ht="16.5" x14ac:dyDescent="0.35">
      <c r="C16" s="24" t="s">
        <v>683</v>
      </c>
    </row>
    <row r="17" spans="1:3" ht="16.5" x14ac:dyDescent="0.35">
      <c r="C17" s="24" t="s">
        <v>681</v>
      </c>
    </row>
    <row r="18" spans="1:3" ht="16.5" x14ac:dyDescent="0.35">
      <c r="B18" s="34"/>
      <c r="C18" s="33" t="s">
        <v>125</v>
      </c>
    </row>
    <row r="19" spans="1:3" ht="16.5" x14ac:dyDescent="0.35">
      <c r="B19" s="34"/>
      <c r="C19" s="33" t="s">
        <v>126</v>
      </c>
    </row>
    <row r="20" spans="1:3" ht="16.5" x14ac:dyDescent="0.35">
      <c r="A20" s="37"/>
      <c r="B20" s="34"/>
      <c r="C20" s="39" t="s">
        <v>127</v>
      </c>
    </row>
    <row r="21" spans="1:3" ht="16.5" x14ac:dyDescent="0.35">
      <c r="A21" s="37"/>
      <c r="B21" s="34"/>
    </row>
    <row r="22" spans="1:3" ht="16.5" x14ac:dyDescent="0.35">
      <c r="A22" s="37" t="s">
        <v>128</v>
      </c>
      <c r="B22" s="34"/>
      <c r="C22" s="24" t="s">
        <v>603</v>
      </c>
    </row>
    <row r="23" spans="1:3" ht="16.5" x14ac:dyDescent="0.35">
      <c r="A23" s="37"/>
      <c r="B23" s="34"/>
      <c r="C23" s="24" t="s">
        <v>682</v>
      </c>
    </row>
    <row r="24" spans="1:3" ht="16.5" x14ac:dyDescent="0.35">
      <c r="A24" s="37"/>
      <c r="B24" s="34"/>
      <c r="C24" s="24" t="s">
        <v>683</v>
      </c>
    </row>
    <row r="25" spans="1:3" ht="16.5" x14ac:dyDescent="0.35">
      <c r="A25" s="37"/>
      <c r="B25" s="34"/>
      <c r="C25" s="24" t="s">
        <v>684</v>
      </c>
    </row>
    <row r="26" spans="1:3" ht="16.5" x14ac:dyDescent="0.35">
      <c r="A26" s="37"/>
      <c r="B26" s="34"/>
      <c r="C26" s="33" t="s">
        <v>129</v>
      </c>
    </row>
    <row r="27" spans="1:3" ht="16.5" x14ac:dyDescent="0.35">
      <c r="A27" s="37"/>
      <c r="B27" s="34"/>
      <c r="C27" s="39" t="s">
        <v>130</v>
      </c>
    </row>
    <row r="28" spans="1:3" ht="16.5" x14ac:dyDescent="0.35">
      <c r="A28" s="37"/>
      <c r="B28" s="34"/>
    </row>
    <row r="29" spans="1:3" ht="16.5" x14ac:dyDescent="0.35">
      <c r="A29" s="37" t="s">
        <v>131</v>
      </c>
      <c r="B29" s="34"/>
      <c r="C29" s="24" t="s">
        <v>685</v>
      </c>
    </row>
    <row r="30" spans="1:3" ht="16.5" x14ac:dyDescent="0.35">
      <c r="A30" s="37"/>
      <c r="B30" s="34"/>
      <c r="C30" s="24" t="s">
        <v>633</v>
      </c>
    </row>
    <row r="31" spans="1:3" ht="16.5" x14ac:dyDescent="0.35">
      <c r="A31" s="37"/>
      <c r="B31" s="34"/>
      <c r="C31" s="24" t="s">
        <v>686</v>
      </c>
    </row>
    <row r="32" spans="1:3" ht="16.5" x14ac:dyDescent="0.35">
      <c r="A32" s="37"/>
      <c r="B32" s="34"/>
      <c r="C32" s="24" t="s">
        <v>687</v>
      </c>
    </row>
    <row r="33" spans="1:3" ht="16.5" x14ac:dyDescent="0.35">
      <c r="A33" s="37"/>
      <c r="B33" s="34"/>
      <c r="C33" s="33" t="s">
        <v>132</v>
      </c>
    </row>
    <row r="34" spans="1:3" ht="16.5" x14ac:dyDescent="0.35">
      <c r="A34" s="37"/>
      <c r="B34" s="34"/>
      <c r="C34" s="39" t="s">
        <v>133</v>
      </c>
    </row>
    <row r="35" spans="1:3" ht="16.5" x14ac:dyDescent="0.35">
      <c r="A35" s="37"/>
      <c r="B35" s="34"/>
    </row>
    <row r="36" spans="1:3" ht="16.5" x14ac:dyDescent="0.35">
      <c r="A36" s="37" t="s">
        <v>134</v>
      </c>
      <c r="B36" s="34" t="s">
        <v>135</v>
      </c>
      <c r="C36" s="24" t="s">
        <v>606</v>
      </c>
    </row>
    <row r="37" spans="1:3" ht="16.5" x14ac:dyDescent="0.35">
      <c r="A37" s="37"/>
      <c r="B37" s="34"/>
      <c r="C37" s="24" t="s">
        <v>688</v>
      </c>
    </row>
    <row r="38" spans="1:3" ht="16.5" x14ac:dyDescent="0.35">
      <c r="A38" s="37"/>
      <c r="B38" s="34"/>
      <c r="C38" s="24" t="s">
        <v>615</v>
      </c>
    </row>
    <row r="39" spans="1:3" ht="16.5" x14ac:dyDescent="0.35">
      <c r="A39" s="37"/>
      <c r="B39" s="34"/>
      <c r="C39" s="24" t="s">
        <v>649</v>
      </c>
    </row>
    <row r="40" spans="1:3" ht="16.5" x14ac:dyDescent="0.35">
      <c r="A40" s="37"/>
      <c r="B40" s="34"/>
      <c r="C40" s="33" t="s">
        <v>136</v>
      </c>
    </row>
    <row r="41" spans="1:3" ht="16.5" x14ac:dyDescent="0.35">
      <c r="A41" s="37"/>
      <c r="B41" s="34"/>
      <c r="C41" s="39" t="s">
        <v>137</v>
      </c>
    </row>
    <row r="42" spans="1:3" ht="16.5" x14ac:dyDescent="0.35">
      <c r="A42" s="37"/>
      <c r="B42" s="34"/>
    </row>
    <row r="43" spans="1:3" ht="16.5" x14ac:dyDescent="0.35">
      <c r="A43" s="37" t="s">
        <v>138</v>
      </c>
      <c r="B43" s="34" t="s">
        <v>139</v>
      </c>
      <c r="C43" s="24" t="s">
        <v>688</v>
      </c>
    </row>
    <row r="44" spans="1:3" ht="16.5" x14ac:dyDescent="0.35">
      <c r="A44" s="37"/>
      <c r="B44" s="34"/>
      <c r="C44" s="24" t="s">
        <v>639</v>
      </c>
    </row>
    <row r="45" spans="1:3" ht="16.5" x14ac:dyDescent="0.35">
      <c r="A45" s="37"/>
      <c r="B45" s="34"/>
      <c r="C45" s="24" t="s">
        <v>657</v>
      </c>
    </row>
    <row r="46" spans="1:3" ht="16.5" x14ac:dyDescent="0.35">
      <c r="A46" s="37"/>
      <c r="B46" s="34"/>
      <c r="C46" s="33" t="s">
        <v>140</v>
      </c>
    </row>
    <row r="47" spans="1:3" ht="16.5" x14ac:dyDescent="0.35">
      <c r="A47" s="37"/>
      <c r="B47" s="34"/>
      <c r="C47" s="33" t="s">
        <v>141</v>
      </c>
    </row>
    <row r="48" spans="1:3" ht="16.5" x14ac:dyDescent="0.35">
      <c r="A48" s="37"/>
      <c r="B48" s="34"/>
      <c r="C48" s="39" t="s">
        <v>142</v>
      </c>
    </row>
    <row r="49" spans="1:3" ht="16.5" x14ac:dyDescent="0.35">
      <c r="A49" s="37"/>
      <c r="B49" s="34"/>
    </row>
    <row r="50" spans="1:3" ht="16.5" x14ac:dyDescent="0.35">
      <c r="A50" s="37" t="s">
        <v>143</v>
      </c>
      <c r="B50" s="34"/>
      <c r="C50" s="24" t="s">
        <v>688</v>
      </c>
    </row>
    <row r="51" spans="1:3" ht="16.5" x14ac:dyDescent="0.35">
      <c r="A51" s="37"/>
      <c r="B51" s="34"/>
      <c r="C51" s="24" t="s">
        <v>639</v>
      </c>
    </row>
    <row r="52" spans="1:3" ht="16.5" x14ac:dyDescent="0.35">
      <c r="A52" s="37"/>
      <c r="B52" s="34"/>
      <c r="C52" s="24" t="s">
        <v>693</v>
      </c>
    </row>
    <row r="53" spans="1:3" ht="16.5" x14ac:dyDescent="0.35">
      <c r="A53" s="37"/>
      <c r="B53" s="34"/>
      <c r="C53" s="24" t="s">
        <v>632</v>
      </c>
    </row>
    <row r="54" spans="1:3" ht="16.5" x14ac:dyDescent="0.35">
      <c r="A54" s="37"/>
      <c r="B54" s="34"/>
      <c r="C54" s="33" t="s">
        <v>145</v>
      </c>
    </row>
    <row r="55" spans="1:3" ht="16.5" x14ac:dyDescent="0.35">
      <c r="A55" s="37"/>
      <c r="B55" s="34"/>
      <c r="C55" s="39" t="s">
        <v>146</v>
      </c>
    </row>
    <row r="56" spans="1:3" ht="16.5" x14ac:dyDescent="0.35">
      <c r="A56" s="37"/>
      <c r="B56" s="34"/>
    </row>
    <row r="57" spans="1:3" ht="16.5" x14ac:dyDescent="0.35">
      <c r="A57" s="37" t="s">
        <v>147</v>
      </c>
      <c r="B57" s="34"/>
      <c r="C57" s="24" t="s">
        <v>606</v>
      </c>
    </row>
    <row r="58" spans="1:3" ht="16.5" x14ac:dyDescent="0.35">
      <c r="A58" s="37"/>
      <c r="B58" s="34"/>
      <c r="C58" s="24" t="s">
        <v>603</v>
      </c>
    </row>
    <row r="59" spans="1:3" ht="16.5" x14ac:dyDescent="0.35">
      <c r="A59" s="37"/>
      <c r="B59" s="34"/>
      <c r="C59" s="24" t="s">
        <v>681</v>
      </c>
    </row>
    <row r="60" spans="1:3" ht="16.5" x14ac:dyDescent="0.35">
      <c r="A60" s="37"/>
      <c r="B60" s="34"/>
      <c r="C60" s="24" t="s">
        <v>694</v>
      </c>
    </row>
    <row r="61" spans="1:3" ht="16.5" x14ac:dyDescent="0.35">
      <c r="A61" s="37"/>
      <c r="B61" s="34"/>
      <c r="C61" s="33" t="s">
        <v>148</v>
      </c>
    </row>
    <row r="62" spans="1:3" ht="16.5" x14ac:dyDescent="0.35">
      <c r="A62" s="37"/>
      <c r="B62" s="34"/>
      <c r="C62" s="39" t="s">
        <v>149</v>
      </c>
    </row>
    <row r="63" spans="1:3" ht="16.5" x14ac:dyDescent="0.35">
      <c r="A63" s="37"/>
      <c r="B63" s="34"/>
    </row>
    <row r="64" spans="1:3" ht="16.5" x14ac:dyDescent="0.35">
      <c r="A64" s="37" t="s">
        <v>150</v>
      </c>
      <c r="B64" s="34"/>
      <c r="C64" s="24" t="s">
        <v>689</v>
      </c>
    </row>
    <row r="65" spans="1:3" ht="16.5" x14ac:dyDescent="0.35">
      <c r="A65" s="37"/>
      <c r="B65" s="34"/>
      <c r="C65" s="24" t="s">
        <v>616</v>
      </c>
    </row>
    <row r="66" spans="1:3" ht="16.5" x14ac:dyDescent="0.35">
      <c r="A66" s="37"/>
      <c r="B66" s="34"/>
      <c r="C66" s="24" t="s">
        <v>204</v>
      </c>
    </row>
    <row r="67" spans="1:3" ht="16.5" x14ac:dyDescent="0.35">
      <c r="A67" s="37"/>
      <c r="B67" s="34"/>
      <c r="C67" s="24" t="s">
        <v>681</v>
      </c>
    </row>
    <row r="68" spans="1:3" ht="16.5" x14ac:dyDescent="0.35">
      <c r="A68" s="37"/>
      <c r="B68" s="34"/>
      <c r="C68" s="33" t="s">
        <v>151</v>
      </c>
    </row>
    <row r="69" spans="1:3" ht="16.5" x14ac:dyDescent="0.35">
      <c r="A69" s="37"/>
      <c r="B69" s="34"/>
      <c r="C69" s="39" t="s">
        <v>152</v>
      </c>
    </row>
    <row r="70" spans="1:3" ht="16.5" x14ac:dyDescent="0.35">
      <c r="A70" s="37"/>
      <c r="B70" s="34"/>
    </row>
    <row r="71" spans="1:3" ht="16.5" x14ac:dyDescent="0.35">
      <c r="A71" s="37" t="s">
        <v>153</v>
      </c>
      <c r="B71" s="34" t="s">
        <v>154</v>
      </c>
      <c r="C71" s="24" t="s">
        <v>685</v>
      </c>
    </row>
    <row r="72" spans="1:3" ht="16.5" x14ac:dyDescent="0.35">
      <c r="A72" s="37"/>
      <c r="B72" s="34"/>
      <c r="C72" s="24" t="s">
        <v>616</v>
      </c>
    </row>
    <row r="73" spans="1:3" ht="16.5" x14ac:dyDescent="0.35">
      <c r="A73" s="37"/>
      <c r="B73" s="34"/>
      <c r="C73" s="24" t="s">
        <v>643</v>
      </c>
    </row>
    <row r="74" spans="1:3" ht="16.5" x14ac:dyDescent="0.35">
      <c r="A74" s="37"/>
      <c r="B74" s="34"/>
      <c r="C74" s="24" t="s">
        <v>204</v>
      </c>
    </row>
    <row r="75" spans="1:3" ht="16.5" x14ac:dyDescent="0.35">
      <c r="A75" s="37"/>
      <c r="B75" s="34"/>
      <c r="C75" s="33" t="s">
        <v>155</v>
      </c>
    </row>
    <row r="76" spans="1:3" ht="16.5" x14ac:dyDescent="0.35">
      <c r="A76" s="37"/>
      <c r="B76" s="34"/>
      <c r="C76" s="39" t="s">
        <v>156</v>
      </c>
    </row>
    <row r="77" spans="1:3" ht="16.5" x14ac:dyDescent="0.35">
      <c r="A77" s="37"/>
      <c r="B77"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5" sqref="B15"/>
    </sheetView>
  </sheetViews>
  <sheetFormatPr defaultColWidth="14.42578125" defaultRowHeight="16.5" x14ac:dyDescent="0.35"/>
  <cols>
    <col min="1" max="1" width="22.28515625" style="24" customWidth="1"/>
    <col min="2" max="2" width="125.85546875" style="24" customWidth="1"/>
    <col min="3" max="20" width="17.28515625" style="24" customWidth="1"/>
    <col min="21" max="16384" width="14.42578125" style="24"/>
  </cols>
  <sheetData>
    <row r="1" spans="1:3" x14ac:dyDescent="0.35">
      <c r="A1" s="48"/>
      <c r="B1" s="49" t="s">
        <v>63</v>
      </c>
    </row>
    <row r="2" spans="1:3" x14ac:dyDescent="0.35">
      <c r="A2" s="48"/>
      <c r="B2" s="50" t="s">
        <v>64</v>
      </c>
      <c r="C2" s="41" t="s">
        <v>65</v>
      </c>
    </row>
    <row r="3" spans="1:3" x14ac:dyDescent="0.35">
      <c r="A3" s="48"/>
      <c r="B3" s="50" t="s">
        <v>696</v>
      </c>
      <c r="C3" s="41" t="s">
        <v>66</v>
      </c>
    </row>
    <row r="4" spans="1:3" x14ac:dyDescent="0.35">
      <c r="A4" s="48"/>
      <c r="B4" s="50" t="s">
        <v>67</v>
      </c>
      <c r="C4" s="41" t="s">
        <v>66</v>
      </c>
    </row>
    <row r="5" spans="1:3" x14ac:dyDescent="0.35">
      <c r="A5" s="48"/>
    </row>
    <row r="6" spans="1:3" x14ac:dyDescent="0.35">
      <c r="A6" s="48" t="s">
        <v>68</v>
      </c>
      <c r="B6" s="48" t="s">
        <v>70</v>
      </c>
    </row>
    <row r="7" spans="1:3" x14ac:dyDescent="0.35">
      <c r="A7" s="48"/>
      <c r="B7" s="48" t="s">
        <v>71</v>
      </c>
    </row>
    <row r="8" spans="1:3" x14ac:dyDescent="0.35">
      <c r="A8" s="48"/>
      <c r="B8" s="41" t="s">
        <v>638</v>
      </c>
    </row>
    <row r="9" spans="1:3" x14ac:dyDescent="0.35">
      <c r="A9" s="48"/>
      <c r="B9" s="24" t="s">
        <v>682</v>
      </c>
    </row>
    <row r="10" spans="1:3" x14ac:dyDescent="0.35">
      <c r="A10" s="48"/>
      <c r="B10" s="24" t="s">
        <v>695</v>
      </c>
    </row>
    <row r="11" spans="1:3" x14ac:dyDescent="0.35">
      <c r="A11" s="48"/>
      <c r="B11" s="51" t="s">
        <v>697</v>
      </c>
      <c r="C11" s="41" t="s">
        <v>75</v>
      </c>
    </row>
    <row r="12" spans="1:3" x14ac:dyDescent="0.35">
      <c r="A12" s="48"/>
      <c r="B12" s="38" t="s">
        <v>77</v>
      </c>
    </row>
    <row r="13" spans="1:3" x14ac:dyDescent="0.35">
      <c r="A13" s="48"/>
    </row>
    <row r="14" spans="1:3" x14ac:dyDescent="0.35">
      <c r="A14" s="48" t="s">
        <v>86</v>
      </c>
      <c r="B14" s="48" t="s">
        <v>70</v>
      </c>
    </row>
    <row r="15" spans="1:3" x14ac:dyDescent="0.35">
      <c r="A15" s="48"/>
      <c r="B15" s="48" t="s">
        <v>71</v>
      </c>
    </row>
    <row r="16" spans="1:3" x14ac:dyDescent="0.35">
      <c r="A16" s="48"/>
      <c r="B16" s="41" t="s">
        <v>657</v>
      </c>
    </row>
    <row r="17" spans="1:3" x14ac:dyDescent="0.35">
      <c r="A17" s="48"/>
      <c r="B17" s="41" t="s">
        <v>672</v>
      </c>
    </row>
    <row r="18" spans="1:3" x14ac:dyDescent="0.35">
      <c r="A18" s="48"/>
      <c r="B18" s="35" t="s">
        <v>87</v>
      </c>
    </row>
    <row r="19" spans="1:3" x14ac:dyDescent="0.35">
      <c r="A19" s="48"/>
      <c r="B19" s="51" t="s">
        <v>698</v>
      </c>
      <c r="C19" s="41" t="s">
        <v>65</v>
      </c>
    </row>
    <row r="20" spans="1:3" x14ac:dyDescent="0.35">
      <c r="A20" s="48"/>
      <c r="B20" s="38" t="s">
        <v>88</v>
      </c>
    </row>
    <row r="21" spans="1:3" x14ac:dyDescent="0.35">
      <c r="A21" s="48"/>
    </row>
    <row r="22" spans="1:3" x14ac:dyDescent="0.35">
      <c r="A22" s="48" t="s">
        <v>89</v>
      </c>
      <c r="B22" s="48" t="s">
        <v>70</v>
      </c>
    </row>
    <row r="23" spans="1:3" x14ac:dyDescent="0.35">
      <c r="A23" s="48"/>
      <c r="B23" s="48" t="s">
        <v>71</v>
      </c>
    </row>
    <row r="24" spans="1:3" x14ac:dyDescent="0.35">
      <c r="A24" s="48"/>
      <c r="B24" s="41" t="s">
        <v>642</v>
      </c>
    </row>
    <row r="25" spans="1:3" x14ac:dyDescent="0.35">
      <c r="A25" s="48"/>
      <c r="B25" s="35" t="s">
        <v>90</v>
      </c>
    </row>
    <row r="26" spans="1:3" x14ac:dyDescent="0.35">
      <c r="A26" s="48"/>
      <c r="B26" s="35" t="s">
        <v>91</v>
      </c>
    </row>
    <row r="27" spans="1:3" x14ac:dyDescent="0.35">
      <c r="A27" s="48"/>
      <c r="B27" s="51" t="s">
        <v>643</v>
      </c>
      <c r="C27" s="41" t="s">
        <v>75</v>
      </c>
    </row>
    <row r="28" spans="1:3" x14ac:dyDescent="0.35">
      <c r="A28" s="48"/>
      <c r="B28" s="51" t="s">
        <v>92</v>
      </c>
      <c r="C28" s="41" t="s">
        <v>66</v>
      </c>
    </row>
    <row r="29" spans="1:3" x14ac:dyDescent="0.35">
      <c r="A29" s="48"/>
      <c r="B29" s="38" t="s">
        <v>94</v>
      </c>
    </row>
    <row r="30" spans="1:3" x14ac:dyDescent="0.35">
      <c r="A30" s="48"/>
    </row>
    <row r="31" spans="1:3" x14ac:dyDescent="0.35">
      <c r="A31" s="48" t="s">
        <v>95</v>
      </c>
      <c r="B31" s="48" t="s">
        <v>70</v>
      </c>
    </row>
    <row r="32" spans="1:3" x14ac:dyDescent="0.35">
      <c r="A32" s="48"/>
      <c r="B32" s="48" t="s">
        <v>71</v>
      </c>
    </row>
    <row r="33" spans="1:3" x14ac:dyDescent="0.35">
      <c r="A33" s="48"/>
      <c r="B33" s="41" t="s">
        <v>621</v>
      </c>
    </row>
    <row r="34" spans="1:3" x14ac:dyDescent="0.35">
      <c r="A34" s="48"/>
      <c r="B34" s="35" t="s">
        <v>97</v>
      </c>
    </row>
    <row r="35" spans="1:3" x14ac:dyDescent="0.35">
      <c r="A35" s="48"/>
      <c r="B35" s="35" t="s">
        <v>99</v>
      </c>
    </row>
    <row r="36" spans="1:3" x14ac:dyDescent="0.35">
      <c r="A36" s="48"/>
      <c r="B36" s="51" t="s">
        <v>101</v>
      </c>
      <c r="C36" s="41" t="s">
        <v>65</v>
      </c>
    </row>
    <row r="37" spans="1:3" x14ac:dyDescent="0.35">
      <c r="A37" s="48"/>
      <c r="B37" s="52" t="s">
        <v>102</v>
      </c>
      <c r="C37" s="41" t="s">
        <v>66</v>
      </c>
    </row>
    <row r="38" spans="1:3" x14ac:dyDescent="0.35">
      <c r="A38" s="48"/>
      <c r="B38" s="38" t="s">
        <v>107</v>
      </c>
    </row>
    <row r="39" spans="1:3" x14ac:dyDescent="0.35">
      <c r="A39" s="48"/>
    </row>
    <row r="40" spans="1:3" x14ac:dyDescent="0.35">
      <c r="A40" s="48"/>
    </row>
    <row r="41" spans="1:3" x14ac:dyDescent="0.35">
      <c r="A41" s="48"/>
    </row>
    <row r="42" spans="1:3" x14ac:dyDescent="0.35">
      <c r="A42" s="48"/>
    </row>
    <row r="43" spans="1:3" x14ac:dyDescent="0.35">
      <c r="A43" s="48"/>
    </row>
    <row r="44" spans="1:3" x14ac:dyDescent="0.35">
      <c r="A44" s="48"/>
    </row>
    <row r="45" spans="1:3" x14ac:dyDescent="0.35">
      <c r="A45" s="48"/>
    </row>
    <row r="46" spans="1:3" x14ac:dyDescent="0.35">
      <c r="A46" s="48"/>
    </row>
    <row r="47" spans="1:3" x14ac:dyDescent="0.35">
      <c r="A47" s="48"/>
    </row>
    <row r="48" spans="1:3" x14ac:dyDescent="0.35">
      <c r="A48" s="48"/>
    </row>
    <row r="49" spans="1:1" x14ac:dyDescent="0.35">
      <c r="A49" s="48"/>
    </row>
    <row r="50" spans="1:1" x14ac:dyDescent="0.35">
      <c r="A50" s="48"/>
    </row>
    <row r="51" spans="1:1" x14ac:dyDescent="0.35">
      <c r="A51" s="48"/>
    </row>
    <row r="52" spans="1:1" x14ac:dyDescent="0.35">
      <c r="A52" s="48"/>
    </row>
    <row r="53" spans="1:1" x14ac:dyDescent="0.35">
      <c r="A53" s="48"/>
    </row>
    <row r="54" spans="1:1" x14ac:dyDescent="0.35">
      <c r="A54" s="48"/>
    </row>
    <row r="55" spans="1:1" x14ac:dyDescent="0.35">
      <c r="A55" s="48"/>
    </row>
    <row r="56" spans="1:1" x14ac:dyDescent="0.35">
      <c r="A56" s="48"/>
    </row>
    <row r="57" spans="1:1" x14ac:dyDescent="0.35">
      <c r="A57" s="48"/>
    </row>
    <row r="58" spans="1:1" x14ac:dyDescent="0.35">
      <c r="A58" s="48"/>
    </row>
    <row r="59" spans="1:1" x14ac:dyDescent="0.35">
      <c r="A59" s="48"/>
    </row>
    <row r="60" spans="1:1" x14ac:dyDescent="0.35">
      <c r="A60" s="48"/>
    </row>
    <row r="61" spans="1:1" x14ac:dyDescent="0.35">
      <c r="A61" s="48"/>
    </row>
    <row r="62" spans="1:1" x14ac:dyDescent="0.35">
      <c r="A62" s="48"/>
    </row>
    <row r="63" spans="1:1" x14ac:dyDescent="0.35">
      <c r="A63" s="48"/>
    </row>
    <row r="64" spans="1:1" x14ac:dyDescent="0.35">
      <c r="A64" s="48"/>
    </row>
    <row r="65" spans="1:1" x14ac:dyDescent="0.35">
      <c r="A65" s="48"/>
    </row>
    <row r="66" spans="1:1" x14ac:dyDescent="0.35">
      <c r="A66" s="48"/>
    </row>
    <row r="67" spans="1:1" x14ac:dyDescent="0.35">
      <c r="A67" s="48"/>
    </row>
    <row r="68" spans="1:1" x14ac:dyDescent="0.35">
      <c r="A68" s="48"/>
    </row>
    <row r="69" spans="1:1" x14ac:dyDescent="0.35">
      <c r="A69" s="48"/>
    </row>
    <row r="70" spans="1:1" x14ac:dyDescent="0.35">
      <c r="A70" s="48"/>
    </row>
    <row r="71" spans="1:1" x14ac:dyDescent="0.35">
      <c r="A71" s="48"/>
    </row>
    <row r="72" spans="1:1" x14ac:dyDescent="0.35">
      <c r="A72" s="48"/>
    </row>
    <row r="73" spans="1:1" x14ac:dyDescent="0.35">
      <c r="A73" s="48"/>
    </row>
    <row r="74" spans="1:1" x14ac:dyDescent="0.35">
      <c r="A74" s="48"/>
    </row>
    <row r="75" spans="1:1" x14ac:dyDescent="0.35">
      <c r="A75" s="48"/>
    </row>
    <row r="76" spans="1:1" x14ac:dyDescent="0.35">
      <c r="A76" s="48"/>
    </row>
    <row r="77" spans="1:1" x14ac:dyDescent="0.35">
      <c r="A77" s="48"/>
    </row>
    <row r="78" spans="1:1" x14ac:dyDescent="0.35">
      <c r="A78" s="48"/>
    </row>
    <row r="79" spans="1:1" x14ac:dyDescent="0.35">
      <c r="A79" s="48"/>
    </row>
    <row r="80" spans="1:1" x14ac:dyDescent="0.35">
      <c r="A80" s="48"/>
    </row>
    <row r="81" spans="1:1" x14ac:dyDescent="0.35">
      <c r="A81" s="48"/>
    </row>
    <row r="82" spans="1:1" x14ac:dyDescent="0.35">
      <c r="A82" s="48"/>
    </row>
    <row r="83" spans="1:1" x14ac:dyDescent="0.35">
      <c r="A83" s="48"/>
    </row>
    <row r="84" spans="1:1" x14ac:dyDescent="0.35">
      <c r="A84" s="48"/>
    </row>
    <row r="85" spans="1:1" x14ac:dyDescent="0.35">
      <c r="A85" s="48"/>
    </row>
    <row r="86" spans="1:1" x14ac:dyDescent="0.35">
      <c r="A86" s="48"/>
    </row>
    <row r="87" spans="1:1" x14ac:dyDescent="0.35">
      <c r="A87" s="48"/>
    </row>
    <row r="88" spans="1:1" x14ac:dyDescent="0.35">
      <c r="A88" s="48"/>
    </row>
    <row r="89" spans="1:1" x14ac:dyDescent="0.35">
      <c r="A89" s="48"/>
    </row>
    <row r="90" spans="1:1" x14ac:dyDescent="0.35">
      <c r="A90" s="48"/>
    </row>
    <row r="91" spans="1:1" x14ac:dyDescent="0.35">
      <c r="A91" s="48"/>
    </row>
    <row r="92" spans="1:1" x14ac:dyDescent="0.35">
      <c r="A92" s="48"/>
    </row>
    <row r="93" spans="1:1" x14ac:dyDescent="0.35">
      <c r="A93" s="48"/>
    </row>
    <row r="94" spans="1:1" x14ac:dyDescent="0.35">
      <c r="A94" s="48"/>
    </row>
    <row r="95" spans="1:1" x14ac:dyDescent="0.35">
      <c r="A95" s="48"/>
    </row>
    <row r="96" spans="1:1" x14ac:dyDescent="0.35">
      <c r="A96" s="48"/>
    </row>
    <row r="97" spans="1:1" x14ac:dyDescent="0.35">
      <c r="A97" s="48"/>
    </row>
    <row r="98" spans="1:1" x14ac:dyDescent="0.35">
      <c r="A98" s="48"/>
    </row>
    <row r="99" spans="1:1" x14ac:dyDescent="0.35">
      <c r="A99" s="48"/>
    </row>
    <row r="100" spans="1:1" x14ac:dyDescent="0.35">
      <c r="A100" s="48"/>
    </row>
    <row r="101" spans="1:1" x14ac:dyDescent="0.35">
      <c r="A101" s="48"/>
    </row>
    <row r="102" spans="1:1" x14ac:dyDescent="0.35">
      <c r="A102"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I40" sqref="I40"/>
    </sheetView>
  </sheetViews>
  <sheetFormatPr defaultColWidth="14.42578125" defaultRowHeight="16.5" x14ac:dyDescent="0.35"/>
  <cols>
    <col min="1" max="1" width="21.85546875" style="26" customWidth="1"/>
    <col min="2" max="21" width="17.28515625" style="26" customWidth="1"/>
    <col min="22" max="16384" width="14.42578125" style="26"/>
  </cols>
  <sheetData>
    <row r="1" spans="1:21" x14ac:dyDescent="0.35">
      <c r="A1" s="76" t="s">
        <v>106</v>
      </c>
      <c r="B1" s="76"/>
      <c r="C1" s="76"/>
      <c r="D1" s="76"/>
      <c r="E1" s="76"/>
      <c r="F1" s="76"/>
      <c r="G1" s="76"/>
      <c r="H1" s="76"/>
      <c r="I1" s="76"/>
      <c r="J1" s="76"/>
    </row>
    <row r="2" spans="1:21" x14ac:dyDescent="0.35">
      <c r="A2" s="54"/>
      <c r="B2" s="54" t="s">
        <v>108</v>
      </c>
      <c r="C2" s="54" t="s">
        <v>111</v>
      </c>
      <c r="D2" s="54" t="s">
        <v>112</v>
      </c>
      <c r="E2" s="54" t="s">
        <v>113</v>
      </c>
      <c r="F2" s="54" t="s">
        <v>114</v>
      </c>
      <c r="G2" s="54" t="s">
        <v>115</v>
      </c>
      <c r="H2" s="54" t="s">
        <v>116</v>
      </c>
      <c r="I2" s="54" t="s">
        <v>117</v>
      </c>
      <c r="J2" s="54"/>
      <c r="K2" s="54"/>
      <c r="L2" s="54"/>
      <c r="M2" s="54"/>
      <c r="N2" s="54"/>
      <c r="O2" s="54"/>
      <c r="P2" s="54"/>
      <c r="Q2" s="54"/>
      <c r="R2" s="54"/>
      <c r="S2" s="54"/>
      <c r="T2" s="54"/>
      <c r="U2" s="54"/>
    </row>
    <row r="3" spans="1:21" x14ac:dyDescent="0.35">
      <c r="A3" s="31" t="str">
        <f>通用!A35</f>
        <v>战斗召唤</v>
      </c>
      <c r="B3" s="40" t="s">
        <v>144</v>
      </c>
    </row>
    <row r="4" spans="1:21" x14ac:dyDescent="0.35">
      <c r="A4" s="31" t="str">
        <f>通用!A44</f>
        <v>烦恼诗集</v>
      </c>
      <c r="B4" s="40" t="s">
        <v>144</v>
      </c>
    </row>
    <row r="5" spans="1:21" x14ac:dyDescent="0.35">
      <c r="A5" s="31" t="str">
        <f>通用!A53</f>
        <v>谜团</v>
      </c>
      <c r="B5" s="40" t="s">
        <v>144</v>
      </c>
    </row>
    <row r="6" spans="1:21" x14ac:dyDescent="0.35">
      <c r="A6" s="31" t="str">
        <f>物理!A48</f>
        <v>死亡呼吸</v>
      </c>
      <c r="B6" s="40" t="s">
        <v>144</v>
      </c>
    </row>
    <row r="7" spans="1:21" x14ac:dyDescent="0.35">
      <c r="A7" s="31" t="str">
        <f>物理!A56</f>
        <v>风之力</v>
      </c>
      <c r="B7" s="40" t="s">
        <v>144</v>
      </c>
    </row>
    <row r="8" spans="1:21" x14ac:dyDescent="0.35">
      <c r="A8" s="31" t="str">
        <f>物理!A63</f>
        <v>克苏恩的疯狂</v>
      </c>
      <c r="B8" s="40" t="s">
        <v>144</v>
      </c>
    </row>
    <row r="9" spans="1:21" x14ac:dyDescent="0.35">
      <c r="A9" s="31" t="str">
        <f>防护!A44</f>
        <v>正义天使之力</v>
      </c>
      <c r="B9" s="40" t="s">
        <v>144</v>
      </c>
    </row>
    <row r="10" spans="1:21" x14ac:dyDescent="0.35">
      <c r="A10" s="31" t="str">
        <f>法系!A43</f>
        <v>无限</v>
      </c>
      <c r="B10" s="40" t="s">
        <v>144</v>
      </c>
    </row>
    <row r="11" spans="1:21" x14ac:dyDescent="0.35">
      <c r="A11" s="31" t="str">
        <f>法系!A51</f>
        <v>洞察</v>
      </c>
      <c r="B11" s="40" t="s">
        <v>144</v>
      </c>
    </row>
    <row r="12" spans="1:21" x14ac:dyDescent="0.35">
      <c r="A12" s="31" t="str">
        <f>法系!A61</f>
        <v>巫毒瓶</v>
      </c>
      <c r="B12" s="40" t="s">
        <v>144</v>
      </c>
    </row>
    <row r="13" spans="1:21" x14ac:dyDescent="0.35">
      <c r="A13" s="30" t="str">
        <f>职业专精!A1</f>
        <v>辛多雷宝珠</v>
      </c>
      <c r="B13" s="40" t="s">
        <v>249</v>
      </c>
    </row>
    <row r="14" spans="1:21" x14ac:dyDescent="0.35">
      <c r="A14" s="30" t="str">
        <f>职业专精!A8</f>
        <v>重铸的坚韧徽章</v>
      </c>
      <c r="B14" s="40" t="s">
        <v>249</v>
      </c>
    </row>
    <row r="15" spans="1:21" x14ac:dyDescent="0.35">
      <c r="A15" s="30" t="str">
        <f>职业专精!A15</f>
        <v>圣光的正义</v>
      </c>
      <c r="B15" s="40" t="s">
        <v>249</v>
      </c>
    </row>
    <row r="16" spans="1:21" x14ac:dyDescent="0.35">
      <c r="A16" s="30" t="str">
        <f>职业专精!A22</f>
        <v>祈福</v>
      </c>
      <c r="B16" s="40" t="s">
        <v>249</v>
      </c>
    </row>
    <row r="17" spans="1:10" x14ac:dyDescent="0.35">
      <c r="A17" s="30" t="str">
        <f>职业专精!A29</f>
        <v>塞纳留斯的号角</v>
      </c>
      <c r="B17" s="40" t="s">
        <v>249</v>
      </c>
    </row>
    <row r="18" spans="1:10" x14ac:dyDescent="0.35">
      <c r="A18" s="30" t="str">
        <f>职业专精!A36</f>
        <v>部落旗帜</v>
      </c>
      <c r="B18" s="40" t="s">
        <v>249</v>
      </c>
    </row>
    <row r="19" spans="1:10" x14ac:dyDescent="0.35">
      <c r="A19" s="30" t="str">
        <f>职业专精!A43</f>
        <v>科勒恩的刺杀匕首</v>
      </c>
      <c r="B19" s="40" t="s">
        <v>249</v>
      </c>
    </row>
    <row r="20" spans="1:10" x14ac:dyDescent="0.35">
      <c r="A20" s="30" t="str">
        <f>职业专精!A50</f>
        <v>上古守护者的长弓</v>
      </c>
      <c r="B20" s="40" t="s">
        <v>249</v>
      </c>
    </row>
    <row r="21" spans="1:10" x14ac:dyDescent="0.35">
      <c r="A21" s="30" t="str">
        <f>职业专精!A57</f>
        <v>雷基·冬寒的护命匣</v>
      </c>
      <c r="B21" s="40" t="s">
        <v>249</v>
      </c>
    </row>
    <row r="22" spans="1:10" x14ac:dyDescent="0.35">
      <c r="A22" s="30" t="str">
        <f>职业专精!A64</f>
        <v>咒逐</v>
      </c>
      <c r="B22" s="40" t="s">
        <v>249</v>
      </c>
    </row>
    <row r="23" spans="1:10" x14ac:dyDescent="0.35">
      <c r="A23" s="30" t="str">
        <f>职业专精!A71</f>
        <v>罕见的雷电花芯</v>
      </c>
      <c r="B23" s="40" t="s">
        <v>249</v>
      </c>
    </row>
    <row r="24" spans="1:10" x14ac:dyDescent="0.35">
      <c r="A24" s="30"/>
    </row>
    <row r="25" spans="1:10" x14ac:dyDescent="0.35">
      <c r="A25" s="30" t="str">
        <f>通用!A18</f>
        <v>至尊二十一戒</v>
      </c>
      <c r="B25" s="40" t="s">
        <v>364</v>
      </c>
      <c r="C25" s="55">
        <v>15</v>
      </c>
      <c r="D25" s="55">
        <v>10</v>
      </c>
      <c r="E25" s="55">
        <v>11</v>
      </c>
      <c r="F25" s="55"/>
      <c r="G25" s="55"/>
      <c r="H25" s="55"/>
      <c r="I25" s="55">
        <v>7</v>
      </c>
      <c r="J25" s="26">
        <f t="shared" ref="J25:J40" si="0">SUM(C25:I25)</f>
        <v>43</v>
      </c>
    </row>
    <row r="26" spans="1:10" x14ac:dyDescent="0.35">
      <c r="A26" s="30" t="str">
        <f>通用!A21</f>
        <v>限量版地精火箭靴</v>
      </c>
      <c r="B26" s="40" t="s">
        <v>364</v>
      </c>
      <c r="C26" s="55">
        <v>25</v>
      </c>
      <c r="D26" s="55"/>
      <c r="E26" s="55">
        <v>11</v>
      </c>
      <c r="F26" s="55"/>
      <c r="G26" s="55"/>
      <c r="H26" s="55"/>
      <c r="I26" s="55">
        <v>7</v>
      </c>
      <c r="J26" s="26">
        <f t="shared" si="0"/>
        <v>43</v>
      </c>
    </row>
    <row r="27" spans="1:10" x14ac:dyDescent="0.35">
      <c r="A27" s="30" t="str">
        <f>通用!A28</f>
        <v>战歌之鼓</v>
      </c>
      <c r="B27" s="40" t="s">
        <v>364</v>
      </c>
      <c r="C27" s="55"/>
      <c r="D27" s="55"/>
      <c r="E27" s="55"/>
      <c r="F27" s="55">
        <v>11</v>
      </c>
      <c r="G27" s="55">
        <v>13</v>
      </c>
      <c r="H27" s="55">
        <v>12</v>
      </c>
      <c r="I27" s="55">
        <v>7</v>
      </c>
      <c r="J27" s="26">
        <f t="shared" si="0"/>
        <v>43</v>
      </c>
    </row>
    <row r="28" spans="1:10" x14ac:dyDescent="0.35">
      <c r="A28" s="30" t="str">
        <f>物理!A18</f>
        <v>托尔贝恩</v>
      </c>
      <c r="B28" s="40" t="s">
        <v>364</v>
      </c>
      <c r="C28" s="55"/>
      <c r="D28" s="55">
        <v>9</v>
      </c>
      <c r="E28" s="55"/>
      <c r="F28" s="55">
        <v>17</v>
      </c>
      <c r="G28" s="55">
        <v>12</v>
      </c>
      <c r="H28" s="55"/>
      <c r="I28" s="55">
        <v>6</v>
      </c>
      <c r="J28" s="26">
        <f t="shared" si="0"/>
        <v>44</v>
      </c>
    </row>
    <row r="29" spans="1:10" x14ac:dyDescent="0.35">
      <c r="A29" s="30" t="str">
        <f>物理!A23</f>
        <v>血吼</v>
      </c>
      <c r="B29" s="40" t="s">
        <v>364</v>
      </c>
      <c r="C29" s="55"/>
      <c r="D29" s="55"/>
      <c r="E29" s="55"/>
      <c r="F29" s="55">
        <v>10</v>
      </c>
      <c r="G29" s="55">
        <v>12</v>
      </c>
      <c r="H29" s="55">
        <v>15</v>
      </c>
      <c r="I29" s="55">
        <v>7</v>
      </c>
      <c r="J29" s="26">
        <f t="shared" si="0"/>
        <v>44</v>
      </c>
    </row>
    <row r="30" spans="1:10" x14ac:dyDescent="0.35">
      <c r="A30" s="30" t="str">
        <f>物理!A28</f>
        <v>熔火犬牙</v>
      </c>
      <c r="B30" s="40" t="s">
        <v>364</v>
      </c>
      <c r="C30" s="55">
        <v>7</v>
      </c>
      <c r="D30" s="55"/>
      <c r="E30" s="55"/>
      <c r="F30" s="55"/>
      <c r="G30" s="55">
        <v>14</v>
      </c>
      <c r="H30" s="55">
        <v>17</v>
      </c>
      <c r="I30" s="55">
        <v>6</v>
      </c>
      <c r="J30" s="26">
        <f t="shared" si="0"/>
        <v>44</v>
      </c>
    </row>
    <row r="31" spans="1:10" x14ac:dyDescent="0.35">
      <c r="A31" s="30" t="str">
        <f>物理!A33</f>
        <v>维斯卡格</v>
      </c>
      <c r="B31" s="40" t="s">
        <v>364</v>
      </c>
      <c r="C31" s="55">
        <v>11</v>
      </c>
      <c r="D31" s="55"/>
      <c r="E31" s="55">
        <v>12</v>
      </c>
      <c r="F31" s="55">
        <v>14</v>
      </c>
      <c r="G31" s="55"/>
      <c r="H31" s="55"/>
      <c r="I31" s="55">
        <v>7</v>
      </c>
      <c r="J31" s="26">
        <f t="shared" si="0"/>
        <v>44</v>
      </c>
    </row>
    <row r="32" spans="1:10" x14ac:dyDescent="0.35">
      <c r="A32" s="30" t="str">
        <f>物理!A39</f>
        <v>风暴狮角</v>
      </c>
      <c r="B32" s="40" t="s">
        <v>364</v>
      </c>
      <c r="C32" s="55"/>
      <c r="D32" s="55">
        <v>20</v>
      </c>
      <c r="E32" s="55"/>
      <c r="F32" s="55"/>
      <c r="G32" s="55">
        <v>10</v>
      </c>
      <c r="H32" s="55">
        <v>7</v>
      </c>
      <c r="I32" s="55">
        <v>7</v>
      </c>
      <c r="J32" s="26">
        <f t="shared" si="0"/>
        <v>44</v>
      </c>
    </row>
    <row r="33" spans="1:10" x14ac:dyDescent="0.35">
      <c r="A33" s="30" t="str">
        <f>防护!A22</f>
        <v>诅咒铠甲</v>
      </c>
      <c r="B33" s="40" t="s">
        <v>364</v>
      </c>
      <c r="C33" s="55">
        <v>10</v>
      </c>
      <c r="D33" s="55"/>
      <c r="E33" s="55"/>
      <c r="F33" s="55"/>
      <c r="G33" s="55">
        <v>15</v>
      </c>
      <c r="H33" s="55">
        <v>12</v>
      </c>
      <c r="I33" s="55">
        <v>7</v>
      </c>
      <c r="J33" s="26">
        <f t="shared" si="0"/>
        <v>44</v>
      </c>
    </row>
    <row r="34" spans="1:10" x14ac:dyDescent="0.35">
      <c r="A34" s="30" t="str">
        <f>防护!A29</f>
        <v>阿曼尼帝国壁垒</v>
      </c>
      <c r="B34" s="40" t="s">
        <v>364</v>
      </c>
      <c r="C34" s="55">
        <v>11</v>
      </c>
      <c r="D34" s="55"/>
      <c r="E34" s="55"/>
      <c r="F34" s="55"/>
      <c r="G34" s="55">
        <v>15</v>
      </c>
      <c r="H34" s="55">
        <v>12</v>
      </c>
      <c r="I34" s="55">
        <v>6</v>
      </c>
      <c r="J34" s="26">
        <f t="shared" si="0"/>
        <v>44</v>
      </c>
    </row>
    <row r="35" spans="1:10" x14ac:dyDescent="0.35">
      <c r="A35" s="30" t="str">
        <f>防护!A35</f>
        <v>末日防御者徽记</v>
      </c>
      <c r="B35" s="40" t="s">
        <v>364</v>
      </c>
      <c r="C35" s="55"/>
      <c r="D35" s="55"/>
      <c r="E35" s="55">
        <v>15</v>
      </c>
      <c r="F35" s="55">
        <v>14</v>
      </c>
      <c r="G35" s="55">
        <v>9</v>
      </c>
      <c r="H35" s="55"/>
      <c r="I35" s="55">
        <v>6</v>
      </c>
      <c r="J35" s="26">
        <f t="shared" si="0"/>
        <v>44</v>
      </c>
    </row>
    <row r="36" spans="1:10" x14ac:dyDescent="0.35">
      <c r="A36" s="30" t="str">
        <f>法系!A15</f>
        <v>埃兰的镇定宝石</v>
      </c>
      <c r="B36" s="40" t="s">
        <v>364</v>
      </c>
      <c r="C36" s="55"/>
      <c r="D36" s="55">
        <v>9</v>
      </c>
      <c r="E36" s="55">
        <v>13</v>
      </c>
      <c r="F36" s="55"/>
      <c r="G36" s="55"/>
      <c r="H36" s="55">
        <v>15</v>
      </c>
      <c r="I36" s="55">
        <v>7</v>
      </c>
      <c r="J36" s="26">
        <f t="shared" si="0"/>
        <v>44</v>
      </c>
    </row>
    <row r="37" spans="1:10" x14ac:dyDescent="0.35">
      <c r="A37" s="30" t="str">
        <f>法系!A21</f>
        <v>纯净秘法</v>
      </c>
      <c r="B37" s="40" t="s">
        <v>364</v>
      </c>
      <c r="C37" s="55">
        <v>11</v>
      </c>
      <c r="D37" s="55">
        <v>13</v>
      </c>
      <c r="E37" s="55">
        <v>13</v>
      </c>
      <c r="F37" s="55"/>
      <c r="G37" s="55"/>
      <c r="H37" s="55"/>
      <c r="I37" s="55">
        <v>7</v>
      </c>
      <c r="J37" s="26">
        <f t="shared" si="0"/>
        <v>44</v>
      </c>
    </row>
    <row r="38" spans="1:10" x14ac:dyDescent="0.35">
      <c r="A38" s="30" t="str">
        <f>法系!A24</f>
        <v>妖术之颅</v>
      </c>
      <c r="B38" s="40" t="s">
        <v>364</v>
      </c>
      <c r="C38" s="55"/>
      <c r="D38" s="55">
        <v>10</v>
      </c>
      <c r="E38" s="55">
        <v>9</v>
      </c>
      <c r="F38" s="55">
        <v>14</v>
      </c>
      <c r="G38" s="55"/>
      <c r="H38" s="55">
        <v>10</v>
      </c>
      <c r="I38" s="55"/>
      <c r="J38" s="26">
        <f t="shared" si="0"/>
        <v>43</v>
      </c>
    </row>
    <row r="39" spans="1:10" x14ac:dyDescent="0.35">
      <c r="A39" s="30" t="str">
        <f>法系!A29</f>
        <v>暗影烈焰法杖</v>
      </c>
      <c r="B39" s="40" t="s">
        <v>364</v>
      </c>
      <c r="C39" s="55">
        <v>10</v>
      </c>
      <c r="D39" s="55">
        <v>13</v>
      </c>
      <c r="E39" s="55"/>
      <c r="F39" s="55">
        <v>14</v>
      </c>
      <c r="G39" s="55"/>
      <c r="H39" s="55"/>
      <c r="I39" s="55">
        <v>7</v>
      </c>
      <c r="J39" s="26">
        <f t="shared" si="0"/>
        <v>44</v>
      </c>
    </row>
    <row r="40" spans="1:10" x14ac:dyDescent="0.35">
      <c r="A40" s="30" t="str">
        <f>法系!A34</f>
        <v>潮汐指环</v>
      </c>
      <c r="B40" s="40" t="s">
        <v>364</v>
      </c>
      <c r="C40" s="55"/>
      <c r="D40" s="55">
        <v>16</v>
      </c>
      <c r="E40" s="55">
        <v>16</v>
      </c>
      <c r="F40" s="55">
        <v>6</v>
      </c>
      <c r="G40" s="55"/>
      <c r="H40" s="55"/>
      <c r="I40" s="55">
        <v>6</v>
      </c>
      <c r="J40" s="26">
        <f t="shared" si="0"/>
        <v>44</v>
      </c>
    </row>
    <row r="41" spans="1:10" x14ac:dyDescent="0.35">
      <c r="C41" s="26">
        <f t="shared" ref="C41:I41" si="1">SUM(C25:C40)</f>
        <v>100</v>
      </c>
      <c r="D41" s="26">
        <f t="shared" si="1"/>
        <v>100</v>
      </c>
      <c r="E41" s="26">
        <f t="shared" si="1"/>
        <v>100</v>
      </c>
      <c r="F41" s="26">
        <f t="shared" si="1"/>
        <v>100</v>
      </c>
      <c r="G41" s="26">
        <f t="shared" si="1"/>
        <v>100</v>
      </c>
      <c r="H41" s="26">
        <f t="shared" si="1"/>
        <v>100</v>
      </c>
      <c r="I41" s="26">
        <f t="shared" si="1"/>
        <v>100</v>
      </c>
    </row>
    <row r="42" spans="1:10" x14ac:dyDescent="0.35">
      <c r="A42" s="28" t="str">
        <f>通用!A12</f>
        <v>医疗石</v>
      </c>
    </row>
    <row r="43" spans="1:10" x14ac:dyDescent="0.35">
      <c r="A43" s="28" t="str">
        <f>通用!A15</f>
        <v>魔法石</v>
      </c>
    </row>
    <row r="44" spans="1:10" x14ac:dyDescent="0.35">
      <c r="A44" s="28" t="s">
        <v>196</v>
      </c>
      <c r="B44" s="40" t="s">
        <v>144</v>
      </c>
    </row>
    <row r="45" spans="1:10" x14ac:dyDescent="0.35">
      <c r="A45" s="28" t="str">
        <f>物理!A11</f>
        <v>罗密欧的过期毒药</v>
      </c>
    </row>
    <row r="46" spans="1:10" x14ac:dyDescent="0.35">
      <c r="A46" s="28" t="str">
        <f>防护!A11</f>
        <v>莫罗斯的幸运齿轮</v>
      </c>
    </row>
    <row r="47" spans="1:10" x14ac:dyDescent="0.35">
      <c r="A47" s="28" t="str">
        <f>防护!A15</f>
        <v>神秘腰带</v>
      </c>
    </row>
    <row r="48" spans="1:10" x14ac:dyDescent="0.35">
      <c r="A48" s="28" t="str">
        <f>法系!A11</f>
        <v>无光的新月徽记</v>
      </c>
    </row>
    <row r="49" spans="1:3" x14ac:dyDescent="0.35">
      <c r="A49" s="28" t="s">
        <v>426</v>
      </c>
    </row>
    <row r="51" spans="1:3" x14ac:dyDescent="0.35">
      <c r="A51" s="28" t="str">
        <f>一次性!E2</f>
        <v>埃兰的反制卷轴</v>
      </c>
    </row>
    <row r="52" spans="1:3" x14ac:dyDescent="0.35">
      <c r="A52" s="28" t="str">
        <f>一次性!E3</f>
        <v>加速卷轴</v>
      </c>
    </row>
    <row r="53" spans="1:3" x14ac:dyDescent="0.35">
      <c r="A53" s="28" t="str">
        <f>一次性!E4</f>
        <v>狂热卷轴</v>
      </c>
    </row>
    <row r="54" spans="1:3" x14ac:dyDescent="0.35">
      <c r="A54" s="28" t="str">
        <f>一次性!E5</f>
        <v>守护卷轴</v>
      </c>
    </row>
    <row r="55" spans="1:3" x14ac:dyDescent="0.35">
      <c r="A55" s="28" t="str">
        <f>一次性!E6</f>
        <v>魔法卷轴</v>
      </c>
    </row>
    <row r="56" spans="1:3" x14ac:dyDescent="0.35">
      <c r="A56" s="30" t="str">
        <f>一次性!E7</f>
        <v>医疗卷轴</v>
      </c>
    </row>
    <row r="57" spans="1:3" x14ac:dyDescent="0.35">
      <c r="A57" s="31" t="str">
        <f>一次性!E8</f>
        <v>末日审判卷轴</v>
      </c>
    </row>
    <row r="58" spans="1:3" x14ac:dyDescent="0.35">
      <c r="A58" s="28" t="str">
        <f>一次性!E9</f>
        <v>野兽卷轴</v>
      </c>
    </row>
    <row r="59" spans="1:3" x14ac:dyDescent="0.35">
      <c r="A59" s="30" t="str">
        <f>一次性!E10</f>
        <v>杀戮卷轴</v>
      </c>
    </row>
    <row r="60" spans="1:3" x14ac:dyDescent="0.35">
      <c r="A60" s="30" t="str">
        <f>一次性!E11</f>
        <v>庇护所卷轴</v>
      </c>
      <c r="C60" s="26">
        <v>1</v>
      </c>
    </row>
    <row r="61" spans="1:3" x14ac:dyDescent="0.35">
      <c r="A61" s="28" t="str">
        <f>一次性!E12</f>
        <v>绝缘卷轴</v>
      </c>
    </row>
    <row r="62" spans="1:3" x14ac:dyDescent="0.35">
      <c r="A62" s="28" t="str">
        <f>一次性!E13</f>
        <v>大型驱魔卷轴</v>
      </c>
    </row>
    <row r="63" spans="1:3" x14ac:dyDescent="0.35">
      <c r="A63" s="28" t="str">
        <f>一次性!E14</f>
        <v>群体传送卷轴</v>
      </c>
    </row>
    <row r="64" spans="1:3" x14ac:dyDescent="0.35">
      <c r="A64" s="28" t="str">
        <f>一次性!E15</f>
        <v>腐蚀卷轴</v>
      </c>
    </row>
    <row r="65" spans="1:1" x14ac:dyDescent="0.35">
      <c r="A65" s="30" t="str">
        <f>一次性!E16</f>
        <v>女妖之嚎卷轴</v>
      </c>
    </row>
    <row r="66" spans="1:1" x14ac:dyDescent="0.35">
      <c r="A66" s="31" t="str">
        <f>一次性!E17</f>
        <v>虚弱诅咒卷轴</v>
      </c>
    </row>
    <row r="67" spans="1:1" x14ac:dyDescent="0.35">
      <c r="A67" s="31">
        <f>一次性!E18</f>
        <v>0</v>
      </c>
    </row>
    <row r="68" spans="1:1" x14ac:dyDescent="0.35">
      <c r="A68" s="28" t="str">
        <f>一次性!E51</f>
        <v>简易治疗符咒</v>
      </c>
    </row>
    <row r="69" spans="1:1" x14ac:dyDescent="0.35">
      <c r="A69" s="28" t="str">
        <f>一次性!E52</f>
        <v>驱散术符咒</v>
      </c>
    </row>
    <row r="70" spans="1:1" x14ac:dyDescent="0.35">
      <c r="A70" s="28" t="str">
        <f>一次性!E53</f>
        <v>治疗结界符咒</v>
      </c>
    </row>
    <row r="71" spans="1:1" x14ac:dyDescent="0.35">
      <c r="A71" s="28" t="str">
        <f>一次性!E54</f>
        <v>心灵之火符咒</v>
      </c>
    </row>
    <row r="72" spans="1:1" x14ac:dyDescent="0.35">
      <c r="A72" s="30" t="str">
        <f>一次性!E55</f>
        <v>闪电链符咒</v>
      </c>
    </row>
    <row r="73" spans="1:1" x14ac:dyDescent="0.35">
      <c r="A73" s="30" t="str">
        <f>一次性!E56</f>
        <v>死亡之指符咒</v>
      </c>
    </row>
    <row r="74" spans="1:1" x14ac:dyDescent="0.35">
      <c r="A74" s="31" t="str">
        <f>一次性!E57</f>
        <v>生命虹吸符咒</v>
      </c>
    </row>
    <row r="75" spans="1:1" x14ac:dyDescent="0.35">
      <c r="A75" s="31" t="str">
        <f>一次性!E58</f>
        <v>恶魔符文</v>
      </c>
    </row>
    <row r="76" spans="1:1" x14ac:dyDescent="0.35">
      <c r="A76" s="31">
        <f>一次性!E60</f>
        <v>0</v>
      </c>
    </row>
    <row r="77" spans="1:1" x14ac:dyDescent="0.35">
      <c r="A77" s="26" t="str">
        <f>一次性!E19</f>
        <v>生命药水</v>
      </c>
    </row>
    <row r="78" spans="1:1" x14ac:dyDescent="0.35">
      <c r="A78" s="26" t="str">
        <f>一次性!E20</f>
        <v>魔法药水</v>
      </c>
    </row>
    <row r="79" spans="1:1" x14ac:dyDescent="0.35">
      <c r="A79" s="28" t="str">
        <f>一次性!E21</f>
        <v>吸血药水</v>
      </c>
    </row>
    <row r="80" spans="1:1" x14ac:dyDescent="0.35">
      <c r="A80" s="28" t="str">
        <f>一次性!E22</f>
        <v>再生药水</v>
      </c>
    </row>
    <row r="81" spans="1:1" x14ac:dyDescent="0.35">
      <c r="A81" s="28" t="str">
        <f>一次性!E23</f>
        <v>清晰预兆药水</v>
      </c>
    </row>
    <row r="82" spans="1:1" x14ac:dyDescent="0.35">
      <c r="A82" s="31" t="str">
        <f>一次性!E24</f>
        <v>魔力之源</v>
      </c>
    </row>
    <row r="83" spans="1:1" x14ac:dyDescent="0.35">
      <c r="A83" s="28" t="str">
        <f>一次性!E25</f>
        <v>宁静药水</v>
      </c>
    </row>
    <row r="84" spans="1:1" x14ac:dyDescent="0.35">
      <c r="A84" s="28" t="str">
        <f>一次性!E26</f>
        <v>大生命药水</v>
      </c>
    </row>
    <row r="85" spans="1:1" x14ac:dyDescent="0.35">
      <c r="A85" s="30" t="str">
        <f>一次性!E27</f>
        <v>魔导师药剂</v>
      </c>
    </row>
    <row r="86" spans="1:1" x14ac:dyDescent="0.35">
      <c r="A86" s="30" t="str">
        <f>一次性!E28</f>
        <v>战斗大师药剂</v>
      </c>
    </row>
    <row r="87" spans="1:1" x14ac:dyDescent="0.35">
      <c r="A87" s="28" t="str">
        <f>一次性!E29</f>
        <v>皇帝的新药</v>
      </c>
    </row>
    <row r="88" spans="1:1" x14ac:dyDescent="0.35">
      <c r="A88" s="28" t="str">
        <f>一次性!E30</f>
        <v>转换药剂</v>
      </c>
    </row>
    <row r="89" spans="1:1" x14ac:dyDescent="0.35">
      <c r="A89" s="28">
        <f>一次性!E31</f>
        <v>0</v>
      </c>
    </row>
    <row r="90" spans="1:1" x14ac:dyDescent="0.35">
      <c r="A90" s="30" t="str">
        <f>一次性!E32</f>
        <v>护盾药剂</v>
      </c>
    </row>
    <row r="91" spans="1:1" x14ac:dyDescent="0.35">
      <c r="A91" s="30" t="str">
        <f>一次性!E33</f>
        <v>壁垒药剂</v>
      </c>
    </row>
    <row r="92" spans="1:1" x14ac:dyDescent="0.35">
      <c r="A92" s="28" t="str">
        <f>一次性!E34</f>
        <v>闪避药水</v>
      </c>
    </row>
    <row r="93" spans="1:1" x14ac:dyDescent="0.35">
      <c r="A93" s="28" t="str">
        <f>一次性!E35</f>
        <v>较小的无敌药水</v>
      </c>
    </row>
    <row r="94" spans="1:1" x14ac:dyDescent="0.35">
      <c r="A94" s="30" t="str">
        <f>一次性!E36</f>
        <v>无敌药水</v>
      </c>
    </row>
    <row r="95" spans="1:1" x14ac:dyDescent="0.35">
      <c r="A95" s="28" t="str">
        <f>一次性!E37</f>
        <v>石皮药水</v>
      </c>
    </row>
    <row r="96" spans="1:1" x14ac:dyDescent="0.35">
      <c r="A96" s="28">
        <f>一次性!E38</f>
        <v>0</v>
      </c>
    </row>
    <row r="97" spans="1:1" x14ac:dyDescent="0.35">
      <c r="A97" s="28" t="str">
        <f>一次性!E39</f>
        <v>法能药水</v>
      </c>
    </row>
    <row r="98" spans="1:1" x14ac:dyDescent="0.35">
      <c r="A98" s="28" t="str">
        <f>一次性!E40</f>
        <v>法术掌控药剂</v>
      </c>
    </row>
    <row r="99" spans="1:1" x14ac:dyDescent="0.35">
      <c r="A99" s="28" t="str">
        <f>一次性!E41</f>
        <v>秘法药水</v>
      </c>
    </row>
    <row r="100" spans="1:1" x14ac:dyDescent="0.35">
      <c r="A100" s="28">
        <f>一次性!E42</f>
        <v>0</v>
      </c>
    </row>
    <row r="101" spans="1:1" x14ac:dyDescent="0.35">
      <c r="A101" s="28" t="str">
        <f>一次性!E43</f>
        <v>愤怒施法药水</v>
      </c>
    </row>
    <row r="102" spans="1:1" x14ac:dyDescent="0.35">
      <c r="A102" s="28" t="str">
        <f>一次性!E44</f>
        <v>法术穿透药剂</v>
      </c>
    </row>
    <row r="103" spans="1:1" x14ac:dyDescent="0.35">
      <c r="A103" s="30" t="str">
        <f>一次性!E45</f>
        <v>不稳定的药剂</v>
      </c>
    </row>
    <row r="104" spans="1:1" x14ac:dyDescent="0.35">
      <c r="A104" s="28">
        <f>一次性!E46</f>
        <v>0</v>
      </c>
    </row>
    <row r="105" spans="1:1" x14ac:dyDescent="0.35">
      <c r="A105" s="28" t="str">
        <f>一次性!E47</f>
        <v>敏捷药水</v>
      </c>
    </row>
    <row r="106" spans="1:1" x14ac:dyDescent="0.35">
      <c r="A106" s="28" t="str">
        <f>一次性!E48</f>
        <v>敏锐药水</v>
      </c>
    </row>
    <row r="107" spans="1:1" x14ac:dyDescent="0.35">
      <c r="A107" s="28" t="str">
        <f>一次性!E49</f>
        <v>迅捷药水</v>
      </c>
    </row>
    <row r="108" spans="1:1" x14ac:dyDescent="0.35">
      <c r="A108" s="31">
        <f>一次性!E70</f>
        <v>0</v>
      </c>
    </row>
    <row r="109" spans="1:1" x14ac:dyDescent="0.35">
      <c r="A109" s="31">
        <f>一次性!E71</f>
        <v>0</v>
      </c>
    </row>
    <row r="110" spans="1:1" x14ac:dyDescent="0.35">
      <c r="A110" s="31">
        <f>一次性!E72</f>
        <v>0</v>
      </c>
    </row>
    <row r="111" spans="1:1" x14ac:dyDescent="0.35">
      <c r="A111" s="31">
        <f>一次性!E73</f>
        <v>0</v>
      </c>
    </row>
    <row r="112" spans="1:1" x14ac:dyDescent="0.35">
      <c r="A112" s="31">
        <f>一次性!E74</f>
        <v>0</v>
      </c>
    </row>
    <row r="113" spans="1:1" x14ac:dyDescent="0.35">
      <c r="A113" s="31">
        <f>一次性!E75</f>
        <v>0</v>
      </c>
    </row>
    <row r="114" spans="1:1" x14ac:dyDescent="0.35">
      <c r="A114" s="31">
        <f>一次性!E76</f>
        <v>0</v>
      </c>
    </row>
    <row r="115" spans="1:1" x14ac:dyDescent="0.35">
      <c r="A115" s="31">
        <f>一次性!E77</f>
        <v>0</v>
      </c>
    </row>
    <row r="116" spans="1:1" x14ac:dyDescent="0.35">
      <c r="A116" s="28"/>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D10" sqref="D10"/>
    </sheetView>
  </sheetViews>
  <sheetFormatPr defaultColWidth="14.42578125" defaultRowHeight="12.75" x14ac:dyDescent="0.2"/>
  <cols>
    <col min="1" max="1" width="11.42578125" style="47" customWidth="1"/>
    <col min="2" max="2" width="6.28515625" style="47" customWidth="1"/>
    <col min="3" max="3" width="4.28515625" style="47" customWidth="1"/>
    <col min="4" max="4" width="15.85546875" style="47" customWidth="1"/>
    <col min="5" max="5" width="5.85546875" style="47" customWidth="1"/>
    <col min="6" max="6" width="8.140625" style="47" customWidth="1"/>
    <col min="7" max="7" width="9.28515625" style="47" customWidth="1"/>
    <col min="8" max="8" width="8" style="47" customWidth="1"/>
    <col min="9" max="9" width="10.42578125" style="47" customWidth="1"/>
    <col min="10" max="10" width="17.28515625" style="47" customWidth="1"/>
    <col min="11" max="11" width="6" style="47" customWidth="1"/>
    <col min="12" max="20" width="17.28515625" style="47" customWidth="1"/>
    <col min="21" max="16384" width="14.42578125" style="47"/>
  </cols>
  <sheetData>
    <row r="1" spans="1:20" x14ac:dyDescent="0.2">
      <c r="B1" s="56" t="s">
        <v>2</v>
      </c>
      <c r="C1" s="53" t="s">
        <v>17</v>
      </c>
      <c r="D1" s="53" t="s">
        <v>21</v>
      </c>
      <c r="E1" s="53" t="s">
        <v>22</v>
      </c>
      <c r="F1" s="56" t="s">
        <v>23</v>
      </c>
      <c r="G1" s="56" t="s">
        <v>26</v>
      </c>
      <c r="H1" s="56" t="s">
        <v>28</v>
      </c>
      <c r="I1" s="56" t="s">
        <v>30</v>
      </c>
      <c r="K1" s="56" t="s">
        <v>31</v>
      </c>
      <c r="L1" s="53" t="s">
        <v>32</v>
      </c>
    </row>
    <row r="2" spans="1:20" x14ac:dyDescent="0.2">
      <c r="A2" s="57" t="s">
        <v>33</v>
      </c>
      <c r="B2" s="58">
        <v>1</v>
      </c>
      <c r="C2" s="57">
        <v>30</v>
      </c>
      <c r="D2" s="57">
        <v>1000</v>
      </c>
      <c r="E2" s="57">
        <v>15001</v>
      </c>
      <c r="F2" s="58">
        <f t="shared" ref="F2:F97" si="0">D2/E2</f>
        <v>6.6662222518498765E-2</v>
      </c>
      <c r="G2" s="58">
        <f t="shared" ref="G2:G97" si="1">F2*B2</f>
        <v>6.6662222518498765E-2</v>
      </c>
      <c r="H2" s="58">
        <f>G2</f>
        <v>6.6662222518498765E-2</v>
      </c>
      <c r="I2" s="58">
        <f t="array" ref="I2">IF(IF(H2&lt;C2,G2,C2-"")&lt;0,0,IF(H2&lt;C2,G2,C2-""))</f>
        <v>6.6662222518498765E-2</v>
      </c>
      <c r="J2" s="57"/>
      <c r="K2" s="58">
        <f t="shared" ref="K2:K97" ca="1" si="2">RAND() * 100</f>
        <v>49.445172602033061</v>
      </c>
      <c r="L2" s="57" t="str">
        <f ca="1">IF(K2&lt;=C2, IF(K2&lt;H2,$A$2,IF(K2&lt;H3,$A$3, IF(K2&lt;H4,$A$4, IF(K2&lt;H5,$A$5, "NONE")))), "NONE")</f>
        <v>NONE</v>
      </c>
      <c r="M2" s="57"/>
      <c r="N2" s="57"/>
      <c r="O2" s="57"/>
      <c r="P2" s="57"/>
      <c r="Q2" s="57"/>
      <c r="R2" s="57"/>
      <c r="S2" s="57"/>
      <c r="T2" s="57"/>
    </row>
    <row r="3" spans="1:20" x14ac:dyDescent="0.2">
      <c r="A3" s="57" t="s">
        <v>423</v>
      </c>
      <c r="B3" s="58">
        <v>5</v>
      </c>
      <c r="C3" s="57">
        <f t="shared" ref="C3:C97" si="3">C2</f>
        <v>30</v>
      </c>
      <c r="D3" s="57">
        <v>1000</v>
      </c>
      <c r="E3" s="57">
        <f t="shared" ref="E3:E97" si="4">E2</f>
        <v>15001</v>
      </c>
      <c r="F3" s="58">
        <f t="shared" si="0"/>
        <v>6.6662222518498765E-2</v>
      </c>
      <c r="G3" s="58">
        <f t="shared" si="1"/>
        <v>0.3333111125924938</v>
      </c>
      <c r="H3" s="58">
        <f t="shared" ref="H3:H5" si="5">H2+G3</f>
        <v>0.39997333511099253</v>
      </c>
      <c r="I3" s="58">
        <f t="shared" ref="I3:I5" si="6">IF(IF(H3&lt;C3,G3,C3-H2)&lt;0,0,IF(H3&lt;C3,G3,C3-H2))</f>
        <v>0.3333111125924938</v>
      </c>
      <c r="J3" s="57"/>
      <c r="K3" s="58">
        <f t="shared" ca="1" si="2"/>
        <v>90.360115537417741</v>
      </c>
      <c r="L3" s="57" t="str">
        <f ca="1">IF(K3&lt;=C3, IF(K3&lt;H2,$A$2,IF(K3&lt;H3,$A$3, IF(K3&lt;H4,$A$4, IF(K3&lt;H5,$A$5, "NONE")))), "NONE")</f>
        <v>NONE</v>
      </c>
      <c r="M3" s="57"/>
      <c r="N3" s="57"/>
      <c r="O3" s="57"/>
      <c r="P3" s="57"/>
      <c r="Q3" s="57"/>
      <c r="R3" s="57"/>
      <c r="S3" s="57"/>
      <c r="T3" s="57"/>
    </row>
    <row r="4" spans="1:20" x14ac:dyDescent="0.2">
      <c r="A4" s="57" t="s">
        <v>424</v>
      </c>
      <c r="B4" s="58">
        <v>15</v>
      </c>
      <c r="C4" s="57">
        <f t="shared" si="3"/>
        <v>30</v>
      </c>
      <c r="D4" s="57">
        <v>1000</v>
      </c>
      <c r="E4" s="57">
        <f t="shared" si="4"/>
        <v>15001</v>
      </c>
      <c r="F4" s="58">
        <f t="shared" si="0"/>
        <v>6.6662222518498765E-2</v>
      </c>
      <c r="G4" s="58">
        <f t="shared" si="1"/>
        <v>0.9999333377774815</v>
      </c>
      <c r="H4" s="58">
        <f t="shared" si="5"/>
        <v>1.3999066728884739</v>
      </c>
      <c r="I4" s="58">
        <f t="shared" si="6"/>
        <v>0.9999333377774815</v>
      </c>
      <c r="J4" s="57"/>
      <c r="K4" s="58">
        <f t="shared" ca="1" si="2"/>
        <v>36.287699483899971</v>
      </c>
      <c r="L4" s="57" t="str">
        <f ca="1">IF(K4&lt;=C4, IF(K4&lt;H2,$A$2,IF(K4&lt;H3,$A$3, IF(K4&lt;H4,$A$4, IF(K4&lt;H5,$A$5, "NONE")))), "NONE")</f>
        <v>NONE</v>
      </c>
      <c r="M4" s="57"/>
      <c r="N4" s="57"/>
      <c r="O4" s="57"/>
      <c r="P4" s="57"/>
      <c r="Q4" s="57"/>
      <c r="R4" s="57"/>
      <c r="S4" s="57"/>
      <c r="T4" s="57"/>
    </row>
    <row r="5" spans="1:20" x14ac:dyDescent="0.2">
      <c r="A5" s="57" t="s">
        <v>425</v>
      </c>
      <c r="B5" s="58">
        <v>7</v>
      </c>
      <c r="C5" s="57">
        <f t="shared" si="3"/>
        <v>30</v>
      </c>
      <c r="D5" s="57">
        <v>1000</v>
      </c>
      <c r="E5" s="57">
        <f t="shared" si="4"/>
        <v>15001</v>
      </c>
      <c r="F5" s="58">
        <f t="shared" si="0"/>
        <v>6.6662222518498765E-2</v>
      </c>
      <c r="G5" s="58">
        <f t="shared" si="1"/>
        <v>0.46663555762949138</v>
      </c>
      <c r="H5" s="58">
        <f t="shared" si="5"/>
        <v>1.8665422305179653</v>
      </c>
      <c r="I5" s="58">
        <f t="shared" si="6"/>
        <v>0.46663555762949138</v>
      </c>
      <c r="J5" s="57"/>
      <c r="K5" s="58">
        <f t="shared" ca="1" si="2"/>
        <v>2.7644979333912967</v>
      </c>
      <c r="L5" s="57" t="str">
        <f ca="1">IF(K5&lt;=C5, IF(K5&lt;H2,$A$2,IF(K5&lt;H3,$A$3, IF(K5&lt;H4,$A$4, IF(K5&lt;H5,$A$5, "NONE")))), "NONE")</f>
        <v>NONE</v>
      </c>
      <c r="M5" s="57"/>
      <c r="N5" s="57"/>
      <c r="O5" s="57"/>
      <c r="P5" s="57"/>
      <c r="Q5" s="57"/>
      <c r="R5" s="57"/>
      <c r="S5" s="57"/>
      <c r="T5" s="57"/>
    </row>
    <row r="6" spans="1:20" x14ac:dyDescent="0.2">
      <c r="B6" s="56">
        <f t="shared" ref="B6:B97" si="7">B2</f>
        <v>1</v>
      </c>
      <c r="C6" s="57">
        <f t="shared" si="3"/>
        <v>30</v>
      </c>
      <c r="D6" s="53">
        <v>2000</v>
      </c>
      <c r="E6" s="57">
        <f t="shared" si="4"/>
        <v>15001</v>
      </c>
      <c r="F6" s="56">
        <f t="shared" si="0"/>
        <v>0.13332444503699753</v>
      </c>
      <c r="G6" s="56">
        <f t="shared" si="1"/>
        <v>0.13332444503699753</v>
      </c>
      <c r="H6" s="56">
        <f>G6</f>
        <v>0.13332444503699753</v>
      </c>
      <c r="I6" s="56">
        <f t="array" ref="I6">IF(IF(H6&lt;C6,G6,C6-"")&lt;0,0,IF(H6&lt;C6,G6,C6-""))</f>
        <v>0.13332444503699753</v>
      </c>
      <c r="K6" s="58">
        <f t="shared" ca="1" si="2"/>
        <v>91.310383571274201</v>
      </c>
      <c r="L6" s="57" t="str">
        <f ca="1">IF(K6&lt;=C6, IF(K6&lt;H6,$A$2,IF(K6&lt;H7,$A$3, IF(K6&lt;H8,$A$4, IF(K6&lt;H9,$A$5, "NONE")))), "NONE")</f>
        <v>NONE</v>
      </c>
    </row>
    <row r="7" spans="1:20" x14ac:dyDescent="0.2">
      <c r="B7" s="56">
        <f t="shared" si="7"/>
        <v>5</v>
      </c>
      <c r="C7" s="57">
        <f t="shared" si="3"/>
        <v>30</v>
      </c>
      <c r="D7" s="53">
        <v>2000</v>
      </c>
      <c r="E7" s="57">
        <f t="shared" si="4"/>
        <v>15001</v>
      </c>
      <c r="F7" s="56">
        <f t="shared" si="0"/>
        <v>0.13332444503699753</v>
      </c>
      <c r="G7" s="56">
        <f t="shared" si="1"/>
        <v>0.66662222518498759</v>
      </c>
      <c r="H7" s="56">
        <f t="shared" ref="H7:H9" si="8">H6+G7</f>
        <v>0.79994667022198507</v>
      </c>
      <c r="I7" s="56">
        <f t="shared" ref="I7:I9" si="9">IF(IF(H7&lt;C7,G7,C7-H6)&lt;0,0,IF(H7&lt;C7,G7,C7-H6))</f>
        <v>0.66662222518498759</v>
      </c>
      <c r="K7" s="58">
        <f t="shared" ca="1" si="2"/>
        <v>20.421077915275454</v>
      </c>
      <c r="L7" s="57" t="str">
        <f ca="1">IF(K7&lt;=C7, IF(K7&lt;H6,$A$2,IF(K7&lt;H7,$A$3, IF(K7&lt;H8,$A$4, IF(K7&lt;H9,$A$5, "NONE")))), "NONE")</f>
        <v>NONE</v>
      </c>
    </row>
    <row r="8" spans="1:20" x14ac:dyDescent="0.2">
      <c r="B8" s="56">
        <f t="shared" si="7"/>
        <v>15</v>
      </c>
      <c r="C8" s="57">
        <f t="shared" si="3"/>
        <v>30</v>
      </c>
      <c r="D8" s="53">
        <v>2000</v>
      </c>
      <c r="E8" s="57">
        <f t="shared" si="4"/>
        <v>15001</v>
      </c>
      <c r="F8" s="56">
        <f t="shared" si="0"/>
        <v>0.13332444503699753</v>
      </c>
      <c r="G8" s="56">
        <f t="shared" si="1"/>
        <v>1.999866675554963</v>
      </c>
      <c r="H8" s="56">
        <f t="shared" si="8"/>
        <v>2.7998133457769478</v>
      </c>
      <c r="I8" s="56">
        <f t="shared" si="9"/>
        <v>1.999866675554963</v>
      </c>
      <c r="K8" s="58">
        <f t="shared" ca="1" si="2"/>
        <v>15.435654907396511</v>
      </c>
      <c r="L8" s="57" t="str">
        <f ca="1">IF(K8&lt;=C8, IF(K8&lt;H6,$A$2,IF(K8&lt;H7,$A$3, IF(K8&lt;H8,$A$4, IF(K8&lt;H9,$A$5, "NONE")))), "NONE")</f>
        <v>NONE</v>
      </c>
    </row>
    <row r="9" spans="1:20" x14ac:dyDescent="0.2">
      <c r="B9" s="56">
        <f t="shared" si="7"/>
        <v>7</v>
      </c>
      <c r="C9" s="57">
        <f t="shared" si="3"/>
        <v>30</v>
      </c>
      <c r="D9" s="53">
        <v>2000</v>
      </c>
      <c r="E9" s="57">
        <f t="shared" si="4"/>
        <v>15001</v>
      </c>
      <c r="F9" s="56">
        <f t="shared" si="0"/>
        <v>0.13332444503699753</v>
      </c>
      <c r="G9" s="56">
        <f t="shared" si="1"/>
        <v>0.93327111525898276</v>
      </c>
      <c r="H9" s="56">
        <f t="shared" si="8"/>
        <v>3.7330844610359306</v>
      </c>
      <c r="I9" s="56">
        <f t="shared" si="9"/>
        <v>0.93327111525898276</v>
      </c>
      <c r="K9" s="58">
        <f t="shared" ca="1" si="2"/>
        <v>34.64793090851542</v>
      </c>
      <c r="L9" s="57" t="str">
        <f ca="1">IF(K9&lt;=C9, IF(K9&lt;H6,$A$2,IF(K9&lt;H7,$A$3, IF(K9&lt;H8,$A$4, IF(K9&lt;H9,$A$5, "NONE")))), "NONE")</f>
        <v>NONE</v>
      </c>
    </row>
    <row r="10" spans="1:20" x14ac:dyDescent="0.2">
      <c r="A10" s="57"/>
      <c r="B10" s="58">
        <f t="shared" si="7"/>
        <v>1</v>
      </c>
      <c r="C10" s="57">
        <f t="shared" si="3"/>
        <v>30</v>
      </c>
      <c r="D10" s="57">
        <v>3000</v>
      </c>
      <c r="E10" s="57">
        <f t="shared" si="4"/>
        <v>15001</v>
      </c>
      <c r="F10" s="58">
        <f t="shared" si="0"/>
        <v>0.19998666755549629</v>
      </c>
      <c r="G10" s="58">
        <f t="shared" si="1"/>
        <v>0.19998666755549629</v>
      </c>
      <c r="H10" s="58">
        <f>G10</f>
        <v>0.19998666755549629</v>
      </c>
      <c r="I10" s="58">
        <f t="array" ref="I10">IF(IF(H10&lt;C10,G10,C10-"")&lt;0,0,IF(H10&lt;C10,G10,C10-""))</f>
        <v>0.19998666755549629</v>
      </c>
      <c r="J10" s="57"/>
      <c r="K10" s="58">
        <f t="shared" ca="1" si="2"/>
        <v>80.38330168632757</v>
      </c>
      <c r="L10" s="57" t="str">
        <f ca="1">IF(K10&lt;=C10, IF(K10&lt;H10,$A$2,IF(K10&lt;H11,$A$3, IF(K10&lt;H12,$A$4, IF(K10&lt;H13,$A$5, "NONE")))), "NONE")</f>
        <v>NONE</v>
      </c>
      <c r="M10" s="57"/>
      <c r="N10" s="57"/>
      <c r="O10" s="57"/>
      <c r="P10" s="57"/>
      <c r="Q10" s="57"/>
      <c r="R10" s="57"/>
      <c r="S10" s="57"/>
      <c r="T10" s="57"/>
    </row>
    <row r="11" spans="1:20" x14ac:dyDescent="0.2">
      <c r="A11" s="57"/>
      <c r="B11" s="58">
        <f t="shared" si="7"/>
        <v>5</v>
      </c>
      <c r="C11" s="57">
        <f t="shared" si="3"/>
        <v>30</v>
      </c>
      <c r="D11" s="57">
        <v>3000</v>
      </c>
      <c r="E11" s="57">
        <f t="shared" si="4"/>
        <v>15001</v>
      </c>
      <c r="F11" s="58">
        <f t="shared" si="0"/>
        <v>0.19998666755549629</v>
      </c>
      <c r="G11" s="58">
        <f t="shared" si="1"/>
        <v>0.9999333377774815</v>
      </c>
      <c r="H11" s="58">
        <f t="shared" ref="H11:H13" si="10">H10+G11</f>
        <v>1.1999200053329777</v>
      </c>
      <c r="I11" s="58">
        <f t="shared" ref="I11:I13" si="11">IF(IF(H11&lt;C11,G11,C11-H10)&lt;0,0,IF(H11&lt;C11,G11,C11-H10))</f>
        <v>0.9999333377774815</v>
      </c>
      <c r="J11" s="57"/>
      <c r="K11" s="58">
        <f t="shared" ca="1" si="2"/>
        <v>75.871723109666661</v>
      </c>
      <c r="L11" s="57" t="str">
        <f ca="1">IF(K11&lt;=C11, IF(K11&lt;H10,$A$2,IF(K11&lt;H11,$A$3, IF(K11&lt;H12,$A$4, IF(K11&lt;H13,$A$5, "NONE")))), "NONE")</f>
        <v>NONE</v>
      </c>
      <c r="M11" s="57"/>
      <c r="N11" s="57"/>
      <c r="O11" s="57"/>
      <c r="P11" s="57"/>
      <c r="Q11" s="57"/>
      <c r="R11" s="57"/>
      <c r="S11" s="57"/>
      <c r="T11" s="57"/>
    </row>
    <row r="12" spans="1:20" x14ac:dyDescent="0.2">
      <c r="A12" s="57"/>
      <c r="B12" s="58">
        <f t="shared" si="7"/>
        <v>15</v>
      </c>
      <c r="C12" s="57">
        <f t="shared" si="3"/>
        <v>30</v>
      </c>
      <c r="D12" s="57">
        <v>3000</v>
      </c>
      <c r="E12" s="57">
        <f t="shared" si="4"/>
        <v>15001</v>
      </c>
      <c r="F12" s="58">
        <f t="shared" si="0"/>
        <v>0.19998666755549629</v>
      </c>
      <c r="G12" s="58">
        <f t="shared" si="1"/>
        <v>2.9998000133324445</v>
      </c>
      <c r="H12" s="58">
        <f t="shared" si="10"/>
        <v>4.1997200186654222</v>
      </c>
      <c r="I12" s="58">
        <f t="shared" si="11"/>
        <v>2.9998000133324445</v>
      </c>
      <c r="J12" s="57"/>
      <c r="K12" s="58">
        <f t="shared" ca="1" si="2"/>
        <v>93.011479563806887</v>
      </c>
      <c r="L12" s="57" t="str">
        <f ca="1">IF(K12&lt;=C12, IF(K12&lt;H10,$A$2,IF(K12&lt;H11,$A$3, IF(K12&lt;H12,$A$4, IF(K12&lt;H13,$A$5, "NONE")))), "NONE")</f>
        <v>NONE</v>
      </c>
      <c r="M12" s="57"/>
      <c r="N12" s="57"/>
      <c r="O12" s="57"/>
      <c r="P12" s="57"/>
      <c r="Q12" s="57"/>
      <c r="R12" s="57"/>
      <c r="S12" s="57"/>
      <c r="T12" s="57"/>
    </row>
    <row r="13" spans="1:20" x14ac:dyDescent="0.2">
      <c r="A13" s="57"/>
      <c r="B13" s="58">
        <f t="shared" si="7"/>
        <v>7</v>
      </c>
      <c r="C13" s="57">
        <f t="shared" si="3"/>
        <v>30</v>
      </c>
      <c r="D13" s="57">
        <v>3000</v>
      </c>
      <c r="E13" s="57">
        <f t="shared" si="4"/>
        <v>15001</v>
      </c>
      <c r="F13" s="58">
        <f t="shared" si="0"/>
        <v>0.19998666755549629</v>
      </c>
      <c r="G13" s="58">
        <f t="shared" si="1"/>
        <v>1.3999066728884741</v>
      </c>
      <c r="H13" s="58">
        <f t="shared" si="10"/>
        <v>5.5996266915538966</v>
      </c>
      <c r="I13" s="58">
        <f t="shared" si="11"/>
        <v>1.3999066728884741</v>
      </c>
      <c r="J13" s="57"/>
      <c r="K13" s="58">
        <f t="shared" ca="1" si="2"/>
        <v>72.987370570651322</v>
      </c>
      <c r="L13" s="57" t="str">
        <f ca="1">IF(K13&lt;=C13, IF(K13&lt;H10,$A$2,IF(K13&lt;H11,$A$3, IF(K13&lt;H12,$A$4, IF(K13&lt;H13,$A$5, "NONE")))), "NONE")</f>
        <v>NONE</v>
      </c>
      <c r="M13" s="57"/>
      <c r="N13" s="57"/>
      <c r="O13" s="57"/>
      <c r="P13" s="57"/>
      <c r="Q13" s="57"/>
      <c r="R13" s="57"/>
      <c r="S13" s="57"/>
      <c r="T13" s="57"/>
    </row>
    <row r="14" spans="1:20" x14ac:dyDescent="0.2">
      <c r="B14" s="56">
        <f t="shared" si="7"/>
        <v>1</v>
      </c>
      <c r="C14" s="57">
        <f t="shared" si="3"/>
        <v>30</v>
      </c>
      <c r="D14" s="53">
        <v>4000</v>
      </c>
      <c r="E14" s="57">
        <f t="shared" si="4"/>
        <v>15001</v>
      </c>
      <c r="F14" s="56">
        <f t="shared" si="0"/>
        <v>0.26664889007399506</v>
      </c>
      <c r="G14" s="56">
        <f t="shared" si="1"/>
        <v>0.26664889007399506</v>
      </c>
      <c r="H14" s="56">
        <f>G14</f>
        <v>0.26664889007399506</v>
      </c>
      <c r="I14" s="56">
        <f t="array" ref="I14">IF(IF(H14&lt;C14,G14,C14-"")&lt;0,0,IF(H14&lt;C14,G14,C14-""))</f>
        <v>0.26664889007399506</v>
      </c>
      <c r="K14" s="58">
        <f t="shared" ca="1" si="2"/>
        <v>5.6333044740706768</v>
      </c>
      <c r="L14" s="57" t="str">
        <f ca="1">IF(K14&lt;=C14, IF(K14&lt;H14,$A$2,IF(K14&lt;H15,$A$3, IF(K14&lt;H16,$A$4, IF(K14&lt;H17,$A$5, "NONE")))), "NONE")</f>
        <v>RP_COMMON</v>
      </c>
    </row>
    <row r="15" spans="1:20" x14ac:dyDescent="0.2">
      <c r="B15" s="56">
        <f t="shared" si="7"/>
        <v>5</v>
      </c>
      <c r="C15" s="57">
        <f t="shared" si="3"/>
        <v>30</v>
      </c>
      <c r="D15" s="53">
        <v>4000</v>
      </c>
      <c r="E15" s="57">
        <f t="shared" si="4"/>
        <v>15001</v>
      </c>
      <c r="F15" s="56">
        <f t="shared" si="0"/>
        <v>0.26664889007399506</v>
      </c>
      <c r="G15" s="56">
        <f t="shared" si="1"/>
        <v>1.3332444503699752</v>
      </c>
      <c r="H15" s="56">
        <f t="shared" ref="H15:H17" si="12">H14+G15</f>
        <v>1.5998933404439701</v>
      </c>
      <c r="I15" s="56">
        <f t="shared" ref="I15:I17" si="13">IF(IF(H15&lt;C15,G15,C15-H14)&lt;0,0,IF(H15&lt;C15,G15,C15-H14))</f>
        <v>1.3332444503699752</v>
      </c>
      <c r="K15" s="58">
        <f t="shared" ca="1" si="2"/>
        <v>95.861794789542714</v>
      </c>
      <c r="L15" s="57" t="str">
        <f ca="1">IF(K15&lt;=C15, IF(K15&lt;H14,$A$2,IF(K15&lt;H15,$A$3, IF(K15&lt;H16,$A$4, IF(K15&lt;H17,$A$5, "NONE")))), "NONE")</f>
        <v>NONE</v>
      </c>
    </row>
    <row r="16" spans="1:20" x14ac:dyDescent="0.2">
      <c r="B16" s="56">
        <f t="shared" si="7"/>
        <v>15</v>
      </c>
      <c r="C16" s="57">
        <f t="shared" si="3"/>
        <v>30</v>
      </c>
      <c r="D16" s="53">
        <v>4000</v>
      </c>
      <c r="E16" s="57">
        <f t="shared" si="4"/>
        <v>15001</v>
      </c>
      <c r="F16" s="56">
        <f t="shared" si="0"/>
        <v>0.26664889007399506</v>
      </c>
      <c r="G16" s="56">
        <f t="shared" si="1"/>
        <v>3.999733351109926</v>
      </c>
      <c r="H16" s="56">
        <f t="shared" si="12"/>
        <v>5.5996266915538957</v>
      </c>
      <c r="I16" s="56">
        <f t="shared" si="13"/>
        <v>3.999733351109926</v>
      </c>
      <c r="K16" s="58">
        <f t="shared" ca="1" si="2"/>
        <v>31.75096179464585</v>
      </c>
      <c r="L16" s="57" t="str">
        <f ca="1">IF(K16&lt;=C16, IF(K16&lt;H14,$A$2,IF(K16&lt;H15,$A$3, IF(K16&lt;H16,$A$4, IF(K16&lt;H17,$A$5, "NONE")))), "NONE")</f>
        <v>NONE</v>
      </c>
    </row>
    <row r="17" spans="1:20" x14ac:dyDescent="0.2">
      <c r="B17" s="56">
        <f t="shared" si="7"/>
        <v>7</v>
      </c>
      <c r="C17" s="57">
        <f t="shared" si="3"/>
        <v>30</v>
      </c>
      <c r="D17" s="53">
        <v>4000</v>
      </c>
      <c r="E17" s="57">
        <f t="shared" si="4"/>
        <v>15001</v>
      </c>
      <c r="F17" s="56">
        <f t="shared" si="0"/>
        <v>0.26664889007399506</v>
      </c>
      <c r="G17" s="56">
        <f t="shared" si="1"/>
        <v>1.8665422305179655</v>
      </c>
      <c r="H17" s="56">
        <f t="shared" si="12"/>
        <v>7.4661689220718612</v>
      </c>
      <c r="I17" s="56">
        <f t="shared" si="13"/>
        <v>1.8665422305179655</v>
      </c>
      <c r="K17" s="58">
        <f t="shared" ca="1" si="2"/>
        <v>3.1474308038464294</v>
      </c>
      <c r="L17" s="57" t="str">
        <f ca="1">IF(K17&lt;=C17, IF(K17&lt;H14,$A$2,IF(K17&lt;H15,$A$3, IF(K17&lt;H16,$A$4, IF(K17&lt;H17,$A$5, "NONE")))), "NONE")</f>
        <v>RP_UNCOMMON</v>
      </c>
    </row>
    <row r="18" spans="1:20" x14ac:dyDescent="0.2">
      <c r="A18" s="57"/>
      <c r="B18" s="58">
        <f t="shared" si="7"/>
        <v>1</v>
      </c>
      <c r="C18" s="57">
        <f t="shared" si="3"/>
        <v>30</v>
      </c>
      <c r="D18" s="57">
        <v>5000</v>
      </c>
      <c r="E18" s="57">
        <f t="shared" si="4"/>
        <v>15001</v>
      </c>
      <c r="F18" s="58">
        <f t="shared" si="0"/>
        <v>0.33331111259249385</v>
      </c>
      <c r="G18" s="58">
        <f t="shared" si="1"/>
        <v>0.33331111259249385</v>
      </c>
      <c r="H18" s="58">
        <f>G18</f>
        <v>0.33331111259249385</v>
      </c>
      <c r="I18" s="58">
        <f t="array" ref="I18">IF(IF(H18&lt;C18,G18,C18-"")&lt;0,0,IF(H18&lt;C18,G18,C18-""))</f>
        <v>0.33331111259249385</v>
      </c>
      <c r="J18" s="57"/>
      <c r="K18" s="58">
        <f t="shared" ca="1" si="2"/>
        <v>51.955843125638438</v>
      </c>
      <c r="L18" s="57" t="str">
        <f ca="1">IF(K18&lt;=C18, IF(K18&lt;H18,$A$2,IF(K18&lt;H19,$A$3, IF(K18&lt;H20,$A$4, IF(K18&lt;H21,$A$5, "NONE")))), "NONE")</f>
        <v>NONE</v>
      </c>
      <c r="M18" s="57"/>
      <c r="N18" s="57"/>
      <c r="O18" s="57"/>
      <c r="P18" s="57"/>
      <c r="Q18" s="57"/>
      <c r="R18" s="57"/>
      <c r="S18" s="57"/>
      <c r="T18" s="57"/>
    </row>
    <row r="19" spans="1:20" x14ac:dyDescent="0.2">
      <c r="A19" s="57"/>
      <c r="B19" s="58">
        <f t="shared" si="7"/>
        <v>5</v>
      </c>
      <c r="C19" s="57">
        <f t="shared" si="3"/>
        <v>30</v>
      </c>
      <c r="D19" s="57">
        <v>5000</v>
      </c>
      <c r="E19" s="57">
        <f t="shared" si="4"/>
        <v>15001</v>
      </c>
      <c r="F19" s="58">
        <f t="shared" si="0"/>
        <v>0.33331111259249385</v>
      </c>
      <c r="G19" s="58">
        <f t="shared" si="1"/>
        <v>1.6665555629624693</v>
      </c>
      <c r="H19" s="58">
        <f t="shared" ref="H19:H21" si="14">H18+G19</f>
        <v>1.9998666755549632</v>
      </c>
      <c r="I19" s="58">
        <f t="shared" ref="I19:I21" si="15">IF(IF(H19&lt;C19,G19,C19-H18)&lt;0,0,IF(H19&lt;C19,G19,C19-H18))</f>
        <v>1.6665555629624693</v>
      </c>
      <c r="J19" s="57"/>
      <c r="K19" s="58">
        <f t="shared" ca="1" si="2"/>
        <v>4.9423030545782787</v>
      </c>
      <c r="L19" s="57" t="str">
        <f ca="1">IF(K19&lt;=C19, IF(K19&lt;H18,$A$2,IF(K19&lt;H19,$A$3, IF(K19&lt;H20,$A$4, IF(K19&lt;H21,$A$5, "NONE")))), "NONE")</f>
        <v>RP_UNCOMMON</v>
      </c>
      <c r="M19" s="57"/>
      <c r="N19" s="57"/>
      <c r="O19" s="57"/>
      <c r="P19" s="57"/>
      <c r="Q19" s="57"/>
      <c r="R19" s="57"/>
      <c r="S19" s="57"/>
      <c r="T19" s="57"/>
    </row>
    <row r="20" spans="1:20" x14ac:dyDescent="0.2">
      <c r="A20" s="57"/>
      <c r="B20" s="58">
        <f t="shared" si="7"/>
        <v>15</v>
      </c>
      <c r="C20" s="57">
        <f t="shared" si="3"/>
        <v>30</v>
      </c>
      <c r="D20" s="57">
        <v>5000</v>
      </c>
      <c r="E20" s="57">
        <f t="shared" si="4"/>
        <v>15001</v>
      </c>
      <c r="F20" s="58">
        <f t="shared" si="0"/>
        <v>0.33331111259249385</v>
      </c>
      <c r="G20" s="58">
        <f t="shared" si="1"/>
        <v>4.999666688887408</v>
      </c>
      <c r="H20" s="58">
        <f t="shared" si="14"/>
        <v>6.999533364442371</v>
      </c>
      <c r="I20" s="58">
        <f t="shared" si="15"/>
        <v>4.999666688887408</v>
      </c>
      <c r="J20" s="57"/>
      <c r="K20" s="58">
        <f t="shared" ca="1" si="2"/>
        <v>41.913953678066918</v>
      </c>
      <c r="L20" s="57" t="str">
        <f ca="1">IF(K20&lt;=C20, IF(K20&lt;H18,$A$2,IF(K20&lt;H19,$A$3, IF(K20&lt;H20,$A$4, IF(K20&lt;H21,$A$5, "NONE")))), "NONE")</f>
        <v>NONE</v>
      </c>
      <c r="M20" s="57"/>
      <c r="N20" s="57"/>
      <c r="O20" s="57"/>
      <c r="P20" s="57"/>
      <c r="Q20" s="57"/>
      <c r="R20" s="57"/>
      <c r="S20" s="57"/>
      <c r="T20" s="57"/>
    </row>
    <row r="21" spans="1:20" x14ac:dyDescent="0.2">
      <c r="A21" s="57"/>
      <c r="B21" s="58">
        <f t="shared" si="7"/>
        <v>7</v>
      </c>
      <c r="C21" s="57">
        <f t="shared" si="3"/>
        <v>30</v>
      </c>
      <c r="D21" s="57">
        <v>5000</v>
      </c>
      <c r="E21" s="57">
        <f t="shared" si="4"/>
        <v>15001</v>
      </c>
      <c r="F21" s="58">
        <f t="shared" si="0"/>
        <v>0.33331111259249385</v>
      </c>
      <c r="G21" s="58">
        <f t="shared" si="1"/>
        <v>2.3331777881474571</v>
      </c>
      <c r="H21" s="58">
        <f t="shared" si="14"/>
        <v>9.3327111525898285</v>
      </c>
      <c r="I21" s="58">
        <f t="shared" si="15"/>
        <v>2.3331777881474571</v>
      </c>
      <c r="J21" s="57"/>
      <c r="K21" s="58">
        <f t="shared" ca="1" si="2"/>
        <v>71.143427476819909</v>
      </c>
      <c r="L21" s="57" t="str">
        <f ca="1">IF(K21&lt;=C21, IF(K21&lt;H18,$A$2,IF(K21&lt;H19,$A$3, IF(K21&lt;H20,$A$4, IF(K21&lt;H21,$A$5, "NONE")))), "NONE")</f>
        <v>NONE</v>
      </c>
      <c r="M21" s="57"/>
      <c r="N21" s="57"/>
      <c r="O21" s="57"/>
      <c r="P21" s="57"/>
      <c r="Q21" s="57"/>
      <c r="R21" s="57"/>
      <c r="S21" s="57"/>
      <c r="T21" s="57"/>
    </row>
    <row r="22" spans="1:20" x14ac:dyDescent="0.2">
      <c r="B22" s="56">
        <f t="shared" si="7"/>
        <v>1</v>
      </c>
      <c r="C22" s="57">
        <f t="shared" si="3"/>
        <v>30</v>
      </c>
      <c r="D22" s="53">
        <v>6000</v>
      </c>
      <c r="E22" s="57">
        <f t="shared" si="4"/>
        <v>15001</v>
      </c>
      <c r="F22" s="56">
        <f t="shared" si="0"/>
        <v>0.39997333511099259</v>
      </c>
      <c r="G22" s="56">
        <f t="shared" si="1"/>
        <v>0.39997333511099259</v>
      </c>
      <c r="H22" s="56">
        <f>G22</f>
        <v>0.39997333511099259</v>
      </c>
      <c r="I22" s="56">
        <f>IF(IF(H22&lt;C22,G22,C22-H1)&lt;0,0,IF(H22&lt;C22,G22,C22-H1))</f>
        <v>0.39997333511099259</v>
      </c>
      <c r="K22" s="58">
        <f t="shared" ca="1" si="2"/>
        <v>93.827264185927788</v>
      </c>
      <c r="L22" s="57" t="str">
        <f ca="1">IF(K22&lt;=C22, IF(K22&lt;H22,$A$2,IF(K22&lt;H23,$A$3, IF(K22&lt;H24,$A$4, IF(K22&lt;H25,$A$5, "NONE")))), "NONE")</f>
        <v>NONE</v>
      </c>
    </row>
    <row r="23" spans="1:20" x14ac:dyDescent="0.2">
      <c r="B23" s="56">
        <f t="shared" si="7"/>
        <v>5</v>
      </c>
      <c r="C23" s="57">
        <f t="shared" si="3"/>
        <v>30</v>
      </c>
      <c r="D23" s="53">
        <v>6000</v>
      </c>
      <c r="E23" s="57">
        <f t="shared" si="4"/>
        <v>15001</v>
      </c>
      <c r="F23" s="56">
        <f t="shared" si="0"/>
        <v>0.39997333511099259</v>
      </c>
      <c r="G23" s="56">
        <f t="shared" si="1"/>
        <v>1.999866675554963</v>
      </c>
      <c r="H23" s="56">
        <f t="shared" ref="H23:H25" si="16">H22+G23</f>
        <v>2.3998400106659554</v>
      </c>
      <c r="I23" s="56">
        <f t="shared" ref="I23:I97" si="17">IF(IF(H23&lt;C23,G23,C23-H22)&lt;0,0,IF(H23&lt;C23,G23,C23-H22))</f>
        <v>1.999866675554963</v>
      </c>
      <c r="K23" s="58">
        <f t="shared" ca="1" si="2"/>
        <v>80.414363551557884</v>
      </c>
      <c r="L23" s="57" t="str">
        <f ca="1">IF(K23&lt;=C23, IF(K23&lt;H22,$A$2,IF(K23&lt;H23,$A$3, IF(K23&lt;H24,$A$4, IF(K23&lt;H25,$A$5, "NONE")))), "NONE")</f>
        <v>NONE</v>
      </c>
    </row>
    <row r="24" spans="1:20" x14ac:dyDescent="0.2">
      <c r="B24" s="56">
        <f t="shared" si="7"/>
        <v>15</v>
      </c>
      <c r="C24" s="57">
        <f t="shared" si="3"/>
        <v>30</v>
      </c>
      <c r="D24" s="53">
        <v>6000</v>
      </c>
      <c r="E24" s="57">
        <f t="shared" si="4"/>
        <v>15001</v>
      </c>
      <c r="F24" s="56">
        <f t="shared" si="0"/>
        <v>0.39997333511099259</v>
      </c>
      <c r="G24" s="56">
        <f t="shared" si="1"/>
        <v>5.999600026664889</v>
      </c>
      <c r="H24" s="56">
        <f t="shared" si="16"/>
        <v>8.3994400373308444</v>
      </c>
      <c r="I24" s="56">
        <f t="shared" si="17"/>
        <v>5.999600026664889</v>
      </c>
      <c r="K24" s="58">
        <f t="shared" ca="1" si="2"/>
        <v>48.456790747359271</v>
      </c>
      <c r="L24" s="57" t="str">
        <f ca="1">IF(K24&lt;=C24, IF(K24&lt;H22,$A$2,IF(K24&lt;H23,$A$3, IF(K24&lt;H24,$A$4, IF(K24&lt;H25,$A$5, "NONE")))), "NONE")</f>
        <v>NONE</v>
      </c>
    </row>
    <row r="25" spans="1:20" x14ac:dyDescent="0.2">
      <c r="B25" s="56">
        <f t="shared" si="7"/>
        <v>7</v>
      </c>
      <c r="C25" s="57">
        <f t="shared" si="3"/>
        <v>30</v>
      </c>
      <c r="D25" s="53">
        <v>6000</v>
      </c>
      <c r="E25" s="57">
        <f t="shared" si="4"/>
        <v>15001</v>
      </c>
      <c r="F25" s="56">
        <f t="shared" si="0"/>
        <v>0.39997333511099259</v>
      </c>
      <c r="G25" s="56">
        <f t="shared" si="1"/>
        <v>2.7998133457769483</v>
      </c>
      <c r="H25" s="56">
        <f t="shared" si="16"/>
        <v>11.199253383107793</v>
      </c>
      <c r="I25" s="56">
        <f t="shared" si="17"/>
        <v>2.7998133457769483</v>
      </c>
      <c r="K25" s="58">
        <f t="shared" ca="1" si="2"/>
        <v>72.435995361917648</v>
      </c>
      <c r="L25" s="57" t="str">
        <f ca="1">IF(K25&lt;=C25, IF(K25&lt;H22,$A$2,IF(K25&lt;H23,$A$3, IF(K25&lt;H24,$A$4, IF(K25&lt;H25,$A$5, "NONE")))), "NONE")</f>
        <v>NONE</v>
      </c>
    </row>
    <row r="26" spans="1:20" x14ac:dyDescent="0.2">
      <c r="A26" s="57"/>
      <c r="B26" s="58">
        <f t="shared" si="7"/>
        <v>1</v>
      </c>
      <c r="C26" s="57">
        <f t="shared" si="3"/>
        <v>30</v>
      </c>
      <c r="D26" s="57">
        <v>7000</v>
      </c>
      <c r="E26" s="57">
        <f t="shared" si="4"/>
        <v>15001</v>
      </c>
      <c r="F26" s="58">
        <f t="shared" si="0"/>
        <v>0.46663555762949138</v>
      </c>
      <c r="G26" s="58">
        <f t="shared" si="1"/>
        <v>0.46663555762949138</v>
      </c>
      <c r="H26" s="58">
        <f>G26</f>
        <v>0.46663555762949138</v>
      </c>
      <c r="I26" s="58">
        <f t="shared" si="17"/>
        <v>0.46663555762949138</v>
      </c>
      <c r="J26" s="57"/>
      <c r="K26" s="58">
        <f t="shared" ca="1" si="2"/>
        <v>78.956433977076728</v>
      </c>
      <c r="L26" s="57" t="str">
        <f ca="1">IF(K26&lt;=C26, IF(K26&lt;H26,$A$2,IF(K26&lt;H27,$A$3, IF(K26&lt;H28,$A$4, IF(K26&lt;H29,$A$5, "NONE")))), "NONE")</f>
        <v>NONE</v>
      </c>
      <c r="M26" s="57"/>
      <c r="N26" s="57"/>
      <c r="O26" s="57"/>
      <c r="P26" s="57"/>
      <c r="Q26" s="57"/>
      <c r="R26" s="57"/>
      <c r="S26" s="57"/>
      <c r="T26" s="57"/>
    </row>
    <row r="27" spans="1:20" x14ac:dyDescent="0.2">
      <c r="A27" s="57"/>
      <c r="B27" s="58">
        <f t="shared" si="7"/>
        <v>5</v>
      </c>
      <c r="C27" s="57">
        <f t="shared" si="3"/>
        <v>30</v>
      </c>
      <c r="D27" s="57">
        <v>7000</v>
      </c>
      <c r="E27" s="57">
        <f t="shared" si="4"/>
        <v>15001</v>
      </c>
      <c r="F27" s="58">
        <f t="shared" si="0"/>
        <v>0.46663555762949138</v>
      </c>
      <c r="G27" s="58">
        <f t="shared" si="1"/>
        <v>2.3331777881474567</v>
      </c>
      <c r="H27" s="58">
        <f t="shared" ref="H27:H29" si="18">H26+G27</f>
        <v>2.7998133457769478</v>
      </c>
      <c r="I27" s="58">
        <f t="shared" si="17"/>
        <v>2.3331777881474567</v>
      </c>
      <c r="J27" s="57"/>
      <c r="K27" s="58">
        <f t="shared" ca="1" si="2"/>
        <v>5.8050375064611863</v>
      </c>
      <c r="L27" s="57" t="str">
        <f ca="1">IF(K27&lt;=C27, IF(K27&lt;H26,$A$2,IF(K27&lt;H27,$A$3, IF(K27&lt;H28,$A$4, IF(K27&lt;H29,$A$5, "NONE")))), "NONE")</f>
        <v>RP_UNCOMMON</v>
      </c>
      <c r="M27" s="57"/>
      <c r="N27" s="57"/>
      <c r="O27" s="57"/>
      <c r="P27" s="57"/>
      <c r="Q27" s="57"/>
      <c r="R27" s="57"/>
      <c r="S27" s="57"/>
      <c r="T27" s="57"/>
    </row>
    <row r="28" spans="1:20" x14ac:dyDescent="0.2">
      <c r="A28" s="57"/>
      <c r="B28" s="58">
        <f t="shared" si="7"/>
        <v>15</v>
      </c>
      <c r="C28" s="57">
        <f t="shared" si="3"/>
        <v>30</v>
      </c>
      <c r="D28" s="57">
        <v>7000</v>
      </c>
      <c r="E28" s="57">
        <f t="shared" si="4"/>
        <v>15001</v>
      </c>
      <c r="F28" s="58">
        <f t="shared" si="0"/>
        <v>0.46663555762949138</v>
      </c>
      <c r="G28" s="58">
        <f t="shared" si="1"/>
        <v>6.999533364442371</v>
      </c>
      <c r="H28" s="58">
        <f t="shared" si="18"/>
        <v>9.7993467102193179</v>
      </c>
      <c r="I28" s="58">
        <f t="shared" si="17"/>
        <v>6.999533364442371</v>
      </c>
      <c r="J28" s="57"/>
      <c r="K28" s="58">
        <f t="shared" ca="1" si="2"/>
        <v>60.082740269342494</v>
      </c>
      <c r="L28" s="57" t="str">
        <f ca="1">IF(K28&lt;=C28, IF(K28&lt;H26,$A$2,IF(K28&lt;H27,$A$3, IF(K28&lt;H28,$A$4, IF(K28&lt;H29,$A$5, "NONE")))), "NONE")</f>
        <v>NONE</v>
      </c>
      <c r="M28" s="57"/>
      <c r="N28" s="57"/>
      <c r="O28" s="57"/>
      <c r="P28" s="57"/>
      <c r="Q28" s="57"/>
      <c r="R28" s="57"/>
      <c r="S28" s="57"/>
      <c r="T28" s="57"/>
    </row>
    <row r="29" spans="1:20" x14ac:dyDescent="0.2">
      <c r="A29" s="57"/>
      <c r="B29" s="58">
        <f t="shared" si="7"/>
        <v>7</v>
      </c>
      <c r="C29" s="57">
        <f t="shared" si="3"/>
        <v>30</v>
      </c>
      <c r="D29" s="57">
        <v>7000</v>
      </c>
      <c r="E29" s="57">
        <f t="shared" si="4"/>
        <v>15001</v>
      </c>
      <c r="F29" s="58">
        <f t="shared" si="0"/>
        <v>0.46663555762949138</v>
      </c>
      <c r="G29" s="58">
        <f t="shared" si="1"/>
        <v>3.2664489034064399</v>
      </c>
      <c r="H29" s="58">
        <f t="shared" si="18"/>
        <v>13.065795613625758</v>
      </c>
      <c r="I29" s="58">
        <f t="shared" si="17"/>
        <v>3.2664489034064399</v>
      </c>
      <c r="J29" s="57"/>
      <c r="K29" s="58">
        <f t="shared" ca="1" si="2"/>
        <v>28.22307038888766</v>
      </c>
      <c r="L29" s="57" t="str">
        <f ca="1">IF(K29&lt;=C29, IF(K29&lt;H26,$A$2,IF(K29&lt;H27,$A$3, IF(K29&lt;H28,$A$4, IF(K29&lt;H29,$A$5, "NONE")))), "NONE")</f>
        <v>NONE</v>
      </c>
      <c r="M29" s="57"/>
      <c r="N29" s="57"/>
      <c r="O29" s="57"/>
      <c r="P29" s="57"/>
      <c r="Q29" s="57"/>
      <c r="R29" s="57"/>
      <c r="S29" s="57"/>
      <c r="T29" s="57"/>
    </row>
    <row r="30" spans="1:20" x14ac:dyDescent="0.2">
      <c r="B30" s="56">
        <f t="shared" si="7"/>
        <v>1</v>
      </c>
      <c r="C30" s="57">
        <f t="shared" si="3"/>
        <v>30</v>
      </c>
      <c r="D30" s="53">
        <v>8000</v>
      </c>
      <c r="E30" s="57">
        <f t="shared" si="4"/>
        <v>15001</v>
      </c>
      <c r="F30" s="56">
        <f t="shared" si="0"/>
        <v>0.53329778014799012</v>
      </c>
      <c r="G30" s="56">
        <f t="shared" si="1"/>
        <v>0.53329778014799012</v>
      </c>
      <c r="H30" s="56">
        <f>G30</f>
        <v>0.53329778014799012</v>
      </c>
      <c r="I30" s="56">
        <f t="shared" si="17"/>
        <v>0.53329778014799012</v>
      </c>
      <c r="K30" s="58">
        <f t="shared" ca="1" si="2"/>
        <v>86.03409631431019</v>
      </c>
      <c r="L30" s="57" t="str">
        <f ca="1">IF(K30&lt;=C30, IF(K30&lt;H30,$A$2,IF(K30&lt;H31,$A$3, IF(K30&lt;H32,$A$4, IF(K30&lt;H33,$A$5, "NONE")))), "NONE")</f>
        <v>NONE</v>
      </c>
    </row>
    <row r="31" spans="1:20" x14ac:dyDescent="0.2">
      <c r="B31" s="56">
        <f t="shared" si="7"/>
        <v>5</v>
      </c>
      <c r="C31" s="57">
        <f t="shared" si="3"/>
        <v>30</v>
      </c>
      <c r="D31" s="53">
        <v>8000</v>
      </c>
      <c r="E31" s="57">
        <f t="shared" si="4"/>
        <v>15001</v>
      </c>
      <c r="F31" s="56">
        <f t="shared" si="0"/>
        <v>0.53329778014799012</v>
      </c>
      <c r="G31" s="56">
        <f t="shared" si="1"/>
        <v>2.6664889007399504</v>
      </c>
      <c r="H31" s="56">
        <f t="shared" ref="H31:H33" si="19">H30+G31</f>
        <v>3.1997866808879403</v>
      </c>
      <c r="I31" s="56">
        <f t="shared" si="17"/>
        <v>2.6664889007399504</v>
      </c>
      <c r="K31" s="58">
        <f t="shared" ca="1" si="2"/>
        <v>76.47890535906366</v>
      </c>
      <c r="L31" s="57" t="str">
        <f ca="1">IF(K31&lt;=C31, IF(K31&lt;H30,$A$2,IF(K31&lt;H31,$A$3, IF(K31&lt;H32,$A$4, IF(K31&lt;H33,$A$5, "NONE")))), "NONE")</f>
        <v>NONE</v>
      </c>
    </row>
    <row r="32" spans="1:20" x14ac:dyDescent="0.2">
      <c r="B32" s="56">
        <f t="shared" si="7"/>
        <v>15</v>
      </c>
      <c r="C32" s="57">
        <f t="shared" si="3"/>
        <v>30</v>
      </c>
      <c r="D32" s="53">
        <v>8000</v>
      </c>
      <c r="E32" s="57">
        <f t="shared" si="4"/>
        <v>15001</v>
      </c>
      <c r="F32" s="56">
        <f t="shared" si="0"/>
        <v>0.53329778014799012</v>
      </c>
      <c r="G32" s="56">
        <f t="shared" si="1"/>
        <v>7.999466702219852</v>
      </c>
      <c r="H32" s="56">
        <f t="shared" si="19"/>
        <v>11.199253383107791</v>
      </c>
      <c r="I32" s="56">
        <f t="shared" si="17"/>
        <v>7.999466702219852</v>
      </c>
      <c r="K32" s="58">
        <f t="shared" ca="1" si="2"/>
        <v>6.1007904649358906</v>
      </c>
      <c r="L32" s="57" t="str">
        <f ca="1">IF(K32&lt;=C32, IF(K32&lt;H30,$A$2,IF(K32&lt;H31,$A$3, IF(K32&lt;H32,$A$4, IF(K32&lt;H33,$A$5, "NONE")))), "NONE")</f>
        <v>RP_UNCOMMON</v>
      </c>
    </row>
    <row r="33" spans="1:20" x14ac:dyDescent="0.2">
      <c r="B33" s="56">
        <f t="shared" si="7"/>
        <v>7</v>
      </c>
      <c r="C33" s="57">
        <f t="shared" si="3"/>
        <v>30</v>
      </c>
      <c r="D33" s="53">
        <v>8000</v>
      </c>
      <c r="E33" s="57">
        <f t="shared" si="4"/>
        <v>15001</v>
      </c>
      <c r="F33" s="56">
        <f t="shared" si="0"/>
        <v>0.53329778014799012</v>
      </c>
      <c r="G33" s="56">
        <f t="shared" si="1"/>
        <v>3.7330844610359311</v>
      </c>
      <c r="H33" s="56">
        <f t="shared" si="19"/>
        <v>14.932337844143722</v>
      </c>
      <c r="I33" s="56">
        <f t="shared" si="17"/>
        <v>3.7330844610359311</v>
      </c>
      <c r="K33" s="58">
        <f t="shared" ca="1" si="2"/>
        <v>89.136096138838724</v>
      </c>
      <c r="L33" s="57" t="str">
        <f ca="1">IF(K33&lt;=C33, IF(K33&lt;H30,$A$2,IF(K33&lt;H31,$A$3, IF(K33&lt;H32,$A$4, IF(K33&lt;H33,$A$5, "NONE")))), "NONE")</f>
        <v>NONE</v>
      </c>
    </row>
    <row r="34" spans="1:20" x14ac:dyDescent="0.2">
      <c r="A34" s="57"/>
      <c r="B34" s="58">
        <f t="shared" si="7"/>
        <v>1</v>
      </c>
      <c r="C34" s="57">
        <f t="shared" si="3"/>
        <v>30</v>
      </c>
      <c r="D34" s="57">
        <v>9000</v>
      </c>
      <c r="E34" s="57">
        <f t="shared" si="4"/>
        <v>15001</v>
      </c>
      <c r="F34" s="58">
        <f t="shared" si="0"/>
        <v>0.59996000266648886</v>
      </c>
      <c r="G34" s="58">
        <f t="shared" si="1"/>
        <v>0.59996000266648886</v>
      </c>
      <c r="H34" s="58">
        <f>G34</f>
        <v>0.59996000266648886</v>
      </c>
      <c r="I34" s="58">
        <f t="shared" si="17"/>
        <v>0.59996000266648886</v>
      </c>
      <c r="J34" s="57"/>
      <c r="K34" s="58">
        <f t="shared" ca="1" si="2"/>
        <v>50.595911752907483</v>
      </c>
      <c r="L34" s="57" t="str">
        <f ca="1">IF(K34&lt;=C34, IF(K34&lt;H34,$A$2,IF(K34&lt;H35,$A$3, IF(K34&lt;H36,$A$4, IF(K34&lt;H37,$A$5, "NONE")))), "NONE")</f>
        <v>NONE</v>
      </c>
      <c r="M34" s="57"/>
      <c r="N34" s="57"/>
      <c r="O34" s="57"/>
      <c r="P34" s="57"/>
      <c r="Q34" s="57"/>
      <c r="R34" s="57"/>
      <c r="S34" s="57"/>
      <c r="T34" s="57"/>
    </row>
    <row r="35" spans="1:20" x14ac:dyDescent="0.2">
      <c r="A35" s="57"/>
      <c r="B35" s="58">
        <f t="shared" si="7"/>
        <v>5</v>
      </c>
      <c r="C35" s="57">
        <f t="shared" si="3"/>
        <v>30</v>
      </c>
      <c r="D35" s="57">
        <v>9000</v>
      </c>
      <c r="E35" s="57">
        <f t="shared" si="4"/>
        <v>15001</v>
      </c>
      <c r="F35" s="58">
        <f t="shared" si="0"/>
        <v>0.59996000266648886</v>
      </c>
      <c r="G35" s="58">
        <f t="shared" si="1"/>
        <v>2.9998000133324441</v>
      </c>
      <c r="H35" s="58">
        <f t="shared" ref="H35:H37" si="20">H34+G35</f>
        <v>3.5997600159989327</v>
      </c>
      <c r="I35" s="58">
        <f t="shared" si="17"/>
        <v>2.9998000133324441</v>
      </c>
      <c r="J35" s="57"/>
      <c r="K35" s="58">
        <f t="shared" ca="1" si="2"/>
        <v>19.878248501545627</v>
      </c>
      <c r="L35" s="57" t="str">
        <f ca="1">IF(K35&lt;=C35, IF(K35&lt;H34,$A$2,IF(K35&lt;H35,$A$3, IF(K35&lt;H36,$A$4, IF(K35&lt;H37,$A$5, "NONE")))), "NONE")</f>
        <v>NONE</v>
      </c>
      <c r="M35" s="57"/>
      <c r="N35" s="57"/>
      <c r="O35" s="57"/>
      <c r="P35" s="57"/>
      <c r="Q35" s="57"/>
      <c r="R35" s="57"/>
      <c r="S35" s="57"/>
      <c r="T35" s="57"/>
    </row>
    <row r="36" spans="1:20" x14ac:dyDescent="0.2">
      <c r="A36" s="57"/>
      <c r="B36" s="58">
        <f t="shared" si="7"/>
        <v>15</v>
      </c>
      <c r="C36" s="57">
        <f t="shared" si="3"/>
        <v>30</v>
      </c>
      <c r="D36" s="57">
        <v>9000</v>
      </c>
      <c r="E36" s="57">
        <f t="shared" si="4"/>
        <v>15001</v>
      </c>
      <c r="F36" s="58">
        <f t="shared" si="0"/>
        <v>0.59996000266648886</v>
      </c>
      <c r="G36" s="58">
        <f t="shared" si="1"/>
        <v>8.9994000399973331</v>
      </c>
      <c r="H36" s="58">
        <f t="shared" si="20"/>
        <v>12.599160055996265</v>
      </c>
      <c r="I36" s="58">
        <f t="shared" si="17"/>
        <v>8.9994000399973331</v>
      </c>
      <c r="J36" s="57"/>
      <c r="K36" s="58">
        <f t="shared" ca="1" si="2"/>
        <v>67.038340280033609</v>
      </c>
      <c r="L36" s="57" t="str">
        <f ca="1">IF(K36&lt;=C36, IF(K36&lt;H34,$A$2,IF(K36&lt;H35,$A$3, IF(K36&lt;H36,$A$4, IF(K36&lt;H37,$A$5, "NONE")))), "NONE")</f>
        <v>NONE</v>
      </c>
      <c r="M36" s="57"/>
      <c r="N36" s="57"/>
      <c r="O36" s="57"/>
      <c r="P36" s="57"/>
      <c r="Q36" s="57"/>
      <c r="R36" s="57"/>
      <c r="S36" s="57"/>
      <c r="T36" s="57"/>
    </row>
    <row r="37" spans="1:20" x14ac:dyDescent="0.2">
      <c r="A37" s="57"/>
      <c r="B37" s="58">
        <f t="shared" si="7"/>
        <v>7</v>
      </c>
      <c r="C37" s="57">
        <f t="shared" si="3"/>
        <v>30</v>
      </c>
      <c r="D37" s="57">
        <v>9000</v>
      </c>
      <c r="E37" s="57">
        <f t="shared" si="4"/>
        <v>15001</v>
      </c>
      <c r="F37" s="58">
        <f t="shared" si="0"/>
        <v>0.59996000266648886</v>
      </c>
      <c r="G37" s="58">
        <f t="shared" si="1"/>
        <v>4.1997200186654222</v>
      </c>
      <c r="H37" s="58">
        <f t="shared" si="20"/>
        <v>16.798880074661689</v>
      </c>
      <c r="I37" s="58">
        <f t="shared" si="17"/>
        <v>4.1997200186654222</v>
      </c>
      <c r="J37" s="57"/>
      <c r="K37" s="58">
        <f t="shared" ca="1" si="2"/>
        <v>97.906101652739849</v>
      </c>
      <c r="L37" s="57" t="str">
        <f ca="1">IF(K37&lt;=C37, IF(K37&lt;H34,$A$2,IF(K37&lt;H35,$A$3, IF(K37&lt;H36,$A$4, IF(K37&lt;H37,$A$5, "NONE")))), "NONE")</f>
        <v>NONE</v>
      </c>
      <c r="M37" s="57"/>
      <c r="N37" s="57"/>
      <c r="O37" s="57"/>
      <c r="P37" s="57"/>
      <c r="Q37" s="57"/>
      <c r="R37" s="57"/>
      <c r="S37" s="57"/>
      <c r="T37" s="57"/>
    </row>
    <row r="38" spans="1:20" x14ac:dyDescent="0.2">
      <c r="B38" s="56">
        <f t="shared" si="7"/>
        <v>1</v>
      </c>
      <c r="C38" s="57">
        <f t="shared" si="3"/>
        <v>30</v>
      </c>
      <c r="D38" s="53">
        <v>10000</v>
      </c>
      <c r="E38" s="57">
        <f t="shared" si="4"/>
        <v>15001</v>
      </c>
      <c r="F38" s="56">
        <f t="shared" si="0"/>
        <v>0.6666222251849877</v>
      </c>
      <c r="G38" s="56">
        <f t="shared" si="1"/>
        <v>0.6666222251849877</v>
      </c>
      <c r="H38" s="56">
        <f>G38</f>
        <v>0.6666222251849877</v>
      </c>
      <c r="I38" s="56">
        <f t="shared" si="17"/>
        <v>0.6666222251849877</v>
      </c>
      <c r="K38" s="58">
        <f t="shared" ca="1" si="2"/>
        <v>16.279527214460654</v>
      </c>
      <c r="L38" s="57" t="str">
        <f ca="1">IF(K38&lt;=C38, IF(K38&lt;H38,$A$2,IF(K38&lt;H39,$A$3, IF(K38&lt;H40,$A$4, IF(K38&lt;H41,$A$5, "NONE")))), "NONE")</f>
        <v>RP_COMMON</v>
      </c>
    </row>
    <row r="39" spans="1:20" x14ac:dyDescent="0.2">
      <c r="B39" s="56">
        <f t="shared" si="7"/>
        <v>5</v>
      </c>
      <c r="C39" s="57">
        <f t="shared" si="3"/>
        <v>30</v>
      </c>
      <c r="D39" s="53">
        <v>10000</v>
      </c>
      <c r="E39" s="57">
        <f t="shared" si="4"/>
        <v>15001</v>
      </c>
      <c r="F39" s="56">
        <f t="shared" si="0"/>
        <v>0.6666222251849877</v>
      </c>
      <c r="G39" s="56">
        <f t="shared" si="1"/>
        <v>3.3331111259249386</v>
      </c>
      <c r="H39" s="56">
        <f t="shared" ref="H39:H41" si="21">H38+G39</f>
        <v>3.9997333511099264</v>
      </c>
      <c r="I39" s="56">
        <f t="shared" si="17"/>
        <v>3.3331111259249386</v>
      </c>
      <c r="K39" s="58">
        <f t="shared" ca="1" si="2"/>
        <v>98.821354272389314</v>
      </c>
      <c r="L39" s="57" t="str">
        <f ca="1">IF(K39&lt;=C39, IF(K39&lt;H38,$A$2,IF(K39&lt;H39,$A$3, IF(K39&lt;H40,$A$4, IF(K39&lt;H41,$A$5, "NONE")))), "NONE")</f>
        <v>NONE</v>
      </c>
    </row>
    <row r="40" spans="1:20" x14ac:dyDescent="0.2">
      <c r="B40" s="56">
        <f t="shared" si="7"/>
        <v>15</v>
      </c>
      <c r="C40" s="57">
        <f t="shared" si="3"/>
        <v>30</v>
      </c>
      <c r="D40" s="53">
        <v>10000</v>
      </c>
      <c r="E40" s="57">
        <f t="shared" si="4"/>
        <v>15001</v>
      </c>
      <c r="F40" s="56">
        <f t="shared" si="0"/>
        <v>0.6666222251849877</v>
      </c>
      <c r="G40" s="56">
        <f t="shared" si="1"/>
        <v>9.9993333777748159</v>
      </c>
      <c r="H40" s="56">
        <f t="shared" si="21"/>
        <v>13.999066728884742</v>
      </c>
      <c r="I40" s="56">
        <f t="shared" si="17"/>
        <v>9.9993333777748159</v>
      </c>
      <c r="K40" s="58">
        <f t="shared" ca="1" si="2"/>
        <v>93.159873145700431</v>
      </c>
      <c r="L40" s="57" t="str">
        <f ca="1">IF(K40&lt;=C40, IF(K40&lt;H38,$A$2,IF(K40&lt;H39,$A$3, IF(K40&lt;H40,$A$4, IF(K40&lt;H41,$A$5, "NONE")))), "NONE")</f>
        <v>NONE</v>
      </c>
    </row>
    <row r="41" spans="1:20" x14ac:dyDescent="0.2">
      <c r="B41" s="56">
        <f t="shared" si="7"/>
        <v>7</v>
      </c>
      <c r="C41" s="57">
        <f t="shared" si="3"/>
        <v>30</v>
      </c>
      <c r="D41" s="53">
        <v>10000</v>
      </c>
      <c r="E41" s="57">
        <f t="shared" si="4"/>
        <v>15001</v>
      </c>
      <c r="F41" s="56">
        <f t="shared" si="0"/>
        <v>0.6666222251849877</v>
      </c>
      <c r="G41" s="56">
        <f t="shared" si="1"/>
        <v>4.6663555762949143</v>
      </c>
      <c r="H41" s="56">
        <f t="shared" si="21"/>
        <v>18.665422305179657</v>
      </c>
      <c r="I41" s="56">
        <f t="shared" si="17"/>
        <v>4.6663555762949143</v>
      </c>
      <c r="K41" s="58">
        <f t="shared" ca="1" si="2"/>
        <v>58.75534126556402</v>
      </c>
      <c r="L41" s="57" t="str">
        <f ca="1">IF(K41&lt;=C41, IF(K41&lt;H38,$A$2,IF(K41&lt;H39,$A$3, IF(K41&lt;H40,$A$4, IF(K41&lt;H41,$A$5, "NONE")))), "NONE")</f>
        <v>NONE</v>
      </c>
    </row>
    <row r="42" spans="1:20" x14ac:dyDescent="0.2">
      <c r="A42" s="57"/>
      <c r="B42" s="58">
        <f t="shared" si="7"/>
        <v>1</v>
      </c>
      <c r="C42" s="57">
        <f t="shared" si="3"/>
        <v>30</v>
      </c>
      <c r="D42" s="57">
        <v>11000</v>
      </c>
      <c r="E42" s="57">
        <f t="shared" si="4"/>
        <v>15001</v>
      </c>
      <c r="F42" s="58">
        <f t="shared" si="0"/>
        <v>0.73328444770348644</v>
      </c>
      <c r="G42" s="58">
        <f t="shared" si="1"/>
        <v>0.73328444770348644</v>
      </c>
      <c r="H42" s="58">
        <f>G42</f>
        <v>0.73328444770348644</v>
      </c>
      <c r="I42" s="58">
        <f t="shared" si="17"/>
        <v>0.73328444770348644</v>
      </c>
      <c r="J42" s="57"/>
      <c r="K42" s="58">
        <f t="shared" ca="1" si="2"/>
        <v>41.422350277063522</v>
      </c>
      <c r="L42" s="57" t="str">
        <f ca="1">IF(K42&lt;=C42, IF(K42&lt;H42,$A$2,IF(K42&lt;H43,$A$3, IF(K42&lt;H44,$A$4, IF(K42&lt;H45,$A$5, "NONE")))), "NONE")</f>
        <v>NONE</v>
      </c>
      <c r="M42" s="57"/>
      <c r="N42" s="57"/>
      <c r="O42" s="57"/>
      <c r="P42" s="57"/>
      <c r="Q42" s="57"/>
      <c r="R42" s="57"/>
      <c r="S42" s="57"/>
      <c r="T42" s="57"/>
    </row>
    <row r="43" spans="1:20" x14ac:dyDescent="0.2">
      <c r="A43" s="57"/>
      <c r="B43" s="58">
        <f t="shared" si="7"/>
        <v>5</v>
      </c>
      <c r="C43" s="57">
        <f t="shared" si="3"/>
        <v>30</v>
      </c>
      <c r="D43" s="57">
        <v>11000</v>
      </c>
      <c r="E43" s="57">
        <f t="shared" si="4"/>
        <v>15001</v>
      </c>
      <c r="F43" s="58">
        <f t="shared" si="0"/>
        <v>0.73328444770348644</v>
      </c>
      <c r="G43" s="58">
        <f t="shared" si="1"/>
        <v>3.6664222385174323</v>
      </c>
      <c r="H43" s="58">
        <f t="shared" ref="H43:H45" si="22">H42+G43</f>
        <v>4.3997066862209184</v>
      </c>
      <c r="I43" s="58">
        <f t="shared" si="17"/>
        <v>3.6664222385174323</v>
      </c>
      <c r="J43" s="57"/>
      <c r="K43" s="58">
        <f t="shared" ca="1" si="2"/>
        <v>65.228595203319756</v>
      </c>
      <c r="L43" s="57" t="str">
        <f ca="1">IF(K43&lt;=C43, IF(K43&lt;H42,$A$2,IF(K43&lt;H43,$A$3, IF(K43&lt;H44,$A$4, IF(K43&lt;H45,$A$5, "NONE")))), "NONE")</f>
        <v>NONE</v>
      </c>
      <c r="M43" s="57"/>
      <c r="N43" s="57"/>
      <c r="O43" s="57"/>
      <c r="P43" s="57"/>
      <c r="Q43" s="57"/>
      <c r="R43" s="57"/>
      <c r="S43" s="57"/>
      <c r="T43" s="57"/>
    </row>
    <row r="44" spans="1:20" x14ac:dyDescent="0.2">
      <c r="A44" s="57"/>
      <c r="B44" s="58">
        <f t="shared" si="7"/>
        <v>15</v>
      </c>
      <c r="C44" s="57">
        <f t="shared" si="3"/>
        <v>30</v>
      </c>
      <c r="D44" s="57">
        <v>11000</v>
      </c>
      <c r="E44" s="57">
        <f t="shared" si="4"/>
        <v>15001</v>
      </c>
      <c r="F44" s="58">
        <f t="shared" si="0"/>
        <v>0.73328444770348644</v>
      </c>
      <c r="G44" s="58">
        <f t="shared" si="1"/>
        <v>10.999266715552297</v>
      </c>
      <c r="H44" s="58">
        <f t="shared" si="22"/>
        <v>15.398973401773215</v>
      </c>
      <c r="I44" s="58">
        <f t="shared" si="17"/>
        <v>10.999266715552297</v>
      </c>
      <c r="J44" s="57"/>
      <c r="K44" s="58">
        <f t="shared" ca="1" si="2"/>
        <v>78.502667212885257</v>
      </c>
      <c r="L44" s="57" t="str">
        <f ca="1">IF(K44&lt;=C44, IF(K44&lt;H42,$A$2,IF(K44&lt;H43,$A$3, IF(K44&lt;H44,$A$4, IF(K44&lt;H45,$A$5, "NONE")))), "NONE")</f>
        <v>NONE</v>
      </c>
      <c r="M44" s="57"/>
      <c r="N44" s="57"/>
      <c r="O44" s="57"/>
      <c r="P44" s="57"/>
      <c r="Q44" s="57"/>
      <c r="R44" s="57"/>
      <c r="S44" s="57"/>
      <c r="T44" s="57"/>
    </row>
    <row r="45" spans="1:20" x14ac:dyDescent="0.2">
      <c r="A45" s="57"/>
      <c r="B45" s="58">
        <f t="shared" si="7"/>
        <v>7</v>
      </c>
      <c r="C45" s="57">
        <f t="shared" si="3"/>
        <v>30</v>
      </c>
      <c r="D45" s="57">
        <v>11000</v>
      </c>
      <c r="E45" s="57">
        <f t="shared" si="4"/>
        <v>15001</v>
      </c>
      <c r="F45" s="58">
        <f t="shared" si="0"/>
        <v>0.73328444770348644</v>
      </c>
      <c r="G45" s="58">
        <f t="shared" si="1"/>
        <v>5.1329911339244054</v>
      </c>
      <c r="H45" s="58">
        <f t="shared" si="22"/>
        <v>20.531964535697622</v>
      </c>
      <c r="I45" s="58">
        <f t="shared" si="17"/>
        <v>5.1329911339244054</v>
      </c>
      <c r="J45" s="57"/>
      <c r="K45" s="58">
        <f t="shared" ca="1" si="2"/>
        <v>48.751119736986162</v>
      </c>
      <c r="L45" s="57" t="str">
        <f ca="1">IF(K45&lt;=C45, IF(K45&lt;H42,$A$2,IF(K45&lt;H43,$A$3, IF(K45&lt;H44,$A$4, IF(K45&lt;H45,$A$5, "NONE")))), "NONE")</f>
        <v>NONE</v>
      </c>
      <c r="M45" s="57"/>
      <c r="N45" s="57"/>
      <c r="O45" s="57"/>
      <c r="P45" s="57"/>
      <c r="Q45" s="57"/>
      <c r="R45" s="57"/>
      <c r="S45" s="57"/>
      <c r="T45" s="57"/>
    </row>
    <row r="46" spans="1:20" x14ac:dyDescent="0.2">
      <c r="B46" s="56">
        <f t="shared" si="7"/>
        <v>1</v>
      </c>
      <c r="C46" s="57">
        <f t="shared" si="3"/>
        <v>30</v>
      </c>
      <c r="D46" s="53">
        <v>12000</v>
      </c>
      <c r="E46" s="57">
        <f t="shared" si="4"/>
        <v>15001</v>
      </c>
      <c r="F46" s="56">
        <f t="shared" si="0"/>
        <v>0.79994667022198518</v>
      </c>
      <c r="G46" s="56">
        <f t="shared" si="1"/>
        <v>0.79994667022198518</v>
      </c>
      <c r="H46" s="56">
        <f>G46</f>
        <v>0.79994667022198518</v>
      </c>
      <c r="I46" s="56">
        <f t="shared" si="17"/>
        <v>0.79994667022198518</v>
      </c>
      <c r="K46" s="58">
        <f t="shared" ca="1" si="2"/>
        <v>81.68858631838809</v>
      </c>
      <c r="L46" s="57" t="str">
        <f ca="1">IF(K46&lt;=C46, IF(K46&lt;H46,$A$2,IF(K46&lt;H47,$A$3, IF(K46&lt;H48,$A$4, IF(K46&lt;H49,$A$5, "NONE")))), "NONE")</f>
        <v>NONE</v>
      </c>
    </row>
    <row r="47" spans="1:20" x14ac:dyDescent="0.2">
      <c r="B47" s="56">
        <f t="shared" si="7"/>
        <v>5</v>
      </c>
      <c r="C47" s="57">
        <f t="shared" si="3"/>
        <v>30</v>
      </c>
      <c r="D47" s="53">
        <v>12000</v>
      </c>
      <c r="E47" s="57">
        <f t="shared" si="4"/>
        <v>15001</v>
      </c>
      <c r="F47" s="56">
        <f t="shared" si="0"/>
        <v>0.79994667022198518</v>
      </c>
      <c r="G47" s="56">
        <f t="shared" si="1"/>
        <v>3.999733351109926</v>
      </c>
      <c r="H47" s="56">
        <f t="shared" ref="H47:H49" si="23">H46+G47</f>
        <v>4.7996800213319109</v>
      </c>
      <c r="I47" s="56">
        <f t="shared" si="17"/>
        <v>3.999733351109926</v>
      </c>
      <c r="K47" s="58">
        <f t="shared" ca="1" si="2"/>
        <v>24.936317246893836</v>
      </c>
      <c r="L47" s="57" t="str">
        <f ca="1">IF(K47&lt;=C47, IF(K47&lt;H46,$A$2,IF(K47&lt;H47,$A$3, IF(K47&lt;H48,$A$4, IF(K47&lt;H49,$A$5, "NONE")))), "NONE")</f>
        <v>NONE</v>
      </c>
    </row>
    <row r="48" spans="1:20" x14ac:dyDescent="0.2">
      <c r="B48" s="56">
        <f t="shared" si="7"/>
        <v>15</v>
      </c>
      <c r="C48" s="57">
        <f t="shared" si="3"/>
        <v>30</v>
      </c>
      <c r="D48" s="53">
        <v>12000</v>
      </c>
      <c r="E48" s="57">
        <f t="shared" si="4"/>
        <v>15001</v>
      </c>
      <c r="F48" s="56">
        <f t="shared" si="0"/>
        <v>0.79994667022198518</v>
      </c>
      <c r="G48" s="56">
        <f t="shared" si="1"/>
        <v>11.999200053329778</v>
      </c>
      <c r="H48" s="56">
        <f t="shared" si="23"/>
        <v>16.798880074661689</v>
      </c>
      <c r="I48" s="56">
        <f t="shared" si="17"/>
        <v>11.999200053329778</v>
      </c>
      <c r="K48" s="58">
        <f t="shared" ca="1" si="2"/>
        <v>90.68305257257154</v>
      </c>
      <c r="L48" s="57" t="str">
        <f ca="1">IF(K48&lt;=C48, IF(K48&lt;H46,$A$2,IF(K48&lt;H47,$A$3, IF(K48&lt;H48,$A$4, IF(K48&lt;H49,$A$5, "NONE")))), "NONE")</f>
        <v>NONE</v>
      </c>
    </row>
    <row r="49" spans="1:20" x14ac:dyDescent="0.2">
      <c r="B49" s="56">
        <f t="shared" si="7"/>
        <v>7</v>
      </c>
      <c r="C49" s="57">
        <f t="shared" si="3"/>
        <v>30</v>
      </c>
      <c r="D49" s="53">
        <v>12000</v>
      </c>
      <c r="E49" s="57">
        <f t="shared" si="4"/>
        <v>15001</v>
      </c>
      <c r="F49" s="56">
        <f t="shared" si="0"/>
        <v>0.79994667022198518</v>
      </c>
      <c r="G49" s="56">
        <f t="shared" si="1"/>
        <v>5.5996266915538966</v>
      </c>
      <c r="H49" s="56">
        <f t="shared" si="23"/>
        <v>22.398506766215586</v>
      </c>
      <c r="I49" s="56">
        <f t="shared" si="17"/>
        <v>5.5996266915538966</v>
      </c>
      <c r="K49" s="58">
        <f t="shared" ca="1" si="2"/>
        <v>80.419319315900921</v>
      </c>
      <c r="L49" s="57" t="str">
        <f ca="1">IF(K49&lt;=C49, IF(K49&lt;H46,$A$2,IF(K49&lt;H47,$A$3, IF(K49&lt;H48,$A$4, IF(K49&lt;H49,$A$5, "NONE")))), "NONE")</f>
        <v>NONE</v>
      </c>
    </row>
    <row r="50" spans="1:20" x14ac:dyDescent="0.2">
      <c r="A50" s="57"/>
      <c r="B50" s="58">
        <f t="shared" si="7"/>
        <v>1</v>
      </c>
      <c r="C50" s="57">
        <f t="shared" si="3"/>
        <v>30</v>
      </c>
      <c r="D50" s="57">
        <v>13000</v>
      </c>
      <c r="E50" s="57">
        <f t="shared" si="4"/>
        <v>15001</v>
      </c>
      <c r="F50" s="58">
        <f t="shared" si="0"/>
        <v>0.86660889274048392</v>
      </c>
      <c r="G50" s="58">
        <f t="shared" si="1"/>
        <v>0.86660889274048392</v>
      </c>
      <c r="H50" s="58">
        <f>G50</f>
        <v>0.86660889274048392</v>
      </c>
      <c r="I50" s="58">
        <f t="shared" si="17"/>
        <v>0.86660889274048392</v>
      </c>
      <c r="J50" s="57"/>
      <c r="K50" s="58">
        <f t="shared" ca="1" si="2"/>
        <v>49.106454645643268</v>
      </c>
      <c r="L50" s="57" t="str">
        <f ca="1">IF(K50&lt;=C50, IF(K50&lt;H50,$A$2,IF(K50&lt;H51,$A$3, IF(K50&lt;H52,$A$4, IF(K50&lt;H53,$A$5, "NONE")))), "NONE")</f>
        <v>NONE</v>
      </c>
      <c r="M50" s="57"/>
      <c r="N50" s="57"/>
      <c r="O50" s="57"/>
      <c r="P50" s="57"/>
      <c r="Q50" s="57"/>
      <c r="R50" s="57"/>
      <c r="S50" s="57"/>
      <c r="T50" s="57"/>
    </row>
    <row r="51" spans="1:20" x14ac:dyDescent="0.2">
      <c r="A51" s="57"/>
      <c r="B51" s="58">
        <f t="shared" si="7"/>
        <v>5</v>
      </c>
      <c r="C51" s="57">
        <f t="shared" si="3"/>
        <v>30</v>
      </c>
      <c r="D51" s="57">
        <v>13000</v>
      </c>
      <c r="E51" s="57">
        <f t="shared" si="4"/>
        <v>15001</v>
      </c>
      <c r="F51" s="58">
        <f t="shared" si="0"/>
        <v>0.86660889274048392</v>
      </c>
      <c r="G51" s="58">
        <f t="shared" si="1"/>
        <v>4.3330444637024197</v>
      </c>
      <c r="H51" s="58">
        <f t="shared" ref="H51:H53" si="24">H50+G51</f>
        <v>5.1996533564429033</v>
      </c>
      <c r="I51" s="58">
        <f t="shared" si="17"/>
        <v>4.3330444637024197</v>
      </c>
      <c r="J51" s="57"/>
      <c r="K51" s="58">
        <f t="shared" ca="1" si="2"/>
        <v>1.5962442130746379</v>
      </c>
      <c r="L51" s="57" t="str">
        <f ca="1">IF(K51&lt;=C51, IF(K51&lt;H50,$A$2,IF(K51&lt;H51,$A$3, IF(K51&lt;H52,$A$4, IF(K51&lt;H53,$A$5, "NONE")))), "NONE")</f>
        <v>RP_RARE</v>
      </c>
      <c r="M51" s="57"/>
      <c r="N51" s="57"/>
      <c r="O51" s="57"/>
      <c r="P51" s="57"/>
      <c r="Q51" s="57"/>
      <c r="R51" s="57"/>
      <c r="S51" s="57"/>
      <c r="T51" s="57"/>
    </row>
    <row r="52" spans="1:20" x14ac:dyDescent="0.2">
      <c r="A52" s="57"/>
      <c r="B52" s="58">
        <f t="shared" si="7"/>
        <v>15</v>
      </c>
      <c r="C52" s="57">
        <f t="shared" si="3"/>
        <v>30</v>
      </c>
      <c r="D52" s="57">
        <v>13000</v>
      </c>
      <c r="E52" s="57">
        <f t="shared" si="4"/>
        <v>15001</v>
      </c>
      <c r="F52" s="58">
        <f t="shared" si="0"/>
        <v>0.86660889274048392</v>
      </c>
      <c r="G52" s="58">
        <f t="shared" si="1"/>
        <v>12.999133391107259</v>
      </c>
      <c r="H52" s="58">
        <f t="shared" si="24"/>
        <v>18.198786747550162</v>
      </c>
      <c r="I52" s="58">
        <f t="shared" si="17"/>
        <v>12.999133391107259</v>
      </c>
      <c r="J52" s="57"/>
      <c r="K52" s="58">
        <f t="shared" ca="1" si="2"/>
        <v>42.902908034702691</v>
      </c>
      <c r="L52" s="57" t="str">
        <f ca="1">IF(K52&lt;=C52, IF(K52&lt;H50,$A$2,IF(K52&lt;H51,$A$3, IF(K52&lt;H52,$A$4, IF(K52&lt;H53,$A$5, "NONE")))), "NONE")</f>
        <v>NONE</v>
      </c>
      <c r="M52" s="57"/>
      <c r="N52" s="57"/>
      <c r="O52" s="57"/>
      <c r="P52" s="57"/>
      <c r="Q52" s="57"/>
      <c r="R52" s="57"/>
      <c r="S52" s="57"/>
      <c r="T52" s="57"/>
    </row>
    <row r="53" spans="1:20" x14ac:dyDescent="0.2">
      <c r="A53" s="57"/>
      <c r="B53" s="58">
        <f t="shared" si="7"/>
        <v>7</v>
      </c>
      <c r="C53" s="57">
        <f t="shared" si="3"/>
        <v>30</v>
      </c>
      <c r="D53" s="57">
        <v>13000</v>
      </c>
      <c r="E53" s="57">
        <f t="shared" si="4"/>
        <v>15001</v>
      </c>
      <c r="F53" s="58">
        <f t="shared" si="0"/>
        <v>0.86660889274048392</v>
      </c>
      <c r="G53" s="58">
        <f t="shared" si="1"/>
        <v>6.0662622491833877</v>
      </c>
      <c r="H53" s="58">
        <f t="shared" si="24"/>
        <v>24.265048996733551</v>
      </c>
      <c r="I53" s="58">
        <f t="shared" si="17"/>
        <v>6.0662622491833877</v>
      </c>
      <c r="J53" s="57"/>
      <c r="K53" s="58">
        <f t="shared" ca="1" si="2"/>
        <v>13.204076659853104</v>
      </c>
      <c r="L53" s="57" t="str">
        <f ca="1">IF(K53&lt;=C53, IF(K53&lt;H50,$A$2,IF(K53&lt;H51,$A$3, IF(K53&lt;H52,$A$4, IF(K53&lt;H53,$A$5, "NONE")))), "NONE")</f>
        <v>RP_UNCOMMON</v>
      </c>
      <c r="M53" s="57"/>
      <c r="N53" s="57"/>
      <c r="O53" s="57"/>
      <c r="P53" s="57"/>
      <c r="Q53" s="57"/>
      <c r="R53" s="57"/>
      <c r="S53" s="57"/>
      <c r="T53" s="57"/>
    </row>
    <row r="54" spans="1:20" x14ac:dyDescent="0.2">
      <c r="B54" s="56">
        <f t="shared" si="7"/>
        <v>1</v>
      </c>
      <c r="C54" s="57">
        <f t="shared" si="3"/>
        <v>30</v>
      </c>
      <c r="D54" s="53">
        <v>14000</v>
      </c>
      <c r="E54" s="57">
        <f t="shared" si="4"/>
        <v>15001</v>
      </c>
      <c r="F54" s="56">
        <f t="shared" si="0"/>
        <v>0.93327111525898276</v>
      </c>
      <c r="G54" s="56">
        <f t="shared" si="1"/>
        <v>0.93327111525898276</v>
      </c>
      <c r="H54" s="56">
        <f>G54</f>
        <v>0.93327111525898276</v>
      </c>
      <c r="I54" s="56">
        <f t="shared" si="17"/>
        <v>0.93327111525898276</v>
      </c>
      <c r="K54" s="58">
        <f t="shared" ca="1" si="2"/>
        <v>90.676644614504355</v>
      </c>
      <c r="L54" s="57" t="str">
        <f ca="1">IF(K54&lt;=C54, IF(K54&lt;H54,$A$2,IF(K54&lt;H55,$A$3, IF(K54&lt;H56,$A$4, IF(K54&lt;H57,$A$5, "NONE")))), "NONE")</f>
        <v>NONE</v>
      </c>
    </row>
    <row r="55" spans="1:20" x14ac:dyDescent="0.2">
      <c r="B55" s="56">
        <f t="shared" si="7"/>
        <v>5</v>
      </c>
      <c r="C55" s="57">
        <f t="shared" si="3"/>
        <v>30</v>
      </c>
      <c r="D55" s="53">
        <v>14000</v>
      </c>
      <c r="E55" s="57">
        <f t="shared" si="4"/>
        <v>15001</v>
      </c>
      <c r="F55" s="56">
        <f t="shared" si="0"/>
        <v>0.93327111525898276</v>
      </c>
      <c r="G55" s="56">
        <f t="shared" si="1"/>
        <v>4.6663555762949134</v>
      </c>
      <c r="H55" s="56">
        <f t="shared" ref="H55:H57" si="25">H54+G55</f>
        <v>5.5996266915538957</v>
      </c>
      <c r="I55" s="56">
        <f t="shared" si="17"/>
        <v>4.6663555762949134</v>
      </c>
      <c r="K55" s="58">
        <f t="shared" ca="1" si="2"/>
        <v>9.8941852385960534</v>
      </c>
      <c r="L55" s="57" t="str">
        <f ca="1">IF(K55&lt;=C55, IF(K55&lt;H54,$A$2,IF(K55&lt;H55,$A$3, IF(K55&lt;H56,$A$4, IF(K55&lt;H57,$A$5, "NONE")))), "NONE")</f>
        <v>RP_UNCOMMON</v>
      </c>
    </row>
    <row r="56" spans="1:20" x14ac:dyDescent="0.2">
      <c r="B56" s="56">
        <f t="shared" si="7"/>
        <v>15</v>
      </c>
      <c r="C56" s="57">
        <f t="shared" si="3"/>
        <v>30</v>
      </c>
      <c r="D56" s="53">
        <v>14000</v>
      </c>
      <c r="E56" s="57">
        <f t="shared" si="4"/>
        <v>15001</v>
      </c>
      <c r="F56" s="56">
        <f t="shared" si="0"/>
        <v>0.93327111525898276</v>
      </c>
      <c r="G56" s="56">
        <f t="shared" si="1"/>
        <v>13.999066728884742</v>
      </c>
      <c r="H56" s="56">
        <f t="shared" si="25"/>
        <v>19.598693420438636</v>
      </c>
      <c r="I56" s="56">
        <f t="shared" si="17"/>
        <v>13.999066728884742</v>
      </c>
      <c r="K56" s="58">
        <f t="shared" ca="1" si="2"/>
        <v>28.394175787152221</v>
      </c>
      <c r="L56" s="57" t="str">
        <f ca="1">IF(K56&lt;=C56, IF(K56&lt;H54,$A$2,IF(K56&lt;H55,$A$3, IF(K56&lt;H56,$A$4, IF(K56&lt;H57,$A$5, "NONE")))), "NONE")</f>
        <v>NONE</v>
      </c>
    </row>
    <row r="57" spans="1:20" x14ac:dyDescent="0.2">
      <c r="B57" s="56">
        <f t="shared" si="7"/>
        <v>7</v>
      </c>
      <c r="C57" s="57">
        <f t="shared" si="3"/>
        <v>30</v>
      </c>
      <c r="D57" s="53">
        <v>14000</v>
      </c>
      <c r="E57" s="57">
        <f t="shared" si="4"/>
        <v>15001</v>
      </c>
      <c r="F57" s="56">
        <f t="shared" si="0"/>
        <v>0.93327111525898276</v>
      </c>
      <c r="G57" s="56">
        <f t="shared" si="1"/>
        <v>6.5328978068128798</v>
      </c>
      <c r="H57" s="56">
        <f t="shared" si="25"/>
        <v>26.131591227251516</v>
      </c>
      <c r="I57" s="56">
        <f t="shared" si="17"/>
        <v>6.5328978068128798</v>
      </c>
      <c r="K57" s="58">
        <f t="shared" ca="1" si="2"/>
        <v>11.799051991309462</v>
      </c>
      <c r="L57" s="57" t="str">
        <f ca="1">IF(K57&lt;=C57, IF(K57&lt;H54,$A$2,IF(K57&lt;H55,$A$3, IF(K57&lt;H56,$A$4, IF(K57&lt;H57,$A$5, "NONE")))), "NONE")</f>
        <v>RP_UNCOMMON</v>
      </c>
    </row>
    <row r="58" spans="1:20" x14ac:dyDescent="0.2">
      <c r="A58" s="57"/>
      <c r="B58" s="58">
        <f t="shared" si="7"/>
        <v>1</v>
      </c>
      <c r="C58" s="57">
        <f t="shared" si="3"/>
        <v>30</v>
      </c>
      <c r="D58" s="57">
        <v>15000</v>
      </c>
      <c r="E58" s="57">
        <f t="shared" si="4"/>
        <v>15001</v>
      </c>
      <c r="F58" s="58">
        <f t="shared" si="0"/>
        <v>0.9999333377774815</v>
      </c>
      <c r="G58" s="58">
        <f t="shared" si="1"/>
        <v>0.9999333377774815</v>
      </c>
      <c r="H58" s="58">
        <f>G58</f>
        <v>0.9999333377774815</v>
      </c>
      <c r="I58" s="58">
        <f t="shared" si="17"/>
        <v>0.9999333377774815</v>
      </c>
      <c r="J58" s="57"/>
      <c r="K58" s="58">
        <f t="shared" ca="1" si="2"/>
        <v>77.22007459415417</v>
      </c>
      <c r="L58" s="57" t="str">
        <f ca="1">IF(K58&lt;=C58, IF(K58&lt;H58,$A$2,IF(K58&lt;H59,$A$3, IF(K58&lt;H60,$A$4, IF(K58&lt;H61,$A$5, "NONE")))), "NONE")</f>
        <v>NONE</v>
      </c>
      <c r="M58" s="57"/>
      <c r="N58" s="57"/>
      <c r="O58" s="57"/>
      <c r="P58" s="57"/>
      <c r="Q58" s="57"/>
      <c r="R58" s="57"/>
      <c r="S58" s="57"/>
      <c r="T58" s="57"/>
    </row>
    <row r="59" spans="1:20" x14ac:dyDescent="0.2">
      <c r="A59" s="57"/>
      <c r="B59" s="58">
        <f t="shared" si="7"/>
        <v>5</v>
      </c>
      <c r="C59" s="57">
        <f t="shared" si="3"/>
        <v>30</v>
      </c>
      <c r="D59" s="57">
        <v>15000</v>
      </c>
      <c r="E59" s="57">
        <f t="shared" si="4"/>
        <v>15001</v>
      </c>
      <c r="F59" s="58">
        <f t="shared" si="0"/>
        <v>0.9999333377774815</v>
      </c>
      <c r="G59" s="58">
        <f t="shared" si="1"/>
        <v>4.9996666888874071</v>
      </c>
      <c r="H59" s="58">
        <f t="shared" ref="H59:H61" si="26">H58+G59</f>
        <v>5.9996000266648881</v>
      </c>
      <c r="I59" s="58">
        <f t="shared" si="17"/>
        <v>4.9996666888874071</v>
      </c>
      <c r="J59" s="57"/>
      <c r="K59" s="58">
        <f t="shared" ca="1" si="2"/>
        <v>74.912439673375445</v>
      </c>
      <c r="L59" s="57" t="str">
        <f ca="1">IF(K59&lt;=C59, IF(K59&lt;H58,$A$2,IF(K59&lt;H59,$A$3, IF(K59&lt;H60,$A$4, IF(K59&lt;H61,$A$5, "NONE")))), "NONE")</f>
        <v>NONE</v>
      </c>
      <c r="M59" s="57"/>
      <c r="N59" s="57"/>
      <c r="O59" s="57"/>
      <c r="P59" s="57"/>
      <c r="Q59" s="57"/>
      <c r="R59" s="57"/>
      <c r="S59" s="57"/>
      <c r="T59" s="57"/>
    </row>
    <row r="60" spans="1:20" x14ac:dyDescent="0.2">
      <c r="A60" s="57"/>
      <c r="B60" s="58">
        <f t="shared" si="7"/>
        <v>15</v>
      </c>
      <c r="C60" s="57">
        <f t="shared" si="3"/>
        <v>30</v>
      </c>
      <c r="D60" s="57">
        <v>15000</v>
      </c>
      <c r="E60" s="57">
        <f t="shared" si="4"/>
        <v>15001</v>
      </c>
      <c r="F60" s="58">
        <f t="shared" si="0"/>
        <v>0.9999333377774815</v>
      </c>
      <c r="G60" s="58">
        <f t="shared" si="1"/>
        <v>14.999000066662223</v>
      </c>
      <c r="H60" s="58">
        <f t="shared" si="26"/>
        <v>20.998600093327113</v>
      </c>
      <c r="I60" s="58">
        <f t="shared" si="17"/>
        <v>14.999000066662223</v>
      </c>
      <c r="J60" s="57"/>
      <c r="K60" s="58">
        <f t="shared" ca="1" si="2"/>
        <v>71.430300842516516</v>
      </c>
      <c r="L60" s="57" t="str">
        <f ca="1">IF(K60&lt;=C60, IF(K60&lt;H58,$A$2,IF(K60&lt;H59,$A$3, IF(K60&lt;H60,$A$4, IF(K60&lt;H61,$A$5, "NONE")))), "NONE")</f>
        <v>NONE</v>
      </c>
      <c r="M60" s="57"/>
      <c r="N60" s="57"/>
      <c r="O60" s="57"/>
      <c r="P60" s="57"/>
      <c r="Q60" s="57"/>
      <c r="R60" s="57"/>
      <c r="S60" s="57"/>
      <c r="T60" s="57"/>
    </row>
    <row r="61" spans="1:20" x14ac:dyDescent="0.2">
      <c r="A61" s="57"/>
      <c r="B61" s="58">
        <f t="shared" si="7"/>
        <v>7</v>
      </c>
      <c r="C61" s="57">
        <f t="shared" si="3"/>
        <v>30</v>
      </c>
      <c r="D61" s="57">
        <v>15000</v>
      </c>
      <c r="E61" s="57">
        <f t="shared" si="4"/>
        <v>15001</v>
      </c>
      <c r="F61" s="58">
        <f t="shared" si="0"/>
        <v>0.9999333377774815</v>
      </c>
      <c r="G61" s="58">
        <f t="shared" si="1"/>
        <v>6.999533364442371</v>
      </c>
      <c r="H61" s="58">
        <f t="shared" si="26"/>
        <v>27.998133457769484</v>
      </c>
      <c r="I61" s="58">
        <f t="shared" si="17"/>
        <v>6.999533364442371</v>
      </c>
      <c r="J61" s="57"/>
      <c r="K61" s="58">
        <f t="shared" ca="1" si="2"/>
        <v>70.686486323508191</v>
      </c>
      <c r="L61" s="57" t="str">
        <f ca="1">IF(K61&lt;=C61, IF(K61&lt;H58,$A$2,IF(K61&lt;H59,$A$3, IF(K61&lt;H60,$A$4, IF(K61&lt;H61,$A$5, "NONE")))), "NONE")</f>
        <v>NONE</v>
      </c>
      <c r="M61" s="57"/>
      <c r="N61" s="57"/>
      <c r="O61" s="57"/>
      <c r="P61" s="57"/>
      <c r="Q61" s="57"/>
      <c r="R61" s="57"/>
      <c r="S61" s="57"/>
      <c r="T61" s="57"/>
    </row>
    <row r="62" spans="1:20" x14ac:dyDescent="0.2">
      <c r="B62" s="56">
        <f t="shared" si="7"/>
        <v>1</v>
      </c>
      <c r="C62" s="57">
        <f t="shared" si="3"/>
        <v>30</v>
      </c>
      <c r="D62" s="53">
        <v>16000</v>
      </c>
      <c r="E62" s="57">
        <f t="shared" si="4"/>
        <v>15001</v>
      </c>
      <c r="F62" s="56">
        <f t="shared" si="0"/>
        <v>1.0665955602959802</v>
      </c>
      <c r="G62" s="56">
        <f t="shared" si="1"/>
        <v>1.0665955602959802</v>
      </c>
      <c r="H62" s="56">
        <f>G62</f>
        <v>1.0665955602959802</v>
      </c>
      <c r="I62" s="56">
        <f t="shared" si="17"/>
        <v>1.0665955602959802</v>
      </c>
      <c r="K62" s="58">
        <f t="shared" ca="1" si="2"/>
        <v>98.736129185611404</v>
      </c>
      <c r="L62" s="57" t="str">
        <f ca="1">IF(K62&lt;=C62, IF(K62&lt;H62,$A$2,IF(K62&lt;H63,$A$3, IF(K62&lt;H64,$A$4, IF(K62&lt;H65,$A$5, "NONE")))), "NONE")</f>
        <v>NONE</v>
      </c>
    </row>
    <row r="63" spans="1:20" x14ac:dyDescent="0.2">
      <c r="B63" s="56">
        <f t="shared" si="7"/>
        <v>5</v>
      </c>
      <c r="C63" s="57">
        <f t="shared" si="3"/>
        <v>30</v>
      </c>
      <c r="D63" s="53">
        <v>16000</v>
      </c>
      <c r="E63" s="57">
        <f t="shared" si="4"/>
        <v>15001</v>
      </c>
      <c r="F63" s="56">
        <f t="shared" si="0"/>
        <v>1.0665955602959802</v>
      </c>
      <c r="G63" s="56">
        <f t="shared" si="1"/>
        <v>5.3329778014799007</v>
      </c>
      <c r="H63" s="56">
        <f t="shared" ref="H63:H65" si="27">H62+G63</f>
        <v>6.3995733617758805</v>
      </c>
      <c r="I63" s="56">
        <f t="shared" si="17"/>
        <v>5.3329778014799007</v>
      </c>
      <c r="K63" s="58">
        <f t="shared" ca="1" si="2"/>
        <v>74.740436415698113</v>
      </c>
      <c r="L63" s="57" t="str">
        <f ca="1">IF(K63&lt;=C63, IF(K63&lt;H62,$A$2,IF(K63&lt;H63,$A$3, IF(K63&lt;H64,$A$4, IF(K63&lt;H65,$A$5, "NONE")))), "NONE")</f>
        <v>NONE</v>
      </c>
    </row>
    <row r="64" spans="1:20" x14ac:dyDescent="0.2">
      <c r="B64" s="56">
        <f t="shared" si="7"/>
        <v>15</v>
      </c>
      <c r="C64" s="57">
        <f t="shared" si="3"/>
        <v>30</v>
      </c>
      <c r="D64" s="53">
        <v>16000</v>
      </c>
      <c r="E64" s="57">
        <f t="shared" si="4"/>
        <v>15001</v>
      </c>
      <c r="F64" s="56">
        <f t="shared" si="0"/>
        <v>1.0665955602959802</v>
      </c>
      <c r="G64" s="56">
        <f t="shared" si="1"/>
        <v>15.998933404439704</v>
      </c>
      <c r="H64" s="56">
        <f t="shared" si="27"/>
        <v>22.398506766215583</v>
      </c>
      <c r="I64" s="56">
        <f t="shared" si="17"/>
        <v>15.998933404439704</v>
      </c>
      <c r="K64" s="58">
        <f t="shared" ca="1" si="2"/>
        <v>1.4427891974466034</v>
      </c>
      <c r="L64" s="57" t="str">
        <f ca="1">IF(K64&lt;=C64, IF(K64&lt;H62,$A$2,IF(K64&lt;H63,$A$3, IF(K64&lt;H64,$A$4, IF(K64&lt;H65,$A$5, "NONE")))), "NONE")</f>
        <v>RP_RARE</v>
      </c>
    </row>
    <row r="65" spans="1:20" x14ac:dyDescent="0.2">
      <c r="B65" s="56">
        <f t="shared" si="7"/>
        <v>7</v>
      </c>
      <c r="C65" s="57">
        <f t="shared" si="3"/>
        <v>30</v>
      </c>
      <c r="D65" s="53">
        <v>16000</v>
      </c>
      <c r="E65" s="57">
        <f t="shared" si="4"/>
        <v>15001</v>
      </c>
      <c r="F65" s="56">
        <f t="shared" si="0"/>
        <v>1.0665955602959802</v>
      </c>
      <c r="G65" s="56">
        <f t="shared" si="1"/>
        <v>7.4661689220718621</v>
      </c>
      <c r="H65" s="56">
        <f t="shared" si="27"/>
        <v>29.864675688287445</v>
      </c>
      <c r="I65" s="56">
        <f t="shared" si="17"/>
        <v>7.4661689220718621</v>
      </c>
      <c r="K65" s="58">
        <f t="shared" ca="1" si="2"/>
        <v>94.257673456681985</v>
      </c>
      <c r="L65" s="57" t="str">
        <f ca="1">IF(K65&lt;=C65, IF(K65&lt;H62,$A$2,IF(K65&lt;H63,$A$3, IF(K65&lt;H64,$A$4, IF(K65&lt;H65,$A$5, "NONE")))), "NONE")</f>
        <v>NONE</v>
      </c>
    </row>
    <row r="66" spans="1:20" x14ac:dyDescent="0.2">
      <c r="A66" s="57"/>
      <c r="B66" s="58">
        <f t="shared" si="7"/>
        <v>1</v>
      </c>
      <c r="C66" s="57">
        <f t="shared" si="3"/>
        <v>30</v>
      </c>
      <c r="D66" s="57">
        <v>17000</v>
      </c>
      <c r="E66" s="57">
        <f t="shared" si="4"/>
        <v>15001</v>
      </c>
      <c r="F66" s="58">
        <f t="shared" si="0"/>
        <v>1.133257782814479</v>
      </c>
      <c r="G66" s="58">
        <f t="shared" si="1"/>
        <v>1.133257782814479</v>
      </c>
      <c r="H66" s="58">
        <f>G66</f>
        <v>1.133257782814479</v>
      </c>
      <c r="I66" s="58">
        <f t="shared" si="17"/>
        <v>1.133257782814479</v>
      </c>
      <c r="J66" s="57"/>
      <c r="K66" s="58">
        <f t="shared" ca="1" si="2"/>
        <v>58.344351988736342</v>
      </c>
      <c r="L66" s="57" t="str">
        <f ca="1">IF(K66&lt;=C66, IF(K66&lt;H66,$A$2,IF(K66&lt;H67,$A$3, IF(K66&lt;H68,$A$4, IF(K66&lt;H69,$A$5, "NONE")))), "NONE")</f>
        <v>NONE</v>
      </c>
      <c r="M66" s="57"/>
      <c r="N66" s="57"/>
      <c r="O66" s="57"/>
      <c r="P66" s="57"/>
      <c r="Q66" s="57"/>
      <c r="R66" s="57"/>
      <c r="S66" s="57"/>
      <c r="T66" s="57"/>
    </row>
    <row r="67" spans="1:20" x14ac:dyDescent="0.2">
      <c r="A67" s="57"/>
      <c r="B67" s="58">
        <f t="shared" si="7"/>
        <v>5</v>
      </c>
      <c r="C67" s="57">
        <f t="shared" si="3"/>
        <v>30</v>
      </c>
      <c r="D67" s="57">
        <v>17000</v>
      </c>
      <c r="E67" s="57">
        <f t="shared" si="4"/>
        <v>15001</v>
      </c>
      <c r="F67" s="58">
        <f t="shared" si="0"/>
        <v>1.133257782814479</v>
      </c>
      <c r="G67" s="58">
        <f t="shared" si="1"/>
        <v>5.6662889140723944</v>
      </c>
      <c r="H67" s="58">
        <f t="shared" ref="H67:H69" si="28">H66+G67</f>
        <v>6.799546696886873</v>
      </c>
      <c r="I67" s="58">
        <f t="shared" si="17"/>
        <v>5.6662889140723944</v>
      </c>
      <c r="J67" s="57"/>
      <c r="K67" s="58">
        <f t="shared" ca="1" si="2"/>
        <v>58.23399556844894</v>
      </c>
      <c r="L67" s="57" t="str">
        <f ca="1">IF(K67&lt;=C67, IF(K67&lt;H66,$A$2,IF(K67&lt;H67,$A$3, IF(K67&lt;H68,$A$4, IF(K67&lt;H69,$A$5, "NONE")))), "NONE")</f>
        <v>NONE</v>
      </c>
      <c r="M67" s="57"/>
      <c r="N67" s="57"/>
      <c r="O67" s="57"/>
      <c r="P67" s="57"/>
      <c r="Q67" s="57"/>
      <c r="R67" s="57"/>
      <c r="S67" s="57"/>
      <c r="T67" s="57"/>
    </row>
    <row r="68" spans="1:20" x14ac:dyDescent="0.2">
      <c r="A68" s="57"/>
      <c r="B68" s="58">
        <f t="shared" si="7"/>
        <v>15</v>
      </c>
      <c r="C68" s="57">
        <f t="shared" si="3"/>
        <v>30</v>
      </c>
      <c r="D68" s="57">
        <v>17000</v>
      </c>
      <c r="E68" s="57">
        <f t="shared" si="4"/>
        <v>15001</v>
      </c>
      <c r="F68" s="58">
        <f t="shared" si="0"/>
        <v>1.133257782814479</v>
      </c>
      <c r="G68" s="58">
        <f t="shared" si="1"/>
        <v>16.998866742217185</v>
      </c>
      <c r="H68" s="58">
        <f t="shared" si="28"/>
        <v>23.79841343910406</v>
      </c>
      <c r="I68" s="58">
        <f t="shared" si="17"/>
        <v>16.998866742217185</v>
      </c>
      <c r="J68" s="57"/>
      <c r="K68" s="58">
        <f t="shared" ca="1" si="2"/>
        <v>37.04919455479839</v>
      </c>
      <c r="L68" s="57" t="str">
        <f ca="1">IF(K68&lt;=C68, IF(K68&lt;H66,$A$2,IF(K68&lt;H67,$A$3, IF(K68&lt;H68,$A$4, IF(K68&lt;H69,$A$5, "NONE")))), "NONE")</f>
        <v>NONE</v>
      </c>
      <c r="M68" s="57"/>
      <c r="N68" s="57"/>
      <c r="O68" s="57"/>
      <c r="P68" s="57"/>
      <c r="Q68" s="57"/>
      <c r="R68" s="57"/>
      <c r="S68" s="57"/>
      <c r="T68" s="57"/>
    </row>
    <row r="69" spans="1:20" x14ac:dyDescent="0.2">
      <c r="A69" s="57"/>
      <c r="B69" s="58">
        <f t="shared" si="7"/>
        <v>7</v>
      </c>
      <c r="C69" s="57">
        <f t="shared" si="3"/>
        <v>30</v>
      </c>
      <c r="D69" s="57">
        <v>17000</v>
      </c>
      <c r="E69" s="57">
        <f t="shared" si="4"/>
        <v>15001</v>
      </c>
      <c r="F69" s="58">
        <f t="shared" si="0"/>
        <v>1.133257782814479</v>
      </c>
      <c r="G69" s="58">
        <f t="shared" si="1"/>
        <v>7.9328044797013533</v>
      </c>
      <c r="H69" s="58">
        <f t="shared" si="28"/>
        <v>31.731217918805413</v>
      </c>
      <c r="I69" s="58">
        <f t="shared" si="17"/>
        <v>6.2015865608959402</v>
      </c>
      <c r="J69" s="57"/>
      <c r="K69" s="58">
        <f t="shared" ca="1" si="2"/>
        <v>38.582191796131596</v>
      </c>
      <c r="L69" s="57" t="str">
        <f ca="1">IF(K69&lt;=C69, IF(K69&lt;H66,$A$2,IF(K69&lt;H67,$A$3, IF(K69&lt;H68,$A$4, IF(K69&lt;H69,$A$5, "NONE")))), "NONE")</f>
        <v>NONE</v>
      </c>
      <c r="M69" s="57"/>
      <c r="N69" s="57"/>
      <c r="O69" s="57"/>
      <c r="P69" s="57"/>
      <c r="Q69" s="57"/>
      <c r="R69" s="57"/>
      <c r="S69" s="57"/>
      <c r="T69" s="57"/>
    </row>
    <row r="70" spans="1:20" x14ac:dyDescent="0.2">
      <c r="B70" s="56">
        <f t="shared" si="7"/>
        <v>1</v>
      </c>
      <c r="C70" s="57">
        <f t="shared" si="3"/>
        <v>30</v>
      </c>
      <c r="D70" s="47">
        <f t="shared" ref="D70:D97" si="29">D66+1000</f>
        <v>18000</v>
      </c>
      <c r="E70" s="57">
        <f t="shared" si="4"/>
        <v>15001</v>
      </c>
      <c r="F70" s="56">
        <f t="shared" si="0"/>
        <v>1.1999200053329777</v>
      </c>
      <c r="G70" s="56">
        <f t="shared" si="1"/>
        <v>1.1999200053329777</v>
      </c>
      <c r="H70" s="56">
        <f>G70</f>
        <v>1.1999200053329777</v>
      </c>
      <c r="I70" s="56">
        <f t="shared" si="17"/>
        <v>1.1999200053329777</v>
      </c>
      <c r="K70" s="58">
        <f t="shared" ca="1" si="2"/>
        <v>61.770402653153496</v>
      </c>
      <c r="L70" s="57" t="str">
        <f ca="1">IF(K70&lt;=C70, IF(K70&lt;H70,$A$2,IF(K70&lt;H71,$A$3, IF(K70&lt;H72,$A$4, IF(K70&lt;H73,$A$5, "NONE")))), "NONE")</f>
        <v>NONE</v>
      </c>
    </row>
    <row r="71" spans="1:20" x14ac:dyDescent="0.2">
      <c r="B71" s="56">
        <f t="shared" si="7"/>
        <v>5</v>
      </c>
      <c r="C71" s="57">
        <f t="shared" si="3"/>
        <v>30</v>
      </c>
      <c r="D71" s="47">
        <f t="shared" si="29"/>
        <v>18000</v>
      </c>
      <c r="E71" s="57">
        <f t="shared" si="4"/>
        <v>15001</v>
      </c>
      <c r="F71" s="56">
        <f t="shared" si="0"/>
        <v>1.1999200053329777</v>
      </c>
      <c r="G71" s="56">
        <f t="shared" si="1"/>
        <v>5.9996000266648881</v>
      </c>
      <c r="H71" s="56">
        <f t="shared" ref="H71:H73" si="30">H70+G71</f>
        <v>7.1995200319978654</v>
      </c>
      <c r="I71" s="56">
        <f t="shared" si="17"/>
        <v>5.9996000266648881</v>
      </c>
      <c r="K71" s="58">
        <f t="shared" ca="1" si="2"/>
        <v>22.278998477260913</v>
      </c>
      <c r="L71" s="57" t="str">
        <f ca="1">IF(K71&lt;=C71, IF(K71&lt;H70,$A$2,IF(K71&lt;H71,$A$3, IF(K71&lt;H72,$A$4, IF(K71&lt;H73,$A$5, "NONE")))), "NONE")</f>
        <v>RP_UNCOMMON</v>
      </c>
    </row>
    <row r="72" spans="1:20" x14ac:dyDescent="0.2">
      <c r="B72" s="56">
        <f t="shared" si="7"/>
        <v>15</v>
      </c>
      <c r="C72" s="57">
        <f t="shared" si="3"/>
        <v>30</v>
      </c>
      <c r="D72" s="47">
        <f t="shared" si="29"/>
        <v>18000</v>
      </c>
      <c r="E72" s="57">
        <f t="shared" si="4"/>
        <v>15001</v>
      </c>
      <c r="F72" s="56">
        <f t="shared" si="0"/>
        <v>1.1999200053329777</v>
      </c>
      <c r="G72" s="56">
        <f t="shared" si="1"/>
        <v>17.998800079994666</v>
      </c>
      <c r="H72" s="56">
        <f t="shared" si="30"/>
        <v>25.19832011199253</v>
      </c>
      <c r="I72" s="56">
        <f t="shared" si="17"/>
        <v>17.998800079994666</v>
      </c>
      <c r="K72" s="58">
        <f t="shared" ca="1" si="2"/>
        <v>0.81783909333309479</v>
      </c>
      <c r="L72" s="57" t="str">
        <f ca="1">IF(K72&lt;=C72, IF(K72&lt;H70,$A$2,IF(K72&lt;H71,$A$3, IF(K72&lt;H72,$A$4, IF(K72&lt;H73,$A$5, "NONE")))), "NONE")</f>
        <v>RP_RELIC</v>
      </c>
    </row>
    <row r="73" spans="1:20" x14ac:dyDescent="0.2">
      <c r="B73" s="56">
        <f t="shared" si="7"/>
        <v>7</v>
      </c>
      <c r="C73" s="57">
        <f t="shared" si="3"/>
        <v>30</v>
      </c>
      <c r="D73" s="47">
        <f t="shared" si="29"/>
        <v>18000</v>
      </c>
      <c r="E73" s="57">
        <f t="shared" si="4"/>
        <v>15001</v>
      </c>
      <c r="F73" s="56">
        <f t="shared" si="0"/>
        <v>1.1999200053329777</v>
      </c>
      <c r="G73" s="56">
        <f t="shared" si="1"/>
        <v>8.3994400373308444</v>
      </c>
      <c r="H73" s="56">
        <f t="shared" si="30"/>
        <v>33.597760149323378</v>
      </c>
      <c r="I73" s="56">
        <f t="shared" si="17"/>
        <v>4.8016798880074703</v>
      </c>
      <c r="K73" s="58">
        <f t="shared" ca="1" si="2"/>
        <v>82.612893028857471</v>
      </c>
      <c r="L73" s="57" t="str">
        <f ca="1">IF(K73&lt;=C73, IF(K73&lt;H70,$A$2,IF(K73&lt;H71,$A$3, IF(K73&lt;H72,$A$4, IF(K73&lt;H73,$A$5, "NONE")))), "NONE")</f>
        <v>NONE</v>
      </c>
    </row>
    <row r="74" spans="1:20" x14ac:dyDescent="0.2">
      <c r="A74" s="57"/>
      <c r="B74" s="58">
        <f t="shared" si="7"/>
        <v>1</v>
      </c>
      <c r="C74" s="57">
        <f t="shared" si="3"/>
        <v>30</v>
      </c>
      <c r="D74" s="57">
        <f t="shared" si="29"/>
        <v>19000</v>
      </c>
      <c r="E74" s="57">
        <f t="shared" si="4"/>
        <v>15001</v>
      </c>
      <c r="F74" s="58">
        <f t="shared" si="0"/>
        <v>1.2665822278514767</v>
      </c>
      <c r="G74" s="58">
        <f t="shared" si="1"/>
        <v>1.2665822278514767</v>
      </c>
      <c r="H74" s="58">
        <f>G74</f>
        <v>1.2665822278514767</v>
      </c>
      <c r="I74" s="58">
        <f t="shared" si="17"/>
        <v>1.2665822278514767</v>
      </c>
      <c r="J74" s="57"/>
      <c r="K74" s="58">
        <f t="shared" ca="1" si="2"/>
        <v>84.199927960763304</v>
      </c>
      <c r="L74" s="57" t="str">
        <f ca="1">IF(K74&lt;=C74, IF(K74&lt;H74,$A$2,IF(K74&lt;H75,$A$3, IF(K74&lt;H76,$A$4, IF(K74&lt;H77,$A$5, "NONE")))), "NONE")</f>
        <v>NONE</v>
      </c>
      <c r="M74" s="57"/>
      <c r="N74" s="57"/>
      <c r="O74" s="57"/>
      <c r="P74" s="57"/>
      <c r="Q74" s="57"/>
      <c r="R74" s="57"/>
      <c r="S74" s="57"/>
      <c r="T74" s="57"/>
    </row>
    <row r="75" spans="1:20" x14ac:dyDescent="0.2">
      <c r="A75" s="57"/>
      <c r="B75" s="58">
        <f t="shared" si="7"/>
        <v>5</v>
      </c>
      <c r="C75" s="57">
        <f t="shared" si="3"/>
        <v>30</v>
      </c>
      <c r="D75" s="57">
        <f t="shared" si="29"/>
        <v>19000</v>
      </c>
      <c r="E75" s="57">
        <f t="shared" si="4"/>
        <v>15001</v>
      </c>
      <c r="F75" s="58">
        <f t="shared" si="0"/>
        <v>1.2665822278514767</v>
      </c>
      <c r="G75" s="58">
        <f t="shared" si="1"/>
        <v>6.3329111392573836</v>
      </c>
      <c r="H75" s="58">
        <f t="shared" ref="H75:H77" si="31">H74+G75</f>
        <v>7.5994933671088605</v>
      </c>
      <c r="I75" s="58">
        <f t="shared" si="17"/>
        <v>6.3329111392573836</v>
      </c>
      <c r="J75" s="57"/>
      <c r="K75" s="58">
        <f t="shared" ca="1" si="2"/>
        <v>53.292765689208608</v>
      </c>
      <c r="L75" s="57" t="str">
        <f ca="1">IF(K75&lt;=C75, IF(K75&lt;H74,$A$2,IF(K75&lt;H75,$A$3, IF(K75&lt;H76,$A$4, IF(K75&lt;H77,$A$5, "NONE")))), "NONE")</f>
        <v>NONE</v>
      </c>
      <c r="M75" s="57"/>
      <c r="N75" s="57"/>
      <c r="O75" s="57"/>
      <c r="P75" s="57"/>
      <c r="Q75" s="57"/>
      <c r="R75" s="57"/>
      <c r="S75" s="57"/>
      <c r="T75" s="57"/>
    </row>
    <row r="76" spans="1:20" x14ac:dyDescent="0.2">
      <c r="A76" s="57"/>
      <c r="B76" s="58">
        <f t="shared" si="7"/>
        <v>15</v>
      </c>
      <c r="C76" s="57">
        <f t="shared" si="3"/>
        <v>30</v>
      </c>
      <c r="D76" s="57">
        <f t="shared" si="29"/>
        <v>19000</v>
      </c>
      <c r="E76" s="57">
        <f t="shared" si="4"/>
        <v>15001</v>
      </c>
      <c r="F76" s="58">
        <f t="shared" si="0"/>
        <v>1.2665822278514767</v>
      </c>
      <c r="G76" s="58">
        <f t="shared" si="1"/>
        <v>18.998733417772151</v>
      </c>
      <c r="H76" s="58">
        <f t="shared" si="31"/>
        <v>26.59822678488101</v>
      </c>
      <c r="I76" s="58">
        <f t="shared" si="17"/>
        <v>18.998733417772151</v>
      </c>
      <c r="J76" s="57"/>
      <c r="K76" s="58">
        <f t="shared" ca="1" si="2"/>
        <v>95.632211197528378</v>
      </c>
      <c r="L76" s="57" t="str">
        <f ca="1">IF(K76&lt;=C76, IF(K76&lt;H74,$A$2,IF(K76&lt;H75,$A$3, IF(K76&lt;H76,$A$4, IF(K76&lt;H77,$A$5, "NONE")))), "NONE")</f>
        <v>NONE</v>
      </c>
      <c r="M76" s="57"/>
      <c r="N76" s="57"/>
      <c r="O76" s="57"/>
      <c r="P76" s="57"/>
      <c r="Q76" s="57"/>
      <c r="R76" s="57"/>
      <c r="S76" s="57"/>
      <c r="T76" s="57"/>
    </row>
    <row r="77" spans="1:20" x14ac:dyDescent="0.2">
      <c r="A77" s="57"/>
      <c r="B77" s="58">
        <f t="shared" si="7"/>
        <v>7</v>
      </c>
      <c r="C77" s="57">
        <f t="shared" si="3"/>
        <v>30</v>
      </c>
      <c r="D77" s="57">
        <f t="shared" si="29"/>
        <v>19000</v>
      </c>
      <c r="E77" s="57">
        <f t="shared" si="4"/>
        <v>15001</v>
      </c>
      <c r="F77" s="58">
        <f t="shared" si="0"/>
        <v>1.2665822278514767</v>
      </c>
      <c r="G77" s="58">
        <f t="shared" si="1"/>
        <v>8.8660755949603374</v>
      </c>
      <c r="H77" s="58">
        <f t="shared" si="31"/>
        <v>35.464302379841349</v>
      </c>
      <c r="I77" s="58">
        <f t="shared" si="17"/>
        <v>3.4017732151189897</v>
      </c>
      <c r="J77" s="57"/>
      <c r="K77" s="58">
        <f t="shared" ca="1" si="2"/>
        <v>12.124879339608208</v>
      </c>
      <c r="L77" s="57" t="str">
        <f ca="1">IF(K77&lt;=C77, IF(K77&lt;H74,$A$2,IF(K77&lt;H75,$A$3, IF(K77&lt;H76,$A$4, IF(K77&lt;H77,$A$5, "NONE")))), "NONE")</f>
        <v>RP_UNCOMMON</v>
      </c>
      <c r="M77" s="57"/>
      <c r="N77" s="57"/>
      <c r="O77" s="57"/>
      <c r="P77" s="57"/>
      <c r="Q77" s="57"/>
      <c r="R77" s="57"/>
      <c r="S77" s="57"/>
      <c r="T77" s="57"/>
    </row>
    <row r="78" spans="1:20" x14ac:dyDescent="0.2">
      <c r="B78" s="56">
        <f t="shared" si="7"/>
        <v>1</v>
      </c>
      <c r="C78" s="57">
        <f t="shared" si="3"/>
        <v>30</v>
      </c>
      <c r="D78" s="47">
        <f t="shared" si="29"/>
        <v>20000</v>
      </c>
      <c r="E78" s="57">
        <f t="shared" si="4"/>
        <v>15001</v>
      </c>
      <c r="F78" s="56">
        <f t="shared" si="0"/>
        <v>1.3332444503699754</v>
      </c>
      <c r="G78" s="56">
        <f t="shared" si="1"/>
        <v>1.3332444503699754</v>
      </c>
      <c r="H78" s="56">
        <f>G78</f>
        <v>1.3332444503699754</v>
      </c>
      <c r="I78" s="56">
        <f t="shared" si="17"/>
        <v>1.3332444503699754</v>
      </c>
      <c r="K78" s="58">
        <f t="shared" ca="1" si="2"/>
        <v>74.560824413462797</v>
      </c>
      <c r="L78" s="57" t="str">
        <f ca="1">IF(K78&lt;=C78, IF(K78&lt;H78,$A$2,IF(K78&lt;H79,$A$3, IF(K78&lt;H80,$A$4, IF(K78&lt;H81,$A$5, "NONE")))), "NONE")</f>
        <v>NONE</v>
      </c>
    </row>
    <row r="79" spans="1:20" x14ac:dyDescent="0.2">
      <c r="B79" s="56">
        <f t="shared" si="7"/>
        <v>5</v>
      </c>
      <c r="C79" s="57">
        <f t="shared" si="3"/>
        <v>30</v>
      </c>
      <c r="D79" s="47">
        <f t="shared" si="29"/>
        <v>20000</v>
      </c>
      <c r="E79" s="57">
        <f t="shared" si="4"/>
        <v>15001</v>
      </c>
      <c r="F79" s="56">
        <f t="shared" si="0"/>
        <v>1.3332444503699754</v>
      </c>
      <c r="G79" s="56">
        <f t="shared" si="1"/>
        <v>6.6662222518498773</v>
      </c>
      <c r="H79" s="56">
        <f t="shared" ref="H79:H81" si="32">H78+G79</f>
        <v>7.9994667022198529</v>
      </c>
      <c r="I79" s="56">
        <f t="shared" si="17"/>
        <v>6.6662222518498773</v>
      </c>
      <c r="K79" s="58">
        <f t="shared" ca="1" si="2"/>
        <v>7.3532691422818486</v>
      </c>
      <c r="L79" s="57" t="str">
        <f ca="1">IF(K79&lt;=C79, IF(K79&lt;H78,$A$2,IF(K79&lt;H79,$A$3, IF(K79&lt;H80,$A$4, IF(K79&lt;H81,$A$5, "NONE")))), "NONE")</f>
        <v>RP_RARE</v>
      </c>
    </row>
    <row r="80" spans="1:20" x14ac:dyDescent="0.2">
      <c r="B80" s="56">
        <f t="shared" si="7"/>
        <v>15</v>
      </c>
      <c r="C80" s="57">
        <f t="shared" si="3"/>
        <v>30</v>
      </c>
      <c r="D80" s="47">
        <f t="shared" si="29"/>
        <v>20000</v>
      </c>
      <c r="E80" s="57">
        <f t="shared" si="4"/>
        <v>15001</v>
      </c>
      <c r="F80" s="56">
        <f t="shared" si="0"/>
        <v>1.3332444503699754</v>
      </c>
      <c r="G80" s="56">
        <f t="shared" si="1"/>
        <v>19.998666755549632</v>
      </c>
      <c r="H80" s="56">
        <f t="shared" si="32"/>
        <v>27.998133457769484</v>
      </c>
      <c r="I80" s="56">
        <f t="shared" si="17"/>
        <v>19.998666755549632</v>
      </c>
      <c r="K80" s="58">
        <f t="shared" ca="1" si="2"/>
        <v>48.821652021886472</v>
      </c>
      <c r="L80" s="57" t="str">
        <f ca="1">IF(K80&lt;=C80, IF(K80&lt;H78,$A$2,IF(K80&lt;H79,$A$3, IF(K80&lt;H80,$A$4, IF(K80&lt;H81,$A$5, "NONE")))), "NONE")</f>
        <v>NONE</v>
      </c>
    </row>
    <row r="81" spans="1:20" x14ac:dyDescent="0.2">
      <c r="B81" s="56">
        <f t="shared" si="7"/>
        <v>7</v>
      </c>
      <c r="C81" s="57">
        <f t="shared" si="3"/>
        <v>30</v>
      </c>
      <c r="D81" s="47">
        <f t="shared" si="29"/>
        <v>20000</v>
      </c>
      <c r="E81" s="57">
        <f t="shared" si="4"/>
        <v>15001</v>
      </c>
      <c r="F81" s="56">
        <f t="shared" si="0"/>
        <v>1.3332444503699754</v>
      </c>
      <c r="G81" s="56">
        <f t="shared" si="1"/>
        <v>9.3327111525898285</v>
      </c>
      <c r="H81" s="56">
        <f t="shared" si="32"/>
        <v>37.330844610359314</v>
      </c>
      <c r="I81" s="56">
        <f t="shared" si="17"/>
        <v>2.0018665422305162</v>
      </c>
      <c r="K81" s="58">
        <f t="shared" ca="1" si="2"/>
        <v>31.856306528667655</v>
      </c>
      <c r="L81" s="57" t="str">
        <f ca="1">IF(K81&lt;=C81, IF(K81&lt;H78,$A$2,IF(K81&lt;H79,$A$3, IF(K81&lt;H80,$A$4, IF(K81&lt;H81,$A$5, "NONE")))), "NONE")</f>
        <v>NONE</v>
      </c>
    </row>
    <row r="82" spans="1:20" x14ac:dyDescent="0.2">
      <c r="A82" s="57"/>
      <c r="B82" s="58">
        <f t="shared" si="7"/>
        <v>1</v>
      </c>
      <c r="C82" s="57">
        <f t="shared" si="3"/>
        <v>30</v>
      </c>
      <c r="D82" s="57">
        <f t="shared" si="29"/>
        <v>21000</v>
      </c>
      <c r="E82" s="57">
        <f t="shared" si="4"/>
        <v>15001</v>
      </c>
      <c r="F82" s="58">
        <f t="shared" si="0"/>
        <v>1.3999066728884741</v>
      </c>
      <c r="G82" s="58">
        <f t="shared" si="1"/>
        <v>1.3999066728884741</v>
      </c>
      <c r="H82" s="58">
        <f>G82</f>
        <v>1.3999066728884741</v>
      </c>
      <c r="I82" s="58">
        <f t="shared" si="17"/>
        <v>1.3999066728884741</v>
      </c>
      <c r="J82" s="57"/>
      <c r="K82" s="58">
        <f t="shared" ca="1" si="2"/>
        <v>28.06907391875394</v>
      </c>
      <c r="L82" s="57" t="str">
        <f ca="1">IF(K82&lt;=C82, IF(K82&lt;H82,$A$2,IF(K82&lt;H83,$A$3, IF(K82&lt;H84,$A$4, IF(K82&lt;H85,$A$5, "NONE")))), "NONE")</f>
        <v>RP_UNCOMMON</v>
      </c>
      <c r="M82" s="57"/>
      <c r="N82" s="57"/>
      <c r="O82" s="57"/>
      <c r="P82" s="57"/>
      <c r="Q82" s="57"/>
      <c r="R82" s="57"/>
      <c r="S82" s="57"/>
      <c r="T82" s="57"/>
    </row>
    <row r="83" spans="1:20" x14ac:dyDescent="0.2">
      <c r="A83" s="57"/>
      <c r="B83" s="58">
        <f t="shared" si="7"/>
        <v>5</v>
      </c>
      <c r="C83" s="57">
        <f t="shared" si="3"/>
        <v>30</v>
      </c>
      <c r="D83" s="57">
        <f t="shared" si="29"/>
        <v>21000</v>
      </c>
      <c r="E83" s="57">
        <f t="shared" si="4"/>
        <v>15001</v>
      </c>
      <c r="F83" s="58">
        <f t="shared" si="0"/>
        <v>1.3999066728884741</v>
      </c>
      <c r="G83" s="58">
        <f t="shared" si="1"/>
        <v>6.999533364442371</v>
      </c>
      <c r="H83" s="58">
        <f t="shared" ref="H83:H85" si="33">H82+G83</f>
        <v>8.3994400373308444</v>
      </c>
      <c r="I83" s="58">
        <f t="shared" si="17"/>
        <v>6.999533364442371</v>
      </c>
      <c r="J83" s="57"/>
      <c r="K83" s="58">
        <f t="shared" ca="1" si="2"/>
        <v>40.752562583019561</v>
      </c>
      <c r="L83" s="57" t="str">
        <f ca="1">IF(K83&lt;=C83, IF(K83&lt;H82,$A$2,IF(K83&lt;H83,$A$3, IF(K83&lt;H84,$A$4, IF(K83&lt;H85,$A$5, "NONE")))), "NONE")</f>
        <v>NONE</v>
      </c>
      <c r="M83" s="57"/>
      <c r="N83" s="57"/>
      <c r="O83" s="57"/>
      <c r="P83" s="57"/>
      <c r="Q83" s="57"/>
      <c r="R83" s="57"/>
      <c r="S83" s="57"/>
      <c r="T83" s="57"/>
    </row>
    <row r="84" spans="1:20" x14ac:dyDescent="0.2">
      <c r="A84" s="57"/>
      <c r="B84" s="58">
        <f t="shared" si="7"/>
        <v>15</v>
      </c>
      <c r="C84" s="57">
        <f t="shared" si="3"/>
        <v>30</v>
      </c>
      <c r="D84" s="57">
        <f t="shared" si="29"/>
        <v>21000</v>
      </c>
      <c r="E84" s="57">
        <f t="shared" si="4"/>
        <v>15001</v>
      </c>
      <c r="F84" s="58">
        <f t="shared" si="0"/>
        <v>1.3999066728884741</v>
      </c>
      <c r="G84" s="58">
        <f t="shared" si="1"/>
        <v>20.998600093327113</v>
      </c>
      <c r="H84" s="58">
        <f t="shared" si="33"/>
        <v>29.398040130657957</v>
      </c>
      <c r="I84" s="58">
        <f t="shared" si="17"/>
        <v>20.998600093327113</v>
      </c>
      <c r="J84" s="57"/>
      <c r="K84" s="58">
        <f t="shared" ca="1" si="2"/>
        <v>24.099795267512171</v>
      </c>
      <c r="L84" s="57" t="str">
        <f ca="1">IF(K84&lt;=C84, IF(K84&lt;H82,$A$2,IF(K84&lt;H83,$A$3, IF(K84&lt;H84,$A$4, IF(K84&lt;H85,$A$5, "NONE")))), "NONE")</f>
        <v>RP_UNCOMMON</v>
      </c>
      <c r="M84" s="57"/>
      <c r="N84" s="57"/>
      <c r="O84" s="57"/>
      <c r="P84" s="57"/>
      <c r="Q84" s="57"/>
      <c r="R84" s="57"/>
      <c r="S84" s="57"/>
      <c r="T84" s="57"/>
    </row>
    <row r="85" spans="1:20" x14ac:dyDescent="0.2">
      <c r="A85" s="57"/>
      <c r="B85" s="58">
        <f t="shared" si="7"/>
        <v>7</v>
      </c>
      <c r="C85" s="57">
        <f t="shared" si="3"/>
        <v>30</v>
      </c>
      <c r="D85" s="57">
        <f t="shared" si="29"/>
        <v>21000</v>
      </c>
      <c r="E85" s="57">
        <f t="shared" si="4"/>
        <v>15001</v>
      </c>
      <c r="F85" s="58">
        <f t="shared" si="0"/>
        <v>1.3999066728884741</v>
      </c>
      <c r="G85" s="58">
        <f t="shared" si="1"/>
        <v>9.7993467102193197</v>
      </c>
      <c r="H85" s="58">
        <f t="shared" si="33"/>
        <v>39.197386840877279</v>
      </c>
      <c r="I85" s="58">
        <f t="shared" si="17"/>
        <v>0.60195986934204271</v>
      </c>
      <c r="J85" s="57"/>
      <c r="K85" s="58">
        <f t="shared" ca="1" si="2"/>
        <v>55.44494363579453</v>
      </c>
      <c r="L85" s="57" t="str">
        <f ca="1">IF(K85&lt;=C85, IF(K85&lt;H82,$A$2,IF(K85&lt;H83,$A$3, IF(K85&lt;H84,$A$4, IF(K85&lt;H85,$A$5, "NONE")))), "NONE")</f>
        <v>NONE</v>
      </c>
      <c r="M85" s="57"/>
      <c r="N85" s="57"/>
      <c r="O85" s="57"/>
      <c r="P85" s="57"/>
      <c r="Q85" s="57"/>
      <c r="R85" s="57"/>
      <c r="S85" s="57"/>
      <c r="T85" s="57"/>
    </row>
    <row r="86" spans="1:20" x14ac:dyDescent="0.2">
      <c r="B86" s="56">
        <f t="shared" si="7"/>
        <v>1</v>
      </c>
      <c r="C86" s="57">
        <f t="shared" si="3"/>
        <v>30</v>
      </c>
      <c r="D86" s="47">
        <f t="shared" si="29"/>
        <v>22000</v>
      </c>
      <c r="E86" s="57">
        <f t="shared" si="4"/>
        <v>15001</v>
      </c>
      <c r="F86" s="56">
        <f t="shared" si="0"/>
        <v>1.4665688954069729</v>
      </c>
      <c r="G86" s="56">
        <f t="shared" si="1"/>
        <v>1.4665688954069729</v>
      </c>
      <c r="H86" s="56">
        <f>G86</f>
        <v>1.4665688954069729</v>
      </c>
      <c r="I86" s="56">
        <f t="shared" si="17"/>
        <v>1.4665688954069729</v>
      </c>
      <c r="K86" s="58">
        <f t="shared" ca="1" si="2"/>
        <v>63.851562801085834</v>
      </c>
      <c r="L86" s="57" t="str">
        <f ca="1">IF(K86&lt;=C86, IF(K86&lt;H86,$A$2,IF(K86&lt;H87,$A$3, IF(K86&lt;H88,$A$4, IF(K86&lt;H89,$A$5, "NONE")))), "NONE")</f>
        <v>NONE</v>
      </c>
    </row>
    <row r="87" spans="1:20" x14ac:dyDescent="0.2">
      <c r="B87" s="56">
        <f t="shared" si="7"/>
        <v>5</v>
      </c>
      <c r="C87" s="57">
        <f t="shared" si="3"/>
        <v>30</v>
      </c>
      <c r="D87" s="47">
        <f t="shared" si="29"/>
        <v>22000</v>
      </c>
      <c r="E87" s="57">
        <f t="shared" si="4"/>
        <v>15001</v>
      </c>
      <c r="F87" s="56">
        <f t="shared" si="0"/>
        <v>1.4665688954069729</v>
      </c>
      <c r="G87" s="56">
        <f t="shared" si="1"/>
        <v>7.3328444770348646</v>
      </c>
      <c r="H87" s="56">
        <f t="shared" ref="H87:H89" si="34">H86+G87</f>
        <v>8.7994133724418369</v>
      </c>
      <c r="I87" s="56">
        <f t="shared" si="17"/>
        <v>7.3328444770348646</v>
      </c>
      <c r="K87" s="58">
        <f t="shared" ca="1" si="2"/>
        <v>51.922158984732313</v>
      </c>
      <c r="L87" s="57" t="str">
        <f ca="1">IF(K87&lt;=C87, IF(K87&lt;H86,$A$2,IF(K87&lt;H87,$A$3, IF(K87&lt;H88,$A$4, IF(K87&lt;H89,$A$5, "NONE")))), "NONE")</f>
        <v>NONE</v>
      </c>
    </row>
    <row r="88" spans="1:20" x14ac:dyDescent="0.2">
      <c r="B88" s="56">
        <f t="shared" si="7"/>
        <v>15</v>
      </c>
      <c r="C88" s="57">
        <f t="shared" si="3"/>
        <v>30</v>
      </c>
      <c r="D88" s="47">
        <f t="shared" si="29"/>
        <v>22000</v>
      </c>
      <c r="E88" s="57">
        <f t="shared" si="4"/>
        <v>15001</v>
      </c>
      <c r="F88" s="56">
        <f t="shared" si="0"/>
        <v>1.4665688954069729</v>
      </c>
      <c r="G88" s="56">
        <f t="shared" si="1"/>
        <v>21.998533431104594</v>
      </c>
      <c r="H88" s="56">
        <f t="shared" si="34"/>
        <v>30.797946803546431</v>
      </c>
      <c r="I88" s="56">
        <f t="shared" si="17"/>
        <v>21.200586627558163</v>
      </c>
      <c r="K88" s="58">
        <f t="shared" ca="1" si="2"/>
        <v>70.04001370640961</v>
      </c>
      <c r="L88" s="57" t="str">
        <f ca="1">IF(K88&lt;=C88, IF(K88&lt;H86,$A$2,IF(K88&lt;H87,$A$3, IF(K88&lt;H88,$A$4, IF(K88&lt;H89,$A$5, "NONE")))), "NONE")</f>
        <v>NONE</v>
      </c>
    </row>
    <row r="89" spans="1:20" x14ac:dyDescent="0.2">
      <c r="B89" s="56">
        <f t="shared" si="7"/>
        <v>7</v>
      </c>
      <c r="C89" s="57">
        <f t="shared" si="3"/>
        <v>30</v>
      </c>
      <c r="D89" s="47">
        <f t="shared" si="29"/>
        <v>22000</v>
      </c>
      <c r="E89" s="57">
        <f t="shared" si="4"/>
        <v>15001</v>
      </c>
      <c r="F89" s="56">
        <f t="shared" si="0"/>
        <v>1.4665688954069729</v>
      </c>
      <c r="G89" s="56">
        <f t="shared" si="1"/>
        <v>10.265982267848811</v>
      </c>
      <c r="H89" s="56">
        <f t="shared" si="34"/>
        <v>41.063929071395243</v>
      </c>
      <c r="I89" s="56">
        <f t="shared" si="17"/>
        <v>0</v>
      </c>
      <c r="K89" s="58">
        <f t="shared" ca="1" si="2"/>
        <v>46.752865065231774</v>
      </c>
      <c r="L89" s="57" t="str">
        <f ca="1">IF(K89&lt;=C89, IF(K89&lt;H86,$A$2,IF(K89&lt;H87,$A$3, IF(K89&lt;H88,$A$4, IF(K89&lt;H89,$A$5, "NONE")))), "NONE")</f>
        <v>NONE</v>
      </c>
    </row>
    <row r="90" spans="1:20" x14ac:dyDescent="0.2">
      <c r="A90" s="57"/>
      <c r="B90" s="58">
        <f t="shared" si="7"/>
        <v>1</v>
      </c>
      <c r="C90" s="57">
        <f t="shared" si="3"/>
        <v>30</v>
      </c>
      <c r="D90" s="57">
        <f t="shared" si="29"/>
        <v>23000</v>
      </c>
      <c r="E90" s="57">
        <f t="shared" si="4"/>
        <v>15001</v>
      </c>
      <c r="F90" s="58">
        <f t="shared" si="0"/>
        <v>1.5332311179254716</v>
      </c>
      <c r="G90" s="58">
        <f t="shared" si="1"/>
        <v>1.5332311179254716</v>
      </c>
      <c r="H90" s="58">
        <f>G90</f>
        <v>1.5332311179254716</v>
      </c>
      <c r="I90" s="58">
        <f t="shared" si="17"/>
        <v>1.5332311179254716</v>
      </c>
      <c r="J90" s="57"/>
      <c r="K90" s="58">
        <f t="shared" ca="1" si="2"/>
        <v>6.9574875028202481</v>
      </c>
      <c r="L90" s="57" t="str">
        <f ca="1">IF(K90&lt;=C90, IF(K90&lt;H90,$A$2,IF(K90&lt;H91,$A$3, IF(K90&lt;H92,$A$4, IF(K90&lt;H93,$A$5, "NONE")))), "NONE")</f>
        <v>RP_RARE</v>
      </c>
      <c r="M90" s="57"/>
      <c r="N90" s="57"/>
      <c r="O90" s="57"/>
      <c r="P90" s="57"/>
      <c r="Q90" s="57"/>
      <c r="R90" s="57"/>
      <c r="S90" s="57"/>
      <c r="T90" s="57"/>
    </row>
    <row r="91" spans="1:20" x14ac:dyDescent="0.2">
      <c r="A91" s="57"/>
      <c r="B91" s="58">
        <f t="shared" si="7"/>
        <v>5</v>
      </c>
      <c r="C91" s="57">
        <f t="shared" si="3"/>
        <v>30</v>
      </c>
      <c r="D91" s="57">
        <f t="shared" si="29"/>
        <v>23000</v>
      </c>
      <c r="E91" s="57">
        <f t="shared" si="4"/>
        <v>15001</v>
      </c>
      <c r="F91" s="58">
        <f t="shared" si="0"/>
        <v>1.5332311179254716</v>
      </c>
      <c r="G91" s="58">
        <f t="shared" si="1"/>
        <v>7.6661555896273583</v>
      </c>
      <c r="H91" s="58">
        <f t="shared" ref="H91:H93" si="35">H90+G91</f>
        <v>9.1993867075528293</v>
      </c>
      <c r="I91" s="58">
        <f t="shared" si="17"/>
        <v>7.6661555896273583</v>
      </c>
      <c r="J91" s="57"/>
      <c r="K91" s="58">
        <f t="shared" ca="1" si="2"/>
        <v>5.1794158996103619</v>
      </c>
      <c r="L91" s="57" t="str">
        <f ca="1">IF(K91&lt;=C91, IF(K91&lt;H90,$A$2,IF(K91&lt;H91,$A$3, IF(K91&lt;H92,$A$4, IF(K91&lt;H93,$A$5, "NONE")))), "NONE")</f>
        <v>RP_RARE</v>
      </c>
      <c r="M91" s="57"/>
      <c r="N91" s="57"/>
      <c r="O91" s="57"/>
      <c r="P91" s="57"/>
      <c r="Q91" s="57"/>
      <c r="R91" s="57"/>
      <c r="S91" s="57"/>
      <c r="T91" s="57"/>
    </row>
    <row r="92" spans="1:20" x14ac:dyDescent="0.2">
      <c r="A92" s="57"/>
      <c r="B92" s="58">
        <f t="shared" si="7"/>
        <v>15</v>
      </c>
      <c r="C92" s="57">
        <f t="shared" si="3"/>
        <v>30</v>
      </c>
      <c r="D92" s="57">
        <f t="shared" si="29"/>
        <v>23000</v>
      </c>
      <c r="E92" s="57">
        <f t="shared" si="4"/>
        <v>15001</v>
      </c>
      <c r="F92" s="58">
        <f t="shared" si="0"/>
        <v>1.5332311179254716</v>
      </c>
      <c r="G92" s="58">
        <f t="shared" si="1"/>
        <v>22.998466768882075</v>
      </c>
      <c r="H92" s="58">
        <f t="shared" si="35"/>
        <v>32.197853476434901</v>
      </c>
      <c r="I92" s="58">
        <f t="shared" si="17"/>
        <v>20.800613292447171</v>
      </c>
      <c r="J92" s="57"/>
      <c r="K92" s="58">
        <f t="shared" ca="1" si="2"/>
        <v>91.357413442830222</v>
      </c>
      <c r="L92" s="57" t="str">
        <f ca="1">IF(K92&lt;=C92, IF(K92&lt;H90,$A$2,IF(K92&lt;H91,$A$3, IF(K92&lt;H92,$A$4, IF(K92&lt;H93,$A$5, "NONE")))), "NONE")</f>
        <v>NONE</v>
      </c>
      <c r="M92" s="57"/>
      <c r="N92" s="57"/>
      <c r="O92" s="57"/>
      <c r="P92" s="57"/>
      <c r="Q92" s="57"/>
      <c r="R92" s="57"/>
      <c r="S92" s="57"/>
      <c r="T92" s="57"/>
    </row>
    <row r="93" spans="1:20" x14ac:dyDescent="0.2">
      <c r="A93" s="57"/>
      <c r="B93" s="58">
        <f t="shared" si="7"/>
        <v>7</v>
      </c>
      <c r="C93" s="57">
        <f t="shared" si="3"/>
        <v>30</v>
      </c>
      <c r="D93" s="57">
        <f t="shared" si="29"/>
        <v>23000</v>
      </c>
      <c r="E93" s="57">
        <f t="shared" si="4"/>
        <v>15001</v>
      </c>
      <c r="F93" s="58">
        <f t="shared" si="0"/>
        <v>1.5332311179254716</v>
      </c>
      <c r="G93" s="58">
        <f t="shared" si="1"/>
        <v>10.732617825478302</v>
      </c>
      <c r="H93" s="58">
        <f t="shared" si="35"/>
        <v>42.930471301913201</v>
      </c>
      <c r="I93" s="58">
        <f t="shared" si="17"/>
        <v>0</v>
      </c>
      <c r="J93" s="57"/>
      <c r="K93" s="58">
        <f t="shared" ca="1" si="2"/>
        <v>80.569747406399671</v>
      </c>
      <c r="L93" s="57" t="str">
        <f ca="1">IF(K93&lt;=C93, IF(K93&lt;H90,$A$2,IF(K93&lt;H91,$A$3, IF(K93&lt;H92,$A$4, IF(K93&lt;H93,$A$5, "NONE")))), "NONE")</f>
        <v>NONE</v>
      </c>
      <c r="M93" s="57"/>
      <c r="N93" s="57"/>
      <c r="O93" s="57"/>
      <c r="P93" s="57"/>
      <c r="Q93" s="57"/>
      <c r="R93" s="57"/>
      <c r="S93" s="57"/>
      <c r="T93" s="57"/>
    </row>
    <row r="94" spans="1:20" x14ac:dyDescent="0.2">
      <c r="B94" s="56">
        <f t="shared" si="7"/>
        <v>1</v>
      </c>
      <c r="C94" s="57">
        <f t="shared" si="3"/>
        <v>30</v>
      </c>
      <c r="D94" s="47">
        <f t="shared" si="29"/>
        <v>24000</v>
      </c>
      <c r="E94" s="57">
        <f t="shared" si="4"/>
        <v>15001</v>
      </c>
      <c r="F94" s="56">
        <f t="shared" si="0"/>
        <v>1.5998933404439704</v>
      </c>
      <c r="G94" s="56">
        <f t="shared" si="1"/>
        <v>1.5998933404439704</v>
      </c>
      <c r="H94" s="56">
        <f>G94</f>
        <v>1.5998933404439704</v>
      </c>
      <c r="I94" s="56">
        <f t="shared" si="17"/>
        <v>1.5998933404439704</v>
      </c>
      <c r="K94" s="58">
        <f t="shared" ca="1" si="2"/>
        <v>33.438802771005683</v>
      </c>
      <c r="L94" s="57" t="str">
        <f ca="1">IF(K94&lt;=C94, IF(K94&lt;H94,$A$2,IF(K94&lt;H95,$A$3, IF(K94&lt;H96,$A$4, IF(K94&lt;H97,$A$5, "NONE")))), "NONE")</f>
        <v>NONE</v>
      </c>
    </row>
    <row r="95" spans="1:20" x14ac:dyDescent="0.2">
      <c r="B95" s="56">
        <f t="shared" si="7"/>
        <v>5</v>
      </c>
      <c r="C95" s="57">
        <f t="shared" si="3"/>
        <v>30</v>
      </c>
      <c r="D95" s="47">
        <f t="shared" si="29"/>
        <v>24000</v>
      </c>
      <c r="E95" s="57">
        <f t="shared" si="4"/>
        <v>15001</v>
      </c>
      <c r="F95" s="56">
        <f t="shared" si="0"/>
        <v>1.5998933404439704</v>
      </c>
      <c r="G95" s="56">
        <f t="shared" si="1"/>
        <v>7.999466702219852</v>
      </c>
      <c r="H95" s="56">
        <f t="shared" ref="H95:H97" si="36">H94+G95</f>
        <v>9.5993600426638217</v>
      </c>
      <c r="I95" s="56">
        <f t="shared" si="17"/>
        <v>7.999466702219852</v>
      </c>
      <c r="K95" s="58">
        <f t="shared" ca="1" si="2"/>
        <v>63.774502268269963</v>
      </c>
      <c r="L95" s="57" t="str">
        <f ca="1">IF(K95&lt;=C95, IF(K95&lt;H94,$A$2,IF(K95&lt;H95,$A$3, IF(K95&lt;H96,$A$4, IF(K95&lt;H97,$A$5, "NONE")))), "NONE")</f>
        <v>NONE</v>
      </c>
    </row>
    <row r="96" spans="1:20" x14ac:dyDescent="0.2">
      <c r="B96" s="56">
        <f t="shared" si="7"/>
        <v>15</v>
      </c>
      <c r="C96" s="57">
        <f t="shared" si="3"/>
        <v>30</v>
      </c>
      <c r="D96" s="47">
        <f t="shared" si="29"/>
        <v>24000</v>
      </c>
      <c r="E96" s="57">
        <f t="shared" si="4"/>
        <v>15001</v>
      </c>
      <c r="F96" s="56">
        <f t="shared" si="0"/>
        <v>1.5998933404439704</v>
      </c>
      <c r="G96" s="56">
        <f t="shared" si="1"/>
        <v>23.998400106659556</v>
      </c>
      <c r="H96" s="56">
        <f t="shared" si="36"/>
        <v>33.597760149323378</v>
      </c>
      <c r="I96" s="56">
        <f t="shared" si="17"/>
        <v>20.400639957336178</v>
      </c>
      <c r="K96" s="58">
        <f t="shared" ca="1" si="2"/>
        <v>71.669158529881088</v>
      </c>
      <c r="L96" s="57" t="str">
        <f ca="1">IF(K96&lt;=C96, IF(K96&lt;H94,$A$2,IF(K96&lt;H95,$A$3, IF(K96&lt;H96,$A$4, IF(K96&lt;H97,$A$5, "NONE")))), "NONE")</f>
        <v>NONE</v>
      </c>
    </row>
    <row r="97" spans="2:12" x14ac:dyDescent="0.2">
      <c r="B97" s="56">
        <f t="shared" si="7"/>
        <v>7</v>
      </c>
      <c r="C97" s="57">
        <f t="shared" si="3"/>
        <v>30</v>
      </c>
      <c r="D97" s="47">
        <f t="shared" si="29"/>
        <v>24000</v>
      </c>
      <c r="E97" s="57">
        <f t="shared" si="4"/>
        <v>15001</v>
      </c>
      <c r="F97" s="56">
        <f t="shared" si="0"/>
        <v>1.5998933404439704</v>
      </c>
      <c r="G97" s="56">
        <f t="shared" si="1"/>
        <v>11.199253383107793</v>
      </c>
      <c r="H97" s="56">
        <f t="shared" si="36"/>
        <v>44.797013532431173</v>
      </c>
      <c r="I97" s="56">
        <f t="shared" si="17"/>
        <v>0</v>
      </c>
      <c r="K97" s="58">
        <f t="shared" ca="1" si="2"/>
        <v>80.858551753042505</v>
      </c>
      <c r="L97" s="57" t="str">
        <f ca="1">IF(K97&lt;=C97, IF(K97&lt;H94,$A$2,IF(K97&lt;H95,$A$3, IF(K97&lt;H96,$A$4, IF(K97&lt;H97,$A$5, "NONE")))), "NONE")</f>
        <v>NONE</v>
      </c>
    </row>
    <row r="98" spans="2:12" x14ac:dyDescent="0.2">
      <c r="B98" s="56"/>
      <c r="F98" s="56"/>
      <c r="G98" s="56"/>
      <c r="H98" s="56"/>
      <c r="I98" s="56"/>
      <c r="K98" s="56"/>
    </row>
    <row r="99" spans="2:12" x14ac:dyDescent="0.2">
      <c r="B99" s="56"/>
      <c r="F99" s="56"/>
      <c r="G99" s="56"/>
      <c r="H99" s="56"/>
      <c r="I99" s="56"/>
      <c r="K99" s="56"/>
    </row>
    <row r="100" spans="2:12" x14ac:dyDescent="0.2">
      <c r="B100" s="56"/>
      <c r="F100" s="56"/>
      <c r="G100" s="56"/>
      <c r="H100" s="56"/>
      <c r="I100" s="56"/>
      <c r="K100" s="56"/>
    </row>
    <row r="101" spans="2:12" x14ac:dyDescent="0.2">
      <c r="B101" s="56"/>
      <c r="F101" s="56"/>
      <c r="G101" s="56"/>
      <c r="H101" s="56"/>
      <c r="I101" s="56"/>
      <c r="K101" s="56"/>
    </row>
    <row r="102" spans="2:12" x14ac:dyDescent="0.2">
      <c r="B102" s="56"/>
      <c r="F102" s="56"/>
      <c r="G102" s="56"/>
      <c r="H102" s="56"/>
      <c r="I102" s="56"/>
      <c r="K102" s="56"/>
    </row>
    <row r="103" spans="2:12" x14ac:dyDescent="0.2">
      <c r="B103" s="56"/>
      <c r="F103" s="56"/>
      <c r="G103" s="56"/>
      <c r="H103" s="56"/>
      <c r="I103" s="56"/>
      <c r="K103" s="56"/>
    </row>
    <row r="104" spans="2:12" x14ac:dyDescent="0.2">
      <c r="B104" s="56"/>
      <c r="F104" s="56"/>
      <c r="G104" s="56"/>
      <c r="H104" s="56"/>
      <c r="I104" s="56"/>
      <c r="K104" s="56"/>
    </row>
    <row r="105" spans="2:12" x14ac:dyDescent="0.2">
      <c r="B105" s="56"/>
      <c r="F105" s="56"/>
      <c r="G105" s="56"/>
      <c r="H105" s="56"/>
      <c r="I105" s="56"/>
      <c r="K105" s="56"/>
    </row>
    <row r="106" spans="2:12" x14ac:dyDescent="0.2">
      <c r="B106" s="56"/>
      <c r="F106" s="56"/>
      <c r="G106" s="56"/>
      <c r="H106" s="56"/>
      <c r="I106" s="56"/>
      <c r="K106" s="56"/>
    </row>
    <row r="107" spans="2:12" x14ac:dyDescent="0.2">
      <c r="B107" s="56"/>
      <c r="F107" s="56"/>
      <c r="G107" s="56"/>
      <c r="H107" s="56"/>
      <c r="I107" s="56"/>
      <c r="K107" s="56"/>
    </row>
    <row r="108" spans="2:12" x14ac:dyDescent="0.2">
      <c r="B108" s="56"/>
      <c r="F108" s="56"/>
      <c r="G108" s="56"/>
      <c r="H108" s="56"/>
      <c r="I108" s="56"/>
      <c r="K108" s="56"/>
    </row>
    <row r="109" spans="2:12" x14ac:dyDescent="0.2">
      <c r="B109" s="56"/>
      <c r="F109" s="56"/>
      <c r="G109" s="56"/>
      <c r="H109" s="56"/>
      <c r="I109" s="56"/>
      <c r="K109" s="56"/>
    </row>
    <row r="110" spans="2:12" x14ac:dyDescent="0.2">
      <c r="B110" s="56"/>
      <c r="F110" s="56"/>
      <c r="G110" s="56"/>
      <c r="H110" s="56"/>
      <c r="I110" s="56"/>
      <c r="K110" s="56"/>
    </row>
    <row r="111" spans="2:12" x14ac:dyDescent="0.2">
      <c r="B111" s="56"/>
      <c r="F111" s="56"/>
      <c r="G111" s="56"/>
      <c r="H111" s="56"/>
      <c r="I111" s="56"/>
      <c r="K111" s="56"/>
    </row>
    <row r="112" spans="2:12" x14ac:dyDescent="0.2">
      <c r="B112" s="56"/>
      <c r="F112" s="56"/>
      <c r="G112" s="56"/>
      <c r="H112" s="56"/>
      <c r="I112" s="56"/>
      <c r="K112" s="56"/>
    </row>
    <row r="113" spans="2:11" x14ac:dyDescent="0.2">
      <c r="B113" s="56"/>
      <c r="F113" s="56"/>
      <c r="G113" s="56"/>
      <c r="H113" s="56"/>
      <c r="I113" s="56"/>
      <c r="K113" s="56"/>
    </row>
    <row r="114" spans="2:11" x14ac:dyDescent="0.2">
      <c r="B114" s="56"/>
      <c r="F114" s="56"/>
      <c r="G114" s="56"/>
      <c r="H114" s="56"/>
      <c r="I114" s="56"/>
      <c r="K114" s="56"/>
    </row>
    <row r="115" spans="2:11" x14ac:dyDescent="0.2">
      <c r="B115" s="56"/>
      <c r="F115" s="56"/>
      <c r="G115" s="56"/>
      <c r="H115" s="56"/>
      <c r="I115" s="56"/>
      <c r="K115" s="56"/>
    </row>
    <row r="116" spans="2:11" x14ac:dyDescent="0.2">
      <c r="B116" s="56"/>
      <c r="F116" s="56"/>
      <c r="G116" s="56"/>
      <c r="H116" s="56"/>
      <c r="I116" s="56"/>
      <c r="K116" s="56"/>
    </row>
    <row r="117" spans="2:11" x14ac:dyDescent="0.2">
      <c r="B117" s="56"/>
      <c r="F117" s="56"/>
      <c r="G117" s="56"/>
      <c r="H117" s="56"/>
      <c r="I117" s="56"/>
      <c r="K117" s="56"/>
    </row>
    <row r="118" spans="2:11" x14ac:dyDescent="0.2">
      <c r="B118" s="56"/>
      <c r="F118" s="56"/>
      <c r="G118" s="56"/>
      <c r="H118" s="56"/>
      <c r="I118" s="56"/>
      <c r="K118" s="56"/>
    </row>
    <row r="119" spans="2:11" x14ac:dyDescent="0.2">
      <c r="B119" s="56"/>
      <c r="F119" s="56"/>
      <c r="G119" s="56"/>
      <c r="H119" s="56"/>
      <c r="I119" s="56"/>
      <c r="K119" s="56"/>
    </row>
    <row r="120" spans="2:11" x14ac:dyDescent="0.2">
      <c r="B120" s="56"/>
      <c r="F120" s="56"/>
      <c r="G120" s="56"/>
      <c r="H120" s="56"/>
      <c r="I120" s="56"/>
      <c r="K120" s="56"/>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21"/>
  <sheetViews>
    <sheetView workbookViewId="0">
      <pane ySplit="1" topLeftCell="A2" activePane="bottomLeft" state="frozen"/>
      <selection pane="bottomLeft" activeCell="B14" sqref="B14"/>
    </sheetView>
  </sheetViews>
  <sheetFormatPr defaultColWidth="14.42578125" defaultRowHeight="16.5" x14ac:dyDescent="0.35"/>
  <cols>
    <col min="1" max="23" width="17.28515625" style="25" customWidth="1"/>
    <col min="24" max="16384" width="14.42578125" style="25"/>
  </cols>
  <sheetData>
    <row r="1" spans="1:23" x14ac:dyDescent="0.35">
      <c r="A1" s="42" t="s">
        <v>0</v>
      </c>
      <c r="B1" s="42" t="s">
        <v>104</v>
      </c>
      <c r="C1" s="43" t="s">
        <v>105</v>
      </c>
      <c r="D1" s="43"/>
      <c r="E1" s="43"/>
      <c r="F1" s="43"/>
      <c r="G1" s="43"/>
      <c r="H1" s="43"/>
      <c r="I1" s="43"/>
      <c r="J1" s="43"/>
      <c r="K1" s="43"/>
      <c r="L1" s="44"/>
      <c r="M1" s="42"/>
      <c r="O1" s="42"/>
      <c r="P1" s="42"/>
      <c r="Q1" s="42"/>
      <c r="R1" s="42"/>
      <c r="S1" s="42"/>
      <c r="T1" s="42"/>
      <c r="U1" s="42"/>
      <c r="V1" s="42"/>
      <c r="W1" s="42"/>
    </row>
    <row r="2" spans="1:23" ht="33" x14ac:dyDescent="0.35">
      <c r="A2" s="25" t="s">
        <v>163</v>
      </c>
      <c r="B2" s="25" t="s">
        <v>164</v>
      </c>
      <c r="C2" s="45" t="s">
        <v>166</v>
      </c>
      <c r="D2" s="45" t="s">
        <v>215</v>
      </c>
      <c r="E2" s="45" t="s">
        <v>216</v>
      </c>
      <c r="F2" s="45" t="s">
        <v>217</v>
      </c>
      <c r="G2" s="45" t="s">
        <v>238</v>
      </c>
      <c r="H2" s="45" t="s">
        <v>240</v>
      </c>
      <c r="I2" s="45" t="s">
        <v>242</v>
      </c>
      <c r="J2" s="45"/>
      <c r="K2" s="45"/>
      <c r="L2" s="46" t="s">
        <v>260</v>
      </c>
      <c r="N2" s="25" t="s">
        <v>277</v>
      </c>
    </row>
    <row r="3" spans="1:23" ht="33" x14ac:dyDescent="0.35">
      <c r="A3" s="25" t="s">
        <v>272</v>
      </c>
      <c r="B3" s="25" t="s">
        <v>279</v>
      </c>
      <c r="C3" s="45" t="s">
        <v>281</v>
      </c>
      <c r="D3" s="45" t="s">
        <v>282</v>
      </c>
      <c r="E3" s="45" t="s">
        <v>284</v>
      </c>
      <c r="F3" s="45" t="s">
        <v>285</v>
      </c>
      <c r="G3" s="45" t="s">
        <v>287</v>
      </c>
      <c r="H3" s="45" t="s">
        <v>290</v>
      </c>
      <c r="I3" s="45" t="s">
        <v>291</v>
      </c>
      <c r="J3" s="45"/>
      <c r="K3" s="45"/>
      <c r="L3" s="46" t="s">
        <v>300</v>
      </c>
      <c r="N3" s="25" t="s">
        <v>307</v>
      </c>
    </row>
    <row r="4" spans="1:23" ht="33" x14ac:dyDescent="0.35">
      <c r="A4" s="25" t="s">
        <v>308</v>
      </c>
      <c r="B4" s="25" t="s">
        <v>310</v>
      </c>
      <c r="C4" s="45" t="s">
        <v>311</v>
      </c>
      <c r="D4" s="45" t="s">
        <v>312</v>
      </c>
      <c r="E4" s="45" t="s">
        <v>314</v>
      </c>
      <c r="F4" s="45" t="s">
        <v>315</v>
      </c>
      <c r="G4" s="45" t="s">
        <v>317</v>
      </c>
      <c r="H4" s="45" t="s">
        <v>319</v>
      </c>
      <c r="I4" s="45"/>
      <c r="J4" s="45"/>
      <c r="K4" s="45"/>
      <c r="L4" s="46"/>
    </row>
    <row r="5" spans="1:23" ht="33" x14ac:dyDescent="0.35">
      <c r="A5" s="25" t="s">
        <v>327</v>
      </c>
      <c r="B5" s="25" t="s">
        <v>328</v>
      </c>
      <c r="C5" s="45" t="s">
        <v>329</v>
      </c>
      <c r="D5" s="45" t="s">
        <v>331</v>
      </c>
      <c r="E5" s="45" t="s">
        <v>332</v>
      </c>
      <c r="F5" s="45" t="s">
        <v>333</v>
      </c>
      <c r="G5" s="45" t="s">
        <v>334</v>
      </c>
      <c r="H5" s="45" t="s">
        <v>335</v>
      </c>
      <c r="I5" s="45" t="s">
        <v>336</v>
      </c>
      <c r="J5" s="45" t="s">
        <v>337</v>
      </c>
      <c r="K5" s="45" t="s">
        <v>338</v>
      </c>
      <c r="L5" s="46"/>
    </row>
    <row r="6" spans="1:23" ht="33" x14ac:dyDescent="0.35">
      <c r="A6" s="25" t="s">
        <v>339</v>
      </c>
      <c r="B6" s="25" t="s">
        <v>340</v>
      </c>
      <c r="C6" s="45" t="s">
        <v>341</v>
      </c>
      <c r="D6" s="45" t="s">
        <v>281</v>
      </c>
      <c r="E6" s="45" t="s">
        <v>342</v>
      </c>
      <c r="F6" s="45" t="s">
        <v>314</v>
      </c>
      <c r="G6" s="45" t="s">
        <v>343</v>
      </c>
      <c r="H6" s="45" t="s">
        <v>344</v>
      </c>
      <c r="I6" s="45" t="s">
        <v>345</v>
      </c>
      <c r="J6" s="45"/>
      <c r="K6" s="45"/>
      <c r="L6" s="46"/>
    </row>
    <row r="7" spans="1:23" ht="33" x14ac:dyDescent="0.35">
      <c r="A7" s="25" t="s">
        <v>346</v>
      </c>
      <c r="B7" s="25" t="s">
        <v>347</v>
      </c>
      <c r="C7" s="45" t="s">
        <v>348</v>
      </c>
      <c r="D7" s="45" t="s">
        <v>349</v>
      </c>
      <c r="E7" s="45" t="s">
        <v>350</v>
      </c>
      <c r="F7" s="45" t="s">
        <v>351</v>
      </c>
      <c r="G7" s="45" t="s">
        <v>352</v>
      </c>
      <c r="H7" s="45" t="s">
        <v>314</v>
      </c>
      <c r="I7" s="45" t="s">
        <v>353</v>
      </c>
      <c r="J7" s="45"/>
      <c r="K7" s="45"/>
      <c r="L7" s="46"/>
    </row>
    <row r="8" spans="1:23" ht="33" x14ac:dyDescent="0.35">
      <c r="A8" s="25" t="s">
        <v>286</v>
      </c>
      <c r="B8" s="25" t="s">
        <v>354</v>
      </c>
      <c r="C8" s="45" t="s">
        <v>355</v>
      </c>
      <c r="D8" s="45" t="s">
        <v>356</v>
      </c>
      <c r="E8" s="45" t="s">
        <v>357</v>
      </c>
      <c r="F8" s="45" t="s">
        <v>358</v>
      </c>
      <c r="G8" s="45" t="s">
        <v>359</v>
      </c>
      <c r="H8" s="45" t="s">
        <v>360</v>
      </c>
      <c r="I8" s="45" t="s">
        <v>361</v>
      </c>
      <c r="J8" s="45"/>
      <c r="K8" s="45"/>
      <c r="L8" s="46"/>
    </row>
    <row r="9" spans="1:23" x14ac:dyDescent="0.35">
      <c r="A9" s="25" t="s">
        <v>362</v>
      </c>
      <c r="B9" s="25" t="s">
        <v>363</v>
      </c>
      <c r="C9" s="45" t="s">
        <v>365</v>
      </c>
      <c r="D9" s="45" t="s">
        <v>366</v>
      </c>
      <c r="E9" s="45" t="s">
        <v>367</v>
      </c>
      <c r="F9" s="45" t="s">
        <v>368</v>
      </c>
      <c r="G9" s="45" t="s">
        <v>369</v>
      </c>
      <c r="H9" s="45" t="s">
        <v>370</v>
      </c>
      <c r="I9" s="45"/>
      <c r="J9" s="45"/>
      <c r="K9" s="45"/>
      <c r="L9" s="46" t="s">
        <v>371</v>
      </c>
    </row>
    <row r="10" spans="1:23" x14ac:dyDescent="0.35">
      <c r="A10" s="25" t="s">
        <v>372</v>
      </c>
      <c r="B10" s="25" t="s">
        <v>373</v>
      </c>
      <c r="C10" s="45" t="s">
        <v>281</v>
      </c>
      <c r="D10" s="45" t="s">
        <v>374</v>
      </c>
      <c r="E10" s="45" t="s">
        <v>375</v>
      </c>
      <c r="F10" s="45" t="s">
        <v>376</v>
      </c>
      <c r="G10" s="45" t="s">
        <v>369</v>
      </c>
      <c r="H10" s="45" t="s">
        <v>377</v>
      </c>
      <c r="I10" s="45" t="s">
        <v>378</v>
      </c>
      <c r="J10" s="45"/>
      <c r="K10" s="45"/>
      <c r="L10" s="46"/>
    </row>
    <row r="11" spans="1:23" ht="33" x14ac:dyDescent="0.35">
      <c r="A11" s="25" t="s">
        <v>293</v>
      </c>
      <c r="B11" s="25" t="s">
        <v>379</v>
      </c>
      <c r="C11" s="45" t="s">
        <v>380</v>
      </c>
      <c r="D11" s="45" t="s">
        <v>374</v>
      </c>
      <c r="E11" s="45" t="s">
        <v>381</v>
      </c>
      <c r="F11" s="45" t="s">
        <v>382</v>
      </c>
      <c r="G11" s="45" t="s">
        <v>383</v>
      </c>
      <c r="H11" s="45" t="s">
        <v>384</v>
      </c>
      <c r="I11" s="45" t="s">
        <v>385</v>
      </c>
      <c r="J11" s="45"/>
      <c r="K11" s="45"/>
      <c r="L11" s="46"/>
    </row>
    <row r="12" spans="1:23" ht="33" x14ac:dyDescent="0.35">
      <c r="A12" s="25" t="s">
        <v>386</v>
      </c>
      <c r="B12" s="25" t="s">
        <v>387</v>
      </c>
      <c r="C12" s="45" t="s">
        <v>388</v>
      </c>
      <c r="D12" s="45" t="s">
        <v>389</v>
      </c>
      <c r="E12" s="45" t="s">
        <v>390</v>
      </c>
      <c r="F12" s="45" t="s">
        <v>391</v>
      </c>
      <c r="G12" s="45" t="s">
        <v>392</v>
      </c>
      <c r="H12" s="45" t="s">
        <v>393</v>
      </c>
      <c r="I12" s="45" t="s">
        <v>394</v>
      </c>
      <c r="J12" s="45" t="s">
        <v>395</v>
      </c>
      <c r="K12" s="45"/>
      <c r="L12" s="46" t="s">
        <v>396</v>
      </c>
    </row>
    <row r="13" spans="1:23" ht="33" x14ac:dyDescent="0.35">
      <c r="A13" s="25" t="s">
        <v>397</v>
      </c>
      <c r="B13" s="25" t="s">
        <v>398</v>
      </c>
      <c r="C13" s="45" t="s">
        <v>399</v>
      </c>
      <c r="D13" s="45" t="s">
        <v>400</v>
      </c>
      <c r="E13" s="45" t="s">
        <v>401</v>
      </c>
      <c r="F13" s="45" t="s">
        <v>402</v>
      </c>
      <c r="G13" s="45" t="s">
        <v>403</v>
      </c>
      <c r="H13" s="45" t="s">
        <v>404</v>
      </c>
      <c r="I13" s="45" t="s">
        <v>405</v>
      </c>
      <c r="J13" s="45" t="s">
        <v>406</v>
      </c>
      <c r="K13" s="45"/>
      <c r="L13" s="46"/>
    </row>
    <row r="14" spans="1:23" ht="33" x14ac:dyDescent="0.35">
      <c r="A14" s="25" t="s">
        <v>407</v>
      </c>
      <c r="B14" s="25" t="s">
        <v>408</v>
      </c>
      <c r="C14" s="45" t="s">
        <v>409</v>
      </c>
      <c r="D14" s="45" t="s">
        <v>410</v>
      </c>
      <c r="E14" s="45" t="s">
        <v>411</v>
      </c>
      <c r="F14" s="45" t="s">
        <v>412</v>
      </c>
      <c r="G14" s="45" t="s">
        <v>413</v>
      </c>
      <c r="H14" s="45"/>
      <c r="I14" s="45"/>
      <c r="J14" s="45"/>
      <c r="K14" s="45"/>
      <c r="L14" s="46" t="s">
        <v>414</v>
      </c>
    </row>
    <row r="15" spans="1:23" x14ac:dyDescent="0.35">
      <c r="A15" s="25" t="s">
        <v>415</v>
      </c>
      <c r="B15" s="25" t="s">
        <v>408</v>
      </c>
      <c r="C15" s="45" t="s">
        <v>416</v>
      </c>
      <c r="D15" s="45" t="s">
        <v>417</v>
      </c>
      <c r="E15" s="45" t="s">
        <v>418</v>
      </c>
      <c r="F15" s="45" t="s">
        <v>419</v>
      </c>
      <c r="G15" s="45" t="s">
        <v>420</v>
      </c>
      <c r="H15" s="45" t="s">
        <v>421</v>
      </c>
      <c r="I15" s="45" t="s">
        <v>422</v>
      </c>
      <c r="J15" s="45"/>
      <c r="K15" s="45"/>
      <c r="L15" s="46"/>
    </row>
    <row r="16" spans="1:23" x14ac:dyDescent="0.35">
      <c r="C16" s="45"/>
      <c r="D16" s="45"/>
      <c r="E16" s="45"/>
      <c r="F16" s="45"/>
      <c r="G16" s="45"/>
      <c r="H16" s="45"/>
      <c r="I16" s="45"/>
      <c r="J16" s="45"/>
      <c r="K16" s="45"/>
      <c r="L16" s="46"/>
    </row>
    <row r="17" spans="3:12" x14ac:dyDescent="0.35">
      <c r="C17" s="45"/>
      <c r="D17" s="45"/>
      <c r="E17" s="45"/>
      <c r="F17" s="45"/>
      <c r="G17" s="45"/>
      <c r="H17" s="45"/>
      <c r="I17" s="45"/>
      <c r="J17" s="45"/>
      <c r="K17" s="45"/>
      <c r="L17" s="46"/>
    </row>
    <row r="18" spans="3:12" x14ac:dyDescent="0.35">
      <c r="C18" s="45"/>
      <c r="D18" s="45"/>
      <c r="E18" s="45"/>
      <c r="F18" s="45"/>
      <c r="G18" s="45"/>
      <c r="H18" s="45"/>
      <c r="I18" s="45"/>
      <c r="J18" s="45"/>
      <c r="K18" s="45"/>
      <c r="L18" s="46"/>
    </row>
    <row r="19" spans="3:12" x14ac:dyDescent="0.35">
      <c r="C19" s="45"/>
      <c r="D19" s="45"/>
      <c r="E19" s="45"/>
      <c r="F19" s="45"/>
      <c r="G19" s="45"/>
      <c r="H19" s="45"/>
      <c r="I19" s="45"/>
      <c r="J19" s="45"/>
      <c r="K19" s="45"/>
      <c r="L19" s="46"/>
    </row>
    <row r="20" spans="3:12" x14ac:dyDescent="0.35">
      <c r="C20" s="45"/>
      <c r="D20" s="45"/>
      <c r="E20" s="45"/>
      <c r="F20" s="45"/>
      <c r="G20" s="45"/>
      <c r="H20" s="45"/>
      <c r="I20" s="45"/>
      <c r="J20" s="45"/>
      <c r="K20" s="45"/>
      <c r="L20" s="46"/>
    </row>
    <row r="21" spans="3:12" x14ac:dyDescent="0.35">
      <c r="C21" s="45"/>
      <c r="D21" s="45"/>
      <c r="E21" s="45"/>
      <c r="F21" s="45"/>
      <c r="G21" s="45"/>
      <c r="H21" s="45"/>
      <c r="I21" s="45"/>
      <c r="J21" s="45"/>
      <c r="K21" s="45"/>
      <c r="L21"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Glyph</vt:lpstr>
      <vt:lpstr>词缀</vt:lpstr>
      <vt:lpstr>通用</vt:lpstr>
      <vt:lpstr>物理</vt:lpstr>
      <vt:lpstr>防护</vt:lpstr>
      <vt:lpstr>法系</vt:lpstr>
      <vt:lpstr>一次性</vt:lpstr>
      <vt:lpstr>职业专精</vt:lpstr>
      <vt:lpstr>套装</vt:lpstr>
      <vt:lpstr>Boss掉落</vt:lpstr>
      <vt:lpstr>小怪掉落</vt:lpstr>
      <vt:lpstr>暗黑装备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2016-06-19T06:24:51Z</dcterms:modified>
</cp:coreProperties>
</file>