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sigs" ContentType="application/vnd.openxmlformats-package.digital-signature-origin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4.xml" ContentType="application/vnd.ms-office.chartcolorstyle+xml"/>
  <Override PartName="/xl/charts/colors3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esktop\NAND_NOR\"/>
    </mc:Choice>
  </mc:AlternateContent>
  <xr:revisionPtr revIDLastSave="0" documentId="13_ncr:1_{3CC825D3-D20A-4AA7-8281-A455EF485491}" xr6:coauthVersionLast="47" xr6:coauthVersionMax="47" xr10:uidLastSave="{00000000-0000-0000-0000-000000000000}"/>
  <bookViews>
    <workbookView xWindow="-120" yWindow="-120" windowWidth="29040" windowHeight="15720" tabRatio="287" firstSheet="1" activeTab="2" xr2:uid="{0F93448A-E03C-496B-9CAC-403FC5FB1485}"/>
  </bookViews>
  <sheets>
    <sheet name="R_NAND_NOR" sheetId="1" r:id="rId1"/>
    <sheet name="RAtioed_inverter" sheetId="2" r:id="rId2"/>
    <sheet name="Sensitivity_compari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3" l="1"/>
  <c r="E71" i="3"/>
  <c r="U38" i="1"/>
  <c r="V38" i="1" s="1"/>
  <c r="U39" i="1"/>
  <c r="V39" i="1" s="1"/>
  <c r="Q62" i="3"/>
  <c r="Q32" i="3"/>
  <c r="P62" i="3"/>
  <c r="O62" i="3"/>
  <c r="P32" i="3"/>
  <c r="O32" i="3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7" i="1"/>
  <c r="V7" i="1" s="1"/>
  <c r="G62" i="3"/>
  <c r="F62" i="3"/>
  <c r="H62" i="3" s="1"/>
  <c r="G32" i="3"/>
  <c r="F32" i="3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7" i="1"/>
  <c r="M7" i="1" s="1"/>
  <c r="D6" i="1"/>
  <c r="D7" i="1"/>
  <c r="F7" i="1" s="1"/>
  <c r="G7" i="1" s="1"/>
  <c r="Y7" i="1" s="1"/>
  <c r="D8" i="1"/>
  <c r="F8" i="1" s="1"/>
  <c r="G8" i="1" s="1"/>
  <c r="D9" i="1"/>
  <c r="F9" i="1" s="1"/>
  <c r="G9" i="1" s="1"/>
  <c r="Y9" i="1" s="1"/>
  <c r="D10" i="1"/>
  <c r="F10" i="1" s="1"/>
  <c r="G10" i="1" s="1"/>
  <c r="D11" i="1"/>
  <c r="F11" i="1" s="1"/>
  <c r="G11" i="1" s="1"/>
  <c r="D12" i="1"/>
  <c r="F12" i="1" s="1"/>
  <c r="G12" i="1" s="1"/>
  <c r="P12" i="1" s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Y17" i="1" s="1"/>
  <c r="D18" i="1"/>
  <c r="F18" i="1" s="1"/>
  <c r="G18" i="1" s="1"/>
  <c r="D19" i="1"/>
  <c r="F19" i="1" s="1"/>
  <c r="G19" i="1" s="1"/>
  <c r="D20" i="1"/>
  <c r="F20" i="1" s="1"/>
  <c r="G20" i="1" s="1"/>
  <c r="P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Y25" i="1" s="1"/>
  <c r="D26" i="1"/>
  <c r="F26" i="1" s="1"/>
  <c r="G26" i="1" s="1"/>
  <c r="D27" i="1"/>
  <c r="F27" i="1" s="1"/>
  <c r="G27" i="1" s="1"/>
  <c r="D28" i="1"/>
  <c r="F28" i="1" s="1"/>
  <c r="G28" i="1" s="1"/>
  <c r="P28" i="1" s="1"/>
  <c r="D29" i="1"/>
  <c r="F29" i="1" s="1"/>
  <c r="G29" i="1" s="1"/>
  <c r="D30" i="1"/>
  <c r="F30" i="1" s="1"/>
  <c r="G30" i="1" s="1"/>
  <c r="D31" i="1"/>
  <c r="F31" i="1" s="1"/>
  <c r="G31" i="1" s="1"/>
  <c r="D36" i="1"/>
  <c r="D37" i="1"/>
  <c r="D38" i="1"/>
  <c r="F38" i="1" s="1"/>
  <c r="G38" i="1" s="1"/>
  <c r="D39" i="1"/>
  <c r="F39" i="1" s="1"/>
  <c r="G39" i="1" s="1"/>
  <c r="D40" i="1"/>
  <c r="F40" i="1" s="1"/>
  <c r="G40" i="1" s="1"/>
  <c r="D41" i="1"/>
  <c r="F41" i="1" s="1"/>
  <c r="G41" i="1" s="1"/>
  <c r="D42" i="1"/>
  <c r="F42" i="1" s="1"/>
  <c r="G42" i="1" s="1"/>
  <c r="P42" i="1" s="1"/>
  <c r="D43" i="1"/>
  <c r="F43" i="1" s="1"/>
  <c r="G43" i="1" s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G48" i="1" s="1"/>
  <c r="D49" i="1"/>
  <c r="F49" i="1" s="1"/>
  <c r="G49" i="1" s="1"/>
  <c r="D50" i="1"/>
  <c r="F50" i="1" s="1"/>
  <c r="G50" i="1" s="1"/>
  <c r="P50" i="1" s="1"/>
  <c r="D51" i="1"/>
  <c r="F51" i="1" s="1"/>
  <c r="G51" i="1" s="1"/>
  <c r="D52" i="1"/>
  <c r="F52" i="1" s="1"/>
  <c r="G52" i="1" s="1"/>
  <c r="D53" i="1"/>
  <c r="F53" i="1" s="1"/>
  <c r="G53" i="1" s="1"/>
  <c r="D54" i="1"/>
  <c r="F54" i="1" s="1"/>
  <c r="G54" i="1" s="1"/>
  <c r="D55" i="1"/>
  <c r="F55" i="1" s="1"/>
  <c r="G55" i="1" s="1"/>
  <c r="D56" i="1"/>
  <c r="F56" i="1" s="1"/>
  <c r="G56" i="1" s="1"/>
  <c r="D57" i="1"/>
  <c r="F57" i="1" s="1"/>
  <c r="G57" i="1" s="1"/>
  <c r="D58" i="1"/>
  <c r="F58" i="1" s="1"/>
  <c r="G58" i="1" s="1"/>
  <c r="P58" i="1" s="1"/>
  <c r="D59" i="1"/>
  <c r="F59" i="1" s="1"/>
  <c r="G59" i="1" s="1"/>
  <c r="D60" i="1"/>
  <c r="F60" i="1" s="1"/>
  <c r="G60" i="1" s="1"/>
  <c r="D61" i="1"/>
  <c r="F61" i="1" s="1"/>
  <c r="G61" i="1" s="1"/>
  <c r="D62" i="1"/>
  <c r="F62" i="1" s="1"/>
  <c r="G62" i="1" s="1"/>
  <c r="D5" i="1"/>
  <c r="U61" i="2"/>
  <c r="V61" i="2" s="1"/>
  <c r="N61" i="2"/>
  <c r="M61" i="2"/>
  <c r="D61" i="2"/>
  <c r="F61" i="2" s="1"/>
  <c r="G61" i="2" s="1"/>
  <c r="U60" i="2"/>
  <c r="V60" i="2" s="1"/>
  <c r="N60" i="2"/>
  <c r="M60" i="2"/>
  <c r="F60" i="2"/>
  <c r="G60" i="2" s="1"/>
  <c r="D60" i="2"/>
  <c r="V59" i="2"/>
  <c r="U59" i="2"/>
  <c r="N59" i="2"/>
  <c r="M59" i="2"/>
  <c r="D59" i="2"/>
  <c r="F59" i="2" s="1"/>
  <c r="G59" i="2" s="1"/>
  <c r="V58" i="2"/>
  <c r="U58" i="2"/>
  <c r="M58" i="2"/>
  <c r="N58" i="2" s="1"/>
  <c r="D58" i="2"/>
  <c r="F58" i="2" s="1"/>
  <c r="G58" i="2" s="1"/>
  <c r="V57" i="2"/>
  <c r="U57" i="2"/>
  <c r="M57" i="2"/>
  <c r="N57" i="2" s="1"/>
  <c r="F57" i="2"/>
  <c r="G57" i="2" s="1"/>
  <c r="D57" i="2"/>
  <c r="V56" i="2"/>
  <c r="U56" i="2"/>
  <c r="M56" i="2"/>
  <c r="N56" i="2" s="1"/>
  <c r="G56" i="2"/>
  <c r="P56" i="2" s="1"/>
  <c r="F56" i="2"/>
  <c r="D56" i="2"/>
  <c r="U55" i="2"/>
  <c r="V55" i="2" s="1"/>
  <c r="M55" i="2"/>
  <c r="N55" i="2" s="1"/>
  <c r="G55" i="2"/>
  <c r="F55" i="2"/>
  <c r="D55" i="2"/>
  <c r="U54" i="2"/>
  <c r="V54" i="2" s="1"/>
  <c r="N54" i="2"/>
  <c r="M54" i="2"/>
  <c r="G54" i="2"/>
  <c r="P54" i="2" s="1"/>
  <c r="F54" i="2"/>
  <c r="D54" i="2"/>
  <c r="U53" i="2"/>
  <c r="V53" i="2" s="1"/>
  <c r="N53" i="2"/>
  <c r="M53" i="2"/>
  <c r="D53" i="2"/>
  <c r="F53" i="2" s="1"/>
  <c r="G53" i="2" s="1"/>
  <c r="U52" i="2"/>
  <c r="V52" i="2" s="1"/>
  <c r="N52" i="2"/>
  <c r="M52" i="2"/>
  <c r="D52" i="2"/>
  <c r="F52" i="2" s="1"/>
  <c r="G52" i="2" s="1"/>
  <c r="V51" i="2"/>
  <c r="U51" i="2"/>
  <c r="N51" i="2"/>
  <c r="M51" i="2"/>
  <c r="D51" i="2"/>
  <c r="F51" i="2" s="1"/>
  <c r="G51" i="2" s="1"/>
  <c r="V50" i="2"/>
  <c r="U50" i="2"/>
  <c r="N50" i="2"/>
  <c r="M50" i="2"/>
  <c r="D50" i="2"/>
  <c r="F50" i="2" s="1"/>
  <c r="G50" i="2" s="1"/>
  <c r="V49" i="2"/>
  <c r="U49" i="2"/>
  <c r="M49" i="2"/>
  <c r="N49" i="2" s="1"/>
  <c r="F49" i="2"/>
  <c r="G49" i="2" s="1"/>
  <c r="D49" i="2"/>
  <c r="U48" i="2"/>
  <c r="V48" i="2" s="1"/>
  <c r="M48" i="2"/>
  <c r="N48" i="2" s="1"/>
  <c r="G48" i="2"/>
  <c r="F48" i="2"/>
  <c r="D48" i="2"/>
  <c r="U47" i="2"/>
  <c r="V47" i="2" s="1"/>
  <c r="M47" i="2"/>
  <c r="N47" i="2" s="1"/>
  <c r="G47" i="2"/>
  <c r="P47" i="2" s="1"/>
  <c r="F47" i="2"/>
  <c r="D47" i="2"/>
  <c r="U46" i="2"/>
  <c r="V46" i="2" s="1"/>
  <c r="N46" i="2"/>
  <c r="M46" i="2"/>
  <c r="D46" i="2"/>
  <c r="F46" i="2" s="1"/>
  <c r="G46" i="2" s="1"/>
  <c r="U45" i="2"/>
  <c r="V45" i="2" s="1"/>
  <c r="N45" i="2"/>
  <c r="M45" i="2"/>
  <c r="F45" i="2"/>
  <c r="G45" i="2" s="1"/>
  <c r="D45" i="2"/>
  <c r="U44" i="2"/>
  <c r="V44" i="2" s="1"/>
  <c r="N44" i="2"/>
  <c r="M44" i="2"/>
  <c r="D44" i="2"/>
  <c r="F44" i="2" s="1"/>
  <c r="G44" i="2" s="1"/>
  <c r="V43" i="2"/>
  <c r="U43" i="2"/>
  <c r="M43" i="2"/>
  <c r="N43" i="2" s="1"/>
  <c r="F43" i="2"/>
  <c r="G43" i="2" s="1"/>
  <c r="D43" i="2"/>
  <c r="V42" i="2"/>
  <c r="U42" i="2"/>
  <c r="N42" i="2"/>
  <c r="M42" i="2"/>
  <c r="D42" i="2"/>
  <c r="F42" i="2" s="1"/>
  <c r="G42" i="2" s="1"/>
  <c r="V41" i="2"/>
  <c r="U41" i="2"/>
  <c r="M41" i="2"/>
  <c r="N41" i="2" s="1"/>
  <c r="F41" i="2"/>
  <c r="G41" i="2" s="1"/>
  <c r="D41" i="2"/>
  <c r="U40" i="2"/>
  <c r="V40" i="2" s="1"/>
  <c r="M40" i="2"/>
  <c r="N40" i="2" s="1"/>
  <c r="G40" i="2"/>
  <c r="F40" i="2"/>
  <c r="D40" i="2"/>
  <c r="V39" i="2"/>
  <c r="U39" i="2"/>
  <c r="M39" i="2"/>
  <c r="N39" i="2" s="1"/>
  <c r="G39" i="2"/>
  <c r="P39" i="2" s="1"/>
  <c r="F39" i="2"/>
  <c r="D39" i="2"/>
  <c r="U38" i="2"/>
  <c r="V38" i="2" s="1"/>
  <c r="N38" i="2"/>
  <c r="M38" i="2"/>
  <c r="D38" i="2"/>
  <c r="F38" i="2" s="1"/>
  <c r="G38" i="2" s="1"/>
  <c r="U37" i="2"/>
  <c r="V37" i="2" s="1"/>
  <c r="N37" i="2"/>
  <c r="M37" i="2"/>
  <c r="F37" i="2"/>
  <c r="G37" i="2" s="1"/>
  <c r="D37" i="2"/>
  <c r="D36" i="2"/>
  <c r="D35" i="2"/>
  <c r="V31" i="2"/>
  <c r="U31" i="2"/>
  <c r="M31" i="2"/>
  <c r="N31" i="2" s="1"/>
  <c r="D31" i="2"/>
  <c r="F31" i="2" s="1"/>
  <c r="G31" i="2" s="1"/>
  <c r="V30" i="2"/>
  <c r="U30" i="2"/>
  <c r="N30" i="2"/>
  <c r="M30" i="2"/>
  <c r="F30" i="2"/>
  <c r="G30" i="2" s="1"/>
  <c r="D30" i="2"/>
  <c r="U29" i="2"/>
  <c r="V29" i="2" s="1"/>
  <c r="M29" i="2"/>
  <c r="N29" i="2" s="1"/>
  <c r="G29" i="2"/>
  <c r="F29" i="2"/>
  <c r="D29" i="2"/>
  <c r="U28" i="2"/>
  <c r="V28" i="2" s="1"/>
  <c r="M28" i="2"/>
  <c r="N28" i="2" s="1"/>
  <c r="G28" i="2"/>
  <c r="F28" i="2"/>
  <c r="D28" i="2"/>
  <c r="U27" i="2"/>
  <c r="V27" i="2" s="1"/>
  <c r="N27" i="2"/>
  <c r="M27" i="2"/>
  <c r="D27" i="2"/>
  <c r="F27" i="2" s="1"/>
  <c r="G27" i="2" s="1"/>
  <c r="V26" i="2"/>
  <c r="U26" i="2"/>
  <c r="N26" i="2"/>
  <c r="M26" i="2"/>
  <c r="F26" i="2"/>
  <c r="G26" i="2" s="1"/>
  <c r="D26" i="2"/>
  <c r="U25" i="2"/>
  <c r="V25" i="2" s="1"/>
  <c r="N25" i="2"/>
  <c r="M25" i="2"/>
  <c r="D25" i="2"/>
  <c r="F25" i="2" s="1"/>
  <c r="G25" i="2" s="1"/>
  <c r="V24" i="2"/>
  <c r="U24" i="2"/>
  <c r="M24" i="2"/>
  <c r="N24" i="2" s="1"/>
  <c r="P24" i="2" s="1"/>
  <c r="G24" i="2"/>
  <c r="X24" i="2" s="1"/>
  <c r="F24" i="2"/>
  <c r="D24" i="2"/>
  <c r="V23" i="2"/>
  <c r="U23" i="2"/>
  <c r="N23" i="2"/>
  <c r="M23" i="2"/>
  <c r="D23" i="2"/>
  <c r="F23" i="2" s="1"/>
  <c r="G23" i="2" s="1"/>
  <c r="V22" i="2"/>
  <c r="U22" i="2"/>
  <c r="N22" i="2"/>
  <c r="M22" i="2"/>
  <c r="F22" i="2"/>
  <c r="G22" i="2" s="1"/>
  <c r="D22" i="2"/>
  <c r="U21" i="2"/>
  <c r="V21" i="2" s="1"/>
  <c r="M21" i="2"/>
  <c r="N21" i="2" s="1"/>
  <c r="G21" i="2"/>
  <c r="F21" i="2"/>
  <c r="D21" i="2"/>
  <c r="V20" i="2"/>
  <c r="U20" i="2"/>
  <c r="M20" i="2"/>
  <c r="N20" i="2" s="1"/>
  <c r="G20" i="2"/>
  <c r="P20" i="2" s="1"/>
  <c r="F20" i="2"/>
  <c r="D20" i="2"/>
  <c r="V19" i="2"/>
  <c r="U19" i="2"/>
  <c r="N19" i="2"/>
  <c r="M19" i="2"/>
  <c r="D19" i="2"/>
  <c r="F19" i="2" s="1"/>
  <c r="G19" i="2" s="1"/>
  <c r="U18" i="2"/>
  <c r="V18" i="2" s="1"/>
  <c r="N18" i="2"/>
  <c r="M18" i="2"/>
  <c r="F18" i="2"/>
  <c r="G18" i="2" s="1"/>
  <c r="D18" i="2"/>
  <c r="U17" i="2"/>
  <c r="V17" i="2" s="1"/>
  <c r="N17" i="2"/>
  <c r="M17" i="2"/>
  <c r="D17" i="2"/>
  <c r="F17" i="2" s="1"/>
  <c r="G17" i="2" s="1"/>
  <c r="V16" i="2"/>
  <c r="U16" i="2"/>
  <c r="M16" i="2"/>
  <c r="N16" i="2" s="1"/>
  <c r="D16" i="2"/>
  <c r="F16" i="2" s="1"/>
  <c r="G16" i="2" s="1"/>
  <c r="V15" i="2"/>
  <c r="U15" i="2"/>
  <c r="M15" i="2"/>
  <c r="N15" i="2" s="1"/>
  <c r="D15" i="2"/>
  <c r="F15" i="2" s="1"/>
  <c r="G15" i="2" s="1"/>
  <c r="V14" i="2"/>
  <c r="U14" i="2"/>
  <c r="M14" i="2"/>
  <c r="N14" i="2" s="1"/>
  <c r="F14" i="2"/>
  <c r="G14" i="2" s="1"/>
  <c r="D14" i="2"/>
  <c r="U13" i="2"/>
  <c r="V13" i="2" s="1"/>
  <c r="M13" i="2"/>
  <c r="N13" i="2" s="1"/>
  <c r="G13" i="2"/>
  <c r="P13" i="2" s="1"/>
  <c r="F13" i="2"/>
  <c r="D13" i="2"/>
  <c r="V12" i="2"/>
  <c r="U12" i="2"/>
  <c r="M12" i="2"/>
  <c r="N12" i="2" s="1"/>
  <c r="G12" i="2"/>
  <c r="F12" i="2"/>
  <c r="D12" i="2"/>
  <c r="U11" i="2"/>
  <c r="V11" i="2" s="1"/>
  <c r="N11" i="2"/>
  <c r="M11" i="2"/>
  <c r="D11" i="2"/>
  <c r="F11" i="2" s="1"/>
  <c r="G11" i="2" s="1"/>
  <c r="U10" i="2"/>
  <c r="V10" i="2" s="1"/>
  <c r="N10" i="2"/>
  <c r="M10" i="2"/>
  <c r="F10" i="2"/>
  <c r="G10" i="2" s="1"/>
  <c r="D10" i="2"/>
  <c r="U9" i="2"/>
  <c r="V9" i="2" s="1"/>
  <c r="N9" i="2"/>
  <c r="M9" i="2"/>
  <c r="D9" i="2"/>
  <c r="F9" i="2" s="1"/>
  <c r="G9" i="2" s="1"/>
  <c r="V8" i="2"/>
  <c r="U8" i="2"/>
  <c r="N8" i="2"/>
  <c r="M8" i="2"/>
  <c r="F8" i="2"/>
  <c r="G8" i="2" s="1"/>
  <c r="D8" i="2"/>
  <c r="V7" i="2"/>
  <c r="U7" i="2"/>
  <c r="M7" i="2"/>
  <c r="N7" i="2" s="1"/>
  <c r="D7" i="2"/>
  <c r="F7" i="2" s="1"/>
  <c r="G7" i="2" s="1"/>
  <c r="D6" i="2"/>
  <c r="D5" i="2"/>
  <c r="P62" i="1" l="1"/>
  <c r="P54" i="1"/>
  <c r="P46" i="1"/>
  <c r="P38" i="1"/>
  <c r="P26" i="1"/>
  <c r="P18" i="1"/>
  <c r="P10" i="1"/>
  <c r="P56" i="1"/>
  <c r="P48" i="1"/>
  <c r="P40" i="1"/>
  <c r="P60" i="1"/>
  <c r="P52" i="1"/>
  <c r="P44" i="1"/>
  <c r="Y59" i="1"/>
  <c r="Y51" i="1"/>
  <c r="Y43" i="1"/>
  <c r="P31" i="1"/>
  <c r="P23" i="1"/>
  <c r="P15" i="1"/>
  <c r="Y24" i="1"/>
  <c r="Y16" i="1"/>
  <c r="Y8" i="1"/>
  <c r="P30" i="1"/>
  <c r="P22" i="1"/>
  <c r="P14" i="1"/>
  <c r="Y23" i="1"/>
  <c r="P57" i="1"/>
  <c r="P49" i="1"/>
  <c r="P41" i="1"/>
  <c r="P29" i="1"/>
  <c r="P21" i="1"/>
  <c r="P13" i="1"/>
  <c r="P51" i="1"/>
  <c r="P59" i="1"/>
  <c r="Y55" i="1"/>
  <c r="Y47" i="1"/>
  <c r="Y39" i="1"/>
  <c r="P27" i="1"/>
  <c r="P19" i="1"/>
  <c r="P11" i="1"/>
  <c r="P43" i="1"/>
  <c r="Y61" i="1"/>
  <c r="Y53" i="1"/>
  <c r="Y45" i="1"/>
  <c r="P55" i="1"/>
  <c r="P47" i="1"/>
  <c r="P39" i="1"/>
  <c r="P25" i="1"/>
  <c r="P17" i="1"/>
  <c r="P9" i="1"/>
  <c r="P24" i="1"/>
  <c r="P16" i="1"/>
  <c r="P8" i="1"/>
  <c r="P61" i="1"/>
  <c r="P53" i="1"/>
  <c r="P45" i="1"/>
  <c r="P7" i="1"/>
  <c r="Y62" i="1"/>
  <c r="Y54" i="1"/>
  <c r="Y46" i="1"/>
  <c r="Y15" i="1"/>
  <c r="Y31" i="1"/>
  <c r="Y30" i="1"/>
  <c r="Y22" i="1"/>
  <c r="Y14" i="1"/>
  <c r="Y60" i="1"/>
  <c r="Y52" i="1"/>
  <c r="Y44" i="1"/>
  <c r="Y29" i="1"/>
  <c r="Y21" i="1"/>
  <c r="Y13" i="1"/>
  <c r="Y28" i="1"/>
  <c r="Y20" i="1"/>
  <c r="Y12" i="1"/>
  <c r="Y58" i="1"/>
  <c r="Y50" i="1"/>
  <c r="Y42" i="1"/>
  <c r="Y27" i="1"/>
  <c r="Y19" i="1"/>
  <c r="Y11" i="1"/>
  <c r="Y57" i="1"/>
  <c r="Y49" i="1"/>
  <c r="Y41" i="1"/>
  <c r="Y26" i="1"/>
  <c r="Y18" i="1"/>
  <c r="Y10" i="1"/>
  <c r="Y56" i="1"/>
  <c r="Y48" i="1"/>
  <c r="Y40" i="1"/>
  <c r="H32" i="3"/>
  <c r="X7" i="2"/>
  <c r="P7" i="2"/>
  <c r="P23" i="2"/>
  <c r="X23" i="2"/>
  <c r="X26" i="2"/>
  <c r="P26" i="2"/>
  <c r="P29" i="2"/>
  <c r="X37" i="2"/>
  <c r="P37" i="2"/>
  <c r="P40" i="2"/>
  <c r="X42" i="2"/>
  <c r="P42" i="2"/>
  <c r="X52" i="2"/>
  <c r="P52" i="2"/>
  <c r="P55" i="2"/>
  <c r="X60" i="2"/>
  <c r="P60" i="2"/>
  <c r="X10" i="2"/>
  <c r="P10" i="2"/>
  <c r="X44" i="2"/>
  <c r="P44" i="2"/>
  <c r="X49" i="2"/>
  <c r="P49" i="2"/>
  <c r="X59" i="2"/>
  <c r="P59" i="2"/>
  <c r="P12" i="2"/>
  <c r="X22" i="2"/>
  <c r="P22" i="2"/>
  <c r="X25" i="2"/>
  <c r="P25" i="2"/>
  <c r="P28" i="2"/>
  <c r="P46" i="2"/>
  <c r="X46" i="2"/>
  <c r="X51" i="2"/>
  <c r="P51" i="2"/>
  <c r="P19" i="2"/>
  <c r="X19" i="2"/>
  <c r="X57" i="2"/>
  <c r="P57" i="2"/>
  <c r="X30" i="2"/>
  <c r="P30" i="2"/>
  <c r="X41" i="2"/>
  <c r="P41" i="2"/>
  <c r="X53" i="2"/>
  <c r="P53" i="2"/>
  <c r="X61" i="2"/>
  <c r="P61" i="2"/>
  <c r="X17" i="2"/>
  <c r="P17" i="2"/>
  <c r="X31" i="2"/>
  <c r="P31" i="2"/>
  <c r="X9" i="2"/>
  <c r="P9" i="2"/>
  <c r="P38" i="2"/>
  <c r="X38" i="2"/>
  <c r="P11" i="2"/>
  <c r="X11" i="2"/>
  <c r="X14" i="2"/>
  <c r="P14" i="2"/>
  <c r="X16" i="2"/>
  <c r="P16" i="2"/>
  <c r="P27" i="2"/>
  <c r="X27" i="2"/>
  <c r="X18" i="2"/>
  <c r="P18" i="2"/>
  <c r="X43" i="2"/>
  <c r="P43" i="2"/>
  <c r="P48" i="2"/>
  <c r="P50" i="2"/>
  <c r="X50" i="2"/>
  <c r="X58" i="2"/>
  <c r="P58" i="2"/>
  <c r="P15" i="2"/>
  <c r="X15" i="2"/>
  <c r="X8" i="2"/>
  <c r="P8" i="2"/>
  <c r="P21" i="2"/>
  <c r="X45" i="2"/>
  <c r="P45" i="2"/>
  <c r="X54" i="2"/>
  <c r="X12" i="2"/>
  <c r="X20" i="2"/>
  <c r="X28" i="2"/>
  <c r="X39" i="2"/>
  <c r="X47" i="2"/>
  <c r="X55" i="2"/>
  <c r="X13" i="2"/>
  <c r="X21" i="2"/>
  <c r="X29" i="2"/>
  <c r="X40" i="2"/>
  <c r="X48" i="2"/>
  <c r="X56" i="2"/>
</calcChain>
</file>

<file path=xl/sharedStrings.xml><?xml version="1.0" encoding="utf-8"?>
<sst xmlns="http://schemas.openxmlformats.org/spreadsheetml/2006/main" count="438" uniqueCount="320">
  <si>
    <t>Test</t>
  </si>
  <si>
    <t>Name</t>
  </si>
  <si>
    <t>Mean</t>
  </si>
  <si>
    <t>Yield Estimate: 100 %(1 passed/1 pts)     Confidence Level: &lt;not set&gt;   Filter: &lt;not set&gt;</t>
  </si>
  <si>
    <t>chandu:P_ratioed_NOR:1</t>
  </si>
  <si>
    <t>frequency(VT("/Pout"))(summary)</t>
  </si>
  <si>
    <t>frequency(VT("/Pout"))</t>
  </si>
  <si>
    <t>frequency(VT("/Pout"))_T100_0</t>
  </si>
  <si>
    <t>frequency(VT("/Pout"))_T100_1</t>
  </si>
  <si>
    <t>frequency(VT("/Pout"))_T100_2</t>
  </si>
  <si>
    <t>frequency(VT("/Pout"))_T100_3</t>
  </si>
  <si>
    <t>frequency(VT("/Pout"))_T100_4</t>
  </si>
  <si>
    <t>frequency(VT("/Pout"))_T10_0</t>
  </si>
  <si>
    <t>frequency(VT("/Pout"))_T10_1</t>
  </si>
  <si>
    <t>frequency(VT("/Pout"))_T10_2</t>
  </si>
  <si>
    <t>frequency(VT("/Pout"))_T10_3</t>
  </si>
  <si>
    <t>frequency(VT("/Pout"))_T10_4</t>
  </si>
  <si>
    <t>frequency(VT("/Pout"))_T40_0</t>
  </si>
  <si>
    <t>frequency(VT("/Pout"))_T40_1</t>
  </si>
  <si>
    <t>frequency(VT("/Pout"))_T40_2</t>
  </si>
  <si>
    <t>frequency(VT("/Pout"))_T40_3</t>
  </si>
  <si>
    <t>frequency(VT("/Pout"))_T40_4</t>
  </si>
  <si>
    <t>frequency(VT("/Pout"))_T60_0</t>
  </si>
  <si>
    <t>frequency(VT("/Pout"))_T60_1</t>
  </si>
  <si>
    <t>frequency(VT("/Pout"))_T60_2</t>
  </si>
  <si>
    <t>frequency(VT("/Pout"))_T60_3</t>
  </si>
  <si>
    <t>frequency(VT("/Pout"))_T60_4</t>
  </si>
  <si>
    <t>frequency(VT("/Pout"))_T80_0</t>
  </si>
  <si>
    <t>frequency(VT("/Pout"))_T80_1</t>
  </si>
  <si>
    <t>frequency(VT("/Pout"))_T80_2</t>
  </si>
  <si>
    <t>frequency(VT("/Pout"))_T80_3</t>
  </si>
  <si>
    <t>frequency(VT("/Pout"))_T80_4</t>
  </si>
  <si>
    <t>OP("/PM0" "vth")(summary)</t>
  </si>
  <si>
    <t>OP("/PM0" "vth")</t>
  </si>
  <si>
    <t>OP("/PM0" "vth")_T100_0</t>
  </si>
  <si>
    <t>OP("/PM0" "vth")_T100_1</t>
  </si>
  <si>
    <t>OP("/PM0" "vth")_T100_2</t>
  </si>
  <si>
    <t>OP("/PM0" "vth")_T100_3</t>
  </si>
  <si>
    <t>OP("/PM0" "vth")_T100_4</t>
  </si>
  <si>
    <t>OP("/PM0" "vth")_T10_0</t>
  </si>
  <si>
    <t>OP("/PM0" "vth")_T10_1</t>
  </si>
  <si>
    <t>OP("/PM0" "vth")_T10_2</t>
  </si>
  <si>
    <t>OP("/PM0" "vth")_T10_3</t>
  </si>
  <si>
    <t>OP("/PM0" "vth")_T10_4</t>
  </si>
  <si>
    <t>OP("/PM0" "vth")_T40_0</t>
  </si>
  <si>
    <t>OP("/PM0" "vth")_T40_1</t>
  </si>
  <si>
    <t>OP("/PM0" "vth")_T40_2</t>
  </si>
  <si>
    <t>OP("/PM0" "vth")_T40_3</t>
  </si>
  <si>
    <t>OP("/PM0" "vth")_T40_4</t>
  </si>
  <si>
    <t>OP("/PM0" "vth")_T60_0</t>
  </si>
  <si>
    <t>OP("/PM0" "vth")_T60_1</t>
  </si>
  <si>
    <t>OP("/PM0" "vth")_T60_2</t>
  </si>
  <si>
    <t>OP("/PM0" "vth")_T60_3</t>
  </si>
  <si>
    <t>OP("/PM0" "vth")_T60_4</t>
  </si>
  <si>
    <t>OP("/PM0" "vth")_T80_0</t>
  </si>
  <si>
    <t>OP("/PM0" "vth")_T80_1</t>
  </si>
  <si>
    <t>OP("/PM0" "vth")_T80_2</t>
  </si>
  <si>
    <t>OP("/PM0" "vth")_T80_3</t>
  </si>
  <si>
    <t>OP("/PM0" "vth")_T80_4</t>
  </si>
  <si>
    <t>OP("/NM0" "vth")(summary)</t>
  </si>
  <si>
    <t>OP("/NM0" "vth")</t>
  </si>
  <si>
    <t>OP("/NM0" "vth")_T100_0</t>
  </si>
  <si>
    <t>OP("/NM0" "vth")_T100_1</t>
  </si>
  <si>
    <t>OP("/NM0" "vth")_T100_2</t>
  </si>
  <si>
    <t>OP("/NM0" "vth")_T100_3</t>
  </si>
  <si>
    <t>OP("/NM0" "vth")_T100_4</t>
  </si>
  <si>
    <t>OP("/NM0" "vth")_T10_0</t>
  </si>
  <si>
    <t>OP("/NM0" "vth")_T10_1</t>
  </si>
  <si>
    <t>OP("/NM0" "vth")_T10_2</t>
  </si>
  <si>
    <t>OP("/NM0" "vth")_T10_3</t>
  </si>
  <si>
    <t>OP("/NM0" "vth")_T10_4</t>
  </si>
  <si>
    <t>OP("/NM0" "vth")_T40_0</t>
  </si>
  <si>
    <t>OP("/NM0" "vth")_T40_1</t>
  </si>
  <si>
    <t>OP("/NM0" "vth")_T40_2</t>
  </si>
  <si>
    <t>OP("/NM0" "vth")_T40_3</t>
  </si>
  <si>
    <t>OP("/NM0" "vth")_T40_4</t>
  </si>
  <si>
    <t>OP("/NM0" "vth")_T60_0</t>
  </si>
  <si>
    <t>OP("/NM0" "vth")_T60_1</t>
  </si>
  <si>
    <t>OP("/NM0" "vth")_T60_2</t>
  </si>
  <si>
    <t>OP("/NM0" "vth")_T60_3</t>
  </si>
  <si>
    <t>OP("/NM0" "vth")_T60_4</t>
  </si>
  <si>
    <t>OP("/NM0" "vth")_T80_0</t>
  </si>
  <si>
    <t>OP("/NM0" "vth")_T80_1</t>
  </si>
  <si>
    <t>OP("/NM0" "vth")_T80_2</t>
  </si>
  <si>
    <t>OP("/NM0" "vth")_T80_3</t>
  </si>
  <si>
    <t>OP("/NM0" "vth")_T80_4</t>
  </si>
  <si>
    <t>average(getData(":pwr" ?result "tran"))(summary)</t>
  </si>
  <si>
    <t>average(getData(":pwr" ?result "tran"))</t>
  </si>
  <si>
    <t>average(getData(":pwr" ?result "tran"))_T100_0</t>
  </si>
  <si>
    <t>average(getData(":pwr" ?result "tran"))_T100_1</t>
  </si>
  <si>
    <t>average(getData(":pwr" ?result "tran"))_T100_2</t>
  </si>
  <si>
    <t>average(getData(":pwr" ?result "tran"))_T100_3</t>
  </si>
  <si>
    <t>average(getData(":pwr" ?result "tran"))_T100_4</t>
  </si>
  <si>
    <t>average(getData(":pwr" ?result "tran"))_T10_0</t>
  </si>
  <si>
    <t>average(getData(":pwr" ?result "tran"))_T10_1</t>
  </si>
  <si>
    <t>average(getData(":pwr" ?result "tran"))_T10_2</t>
  </si>
  <si>
    <t>average(getData(":pwr" ?result "tran"))_T10_3</t>
  </si>
  <si>
    <t>average(getData(":pwr" ?result "tran"))_T10_4</t>
  </si>
  <si>
    <t>average(getData(":pwr" ?result "tran"))_T40_0</t>
  </si>
  <si>
    <t>average(getData(":pwr" ?result "tran"))_T40_1</t>
  </si>
  <si>
    <t>average(getData(":pwr" ?result "tran"))_T40_2</t>
  </si>
  <si>
    <t>average(getData(":pwr" ?result "tran"))_T40_3</t>
  </si>
  <si>
    <t>average(getData(":pwr" ?result "tran"))_T40_4</t>
  </si>
  <si>
    <t>average(getData(":pwr" ?result "tran"))_T60_0</t>
  </si>
  <si>
    <t>average(getData(":pwr" ?result "tran"))_T60_1</t>
  </si>
  <si>
    <t>average(getData(":pwr" ?result "tran"))_T60_2</t>
  </si>
  <si>
    <t>average(getData(":pwr" ?result "tran"))_T60_3</t>
  </si>
  <si>
    <t>average(getData(":pwr" ?result "tran"))_T60_4</t>
  </si>
  <si>
    <t>average(getData(":pwr" ?result "tran"))_T80_0</t>
  </si>
  <si>
    <t>average(getData(":pwr" ?result "tran"))_T80_1</t>
  </si>
  <si>
    <t>average(getData(":pwr" ?result "tran"))_T80_2</t>
  </si>
  <si>
    <t>average(getData(":pwr" ?result "tran"))_T80_3</t>
  </si>
  <si>
    <t>average(getData(":pwr" ?result "tran"))_T80_4</t>
  </si>
  <si>
    <t>chandu:N_ratioed_NAND:1</t>
  </si>
  <si>
    <t>frequency(VT("/Nout"))(summary)</t>
  </si>
  <si>
    <t>frequency(VT("/Nout"))</t>
  </si>
  <si>
    <t>frequency(VT("/Nout"))_T100_0</t>
  </si>
  <si>
    <t>frequency(VT("/Nout"))_T100_1</t>
  </si>
  <si>
    <t>frequency(VT("/Nout"))_T100_2</t>
  </si>
  <si>
    <t>frequency(VT("/Nout"))_T100_3</t>
  </si>
  <si>
    <t>frequency(VT("/Nout"))_T100_4</t>
  </si>
  <si>
    <t>frequency(VT("/Nout"))_T10_0</t>
  </si>
  <si>
    <t>frequency(VT("/Nout"))_T10_1</t>
  </si>
  <si>
    <t>frequency(VT("/Nout"))_T10_2</t>
  </si>
  <si>
    <t>frequency(VT("/Nout"))_T10_3</t>
  </si>
  <si>
    <t>frequency(VT("/Nout"))_T10_4</t>
  </si>
  <si>
    <t>frequency(VT("/Nout"))_T40_0</t>
  </si>
  <si>
    <t>frequency(VT("/Nout"))_T40_1</t>
  </si>
  <si>
    <t>frequency(VT("/Nout"))_T40_2</t>
  </si>
  <si>
    <t>frequency(VT("/Nout"))_T40_3</t>
  </si>
  <si>
    <t>frequency(VT("/Nout"))_T40_4</t>
  </si>
  <si>
    <t>frequency(VT("/Nout"))_T60_0</t>
  </si>
  <si>
    <t>frequency(VT("/Nout"))_T60_1</t>
  </si>
  <si>
    <t>frequency(VT("/Nout"))_T60_2</t>
  </si>
  <si>
    <t>frequency(VT("/Nout"))_T60_3</t>
  </si>
  <si>
    <t>frequency(VT("/Nout"))_T60_4</t>
  </si>
  <si>
    <t>frequency(VT("/Nout"))_T80_0</t>
  </si>
  <si>
    <t>frequency(VT("/Nout"))_T80_1</t>
  </si>
  <si>
    <t>frequency(VT("/Nout"))_T80_2</t>
  </si>
  <si>
    <t>frequency(VT("/Nout"))_T80_3</t>
  </si>
  <si>
    <t>frequency(VT("/Nout"))_T80_4</t>
  </si>
  <si>
    <t>OP("/NM2" "vth")(summary)</t>
  </si>
  <si>
    <t>OP("/NM2" "vth")</t>
  </si>
  <si>
    <t>OP("/NM2" "vth")_T100_0</t>
  </si>
  <si>
    <t>OP("/NM2" "vth")_T100_1</t>
  </si>
  <si>
    <t>OP("/NM2" "vth")_T100_2</t>
  </si>
  <si>
    <t>OP("/NM2" "vth")_T100_3</t>
  </si>
  <si>
    <t>OP("/NM2" "vth")_T100_4</t>
  </si>
  <si>
    <t>OP("/NM2" "vth")_T10_0</t>
  </si>
  <si>
    <t>OP("/NM2" "vth")_T10_1</t>
  </si>
  <si>
    <t>OP("/NM2" "vth")_T10_2</t>
  </si>
  <si>
    <t>OP("/NM2" "vth")_T10_3</t>
  </si>
  <si>
    <t>OP("/NM2" "vth")_T10_4</t>
  </si>
  <si>
    <t>OP("/NM2" "vth")_T40_0</t>
  </si>
  <si>
    <t>OP("/NM2" "vth")_T40_1</t>
  </si>
  <si>
    <t>OP("/NM2" "vth")_T40_2</t>
  </si>
  <si>
    <t>OP("/NM2" "vth")_T40_3</t>
  </si>
  <si>
    <t>OP("/NM2" "vth")_T40_4</t>
  </si>
  <si>
    <t>OP("/NM2" "vth")_T60_0</t>
  </si>
  <si>
    <t>OP("/NM2" "vth")_T60_1</t>
  </si>
  <si>
    <t>OP("/NM2" "vth")_T60_2</t>
  </si>
  <si>
    <t>OP("/NM2" "vth")_T60_3</t>
  </si>
  <si>
    <t>OP("/NM2" "vth")_T60_4</t>
  </si>
  <si>
    <t>OP("/NM2" "vth")_T80_0</t>
  </si>
  <si>
    <t>OP("/NM2" "vth")_T80_1</t>
  </si>
  <si>
    <t>OP("/NM2" "vth")_T80_2</t>
  </si>
  <si>
    <t>OP("/NM2" "vth")_T80_3</t>
  </si>
  <si>
    <t>OP("/NM2" "vth")_T80_4</t>
  </si>
  <si>
    <t>chandu:Ratioedinverter21satge:1</t>
  </si>
  <si>
    <t>time</t>
  </si>
  <si>
    <t>T0</t>
  </si>
  <si>
    <t>delta</t>
  </si>
  <si>
    <t>NUMER</t>
  </si>
  <si>
    <t>V0</t>
  </si>
  <si>
    <t>DENOMI</t>
  </si>
  <si>
    <t>SENSITIVITY</t>
  </si>
  <si>
    <t>sensitivity</t>
  </si>
  <si>
    <t>frequency(VT("/PmosOUT"))(summary)</t>
  </si>
  <si>
    <t>OP("/NM23" "vth")(summary)</t>
  </si>
  <si>
    <t>frequency(VT("/PmosOUT"))</t>
  </si>
  <si>
    <t>OP("/NM23" "vth")</t>
  </si>
  <si>
    <t>frequency(VT("/PmosOUT"))_T100_0</t>
  </si>
  <si>
    <t>OP("/NM23" "vth")_T100_0</t>
  </si>
  <si>
    <t>frequency(VT("/PmosOUT"))_T100_1</t>
  </si>
  <si>
    <t>OP("/NM23" "vth")_T100_1</t>
  </si>
  <si>
    <t>frequency(VT("/PmosOUT"))_T100_2</t>
  </si>
  <si>
    <t>OP("/NM23" "vth")_T100_2</t>
  </si>
  <si>
    <t>frequency(VT("/PmosOUT"))_T100_3</t>
  </si>
  <si>
    <t>OP("/NM23" "vth")_T100_3</t>
  </si>
  <si>
    <t>frequency(VT("/PmosOUT"))_T100_4</t>
  </si>
  <si>
    <t>OP("/NM23" "vth")_T100_4</t>
  </si>
  <si>
    <t>frequency(VT("/PmosOUT"))_T10_0</t>
  </si>
  <si>
    <t>OP("/NM23" "vth")_T10_0</t>
  </si>
  <si>
    <t>frequency(VT("/PmosOUT"))_T10_1</t>
  </si>
  <si>
    <t>OP("/NM23" "vth")_T10_1</t>
  </si>
  <si>
    <t>frequency(VT("/PmosOUT"))_T10_2</t>
  </si>
  <si>
    <t>OP("/NM23" "vth")_T10_2</t>
  </si>
  <si>
    <t>frequency(VT("/PmosOUT"))_T10_3</t>
  </si>
  <si>
    <t>OP("/NM23" "vth")_T10_3</t>
  </si>
  <si>
    <t>frequency(VT("/PmosOUT"))_T10_4</t>
  </si>
  <si>
    <t>OP("/NM23" "vth")_T10_4</t>
  </si>
  <si>
    <t>frequency(VT("/PmosOUT"))_T40_0</t>
  </si>
  <si>
    <t>OP("/NM23" "vth")_T40_0</t>
  </si>
  <si>
    <t>frequency(VT("/PmosOUT"))_T40_1</t>
  </si>
  <si>
    <t>OP("/NM23" "vth")_T40_1</t>
  </si>
  <si>
    <t>frequency(VT("/PmosOUT"))_T40_2</t>
  </si>
  <si>
    <t>OP("/NM23" "vth")_T40_2</t>
  </si>
  <si>
    <t>frequency(VT("/PmosOUT"))_T40_3</t>
  </si>
  <si>
    <t>OP("/NM23" "vth")_T40_3</t>
  </si>
  <si>
    <t>frequency(VT("/PmosOUT"))_T40_4</t>
  </si>
  <si>
    <t>OP("/NM23" "vth")_T40_4</t>
  </si>
  <si>
    <t>frequency(VT("/PmosOUT"))_T60_0</t>
  </si>
  <si>
    <t>OP("/NM23" "vth")_T60_0</t>
  </si>
  <si>
    <t>frequency(VT("/PmosOUT"))_T60_1</t>
  </si>
  <si>
    <t>OP("/NM23" "vth")_T60_1</t>
  </si>
  <si>
    <t>frequency(VT("/PmosOUT"))_T60_2</t>
  </si>
  <si>
    <t>OP("/NM23" "vth")_T60_2</t>
  </si>
  <si>
    <t>frequency(VT("/PmosOUT"))_T60_3</t>
  </si>
  <si>
    <t>OP("/NM23" "vth")_T60_3</t>
  </si>
  <si>
    <t>frequency(VT("/PmosOUT"))_T60_4</t>
  </si>
  <si>
    <t>OP("/NM23" "vth")_T60_4</t>
  </si>
  <si>
    <t>frequency(VT("/PmosOUT"))_T80_0</t>
  </si>
  <si>
    <t>OP("/NM23" "vth")_T80_0</t>
  </si>
  <si>
    <t>frequency(VT("/PmosOUT"))_T80_1</t>
  </si>
  <si>
    <t>OP("/NM23" "vth")_T80_1</t>
  </si>
  <si>
    <t>frequency(VT("/PmosOUT"))_T80_2</t>
  </si>
  <si>
    <t>OP("/NM23" "vth")_T80_2</t>
  </si>
  <si>
    <t>frequency(VT("/PmosOUT"))_T80_3</t>
  </si>
  <si>
    <t>OP("/NM23" "vth")_T80_3</t>
  </si>
  <si>
    <t>frequency(VT("/PmosOUT"))_T80_4</t>
  </si>
  <si>
    <t>OP("/NM23" "vth")_T80_4</t>
  </si>
  <si>
    <t>frequency(VT("/NmosOUT"))(summary)</t>
  </si>
  <si>
    <t>OP("/NM25" "vth")(summary)</t>
  </si>
  <si>
    <t>OP("/PM85" "vth")(summary)</t>
  </si>
  <si>
    <t>frequency(VT("/NmosOUT"))</t>
  </si>
  <si>
    <t>OP("/NM25" "vth")</t>
  </si>
  <si>
    <t>OP("/PM85" "vth")</t>
  </si>
  <si>
    <t>frequency(VT("/NmosOUT"))_T100_0</t>
  </si>
  <si>
    <t>OP("/NM25" "vth")_T100_0</t>
  </si>
  <si>
    <t>OP("/PM85" "vth")_T100_0</t>
  </si>
  <si>
    <t>frequency(VT("/NmosOUT"))_T100_1</t>
  </si>
  <si>
    <t>OP("/NM25" "vth")_T100_1</t>
  </si>
  <si>
    <t>OP("/PM85" "vth")_T100_1</t>
  </si>
  <si>
    <t>frequency(VT("/NmosOUT"))_T100_2</t>
  </si>
  <si>
    <t>OP("/NM25" "vth")_T100_2</t>
  </si>
  <si>
    <t>OP("/PM85" "vth")_T100_2</t>
  </si>
  <si>
    <t>frequency(VT("/NmosOUT"))_T100_3</t>
  </si>
  <si>
    <t>OP("/NM25" "vth")_T100_3</t>
  </si>
  <si>
    <t>OP("/PM85" "vth")_T100_3</t>
  </si>
  <si>
    <t>frequency(VT("/NmosOUT"))_T100_4</t>
  </si>
  <si>
    <t>OP("/NM25" "vth")_T100_4</t>
  </si>
  <si>
    <t>OP("/PM85" "vth")_T100_4</t>
  </si>
  <si>
    <t>frequency(VT("/NmosOUT"))_T10_0</t>
  </si>
  <si>
    <t>OP("/NM25" "vth")_T10_0</t>
  </si>
  <si>
    <t>OP("/PM85" "vth")_T10_0</t>
  </si>
  <si>
    <t>frequency(VT("/NmosOUT"))_T10_1</t>
  </si>
  <si>
    <t>OP("/NM25" "vth")_T10_1</t>
  </si>
  <si>
    <t>OP("/PM85" "vth")_T10_1</t>
  </si>
  <si>
    <t>frequency(VT("/NmosOUT"))_T10_2</t>
  </si>
  <si>
    <t>OP("/NM25" "vth")_T10_2</t>
  </si>
  <si>
    <t>OP("/PM85" "vth")_T10_2</t>
  </si>
  <si>
    <t>frequency(VT("/NmosOUT"))_T10_3</t>
  </si>
  <si>
    <t>OP("/NM25" "vth")_T10_3</t>
  </si>
  <si>
    <t>OP("/PM85" "vth")_T10_3</t>
  </si>
  <si>
    <t>frequency(VT("/NmosOUT"))_T10_4</t>
  </si>
  <si>
    <t>OP("/NM25" "vth")_T10_4</t>
  </si>
  <si>
    <t>OP("/PM85" "vth")_T10_4</t>
  </si>
  <si>
    <t>frequency(VT("/NmosOUT"))_T40_0</t>
  </si>
  <si>
    <t>OP("/NM25" "vth")_T40_0</t>
  </si>
  <si>
    <t>OP("/PM85" "vth")_T40_0</t>
  </si>
  <si>
    <t>frequency(VT("/NmosOUT"))_T40_1</t>
  </si>
  <si>
    <t>OP("/NM25" "vth")_T40_1</t>
  </si>
  <si>
    <t>OP("/PM85" "vth")_T40_1</t>
  </si>
  <si>
    <t>frequency(VT("/NmosOUT"))_T40_2</t>
  </si>
  <si>
    <t>OP("/NM25" "vth")_T40_2</t>
  </si>
  <si>
    <t>OP("/PM85" "vth")_T40_2</t>
  </si>
  <si>
    <t>frequency(VT("/NmosOUT"))_T40_3</t>
  </si>
  <si>
    <t>OP("/NM25" "vth")_T40_3</t>
  </si>
  <si>
    <t>OP("/PM85" "vth")_T40_3</t>
  </si>
  <si>
    <t>frequency(VT("/NmosOUT"))_T40_4</t>
  </si>
  <si>
    <t>OP("/NM25" "vth")_T40_4</t>
  </si>
  <si>
    <t>OP("/PM85" "vth")_T40_4</t>
  </si>
  <si>
    <t>frequency(VT("/NmosOUT"))_T60_0</t>
  </si>
  <si>
    <t>OP("/NM25" "vth")_T60_0</t>
  </si>
  <si>
    <t>OP("/PM85" "vth")_T60_0</t>
  </si>
  <si>
    <t>frequency(VT("/NmosOUT"))_T60_1</t>
  </si>
  <si>
    <t>OP("/NM25" "vth")_T60_1</t>
  </si>
  <si>
    <t>OP("/PM85" "vth")_T60_1</t>
  </si>
  <si>
    <t>frequency(VT("/NmosOUT"))_T60_2</t>
  </si>
  <si>
    <t>OP("/NM25" "vth")_T60_2</t>
  </si>
  <si>
    <t>OP("/PM85" "vth")_T60_2</t>
  </si>
  <si>
    <t>frequency(VT("/NmosOUT"))_T60_3</t>
  </si>
  <si>
    <t>OP("/NM25" "vth")_T60_3</t>
  </si>
  <si>
    <t>OP("/PM85" "vth")_T60_3</t>
  </si>
  <si>
    <t>frequency(VT("/NmosOUT"))_T60_4</t>
  </si>
  <si>
    <t>OP("/NM25" "vth")_T60_4</t>
  </si>
  <si>
    <t>OP("/PM85" "vth")_T60_4</t>
  </si>
  <si>
    <t>frequency(VT("/NmosOUT"))_T80_0</t>
  </si>
  <si>
    <t>OP("/NM25" "vth")_T80_0</t>
  </si>
  <si>
    <t>OP("/PM85" "vth")_T80_0</t>
  </si>
  <si>
    <t>frequency(VT("/NmosOUT"))_T80_1</t>
  </si>
  <si>
    <t>OP("/NM25" "vth")_T80_1</t>
  </si>
  <si>
    <t>OP("/PM85" "vth")_T80_1</t>
  </si>
  <si>
    <t>frequency(VT("/NmosOUT"))_T80_2</t>
  </si>
  <si>
    <t>OP("/NM25" "vth")_T80_2</t>
  </si>
  <si>
    <t>OP("/PM85" "vth")_T80_2</t>
  </si>
  <si>
    <t>frequency(VT("/NmosOUT"))_T80_3</t>
  </si>
  <si>
    <t>OP("/NM25" "vth")_T80_3</t>
  </si>
  <si>
    <t>OP("/PM85" "vth")_T80_3</t>
  </si>
  <si>
    <t>frequency(VT("/NmosOUT"))_T80_4</t>
  </si>
  <si>
    <t>OP("/NM25" "vth")_T80_4</t>
  </si>
  <si>
    <t>OP("/PM85" "vth")_T80_4</t>
  </si>
  <si>
    <t>TIME</t>
  </si>
  <si>
    <t>Proposed</t>
  </si>
  <si>
    <t>Ratioed</t>
  </si>
  <si>
    <t>complementary</t>
  </si>
  <si>
    <t>Power in mW</t>
  </si>
  <si>
    <t>12% lesser power consumption</t>
  </si>
  <si>
    <t>for N delay Cell</t>
  </si>
  <si>
    <t>for P delay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</si>
</sst>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1" fontId="16" fillId="0" borderId="0" xfId="0" applyNumberFormat="1" applyFont="1"/>
    <xf numFmtId="11" fontId="18" fillId="0" borderId="0" xfId="0" applyNumberFormat="1" applyFont="1"/>
    <xf numFmtId="11" fontId="19" fillId="0" borderId="0" xfId="0" applyNumberFormat="1" applyFont="1"/>
    <xf numFmtId="11" fontId="20" fillId="0" borderId="0" xfId="0" applyNumberFormat="1" applyFont="1"/>
    <xf numFmtId="11" fontId="21" fillId="0" borderId="0" xfId="0" applyNumberFormat="1" applyFont="1"/>
    <xf numFmtId="11" fontId="22" fillId="0" borderId="0" xfId="0" applyNumberFormat="1" applyFont="1"/>
    <xf numFmtId="11" fontId="23" fillId="0" borderId="0" xfId="0" applyNumberFormat="1" applyFont="1"/>
    <xf numFmtId="11" fontId="24" fillId="0" borderId="0" xfId="0" applyNumberFormat="1" applyFont="1"/>
    <xf numFmtId="0" fontId="26" fillId="0" borderId="0" xfId="0" applyFont="1"/>
    <xf numFmtId="11" fontId="26" fillId="0" borderId="0" xfId="0" applyNumberFormat="1" applyFont="1"/>
    <xf numFmtId="0" fontId="27" fillId="0" borderId="0" xfId="0" applyFont="1"/>
    <xf numFmtId="11" fontId="27" fillId="0" borderId="0" xfId="0" applyNumberFormat="1" applyFont="1"/>
    <xf numFmtId="0" fontId="16" fillId="33" borderId="0" xfId="0" applyFont="1" applyFill="1"/>
    <xf numFmtId="11" fontId="28" fillId="0" borderId="0" xfId="0" applyNumberFormat="1" applyFont="1"/>
    <xf numFmtId="0" fontId="16" fillId="34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</a:t>
            </a:r>
            <a:r>
              <a:rPr lang="en-IN" baseline="0"/>
              <a:t>-sensitive corner map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R_NAND_NOR!$S$13:$S$16</c:f>
              <c:numCache>
                <c:formatCode>0.00E+00</c:formatCode>
                <c:ptCount val="4"/>
                <c:pt idx="0">
                  <c:v>0.68030000000000002</c:v>
                </c:pt>
                <c:pt idx="1">
                  <c:v>0.63639999999999997</c:v>
                </c:pt>
                <c:pt idx="2">
                  <c:v>0.54210000000000003</c:v>
                </c:pt>
                <c:pt idx="3">
                  <c:v>0.49980000000000002</c:v>
                </c:pt>
              </c:numCache>
            </c:numRef>
          </c:xVal>
          <c:yVal>
            <c:numRef>
              <c:f>R_NAND_NOR!$N$13:$N$16</c:f>
              <c:numCache>
                <c:formatCode>0.00E+00</c:formatCode>
                <c:ptCount val="4"/>
                <c:pt idx="0">
                  <c:v>0.64949999999999997</c:v>
                </c:pt>
                <c:pt idx="1">
                  <c:v>0.52829999999999999</c:v>
                </c:pt>
                <c:pt idx="2">
                  <c:v>0.60509999999999997</c:v>
                </c:pt>
                <c:pt idx="3">
                  <c:v>0.48809999999999998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C-4BED-B783-44E36726660E}"/>
            </c:ext>
          </c:extLst>
        </c:ser>
        <c:ser>
          <c:idx val="1"/>
          <c:order val="1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R_NAND_NOR!$S$18:$S$21</c:f>
              <c:numCache>
                <c:formatCode>0.00E+00</c:formatCode>
                <c:ptCount val="4"/>
                <c:pt idx="0">
                  <c:v>0.67520000000000002</c:v>
                </c:pt>
                <c:pt idx="1">
                  <c:v>0.63180000000000003</c:v>
                </c:pt>
                <c:pt idx="2">
                  <c:v>0.53739999999999999</c:v>
                </c:pt>
                <c:pt idx="3">
                  <c:v>0.49569999999999997</c:v>
                </c:pt>
              </c:numCache>
            </c:numRef>
          </c:xVal>
          <c:yVal>
            <c:numRef>
              <c:f>R_NAND_NOR!$N$18:$N$21</c:f>
              <c:numCache>
                <c:formatCode>0.00E+00</c:formatCode>
                <c:ptCount val="4"/>
                <c:pt idx="0">
                  <c:v>0.63980000000000004</c:v>
                </c:pt>
                <c:pt idx="1">
                  <c:v>0.51910000000000001</c:v>
                </c:pt>
                <c:pt idx="2">
                  <c:v>0.59589999999999999</c:v>
                </c:pt>
                <c:pt idx="3">
                  <c:v>0.47939999999999999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C-4BED-B783-44E36726660E}"/>
            </c:ext>
          </c:extLst>
        </c:ser>
        <c:ser>
          <c:idx val="2"/>
          <c:order val="2"/>
          <c:tx>
            <c:v>T60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R_NAND_NOR!$S$23:$S$26</c:f>
              <c:numCache>
                <c:formatCode>0.00E+00</c:formatCode>
                <c:ptCount val="4"/>
                <c:pt idx="0">
                  <c:v>0.67179999999999995</c:v>
                </c:pt>
                <c:pt idx="1">
                  <c:v>0.62870000000000004</c:v>
                </c:pt>
                <c:pt idx="2">
                  <c:v>0.5343</c:v>
                </c:pt>
                <c:pt idx="3">
                  <c:v>0.49299999999999999</c:v>
                </c:pt>
              </c:numCache>
            </c:numRef>
          </c:xVal>
          <c:yVal>
            <c:numRef>
              <c:f>R_NAND_NOR!$N$23:$N$26</c:f>
              <c:numCache>
                <c:formatCode>0.00E+00</c:formatCode>
                <c:ptCount val="4"/>
                <c:pt idx="0">
                  <c:v>0.63329999999999997</c:v>
                </c:pt>
                <c:pt idx="1">
                  <c:v>0.51290000000000002</c:v>
                </c:pt>
                <c:pt idx="2">
                  <c:v>0.5897</c:v>
                </c:pt>
                <c:pt idx="3">
                  <c:v>0.47360000000000002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C-4BED-B783-44E36726660E}"/>
            </c:ext>
          </c:extLst>
        </c:ser>
        <c:ser>
          <c:idx val="3"/>
          <c:order val="3"/>
          <c:tx>
            <c:v>T80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R_NAND_NOR!$S$28:$S$31</c:f>
              <c:numCache>
                <c:formatCode>0.00E+00</c:formatCode>
                <c:ptCount val="4"/>
                <c:pt idx="0">
                  <c:v>0.66839999999999999</c:v>
                </c:pt>
                <c:pt idx="1">
                  <c:v>0.62570000000000003</c:v>
                </c:pt>
                <c:pt idx="2">
                  <c:v>0.53120000000000001</c:v>
                </c:pt>
                <c:pt idx="3">
                  <c:v>0.49030000000000001</c:v>
                </c:pt>
              </c:numCache>
            </c:numRef>
          </c:xVal>
          <c:yVal>
            <c:numRef>
              <c:f>R_NAND_NOR!$N$28:$N$31</c:f>
              <c:numCache>
                <c:formatCode>0.00E+00</c:formatCode>
                <c:ptCount val="4"/>
                <c:pt idx="0">
                  <c:v>0.62680000000000002</c:v>
                </c:pt>
                <c:pt idx="1">
                  <c:v>0.50670000000000004</c:v>
                </c:pt>
                <c:pt idx="2">
                  <c:v>0.58360000000000001</c:v>
                </c:pt>
                <c:pt idx="3">
                  <c:v>0.46779999999999999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C-4BED-B783-44E36726660E}"/>
            </c:ext>
          </c:extLst>
        </c:ser>
        <c:ser>
          <c:idx val="4"/>
          <c:order val="4"/>
          <c:tx>
            <c:v>T100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R_NAND_NOR!$S$8:$S$11</c:f>
              <c:numCache>
                <c:formatCode>0.00E+00</c:formatCode>
                <c:ptCount val="4"/>
                <c:pt idx="0">
                  <c:v>0.66490000000000005</c:v>
                </c:pt>
                <c:pt idx="1">
                  <c:v>0.62260000000000004</c:v>
                </c:pt>
                <c:pt idx="2">
                  <c:v>0.52810000000000001</c:v>
                </c:pt>
                <c:pt idx="3">
                  <c:v>0.48759999999999998</c:v>
                </c:pt>
              </c:numCache>
            </c:numRef>
          </c:xVal>
          <c:yVal>
            <c:numRef>
              <c:f>R_NAND_NOR!$N$8:$N$11</c:f>
              <c:numCache>
                <c:formatCode>0.00E+00</c:formatCode>
                <c:ptCount val="4"/>
                <c:pt idx="0">
                  <c:v>0.62029999999999996</c:v>
                </c:pt>
                <c:pt idx="1">
                  <c:v>0.50049999999999994</c:v>
                </c:pt>
                <c:pt idx="2">
                  <c:v>0.57740000000000002</c:v>
                </c:pt>
                <c:pt idx="3">
                  <c:v>0.46189999999999998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5C-4BED-B783-44E36726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471"/>
        <c:axId val="1272816511"/>
      </c:scatterChart>
      <c:valAx>
        <c:axId val="1272817471"/>
        <c:scaling>
          <c:orientation val="minMax"/>
          <c:max val="0.70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16511"/>
        <c:crosses val="autoZero"/>
        <c:crossBetween val="midCat"/>
      </c:valAx>
      <c:valAx>
        <c:axId val="1272816511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| Vth P</a:t>
                </a:r>
                <a:r>
                  <a:rPr lang="en-IN" baseline="0"/>
                  <a:t> |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1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N-sensitivie corner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R_NAND_NOR!$J$44:$J$47</c:f>
              <c:numCache>
                <c:formatCode>0.00E+00</c:formatCode>
                <c:ptCount val="4"/>
                <c:pt idx="0">
                  <c:v>0.69189999999999996</c:v>
                </c:pt>
                <c:pt idx="1">
                  <c:v>0.6462</c:v>
                </c:pt>
                <c:pt idx="2">
                  <c:v>0.56569999999999998</c:v>
                </c:pt>
                <c:pt idx="3">
                  <c:v>0.51900000000000002</c:v>
                </c:pt>
              </c:numCache>
            </c:numRef>
          </c:xVal>
          <c:yVal>
            <c:numRef>
              <c:f>R_NAND_NOR!$W$44:$W$47</c:f>
              <c:numCache>
                <c:formatCode>0.00E+00</c:formatCode>
                <c:ptCount val="4"/>
                <c:pt idx="0">
                  <c:v>0.64659999999999995</c:v>
                </c:pt>
                <c:pt idx="1">
                  <c:v>0.52500000000000002</c:v>
                </c:pt>
                <c:pt idx="2">
                  <c:v>0.60270000000000001</c:v>
                </c:pt>
                <c:pt idx="3">
                  <c:v>0.48470000000000002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0-4B90-9497-A089C7D0DEDE}"/>
            </c:ext>
          </c:extLst>
        </c:ser>
        <c:ser>
          <c:idx val="1"/>
          <c:order val="1"/>
          <c:tx>
            <c:v>T40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R_NAND_NOR!$J$49:$J$52</c:f>
              <c:numCache>
                <c:formatCode>0.00E+00</c:formatCode>
                <c:ptCount val="4"/>
                <c:pt idx="0">
                  <c:v>0.68730000000000002</c:v>
                </c:pt>
                <c:pt idx="1">
                  <c:v>0.6421</c:v>
                </c:pt>
                <c:pt idx="2">
                  <c:v>0.56130000000000002</c:v>
                </c:pt>
                <c:pt idx="3">
                  <c:v>0.51519999999999999</c:v>
                </c:pt>
              </c:numCache>
            </c:numRef>
          </c:xVal>
          <c:yVal>
            <c:numRef>
              <c:f>R_NAND_NOR!$W$49:$W$52</c:f>
              <c:numCache>
                <c:formatCode>0.00E+00</c:formatCode>
                <c:ptCount val="4"/>
                <c:pt idx="0">
                  <c:v>0.63660000000000005</c:v>
                </c:pt>
                <c:pt idx="1">
                  <c:v>0.51549999999999996</c:v>
                </c:pt>
                <c:pt idx="2">
                  <c:v>0.59330000000000005</c:v>
                </c:pt>
                <c:pt idx="3">
                  <c:v>0.4758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0-4B90-9497-A089C7D0DEDE}"/>
            </c:ext>
          </c:extLst>
        </c:ser>
        <c:ser>
          <c:idx val="2"/>
          <c:order val="2"/>
          <c:tx>
            <c:v>T60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R_NAND_NOR!$J$54:$J$57</c:f>
              <c:numCache>
                <c:formatCode>0.00E+00</c:formatCode>
                <c:ptCount val="4"/>
                <c:pt idx="0">
                  <c:v>0.68420000000000003</c:v>
                </c:pt>
                <c:pt idx="1">
                  <c:v>0.63939999999999997</c:v>
                </c:pt>
                <c:pt idx="2">
                  <c:v>0.55840000000000001</c:v>
                </c:pt>
                <c:pt idx="3">
                  <c:v>0.51270000000000004</c:v>
                </c:pt>
              </c:numCache>
            </c:numRef>
          </c:xVal>
          <c:yVal>
            <c:numRef>
              <c:f>R_NAND_NOR!$W$54:$W$57</c:f>
              <c:numCache>
                <c:formatCode>0.00E+00</c:formatCode>
                <c:ptCount val="4"/>
                <c:pt idx="0">
                  <c:v>0.62990000000000002</c:v>
                </c:pt>
                <c:pt idx="1">
                  <c:v>0.5091</c:v>
                </c:pt>
                <c:pt idx="2">
                  <c:v>0.58699999999999997</c:v>
                </c:pt>
                <c:pt idx="3">
                  <c:v>0.4698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0-4B90-9497-A089C7D0DEDE}"/>
            </c:ext>
          </c:extLst>
        </c:ser>
        <c:ser>
          <c:idx val="3"/>
          <c:order val="3"/>
          <c:tx>
            <c:v>T80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R_NAND_NOR!$J$59:$J$62</c:f>
              <c:numCache>
                <c:formatCode>0.00E+00</c:formatCode>
                <c:ptCount val="4"/>
                <c:pt idx="0">
                  <c:v>0.68110000000000004</c:v>
                </c:pt>
                <c:pt idx="1">
                  <c:v>0.63660000000000005</c:v>
                </c:pt>
                <c:pt idx="2">
                  <c:v>0.55559999999999998</c:v>
                </c:pt>
                <c:pt idx="3">
                  <c:v>0.51029999999999998</c:v>
                </c:pt>
              </c:numCache>
            </c:numRef>
          </c:xVal>
          <c:yVal>
            <c:numRef>
              <c:f>R_NAND_NOR!$W$59:$W$62</c:f>
              <c:numCache>
                <c:formatCode>0.00E+00</c:formatCode>
                <c:ptCount val="4"/>
                <c:pt idx="0">
                  <c:v>0.62329999999999997</c:v>
                </c:pt>
                <c:pt idx="1">
                  <c:v>0.50280000000000002</c:v>
                </c:pt>
                <c:pt idx="2">
                  <c:v>0.58069999999999999</c:v>
                </c:pt>
                <c:pt idx="3">
                  <c:v>0.46379999999999999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0-4B90-9497-A089C7D0DEDE}"/>
            </c:ext>
          </c:extLst>
        </c:ser>
        <c:ser>
          <c:idx val="4"/>
          <c:order val="4"/>
          <c:tx>
            <c:v>T100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R_NAND_NOR!$J$39:$J$42</c:f>
              <c:numCache>
                <c:formatCode>0.00E+00</c:formatCode>
                <c:ptCount val="4"/>
                <c:pt idx="0">
                  <c:v>0.67800000000000005</c:v>
                </c:pt>
                <c:pt idx="1">
                  <c:v>0.63380000000000003</c:v>
                </c:pt>
                <c:pt idx="2">
                  <c:v>0.55269999999999997</c:v>
                </c:pt>
                <c:pt idx="3">
                  <c:v>0.50790000000000002</c:v>
                </c:pt>
              </c:numCache>
            </c:numRef>
          </c:xVal>
          <c:yVal>
            <c:numRef>
              <c:f>R_NAND_NOR!$W$39:$W$42</c:f>
              <c:numCache>
                <c:formatCode>0.00E+00</c:formatCode>
                <c:ptCount val="4"/>
                <c:pt idx="0">
                  <c:v>0.61660000000000004</c:v>
                </c:pt>
                <c:pt idx="1">
                  <c:v>0.49640000000000001</c:v>
                </c:pt>
                <c:pt idx="2">
                  <c:v>0.57440000000000002</c:v>
                </c:pt>
                <c:pt idx="3">
                  <c:v>0.45789999999999997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60-4B90-9497-A089C7D0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07439"/>
        <c:axId val="1550547647"/>
      </c:scatterChart>
      <c:valAx>
        <c:axId val="1260707439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Vth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47647"/>
        <c:crosses val="autoZero"/>
        <c:crossBetween val="midCat"/>
      </c:valAx>
      <c:valAx>
        <c:axId val="1550547647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| 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0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R_NAND_NOR!$J$44:$J$47</c:f>
              <c:numCache>
                <c:formatCode>0.00E+00</c:formatCode>
                <c:ptCount val="4"/>
                <c:pt idx="0">
                  <c:v>0.69189999999999996</c:v>
                </c:pt>
                <c:pt idx="1">
                  <c:v>0.6462</c:v>
                </c:pt>
                <c:pt idx="2">
                  <c:v>0.56569999999999998</c:v>
                </c:pt>
                <c:pt idx="3">
                  <c:v>0.51900000000000002</c:v>
                </c:pt>
              </c:numCache>
            </c:numRef>
          </c:xVal>
          <c:yVal>
            <c:numRef>
              <c:f>R_NAND_NOR!$W$44:$W$47</c:f>
              <c:numCache>
                <c:formatCode>0.00E+00</c:formatCode>
                <c:ptCount val="4"/>
                <c:pt idx="0">
                  <c:v>0.64659999999999995</c:v>
                </c:pt>
                <c:pt idx="1">
                  <c:v>0.52500000000000002</c:v>
                </c:pt>
                <c:pt idx="2">
                  <c:v>0.60270000000000001</c:v>
                </c:pt>
                <c:pt idx="3">
                  <c:v>0.48470000000000002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4-4E83-B391-EBA3D7170518}"/>
            </c:ext>
          </c:extLst>
        </c:ser>
        <c:ser>
          <c:idx val="1"/>
          <c:order val="1"/>
          <c:tx>
            <c:v>T40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R_NAND_NOR!$J$49:$J$52</c:f>
              <c:numCache>
                <c:formatCode>0.00E+00</c:formatCode>
                <c:ptCount val="4"/>
                <c:pt idx="0">
                  <c:v>0.68730000000000002</c:v>
                </c:pt>
                <c:pt idx="1">
                  <c:v>0.6421</c:v>
                </c:pt>
                <c:pt idx="2">
                  <c:v>0.56130000000000002</c:v>
                </c:pt>
                <c:pt idx="3">
                  <c:v>0.51519999999999999</c:v>
                </c:pt>
              </c:numCache>
            </c:numRef>
          </c:xVal>
          <c:yVal>
            <c:numRef>
              <c:f>R_NAND_NOR!$W$49:$W$52</c:f>
              <c:numCache>
                <c:formatCode>0.00E+00</c:formatCode>
                <c:ptCount val="4"/>
                <c:pt idx="0">
                  <c:v>0.63660000000000005</c:v>
                </c:pt>
                <c:pt idx="1">
                  <c:v>0.51549999999999996</c:v>
                </c:pt>
                <c:pt idx="2">
                  <c:v>0.59330000000000005</c:v>
                </c:pt>
                <c:pt idx="3">
                  <c:v>0.4758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04-4E83-B391-EBA3D7170518}"/>
            </c:ext>
          </c:extLst>
        </c:ser>
        <c:ser>
          <c:idx val="2"/>
          <c:order val="2"/>
          <c:tx>
            <c:v>T60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R_NAND_NOR!$J$54:$J$57</c:f>
              <c:numCache>
                <c:formatCode>0.00E+00</c:formatCode>
                <c:ptCount val="4"/>
                <c:pt idx="0">
                  <c:v>0.68420000000000003</c:v>
                </c:pt>
                <c:pt idx="1">
                  <c:v>0.63939999999999997</c:v>
                </c:pt>
                <c:pt idx="2">
                  <c:v>0.55840000000000001</c:v>
                </c:pt>
                <c:pt idx="3">
                  <c:v>0.51270000000000004</c:v>
                </c:pt>
              </c:numCache>
            </c:numRef>
          </c:xVal>
          <c:yVal>
            <c:numRef>
              <c:f>R_NAND_NOR!$W$54:$W$57</c:f>
              <c:numCache>
                <c:formatCode>0.00E+00</c:formatCode>
                <c:ptCount val="4"/>
                <c:pt idx="0">
                  <c:v>0.62990000000000002</c:v>
                </c:pt>
                <c:pt idx="1">
                  <c:v>0.5091</c:v>
                </c:pt>
                <c:pt idx="2">
                  <c:v>0.58699999999999997</c:v>
                </c:pt>
                <c:pt idx="3">
                  <c:v>0.4698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04-4E83-B391-EBA3D7170518}"/>
            </c:ext>
          </c:extLst>
        </c:ser>
        <c:ser>
          <c:idx val="3"/>
          <c:order val="3"/>
          <c:tx>
            <c:v>T80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R_NAND_NOR!$J$59:$J$62</c:f>
              <c:numCache>
                <c:formatCode>0.00E+00</c:formatCode>
                <c:ptCount val="4"/>
                <c:pt idx="0">
                  <c:v>0.68110000000000004</c:v>
                </c:pt>
                <c:pt idx="1">
                  <c:v>0.63660000000000005</c:v>
                </c:pt>
                <c:pt idx="2">
                  <c:v>0.55559999999999998</c:v>
                </c:pt>
                <c:pt idx="3">
                  <c:v>0.51029999999999998</c:v>
                </c:pt>
              </c:numCache>
            </c:numRef>
          </c:xVal>
          <c:yVal>
            <c:numRef>
              <c:f>R_NAND_NOR!$W$59:$W$62</c:f>
              <c:numCache>
                <c:formatCode>0.00E+00</c:formatCode>
                <c:ptCount val="4"/>
                <c:pt idx="0">
                  <c:v>0.62329999999999997</c:v>
                </c:pt>
                <c:pt idx="1">
                  <c:v>0.50280000000000002</c:v>
                </c:pt>
                <c:pt idx="2">
                  <c:v>0.58069999999999999</c:v>
                </c:pt>
                <c:pt idx="3">
                  <c:v>0.46379999999999999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04-4E83-B391-EBA3D7170518}"/>
            </c:ext>
          </c:extLst>
        </c:ser>
        <c:ser>
          <c:idx val="4"/>
          <c:order val="4"/>
          <c:tx>
            <c:v>T100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R_NAND_NOR!$J$39:$J$42</c:f>
              <c:numCache>
                <c:formatCode>0.00E+00</c:formatCode>
                <c:ptCount val="4"/>
                <c:pt idx="0">
                  <c:v>0.67800000000000005</c:v>
                </c:pt>
                <c:pt idx="1">
                  <c:v>0.63380000000000003</c:v>
                </c:pt>
                <c:pt idx="2">
                  <c:v>0.55269999999999997</c:v>
                </c:pt>
                <c:pt idx="3">
                  <c:v>0.50790000000000002</c:v>
                </c:pt>
              </c:numCache>
            </c:numRef>
          </c:xVal>
          <c:yVal>
            <c:numRef>
              <c:f>R_NAND_NOR!$W$39:$W$42</c:f>
              <c:numCache>
                <c:formatCode>0.00E+00</c:formatCode>
                <c:ptCount val="4"/>
                <c:pt idx="0">
                  <c:v>0.61660000000000004</c:v>
                </c:pt>
                <c:pt idx="1">
                  <c:v>0.49640000000000001</c:v>
                </c:pt>
                <c:pt idx="2">
                  <c:v>0.57440000000000002</c:v>
                </c:pt>
                <c:pt idx="3">
                  <c:v>0.45789999999999997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04-4E83-B391-EBA3D717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07439"/>
        <c:axId val="1550547647"/>
      </c:scatterChart>
      <c:valAx>
        <c:axId val="1260707439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Vth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47647"/>
        <c:crosses val="autoZero"/>
        <c:crossBetween val="midCat"/>
      </c:valAx>
      <c:valAx>
        <c:axId val="1550547647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| 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0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R_NAND_NOR!$S$13:$S$16</c:f>
              <c:numCache>
                <c:formatCode>0.00E+00</c:formatCode>
                <c:ptCount val="4"/>
                <c:pt idx="0">
                  <c:v>0.68030000000000002</c:v>
                </c:pt>
                <c:pt idx="1">
                  <c:v>0.63639999999999997</c:v>
                </c:pt>
                <c:pt idx="2">
                  <c:v>0.54210000000000003</c:v>
                </c:pt>
                <c:pt idx="3">
                  <c:v>0.49980000000000002</c:v>
                </c:pt>
              </c:numCache>
            </c:numRef>
          </c:xVal>
          <c:yVal>
            <c:numRef>
              <c:f>R_NAND_NOR!$N$13:$N$16</c:f>
              <c:numCache>
                <c:formatCode>0.00E+00</c:formatCode>
                <c:ptCount val="4"/>
                <c:pt idx="0">
                  <c:v>0.64949999999999997</c:v>
                </c:pt>
                <c:pt idx="1">
                  <c:v>0.52829999999999999</c:v>
                </c:pt>
                <c:pt idx="2">
                  <c:v>0.60509999999999997</c:v>
                </c:pt>
                <c:pt idx="3">
                  <c:v>0.48809999999999998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1-44DD-9FEF-23A60CD387B2}"/>
            </c:ext>
          </c:extLst>
        </c:ser>
        <c:ser>
          <c:idx val="1"/>
          <c:order val="1"/>
          <c:tx>
            <c:v>T40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R_NAND_NOR!$S$18:$S$21</c:f>
              <c:numCache>
                <c:formatCode>0.00E+00</c:formatCode>
                <c:ptCount val="4"/>
                <c:pt idx="0">
                  <c:v>0.67520000000000002</c:v>
                </c:pt>
                <c:pt idx="1">
                  <c:v>0.63180000000000003</c:v>
                </c:pt>
                <c:pt idx="2">
                  <c:v>0.53739999999999999</c:v>
                </c:pt>
                <c:pt idx="3">
                  <c:v>0.49569999999999997</c:v>
                </c:pt>
              </c:numCache>
            </c:numRef>
          </c:xVal>
          <c:yVal>
            <c:numRef>
              <c:f>R_NAND_NOR!$N$18:$N$21</c:f>
              <c:numCache>
                <c:formatCode>0.00E+00</c:formatCode>
                <c:ptCount val="4"/>
                <c:pt idx="0">
                  <c:v>0.63980000000000004</c:v>
                </c:pt>
                <c:pt idx="1">
                  <c:v>0.51910000000000001</c:v>
                </c:pt>
                <c:pt idx="2">
                  <c:v>0.59589999999999999</c:v>
                </c:pt>
                <c:pt idx="3">
                  <c:v>0.47939999999999999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A1-44DD-9FEF-23A60CD387B2}"/>
            </c:ext>
          </c:extLst>
        </c:ser>
        <c:ser>
          <c:idx val="2"/>
          <c:order val="2"/>
          <c:tx>
            <c:v>T60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R_NAND_NOR!$S$23:$S$26</c:f>
              <c:numCache>
                <c:formatCode>0.00E+00</c:formatCode>
                <c:ptCount val="4"/>
                <c:pt idx="0">
                  <c:v>0.67179999999999995</c:v>
                </c:pt>
                <c:pt idx="1">
                  <c:v>0.62870000000000004</c:v>
                </c:pt>
                <c:pt idx="2">
                  <c:v>0.5343</c:v>
                </c:pt>
                <c:pt idx="3">
                  <c:v>0.49299999999999999</c:v>
                </c:pt>
              </c:numCache>
            </c:numRef>
          </c:xVal>
          <c:yVal>
            <c:numRef>
              <c:f>R_NAND_NOR!$N$23:$N$26</c:f>
              <c:numCache>
                <c:formatCode>0.00E+00</c:formatCode>
                <c:ptCount val="4"/>
                <c:pt idx="0">
                  <c:v>0.63329999999999997</c:v>
                </c:pt>
                <c:pt idx="1">
                  <c:v>0.51290000000000002</c:v>
                </c:pt>
                <c:pt idx="2">
                  <c:v>0.5897</c:v>
                </c:pt>
                <c:pt idx="3">
                  <c:v>0.47360000000000002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A1-44DD-9FEF-23A60CD387B2}"/>
            </c:ext>
          </c:extLst>
        </c:ser>
        <c:ser>
          <c:idx val="3"/>
          <c:order val="3"/>
          <c:tx>
            <c:v>T80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R_NAND_NOR!$S$28:$S$31</c:f>
              <c:numCache>
                <c:formatCode>0.00E+00</c:formatCode>
                <c:ptCount val="4"/>
                <c:pt idx="0">
                  <c:v>0.66839999999999999</c:v>
                </c:pt>
                <c:pt idx="1">
                  <c:v>0.62570000000000003</c:v>
                </c:pt>
                <c:pt idx="2">
                  <c:v>0.53120000000000001</c:v>
                </c:pt>
                <c:pt idx="3">
                  <c:v>0.49030000000000001</c:v>
                </c:pt>
              </c:numCache>
            </c:numRef>
          </c:xVal>
          <c:yVal>
            <c:numRef>
              <c:f>R_NAND_NOR!$N$28:$N$31</c:f>
              <c:numCache>
                <c:formatCode>0.00E+00</c:formatCode>
                <c:ptCount val="4"/>
                <c:pt idx="0">
                  <c:v>0.62680000000000002</c:v>
                </c:pt>
                <c:pt idx="1">
                  <c:v>0.50670000000000004</c:v>
                </c:pt>
                <c:pt idx="2">
                  <c:v>0.58360000000000001</c:v>
                </c:pt>
                <c:pt idx="3">
                  <c:v>0.46779999999999999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A1-44DD-9FEF-23A60CD387B2}"/>
            </c:ext>
          </c:extLst>
        </c:ser>
        <c:ser>
          <c:idx val="4"/>
          <c:order val="4"/>
          <c:tx>
            <c:v>T100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R_NAND_NOR!$S$8:$S$11</c:f>
              <c:numCache>
                <c:formatCode>0.00E+00</c:formatCode>
                <c:ptCount val="4"/>
                <c:pt idx="0">
                  <c:v>0.66490000000000005</c:v>
                </c:pt>
                <c:pt idx="1">
                  <c:v>0.62260000000000004</c:v>
                </c:pt>
                <c:pt idx="2">
                  <c:v>0.52810000000000001</c:v>
                </c:pt>
                <c:pt idx="3">
                  <c:v>0.48759999999999998</c:v>
                </c:pt>
              </c:numCache>
            </c:numRef>
          </c:xVal>
          <c:yVal>
            <c:numRef>
              <c:f>R_NAND_NOR!$N$8:$N$11</c:f>
              <c:numCache>
                <c:formatCode>0.00E+00</c:formatCode>
                <c:ptCount val="4"/>
                <c:pt idx="0">
                  <c:v>0.62029999999999996</c:v>
                </c:pt>
                <c:pt idx="1">
                  <c:v>0.50049999999999994</c:v>
                </c:pt>
                <c:pt idx="2">
                  <c:v>0.57740000000000002</c:v>
                </c:pt>
                <c:pt idx="3">
                  <c:v>0.46189999999999998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A1-44DD-9FEF-23A60CD3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17471"/>
        <c:axId val="1272816511"/>
      </c:scatterChart>
      <c:valAx>
        <c:axId val="1272817471"/>
        <c:scaling>
          <c:orientation val="minMax"/>
          <c:max val="0.70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16511"/>
        <c:crosses val="autoZero"/>
        <c:crossBetween val="midCat"/>
      </c:valAx>
      <c:valAx>
        <c:axId val="1272816511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| 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1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1402977</xdr:colOff>
      <xdr:row>66</xdr:row>
      <xdr:rowOff>8964</xdr:rowOff>
    </xdr:from>
    <xdr:to>
      <xdr:col>9</xdr:col>
      <xdr:colOff>197224</xdr:colOff>
      <xdr:row>86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503A1-B12D-3392-7A5E-0519B4EF8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4484</xdr:colOff>
      <xdr:row>66</xdr:row>
      <xdr:rowOff>0</xdr:rowOff>
    </xdr:from>
    <xdr:to>
      <xdr:col>19</xdr:col>
      <xdr:colOff>322730</xdr:colOff>
      <xdr:row>85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14D757-BCB8-9C96-C188-E1AE223FA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206644</xdr:colOff>
      <xdr:row>65</xdr:row>
      <xdr:rowOff>64577</xdr:rowOff>
    </xdr:from>
    <xdr:to>
      <xdr:col>26</xdr:col>
      <xdr:colOff>4709433</xdr:colOff>
      <xdr:row>84</xdr:row>
      <xdr:rowOff>172154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35ADE-4DC7-4A84-BDBF-7E5320D34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86</xdr:row>
      <xdr:rowOff>78441</xdr:rowOff>
    </xdr:from>
    <xdr:to>
      <xdr:col>26</xdr:col>
      <xdr:colOff>4661647</xdr:colOff>
      <xdr:row>106</xdr:row>
      <xdr:rowOff>103094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2DE6E-866C-419A-8068-1616FB41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8B4E-B46E-4636-9A92-8FC75CE1BA2D}">
  <dimension ref="A1:AB97"/>
  <sheetViews>
    <sheetView topLeftCell="K70" zoomScale="85" zoomScaleNormal="85" workbookViewId="0">
      <selection activeCell="S103" sqref="S103"/>
    </sheetView>
  </sheetViews>
  <sheetFormatPr defaultRowHeight="15" x14ac:dyDescent="0.25"/>
  <cols>
    <col min="2" max="2" width="30" customWidth="1"/>
    <col min="3" max="3" width="9.7109375" bestFit="1" customWidth="1"/>
    <col min="4" max="4" width="9.28515625" style="2" bestFit="1" customWidth="1"/>
    <col min="5" max="5" width="13.85546875" style="3" bestFit="1" customWidth="1"/>
    <col min="6" max="6" width="9.85546875" style="19" bestFit="1" customWidth="1"/>
    <col min="7" max="7" width="9.85546875" style="21" bestFit="1" customWidth="1"/>
    <col min="9" max="9" width="26.5703125" customWidth="1"/>
    <col min="10" max="10" width="9.28515625" bestFit="1" customWidth="1"/>
    <col min="11" max="11" width="9.28515625" style="2" bestFit="1" customWidth="1"/>
    <col min="12" max="12" width="9.85546875" style="19" bestFit="1" customWidth="1"/>
    <col min="13" max="13" width="9.85546875" style="21" bestFit="1" customWidth="1"/>
    <col min="14" max="15" width="8.85546875" style="21"/>
    <col min="16" max="16" width="12" style="7" customWidth="1"/>
    <col min="17" max="17" width="9.28515625" bestFit="1" customWidth="1"/>
    <col min="18" max="18" width="24.28515625" customWidth="1"/>
    <col min="19" max="19" width="9.85546875" bestFit="1" customWidth="1"/>
    <col min="20" max="20" width="9.85546875" style="2" bestFit="1" customWidth="1"/>
    <col min="21" max="22" width="9.85546875" bestFit="1" customWidth="1"/>
    <col min="23" max="23" width="9.28515625" style="2" bestFit="1" customWidth="1"/>
    <col min="25" max="25" width="10.7109375" style="10" customWidth="1"/>
    <col min="27" max="27" width="77" customWidth="1"/>
    <col min="28" max="28" width="9.28515625" bestFit="1" customWidth="1"/>
  </cols>
  <sheetData>
    <row r="1" spans="1:28" x14ac:dyDescent="0.25">
      <c r="A1" t="s">
        <v>0</v>
      </c>
      <c r="B1" t="s">
        <v>1</v>
      </c>
      <c r="C1" t="s">
        <v>2</v>
      </c>
    </row>
    <row r="2" spans="1:28" x14ac:dyDescent="0.25">
      <c r="A2" t="s">
        <v>3</v>
      </c>
    </row>
    <row r="3" spans="1:28" x14ac:dyDescent="0.25">
      <c r="A3" t="s">
        <v>4</v>
      </c>
    </row>
    <row r="4" spans="1:28" x14ac:dyDescent="0.25">
      <c r="D4" s="2" t="s">
        <v>312</v>
      </c>
      <c r="E4" s="3" t="s">
        <v>170</v>
      </c>
      <c r="F4" s="19" t="s">
        <v>171</v>
      </c>
      <c r="G4" s="21" t="s">
        <v>172</v>
      </c>
      <c r="K4" s="2" t="s">
        <v>173</v>
      </c>
      <c r="L4" s="19" t="s">
        <v>171</v>
      </c>
      <c r="M4" s="21" t="s">
        <v>174</v>
      </c>
      <c r="P4" s="7" t="s">
        <v>175</v>
      </c>
      <c r="T4" s="2" t="s">
        <v>173</v>
      </c>
      <c r="U4" t="s">
        <v>171</v>
      </c>
      <c r="V4" t="s">
        <v>174</v>
      </c>
      <c r="Y4" s="7" t="s">
        <v>175</v>
      </c>
    </row>
    <row r="5" spans="1:28" x14ac:dyDescent="0.25">
      <c r="B5" t="s">
        <v>5</v>
      </c>
      <c r="C5" s="1">
        <v>816600000</v>
      </c>
      <c r="D5" s="11">
        <f>1/C5</f>
        <v>1.2245897624295862E-9</v>
      </c>
      <c r="I5" t="s">
        <v>32</v>
      </c>
      <c r="J5" s="1">
        <v>-0.55389999999999995</v>
      </c>
      <c r="R5" t="s">
        <v>59</v>
      </c>
      <c r="S5" s="1">
        <v>0.58240000000000003</v>
      </c>
      <c r="AA5" t="s">
        <v>86</v>
      </c>
      <c r="AB5" s="1">
        <v>1.139E-3</v>
      </c>
    </row>
    <row r="6" spans="1:28" x14ac:dyDescent="0.25">
      <c r="B6" t="s">
        <v>6</v>
      </c>
      <c r="C6" s="1">
        <v>894000000</v>
      </c>
      <c r="D6" s="11">
        <f t="shared" ref="D6:D62" si="0">1/C6</f>
        <v>1.1185682326621925E-9</v>
      </c>
      <c r="I6" t="s">
        <v>33</v>
      </c>
      <c r="J6" s="1">
        <v>-0.56510000000000005</v>
      </c>
      <c r="R6" t="s">
        <v>60</v>
      </c>
      <c r="S6" s="1">
        <v>0.58699999999999997</v>
      </c>
      <c r="AA6" t="s">
        <v>87</v>
      </c>
      <c r="AB6" s="1">
        <v>1.2030000000000001E-3</v>
      </c>
    </row>
    <row r="7" spans="1:28" x14ac:dyDescent="0.25">
      <c r="B7" t="s">
        <v>7</v>
      </c>
      <c r="C7" s="1">
        <v>790200000</v>
      </c>
      <c r="D7" s="11">
        <f t="shared" si="0"/>
        <v>1.2655024044545686E-9</v>
      </c>
      <c r="E7" s="3">
        <v>1.2655024044545686E-9</v>
      </c>
      <c r="F7" s="20">
        <f>E7-D7</f>
        <v>0</v>
      </c>
      <c r="G7" s="22">
        <f>F7/E7</f>
        <v>0</v>
      </c>
      <c r="I7" t="s">
        <v>34</v>
      </c>
      <c r="J7" s="1">
        <v>-0.54259999999999997</v>
      </c>
      <c r="K7" s="11">
        <v>-0.54259999999999997</v>
      </c>
      <c r="L7" s="20">
        <f>K7-J7</f>
        <v>0</v>
      </c>
      <c r="M7" s="22">
        <f>L7/K7</f>
        <v>0</v>
      </c>
      <c r="N7" s="24">
        <v>0.54259999999999997</v>
      </c>
      <c r="O7" s="24"/>
      <c r="P7" s="7" t="e">
        <f t="shared" ref="P7:P31" si="1">G7/M7</f>
        <v>#DIV/0!</v>
      </c>
      <c r="R7" t="s">
        <v>61</v>
      </c>
      <c r="S7" s="1">
        <v>0.57569999999999999</v>
      </c>
      <c r="T7" s="11">
        <v>0.57569999999999999</v>
      </c>
      <c r="U7" s="1">
        <f>T7-S7</f>
        <v>0</v>
      </c>
      <c r="V7" s="1">
        <f>U7/T7</f>
        <v>0</v>
      </c>
      <c r="W7" s="11"/>
      <c r="X7" s="1"/>
      <c r="Y7" s="10" t="e">
        <f t="shared" ref="Y7:Y31" si="2">G7/V7</f>
        <v>#DIV/0!</v>
      </c>
      <c r="AA7" t="s">
        <v>88</v>
      </c>
      <c r="AB7" s="1">
        <v>1.023E-3</v>
      </c>
    </row>
    <row r="8" spans="1:28" x14ac:dyDescent="0.25">
      <c r="B8" t="s">
        <v>8</v>
      </c>
      <c r="C8" s="1">
        <v>644600000</v>
      </c>
      <c r="D8" s="11">
        <f t="shared" si="0"/>
        <v>1.5513496742165685E-9</v>
      </c>
      <c r="E8" s="3">
        <v>1.2655024044545686E-9</v>
      </c>
      <c r="F8" s="20">
        <f t="shared" ref="F8:F62" si="3">E8-D8</f>
        <v>-2.8584726976199991E-10</v>
      </c>
      <c r="G8" s="22">
        <f t="shared" ref="G8:G62" si="4">F8/E8</f>
        <v>-0.2258765125659323</v>
      </c>
      <c r="I8" t="s">
        <v>35</v>
      </c>
      <c r="J8" s="1">
        <v>-0.62029999999999996</v>
      </c>
      <c r="K8" s="11">
        <v>-0.54259999999999997</v>
      </c>
      <c r="L8" s="20">
        <f t="shared" ref="L8:L62" si="5">K8-J8</f>
        <v>7.7699999999999991E-2</v>
      </c>
      <c r="M8" s="22">
        <f t="shared" ref="M8:M62" si="6">L8/K8</f>
        <v>-0.14319941024695909</v>
      </c>
      <c r="N8" s="24">
        <v>0.62029999999999996</v>
      </c>
      <c r="O8" s="24"/>
      <c r="P8" s="7">
        <f t="shared" si="1"/>
        <v>1.5773564442506418</v>
      </c>
      <c r="R8" t="s">
        <v>62</v>
      </c>
      <c r="S8" s="1">
        <v>0.66490000000000005</v>
      </c>
      <c r="T8" s="11">
        <v>0.57569999999999999</v>
      </c>
      <c r="U8" s="1">
        <f t="shared" ref="U8:U62" si="7">T8-S8</f>
        <v>-8.9200000000000057E-2</v>
      </c>
      <c r="V8" s="1">
        <f t="shared" ref="V8:V62" si="8">U8/T8</f>
        <v>-0.15494180997047083</v>
      </c>
      <c r="W8" s="11"/>
      <c r="X8" s="1"/>
      <c r="Y8" s="10">
        <f t="shared" si="2"/>
        <v>1.4578151152938021</v>
      </c>
      <c r="AA8" t="s">
        <v>89</v>
      </c>
      <c r="AB8" s="1">
        <v>8.1349999999999999E-4</v>
      </c>
    </row>
    <row r="9" spans="1:28" x14ac:dyDescent="0.25">
      <c r="B9" t="s">
        <v>9</v>
      </c>
      <c r="C9" s="1">
        <v>1050000000</v>
      </c>
      <c r="D9" s="11">
        <f t="shared" si="0"/>
        <v>9.523809523809524E-10</v>
      </c>
      <c r="E9" s="3">
        <v>1.2655024044545686E-9</v>
      </c>
      <c r="F9" s="20">
        <f t="shared" si="3"/>
        <v>3.1312145207361616E-10</v>
      </c>
      <c r="G9" s="22">
        <f t="shared" si="4"/>
        <v>0.24742857142857147</v>
      </c>
      <c r="I9" t="s">
        <v>36</v>
      </c>
      <c r="J9" s="1">
        <v>-0.50049999999999994</v>
      </c>
      <c r="K9" s="11">
        <v>-0.54259999999999997</v>
      </c>
      <c r="L9" s="20">
        <f t="shared" si="5"/>
        <v>-4.2100000000000026E-2</v>
      </c>
      <c r="M9" s="22">
        <f t="shared" si="6"/>
        <v>7.7589384445263601E-2</v>
      </c>
      <c r="N9" s="24">
        <v>0.50049999999999994</v>
      </c>
      <c r="O9" s="24"/>
      <c r="P9" s="7">
        <f t="shared" si="1"/>
        <v>3.1889487614523229</v>
      </c>
      <c r="R9" t="s">
        <v>63</v>
      </c>
      <c r="S9" s="1">
        <v>0.62260000000000004</v>
      </c>
      <c r="T9" s="11">
        <v>0.57569999999999999</v>
      </c>
      <c r="U9" s="1">
        <f t="shared" si="7"/>
        <v>-4.6900000000000053E-2</v>
      </c>
      <c r="V9" s="1">
        <f t="shared" si="8"/>
        <v>-8.1466041340976292E-2</v>
      </c>
      <c r="W9" s="11"/>
      <c r="X9" s="1"/>
      <c r="Y9" s="10">
        <f t="shared" si="2"/>
        <v>-3.0371989034419711</v>
      </c>
      <c r="AA9" t="s">
        <v>90</v>
      </c>
      <c r="AB9" s="1">
        <v>1.1150000000000001E-3</v>
      </c>
    </row>
    <row r="10" spans="1:28" x14ac:dyDescent="0.25">
      <c r="B10" t="s">
        <v>10</v>
      </c>
      <c r="C10" s="1">
        <v>374000000</v>
      </c>
      <c r="D10" s="11">
        <f t="shared" si="0"/>
        <v>2.6737967914438504E-9</v>
      </c>
      <c r="E10" s="3">
        <v>1.2655024044545686E-9</v>
      </c>
      <c r="F10" s="20">
        <f t="shared" si="3"/>
        <v>-1.4082943869892818E-9</v>
      </c>
      <c r="G10" s="22">
        <f t="shared" si="4"/>
        <v>-1.1128342245989304</v>
      </c>
      <c r="I10" t="s">
        <v>37</v>
      </c>
      <c r="J10" s="1">
        <v>-0.57740000000000002</v>
      </c>
      <c r="K10" s="11">
        <v>-0.54259999999999997</v>
      </c>
      <c r="L10" s="20">
        <f t="shared" si="5"/>
        <v>3.4800000000000053E-2</v>
      </c>
      <c r="M10" s="22">
        <f t="shared" si="6"/>
        <v>-6.4135643199410342E-2</v>
      </c>
      <c r="N10" s="24">
        <v>0.57740000000000002</v>
      </c>
      <c r="O10" s="24"/>
      <c r="P10" s="7">
        <f t="shared" si="1"/>
        <v>17.351260065154563</v>
      </c>
      <c r="R10" t="s">
        <v>64</v>
      </c>
      <c r="S10" s="1">
        <v>0.52810000000000001</v>
      </c>
      <c r="T10" s="11">
        <v>0.57569999999999999</v>
      </c>
      <c r="U10" s="1">
        <f t="shared" si="7"/>
        <v>4.7599999999999976E-2</v>
      </c>
      <c r="V10" s="1">
        <f t="shared" si="8"/>
        <v>8.2681952405766854E-2</v>
      </c>
      <c r="W10" s="11"/>
      <c r="X10" s="1"/>
      <c r="Y10" s="10">
        <f t="shared" si="2"/>
        <v>-13.459215611378246</v>
      </c>
      <c r="AA10" t="s">
        <v>91</v>
      </c>
      <c r="AB10" s="1">
        <v>9.2969999999999999E-4</v>
      </c>
    </row>
    <row r="11" spans="1:28" x14ac:dyDescent="0.25">
      <c r="B11" t="s">
        <v>11</v>
      </c>
      <c r="C11" s="1">
        <v>911300000</v>
      </c>
      <c r="D11" s="11">
        <f t="shared" si="0"/>
        <v>1.0973334796444639E-9</v>
      </c>
      <c r="E11" s="3">
        <v>1.2655024044545686E-9</v>
      </c>
      <c r="F11" s="20">
        <f t="shared" si="3"/>
        <v>1.6816892481010468E-10</v>
      </c>
      <c r="G11" s="22">
        <f t="shared" si="4"/>
        <v>0.1328870843849447</v>
      </c>
      <c r="I11" t="s">
        <v>38</v>
      </c>
      <c r="J11" s="1">
        <v>-0.46189999999999998</v>
      </c>
      <c r="K11" s="11">
        <v>-0.54259999999999997</v>
      </c>
      <c r="L11" s="20">
        <f t="shared" si="5"/>
        <v>-8.0699999999999994E-2</v>
      </c>
      <c r="M11" s="22">
        <f t="shared" si="6"/>
        <v>0.14872834500552892</v>
      </c>
      <c r="N11" s="24">
        <v>0.46189999999999998</v>
      </c>
      <c r="O11" s="24"/>
      <c r="P11" s="7">
        <f t="shared" si="1"/>
        <v>0.8934886243775837</v>
      </c>
      <c r="R11" t="s">
        <v>65</v>
      </c>
      <c r="S11" s="1">
        <v>0.48759999999999998</v>
      </c>
      <c r="T11" s="11">
        <v>0.57569999999999999</v>
      </c>
      <c r="U11" s="1">
        <f t="shared" si="7"/>
        <v>8.8100000000000012E-2</v>
      </c>
      <c r="V11" s="1">
        <f t="shared" si="8"/>
        <v>0.15303109258294254</v>
      </c>
      <c r="W11" s="11"/>
      <c r="X11" s="1"/>
      <c r="Y11" s="10">
        <f t="shared" si="2"/>
        <v>0.86836656617948527</v>
      </c>
      <c r="AA11" t="s">
        <v>92</v>
      </c>
      <c r="AB11" s="1">
        <v>1.263E-3</v>
      </c>
    </row>
    <row r="12" spans="1:28" x14ac:dyDescent="0.25">
      <c r="B12" t="s">
        <v>12</v>
      </c>
      <c r="C12" s="1">
        <v>915100000</v>
      </c>
      <c r="D12" s="11">
        <f t="shared" si="0"/>
        <v>1.0927767457108512E-9</v>
      </c>
      <c r="E12" s="3">
        <v>1.0927767457108512E-9</v>
      </c>
      <c r="F12" s="20">
        <f t="shared" si="3"/>
        <v>0</v>
      </c>
      <c r="G12" s="22">
        <f t="shared" si="4"/>
        <v>0</v>
      </c>
      <c r="I12" t="s">
        <v>39</v>
      </c>
      <c r="J12" s="1">
        <v>-0.57040000000000002</v>
      </c>
      <c r="K12" s="11">
        <v>-0.57040000000000002</v>
      </c>
      <c r="L12" s="20">
        <f t="shared" si="5"/>
        <v>0</v>
      </c>
      <c r="M12" s="22">
        <f t="shared" si="6"/>
        <v>0</v>
      </c>
      <c r="N12" s="24">
        <v>0.57040000000000002</v>
      </c>
      <c r="O12" s="24"/>
      <c r="P12" s="7" t="e">
        <f t="shared" si="1"/>
        <v>#DIV/0!</v>
      </c>
      <c r="R12" t="s">
        <v>66</v>
      </c>
      <c r="S12" s="1">
        <v>0.5897</v>
      </c>
      <c r="T12" s="11">
        <v>0.5897</v>
      </c>
      <c r="U12" s="1">
        <f t="shared" si="7"/>
        <v>0</v>
      </c>
      <c r="V12" s="1">
        <f t="shared" si="8"/>
        <v>0</v>
      </c>
      <c r="W12" s="11"/>
      <c r="X12" s="1"/>
      <c r="Y12" s="10" t="e">
        <f t="shared" si="2"/>
        <v>#DIV/0!</v>
      </c>
      <c r="AA12" t="s">
        <v>93</v>
      </c>
      <c r="AB12" s="1">
        <v>1.2650000000000001E-3</v>
      </c>
    </row>
    <row r="13" spans="1:28" x14ac:dyDescent="0.25">
      <c r="B13" t="s">
        <v>13</v>
      </c>
      <c r="C13" s="1">
        <v>707200000</v>
      </c>
      <c r="D13" s="11">
        <f t="shared" si="0"/>
        <v>1.4140271493212669E-9</v>
      </c>
      <c r="E13" s="3">
        <v>1.0927767457108512E-9</v>
      </c>
      <c r="F13" s="20">
        <f t="shared" si="3"/>
        <v>-3.2125040361041572E-10</v>
      </c>
      <c r="G13" s="22">
        <f t="shared" si="4"/>
        <v>-0.29397624434389147</v>
      </c>
      <c r="I13" t="s">
        <v>40</v>
      </c>
      <c r="J13" s="1">
        <v>-0.64949999999999997</v>
      </c>
      <c r="K13" s="11">
        <v>-0.57040000000000002</v>
      </c>
      <c r="L13" s="20">
        <f t="shared" si="5"/>
        <v>7.9099999999999948E-2</v>
      </c>
      <c r="M13" s="22">
        <f t="shared" si="6"/>
        <v>-0.13867461430575026</v>
      </c>
      <c r="N13" s="24">
        <v>0.64949999999999997</v>
      </c>
      <c r="O13" s="24"/>
      <c r="P13" s="7">
        <f t="shared" si="1"/>
        <v>2.1198994914507687</v>
      </c>
      <c r="R13" t="s">
        <v>67</v>
      </c>
      <c r="S13" s="1">
        <v>0.68030000000000002</v>
      </c>
      <c r="T13" s="11">
        <v>0.5897</v>
      </c>
      <c r="U13" s="1">
        <f t="shared" si="7"/>
        <v>-9.0600000000000014E-2</v>
      </c>
      <c r="V13" s="1">
        <f t="shared" si="8"/>
        <v>-0.15363744276750893</v>
      </c>
      <c r="W13" s="11"/>
      <c r="X13" s="1"/>
      <c r="Y13" s="10">
        <f t="shared" si="2"/>
        <v>1.9134414049623927</v>
      </c>
      <c r="AA13" t="s">
        <v>94</v>
      </c>
      <c r="AB13" s="1">
        <v>9.6909999999999997E-4</v>
      </c>
    </row>
    <row r="14" spans="1:28" x14ac:dyDescent="0.25">
      <c r="B14" t="s">
        <v>14</v>
      </c>
      <c r="C14" s="1">
        <v>1342000000</v>
      </c>
      <c r="D14" s="11">
        <f t="shared" si="0"/>
        <v>7.4515648286140093E-10</v>
      </c>
      <c r="E14" s="3">
        <v>1.0927767457108512E-9</v>
      </c>
      <c r="F14" s="20">
        <f t="shared" si="3"/>
        <v>3.4762026284945027E-10</v>
      </c>
      <c r="G14" s="22">
        <f t="shared" si="4"/>
        <v>0.31810730253353198</v>
      </c>
      <c r="I14" t="s">
        <v>41</v>
      </c>
      <c r="J14" s="1">
        <v>-0.52829999999999999</v>
      </c>
      <c r="K14" s="11">
        <v>-0.57040000000000002</v>
      </c>
      <c r="L14" s="20">
        <f t="shared" si="5"/>
        <v>-4.2100000000000026E-2</v>
      </c>
      <c r="M14" s="22">
        <f t="shared" si="6"/>
        <v>7.3807854137447448E-2</v>
      </c>
      <c r="N14" s="24">
        <v>0.52829999999999999</v>
      </c>
      <c r="O14" s="24"/>
      <c r="P14" s="7">
        <f t="shared" si="1"/>
        <v>4.3099383697179698</v>
      </c>
      <c r="R14" t="s">
        <v>68</v>
      </c>
      <c r="S14" s="1">
        <v>0.63639999999999997</v>
      </c>
      <c r="T14" s="11">
        <v>0.5897</v>
      </c>
      <c r="U14" s="1">
        <f t="shared" si="7"/>
        <v>-4.6699999999999964E-2</v>
      </c>
      <c r="V14" s="1">
        <f t="shared" si="8"/>
        <v>-7.9192809903340614E-2</v>
      </c>
      <c r="W14" s="11"/>
      <c r="X14" s="1"/>
      <c r="Y14" s="10">
        <f t="shared" si="2"/>
        <v>-4.0168710129341321</v>
      </c>
      <c r="AA14" t="s">
        <v>95</v>
      </c>
      <c r="AB14" s="1">
        <v>1.3600000000000001E-3</v>
      </c>
    </row>
    <row r="15" spans="1:28" x14ac:dyDescent="0.25">
      <c r="B15" t="s">
        <v>15</v>
      </c>
      <c r="C15" s="1">
        <v>325400000</v>
      </c>
      <c r="D15" s="11">
        <f t="shared" si="0"/>
        <v>3.0731407498463432E-9</v>
      </c>
      <c r="E15" s="3">
        <v>1.0927767457108512E-9</v>
      </c>
      <c r="F15" s="20">
        <f t="shared" si="3"/>
        <v>-1.980364004135492E-9</v>
      </c>
      <c r="G15" s="22">
        <f t="shared" si="4"/>
        <v>-1.8122311001843887</v>
      </c>
      <c r="I15" t="s">
        <v>42</v>
      </c>
      <c r="J15" s="1">
        <v>-0.60509999999999997</v>
      </c>
      <c r="K15" s="11">
        <v>-0.57040000000000002</v>
      </c>
      <c r="L15" s="20">
        <f t="shared" si="5"/>
        <v>3.4699999999999953E-2</v>
      </c>
      <c r="M15" s="22">
        <f t="shared" si="6"/>
        <v>-6.0834502103786735E-2</v>
      </c>
      <c r="N15" s="24">
        <v>0.60509999999999997</v>
      </c>
      <c r="O15" s="24"/>
      <c r="P15" s="7">
        <f t="shared" si="1"/>
        <v>29.789527940783191</v>
      </c>
      <c r="R15" t="s">
        <v>69</v>
      </c>
      <c r="S15" s="1">
        <v>0.54210000000000003</v>
      </c>
      <c r="T15" s="11">
        <v>0.5897</v>
      </c>
      <c r="U15" s="1">
        <f t="shared" si="7"/>
        <v>4.7599999999999976E-2</v>
      </c>
      <c r="V15" s="1">
        <f t="shared" si="8"/>
        <v>8.071900966593179E-2</v>
      </c>
      <c r="W15" s="11"/>
      <c r="X15" s="1"/>
      <c r="Y15" s="10">
        <f t="shared" si="2"/>
        <v>-22.451106718040641</v>
      </c>
      <c r="AA15" t="s">
        <v>96</v>
      </c>
      <c r="AB15" s="1">
        <v>1.145E-3</v>
      </c>
    </row>
    <row r="16" spans="1:28" x14ac:dyDescent="0.25">
      <c r="B16" t="s">
        <v>16</v>
      </c>
      <c r="C16" s="1">
        <v>1114000000</v>
      </c>
      <c r="D16" s="11">
        <f t="shared" si="0"/>
        <v>8.9766606822262123E-10</v>
      </c>
      <c r="E16" s="3">
        <v>1.0927767457108512E-9</v>
      </c>
      <c r="F16" s="20">
        <f t="shared" si="3"/>
        <v>1.9511067748822997E-10</v>
      </c>
      <c r="G16" s="22">
        <f t="shared" si="4"/>
        <v>0.17854578096947926</v>
      </c>
      <c r="I16" t="s">
        <v>43</v>
      </c>
      <c r="J16" s="1">
        <v>-0.48809999999999998</v>
      </c>
      <c r="K16" s="11">
        <v>-0.57040000000000002</v>
      </c>
      <c r="L16" s="20">
        <f t="shared" si="5"/>
        <v>-8.230000000000004E-2</v>
      </c>
      <c r="M16" s="22">
        <f t="shared" si="6"/>
        <v>0.14428471248246852</v>
      </c>
      <c r="N16" s="24">
        <v>0.48809999999999998</v>
      </c>
      <c r="O16" s="24"/>
      <c r="P16" s="7">
        <f t="shared" si="1"/>
        <v>1.2374545986025627</v>
      </c>
      <c r="R16" t="s">
        <v>70</v>
      </c>
      <c r="S16" s="1">
        <v>0.49980000000000002</v>
      </c>
      <c r="T16" s="11">
        <v>0.5897</v>
      </c>
      <c r="U16" s="1">
        <f t="shared" si="7"/>
        <v>8.989999999999998E-2</v>
      </c>
      <c r="V16" s="1">
        <f t="shared" si="8"/>
        <v>0.15245039850771575</v>
      </c>
      <c r="W16" s="11"/>
      <c r="X16" s="1"/>
      <c r="Y16" s="10">
        <f t="shared" si="2"/>
        <v>1.1711729370155946</v>
      </c>
      <c r="AA16" t="s">
        <v>97</v>
      </c>
      <c r="AB16" s="1">
        <v>1.6069999999999999E-3</v>
      </c>
    </row>
    <row r="17" spans="2:28" x14ac:dyDescent="0.25">
      <c r="B17" t="s">
        <v>17</v>
      </c>
      <c r="C17" s="1">
        <v>876400000</v>
      </c>
      <c r="D17" s="11">
        <f t="shared" si="0"/>
        <v>1.1410314924691922E-9</v>
      </c>
      <c r="E17" s="3">
        <v>1.1410314924691922E-9</v>
      </c>
      <c r="F17" s="20">
        <f t="shared" si="3"/>
        <v>0</v>
      </c>
      <c r="G17" s="22">
        <f t="shared" si="4"/>
        <v>0</v>
      </c>
      <c r="I17" t="s">
        <v>44</v>
      </c>
      <c r="J17" s="1">
        <v>-0.56110000000000004</v>
      </c>
      <c r="K17" s="11">
        <v>-0.56110000000000004</v>
      </c>
      <c r="L17" s="20">
        <f t="shared" si="5"/>
        <v>0</v>
      </c>
      <c r="M17" s="22">
        <f t="shared" si="6"/>
        <v>0</v>
      </c>
      <c r="N17" s="24">
        <v>0.56110000000000004</v>
      </c>
      <c r="O17" s="24"/>
      <c r="P17" s="7" t="e">
        <f t="shared" si="1"/>
        <v>#DIV/0!</v>
      </c>
      <c r="R17" t="s">
        <v>71</v>
      </c>
      <c r="S17" s="1">
        <v>0.58499999999999996</v>
      </c>
      <c r="T17" s="11">
        <v>0.58499999999999996</v>
      </c>
      <c r="U17" s="1">
        <f t="shared" si="7"/>
        <v>0</v>
      </c>
      <c r="V17" s="1">
        <f t="shared" si="8"/>
        <v>0</v>
      </c>
      <c r="W17" s="11"/>
      <c r="X17" s="1"/>
      <c r="Y17" s="10" t="e">
        <f t="shared" si="2"/>
        <v>#DIV/0!</v>
      </c>
      <c r="AA17" t="s">
        <v>98</v>
      </c>
      <c r="AB17" s="1">
        <v>1.181E-3</v>
      </c>
    </row>
    <row r="18" spans="2:28" x14ac:dyDescent="0.25">
      <c r="B18" t="s">
        <v>18</v>
      </c>
      <c r="C18" s="1">
        <v>689700000</v>
      </c>
      <c r="D18" s="11">
        <f t="shared" si="0"/>
        <v>1.4499057561258518E-9</v>
      </c>
      <c r="E18" s="3">
        <v>1.1410314924691922E-9</v>
      </c>
      <c r="F18" s="20">
        <f t="shared" si="3"/>
        <v>-3.0887426365665958E-10</v>
      </c>
      <c r="G18" s="22">
        <f t="shared" si="4"/>
        <v>-0.27069740466869646</v>
      </c>
      <c r="I18" t="s">
        <v>45</v>
      </c>
      <c r="J18" s="1">
        <v>-0.63980000000000004</v>
      </c>
      <c r="K18" s="11">
        <v>-0.56110000000000004</v>
      </c>
      <c r="L18" s="20">
        <f t="shared" si="5"/>
        <v>7.8699999999999992E-2</v>
      </c>
      <c r="M18" s="22">
        <f t="shared" si="6"/>
        <v>-0.14026020317234003</v>
      </c>
      <c r="N18" s="24">
        <v>0.63980000000000004</v>
      </c>
      <c r="O18" s="24"/>
      <c r="P18" s="7">
        <f t="shared" si="1"/>
        <v>1.9299658673393343</v>
      </c>
      <c r="R18" t="s">
        <v>72</v>
      </c>
      <c r="S18" s="1">
        <v>0.67520000000000002</v>
      </c>
      <c r="T18" s="11">
        <v>0.58499999999999996</v>
      </c>
      <c r="U18" s="1">
        <f t="shared" si="7"/>
        <v>-9.0200000000000058E-2</v>
      </c>
      <c r="V18" s="1">
        <f t="shared" si="8"/>
        <v>-0.15418803418803428</v>
      </c>
      <c r="W18" s="11"/>
      <c r="X18" s="1"/>
      <c r="Y18" s="10">
        <f t="shared" si="2"/>
        <v>1.7556317265098373</v>
      </c>
      <c r="AA18" t="s">
        <v>99</v>
      </c>
      <c r="AB18" s="1">
        <v>9.0970000000000005E-4</v>
      </c>
    </row>
    <row r="19" spans="2:28" x14ac:dyDescent="0.25">
      <c r="B19" t="s">
        <v>19</v>
      </c>
      <c r="C19" s="1">
        <v>1234000000</v>
      </c>
      <c r="D19" s="11">
        <f t="shared" si="0"/>
        <v>8.1037277147487844E-10</v>
      </c>
      <c r="E19" s="3">
        <v>1.1410314924691922E-9</v>
      </c>
      <c r="F19" s="20">
        <f t="shared" si="3"/>
        <v>3.3065872099431376E-10</v>
      </c>
      <c r="G19" s="22">
        <f t="shared" si="4"/>
        <v>0.28978930307941658</v>
      </c>
      <c r="I19" t="s">
        <v>46</v>
      </c>
      <c r="J19" s="1">
        <v>-0.51910000000000001</v>
      </c>
      <c r="K19" s="11">
        <v>-0.56110000000000004</v>
      </c>
      <c r="L19" s="20">
        <f t="shared" si="5"/>
        <v>-4.2000000000000037E-2</v>
      </c>
      <c r="M19" s="22">
        <f t="shared" si="6"/>
        <v>7.4852967385492838E-2</v>
      </c>
      <c r="N19" s="24">
        <v>0.51910000000000001</v>
      </c>
      <c r="O19" s="24"/>
      <c r="P19" s="7">
        <f t="shared" si="1"/>
        <v>3.8714470942347745</v>
      </c>
      <c r="R19" t="s">
        <v>73</v>
      </c>
      <c r="S19" s="1">
        <v>0.63180000000000003</v>
      </c>
      <c r="T19" s="11">
        <v>0.58499999999999996</v>
      </c>
      <c r="U19" s="1">
        <f t="shared" si="7"/>
        <v>-4.6800000000000064E-2</v>
      </c>
      <c r="V19" s="1">
        <f t="shared" si="8"/>
        <v>-8.0000000000000113E-2</v>
      </c>
      <c r="W19" s="11"/>
      <c r="X19" s="1"/>
      <c r="Y19" s="10">
        <f t="shared" si="2"/>
        <v>-3.6223662884927021</v>
      </c>
      <c r="AA19" t="s">
        <v>100</v>
      </c>
      <c r="AB19" s="1">
        <v>1.2719999999999999E-3</v>
      </c>
    </row>
    <row r="20" spans="2:28" x14ac:dyDescent="0.25">
      <c r="B20" t="s">
        <v>20</v>
      </c>
      <c r="C20" s="1">
        <v>351800000</v>
      </c>
      <c r="D20" s="11">
        <f t="shared" si="0"/>
        <v>2.8425241614553723E-9</v>
      </c>
      <c r="E20" s="3">
        <v>1.1410314924691922E-9</v>
      </c>
      <c r="F20" s="20">
        <f t="shared" si="3"/>
        <v>-1.7014926689861801E-9</v>
      </c>
      <c r="G20" s="22">
        <f t="shared" si="4"/>
        <v>-1.4911881750994882</v>
      </c>
      <c r="I20" t="s">
        <v>47</v>
      </c>
      <c r="J20" s="1">
        <v>-0.59589999999999999</v>
      </c>
      <c r="K20" s="11">
        <v>-0.56110000000000004</v>
      </c>
      <c r="L20" s="20">
        <f t="shared" si="5"/>
        <v>3.4799999999999942E-2</v>
      </c>
      <c r="M20" s="22">
        <f t="shared" si="6"/>
        <v>-6.2021030119408196E-2</v>
      </c>
      <c r="N20" s="24">
        <v>0.59589999999999999</v>
      </c>
      <c r="O20" s="24"/>
      <c r="P20" s="7">
        <f t="shared" si="1"/>
        <v>24.043266811733456</v>
      </c>
      <c r="R20" t="s">
        <v>74</v>
      </c>
      <c r="S20" s="1">
        <v>0.53739999999999999</v>
      </c>
      <c r="T20" s="11">
        <v>0.58499999999999996</v>
      </c>
      <c r="U20" s="1">
        <f t="shared" si="7"/>
        <v>4.7599999999999976E-2</v>
      </c>
      <c r="V20" s="1">
        <f t="shared" si="8"/>
        <v>8.1367521367521331E-2</v>
      </c>
      <c r="W20" s="11"/>
      <c r="X20" s="1"/>
      <c r="Y20" s="10">
        <f t="shared" si="2"/>
        <v>-18.326577362042038</v>
      </c>
      <c r="AA20" t="s">
        <v>101</v>
      </c>
      <c r="AB20" s="1">
        <v>1.042E-3</v>
      </c>
    </row>
    <row r="21" spans="2:28" x14ac:dyDescent="0.25">
      <c r="B21" t="s">
        <v>21</v>
      </c>
      <c r="C21" s="1">
        <v>1046000000</v>
      </c>
      <c r="D21" s="11">
        <f t="shared" si="0"/>
        <v>9.5602294455066925E-10</v>
      </c>
      <c r="E21" s="3">
        <v>1.1410314924691922E-9</v>
      </c>
      <c r="F21" s="20">
        <f t="shared" si="3"/>
        <v>1.8500854791852295E-10</v>
      </c>
      <c r="G21" s="22">
        <f t="shared" si="4"/>
        <v>0.16214149139579351</v>
      </c>
      <c r="I21" t="s">
        <v>48</v>
      </c>
      <c r="J21" s="1">
        <v>-0.47939999999999999</v>
      </c>
      <c r="K21" s="11">
        <v>-0.56110000000000004</v>
      </c>
      <c r="L21" s="20">
        <f t="shared" si="5"/>
        <v>-8.170000000000005E-2</v>
      </c>
      <c r="M21" s="22">
        <f t="shared" si="6"/>
        <v>0.14560684369987531</v>
      </c>
      <c r="N21" s="24">
        <v>0.47939999999999999</v>
      </c>
      <c r="O21" s="24"/>
      <c r="P21" s="7">
        <f t="shared" si="1"/>
        <v>1.1135568032090537</v>
      </c>
      <c r="R21" t="s">
        <v>75</v>
      </c>
      <c r="S21" s="1">
        <v>0.49569999999999997</v>
      </c>
      <c r="T21" s="11">
        <v>0.58499999999999996</v>
      </c>
      <c r="U21" s="1">
        <f t="shared" si="7"/>
        <v>8.929999999999999E-2</v>
      </c>
      <c r="V21" s="1">
        <f t="shared" si="8"/>
        <v>0.15264957264957263</v>
      </c>
      <c r="W21" s="11"/>
      <c r="X21" s="1"/>
      <c r="Y21" s="10">
        <f t="shared" si="2"/>
        <v>1.0621811026488155</v>
      </c>
      <c r="AA21" t="s">
        <v>102</v>
      </c>
      <c r="AB21" s="1">
        <v>1.467E-3</v>
      </c>
    </row>
    <row r="22" spans="2:28" x14ac:dyDescent="0.25">
      <c r="B22" t="s">
        <v>22</v>
      </c>
      <c r="C22" s="1">
        <v>847900000</v>
      </c>
      <c r="D22" s="11">
        <f t="shared" si="0"/>
        <v>1.1793843613633683E-9</v>
      </c>
      <c r="E22" s="3">
        <v>1.1793843613633683E-9</v>
      </c>
      <c r="F22" s="20">
        <f t="shared" si="3"/>
        <v>0</v>
      </c>
      <c r="G22" s="22">
        <f t="shared" si="4"/>
        <v>0</v>
      </c>
      <c r="I22" t="s">
        <v>49</v>
      </c>
      <c r="J22" s="1">
        <v>-0.55500000000000005</v>
      </c>
      <c r="K22" s="11">
        <v>-0.55500000000000005</v>
      </c>
      <c r="L22" s="20">
        <f t="shared" si="5"/>
        <v>0</v>
      </c>
      <c r="M22" s="22">
        <f t="shared" si="6"/>
        <v>0</v>
      </c>
      <c r="N22" s="24">
        <v>0.55500000000000005</v>
      </c>
      <c r="O22" s="24"/>
      <c r="P22" s="7" t="e">
        <f t="shared" si="1"/>
        <v>#DIV/0!</v>
      </c>
      <c r="R22" t="s">
        <v>76</v>
      </c>
      <c r="S22" s="1">
        <v>0.58189999999999997</v>
      </c>
      <c r="T22" s="11">
        <v>0.58189999999999997</v>
      </c>
      <c r="U22" s="1">
        <f t="shared" si="7"/>
        <v>0</v>
      </c>
      <c r="V22" s="1">
        <f t="shared" si="8"/>
        <v>0</v>
      </c>
      <c r="W22" s="11"/>
      <c r="X22" s="1"/>
      <c r="Y22" s="10" t="e">
        <f t="shared" si="2"/>
        <v>#DIV/0!</v>
      </c>
      <c r="AA22" t="s">
        <v>103</v>
      </c>
      <c r="AB22" s="1">
        <v>1.1180000000000001E-3</v>
      </c>
    </row>
    <row r="23" spans="2:28" x14ac:dyDescent="0.25">
      <c r="B23" t="s">
        <v>23</v>
      </c>
      <c r="C23" s="1">
        <v>675500000</v>
      </c>
      <c r="D23" s="11">
        <f t="shared" si="0"/>
        <v>1.4803849000740193E-9</v>
      </c>
      <c r="E23" s="3">
        <v>1.1793843613633683E-9</v>
      </c>
      <c r="F23" s="20">
        <f t="shared" si="3"/>
        <v>-3.0100053871065106E-10</v>
      </c>
      <c r="G23" s="22">
        <f t="shared" si="4"/>
        <v>-0.25521835677276106</v>
      </c>
      <c r="I23" t="s">
        <v>50</v>
      </c>
      <c r="J23" s="1">
        <v>-0.63329999999999997</v>
      </c>
      <c r="K23" s="11">
        <v>-0.55500000000000005</v>
      </c>
      <c r="L23" s="20">
        <f t="shared" si="5"/>
        <v>7.8299999999999925E-2</v>
      </c>
      <c r="M23" s="22">
        <f t="shared" si="6"/>
        <v>-0.14108108108108094</v>
      </c>
      <c r="N23" s="24">
        <v>0.63329999999999997</v>
      </c>
      <c r="O23" s="24"/>
      <c r="P23" s="7">
        <f t="shared" si="1"/>
        <v>1.8090190039448599</v>
      </c>
      <c r="R23" t="s">
        <v>77</v>
      </c>
      <c r="S23" s="1">
        <v>0.67179999999999995</v>
      </c>
      <c r="T23" s="11">
        <v>0.58189999999999997</v>
      </c>
      <c r="U23" s="1">
        <f t="shared" si="7"/>
        <v>-8.989999999999998E-2</v>
      </c>
      <c r="V23" s="1">
        <f t="shared" si="8"/>
        <v>-0.15449389929541155</v>
      </c>
      <c r="W23" s="11"/>
      <c r="X23" s="1"/>
      <c r="Y23" s="10">
        <f t="shared" si="2"/>
        <v>1.6519639800452692</v>
      </c>
      <c r="AA23" t="s">
        <v>104</v>
      </c>
      <c r="AB23" s="1">
        <v>8.8880000000000003E-4</v>
      </c>
    </row>
    <row r="24" spans="2:28" x14ac:dyDescent="0.25">
      <c r="B24" t="s">
        <v>24</v>
      </c>
      <c r="C24" s="1">
        <v>1168000000</v>
      </c>
      <c r="D24" s="11">
        <f t="shared" si="0"/>
        <v>8.5616438356164382E-10</v>
      </c>
      <c r="E24" s="3">
        <v>1.1793843613633683E-9</v>
      </c>
      <c r="F24" s="20">
        <f t="shared" si="3"/>
        <v>3.2321997780172447E-10</v>
      </c>
      <c r="G24" s="22">
        <f t="shared" si="4"/>
        <v>0.27405821917808221</v>
      </c>
      <c r="I24" t="s">
        <v>51</v>
      </c>
      <c r="J24" s="1">
        <v>-0.51290000000000002</v>
      </c>
      <c r="K24" s="11">
        <v>-0.55500000000000005</v>
      </c>
      <c r="L24" s="20">
        <f t="shared" si="5"/>
        <v>-4.2100000000000026E-2</v>
      </c>
      <c r="M24" s="22">
        <f t="shared" si="6"/>
        <v>7.58558558558559E-2</v>
      </c>
      <c r="N24" s="24">
        <v>0.51290000000000002</v>
      </c>
      <c r="O24" s="24"/>
      <c r="P24" s="7">
        <f t="shared" si="1"/>
        <v>3.6128815117300603</v>
      </c>
      <c r="R24" t="s">
        <v>78</v>
      </c>
      <c r="S24" s="1">
        <v>0.62870000000000004</v>
      </c>
      <c r="T24" s="11">
        <v>0.58189999999999997</v>
      </c>
      <c r="U24" s="1">
        <f t="shared" si="7"/>
        <v>-4.6800000000000064E-2</v>
      </c>
      <c r="V24" s="1">
        <f t="shared" si="8"/>
        <v>-8.0426190067021938E-2</v>
      </c>
      <c r="W24" s="11"/>
      <c r="X24" s="1"/>
      <c r="Y24" s="10">
        <f t="shared" si="2"/>
        <v>-3.407574310677902</v>
      </c>
      <c r="AA24" t="s">
        <v>105</v>
      </c>
      <c r="AB24" s="1">
        <v>1.2260000000000001E-3</v>
      </c>
    </row>
    <row r="25" spans="2:28" x14ac:dyDescent="0.25">
      <c r="B25" t="s">
        <v>25</v>
      </c>
      <c r="C25" s="1">
        <v>362800000</v>
      </c>
      <c r="D25" s="11">
        <f t="shared" si="0"/>
        <v>2.7563395810363835E-9</v>
      </c>
      <c r="E25" s="3">
        <v>1.1793843613633683E-9</v>
      </c>
      <c r="F25" s="20">
        <f t="shared" si="3"/>
        <v>-1.5769552196730152E-9</v>
      </c>
      <c r="G25" s="22">
        <f t="shared" si="4"/>
        <v>-1.3371003307607496</v>
      </c>
      <c r="I25" t="s">
        <v>52</v>
      </c>
      <c r="J25" s="1">
        <v>-0.5897</v>
      </c>
      <c r="K25" s="11">
        <v>-0.55500000000000005</v>
      </c>
      <c r="L25" s="20">
        <f t="shared" si="5"/>
        <v>3.4699999999999953E-2</v>
      </c>
      <c r="M25" s="22">
        <f t="shared" si="6"/>
        <v>-6.2522522522522439E-2</v>
      </c>
      <c r="N25" s="24">
        <v>0.5897</v>
      </c>
      <c r="O25" s="24"/>
      <c r="P25" s="7">
        <f t="shared" si="1"/>
        <v>21.385898662023546</v>
      </c>
      <c r="R25" t="s">
        <v>79</v>
      </c>
      <c r="S25" s="1">
        <v>0.5343</v>
      </c>
      <c r="T25" s="11">
        <v>0.58189999999999997</v>
      </c>
      <c r="U25" s="1">
        <f t="shared" si="7"/>
        <v>4.7599999999999976E-2</v>
      </c>
      <c r="V25" s="1">
        <f t="shared" si="8"/>
        <v>8.1800996734834125E-2</v>
      </c>
      <c r="W25" s="11"/>
      <c r="X25" s="1"/>
      <c r="Y25" s="10">
        <f t="shared" si="2"/>
        <v>-16.345770640119341</v>
      </c>
      <c r="AA25" t="s">
        <v>106</v>
      </c>
      <c r="AB25" s="1">
        <v>1.0120000000000001E-3</v>
      </c>
    </row>
    <row r="26" spans="2:28" x14ac:dyDescent="0.25">
      <c r="B26" t="s">
        <v>26</v>
      </c>
      <c r="C26" s="1">
        <v>1000000000</v>
      </c>
      <c r="D26" s="11">
        <f t="shared" si="0"/>
        <v>1.0000000000000001E-9</v>
      </c>
      <c r="E26" s="3">
        <v>1.1793843613633683E-9</v>
      </c>
      <c r="F26" s="20">
        <f t="shared" si="3"/>
        <v>1.7938436136336823E-10</v>
      </c>
      <c r="G26" s="22">
        <f t="shared" si="4"/>
        <v>0.15209999999999993</v>
      </c>
      <c r="I26" t="s">
        <v>53</v>
      </c>
      <c r="J26" s="1">
        <v>-0.47360000000000002</v>
      </c>
      <c r="K26" s="11">
        <v>-0.55500000000000005</v>
      </c>
      <c r="L26" s="20">
        <f t="shared" si="5"/>
        <v>-8.1400000000000028E-2</v>
      </c>
      <c r="M26" s="22">
        <f t="shared" si="6"/>
        <v>0.1466666666666667</v>
      </c>
      <c r="N26" s="24">
        <v>0.47360000000000002</v>
      </c>
      <c r="O26" s="24"/>
      <c r="P26" s="7">
        <f t="shared" si="1"/>
        <v>1.0370454545454539</v>
      </c>
      <c r="R26" t="s">
        <v>80</v>
      </c>
      <c r="S26" s="1">
        <v>0.49299999999999999</v>
      </c>
      <c r="T26" s="11">
        <v>0.58189999999999997</v>
      </c>
      <c r="U26" s="1">
        <f t="shared" si="7"/>
        <v>8.8899999999999979E-2</v>
      </c>
      <c r="V26" s="1">
        <f t="shared" si="8"/>
        <v>0.15277539096064613</v>
      </c>
      <c r="W26" s="11"/>
      <c r="X26" s="1"/>
      <c r="Y26" s="10">
        <f t="shared" si="2"/>
        <v>0.99557919010123708</v>
      </c>
      <c r="AA26" t="s">
        <v>107</v>
      </c>
      <c r="AB26" s="1">
        <v>1.3929999999999999E-3</v>
      </c>
    </row>
    <row r="27" spans="2:28" x14ac:dyDescent="0.25">
      <c r="B27" t="s">
        <v>27</v>
      </c>
      <c r="C27" s="1">
        <v>818800000</v>
      </c>
      <c r="D27" s="11">
        <f t="shared" si="0"/>
        <v>1.2212994626282365E-9</v>
      </c>
      <c r="E27" s="3">
        <v>1.2212994626282365E-9</v>
      </c>
      <c r="F27" s="20">
        <f t="shared" si="3"/>
        <v>0</v>
      </c>
      <c r="G27" s="22">
        <f t="shared" si="4"/>
        <v>0</v>
      </c>
      <c r="I27" t="s">
        <v>54</v>
      </c>
      <c r="J27" s="1">
        <v>-0.54879999999999995</v>
      </c>
      <c r="K27" s="11">
        <v>-0.54879999999999995</v>
      </c>
      <c r="L27" s="20">
        <f t="shared" si="5"/>
        <v>0</v>
      </c>
      <c r="M27" s="22">
        <f t="shared" si="6"/>
        <v>0</v>
      </c>
      <c r="N27" s="24">
        <v>0.54879999999999995</v>
      </c>
      <c r="O27" s="24"/>
      <c r="P27" s="7" t="e">
        <f t="shared" si="1"/>
        <v>#DIV/0!</v>
      </c>
      <c r="R27" t="s">
        <v>81</v>
      </c>
      <c r="S27" s="1">
        <v>0.57879999999999998</v>
      </c>
      <c r="T27" s="11">
        <v>0.57879999999999998</v>
      </c>
      <c r="U27" s="1">
        <f t="shared" si="7"/>
        <v>0</v>
      </c>
      <c r="V27" s="1">
        <f t="shared" si="8"/>
        <v>0</v>
      </c>
      <c r="W27" s="11"/>
      <c r="X27" s="1"/>
      <c r="Y27" s="10" t="e">
        <f t="shared" si="2"/>
        <v>#DIV/0!</v>
      </c>
      <c r="AA27" t="s">
        <v>108</v>
      </c>
      <c r="AB27" s="1">
        <v>1.083E-3</v>
      </c>
    </row>
    <row r="28" spans="2:28" x14ac:dyDescent="0.25">
      <c r="B28" t="s">
        <v>28</v>
      </c>
      <c r="C28" s="1">
        <v>660200000</v>
      </c>
      <c r="D28" s="11">
        <f t="shared" si="0"/>
        <v>1.514692517418964E-9</v>
      </c>
      <c r="E28" s="3">
        <v>1.2212994626282365E-9</v>
      </c>
      <c r="F28" s="20">
        <f t="shared" si="3"/>
        <v>-2.9339305479072746E-10</v>
      </c>
      <c r="G28" s="22">
        <f t="shared" si="4"/>
        <v>-0.24023023326264764</v>
      </c>
      <c r="I28" t="s">
        <v>55</v>
      </c>
      <c r="J28" s="1">
        <v>-0.62680000000000002</v>
      </c>
      <c r="K28" s="11">
        <v>-0.54879999999999995</v>
      </c>
      <c r="L28" s="20">
        <f t="shared" si="5"/>
        <v>7.8000000000000069E-2</v>
      </c>
      <c r="M28" s="22">
        <f t="shared" si="6"/>
        <v>-0.14212827988338206</v>
      </c>
      <c r="N28" s="24">
        <v>0.62680000000000002</v>
      </c>
      <c r="O28" s="24"/>
      <c r="P28" s="7">
        <f t="shared" si="1"/>
        <v>1.6902352822377038</v>
      </c>
      <c r="R28" t="s">
        <v>82</v>
      </c>
      <c r="S28" s="1">
        <v>0.66839999999999999</v>
      </c>
      <c r="T28" s="11">
        <v>0.57879999999999998</v>
      </c>
      <c r="U28" s="1">
        <f t="shared" si="7"/>
        <v>-8.9600000000000013E-2</v>
      </c>
      <c r="V28" s="1">
        <f t="shared" si="8"/>
        <v>-0.15480304077401524</v>
      </c>
      <c r="W28" s="11"/>
      <c r="X28" s="1"/>
      <c r="Y28" s="10">
        <f t="shared" si="2"/>
        <v>1.5518444086207637</v>
      </c>
      <c r="AA28" t="s">
        <v>109</v>
      </c>
      <c r="AB28" s="1">
        <v>8.5619999999999999E-4</v>
      </c>
    </row>
    <row r="29" spans="2:28" x14ac:dyDescent="0.25">
      <c r="B29" t="s">
        <v>29</v>
      </c>
      <c r="C29" s="1">
        <v>1107000000</v>
      </c>
      <c r="D29" s="11">
        <f t="shared" si="0"/>
        <v>9.0334236675700089E-10</v>
      </c>
      <c r="E29" s="3">
        <v>1.2212994626282365E-9</v>
      </c>
      <c r="F29" s="20">
        <f t="shared" si="3"/>
        <v>3.1795709587123562E-10</v>
      </c>
      <c r="G29" s="22">
        <f t="shared" si="4"/>
        <v>0.2603432700993677</v>
      </c>
      <c r="I29" t="s">
        <v>56</v>
      </c>
      <c r="J29" s="1">
        <v>-0.50670000000000004</v>
      </c>
      <c r="K29" s="11">
        <v>-0.54879999999999995</v>
      </c>
      <c r="L29" s="20">
        <f t="shared" si="5"/>
        <v>-4.2099999999999915E-2</v>
      </c>
      <c r="M29" s="22">
        <f t="shared" si="6"/>
        <v>7.6712827988338048E-2</v>
      </c>
      <c r="N29" s="24">
        <v>0.50670000000000004</v>
      </c>
      <c r="O29" s="24"/>
      <c r="P29" s="7">
        <f t="shared" si="1"/>
        <v>3.3937383997751369</v>
      </c>
      <c r="R29" t="s">
        <v>83</v>
      </c>
      <c r="S29" s="1">
        <v>0.62570000000000003</v>
      </c>
      <c r="T29" s="11">
        <v>0.57879999999999998</v>
      </c>
      <c r="U29" s="1">
        <f t="shared" si="7"/>
        <v>-4.6900000000000053E-2</v>
      </c>
      <c r="V29" s="1">
        <f t="shared" si="8"/>
        <v>-8.1029716655148673E-2</v>
      </c>
      <c r="W29" s="11"/>
      <c r="X29" s="1"/>
      <c r="Y29" s="10">
        <f t="shared" si="2"/>
        <v>-3.2129357086037071</v>
      </c>
      <c r="AA29" t="s">
        <v>110</v>
      </c>
      <c r="AB29" s="1">
        <v>1.1709999999999999E-3</v>
      </c>
    </row>
    <row r="30" spans="2:28" x14ac:dyDescent="0.25">
      <c r="B30" t="s">
        <v>30</v>
      </c>
      <c r="C30" s="1">
        <v>369900000</v>
      </c>
      <c r="D30" s="11">
        <f t="shared" si="0"/>
        <v>2.703433360367667E-9</v>
      </c>
      <c r="E30" s="3">
        <v>1.2212994626282365E-9</v>
      </c>
      <c r="F30" s="20">
        <f t="shared" si="3"/>
        <v>-1.4821338977394305E-9</v>
      </c>
      <c r="G30" s="22">
        <f t="shared" si="4"/>
        <v>-1.2135712354690456</v>
      </c>
      <c r="I30" t="s">
        <v>57</v>
      </c>
      <c r="J30" s="1">
        <v>-0.58360000000000001</v>
      </c>
      <c r="K30" s="11">
        <v>-0.54879999999999995</v>
      </c>
      <c r="L30" s="20">
        <f t="shared" si="5"/>
        <v>3.4800000000000053E-2</v>
      </c>
      <c r="M30" s="22">
        <f t="shared" si="6"/>
        <v>-6.3411078717201266E-2</v>
      </c>
      <c r="N30" s="24">
        <v>0.58360000000000001</v>
      </c>
      <c r="O30" s="24"/>
      <c r="P30" s="7">
        <f t="shared" si="1"/>
        <v>19.138157874293423</v>
      </c>
      <c r="R30" t="s">
        <v>84</v>
      </c>
      <c r="S30" s="1">
        <v>0.53120000000000001</v>
      </c>
      <c r="T30" s="11">
        <v>0.57879999999999998</v>
      </c>
      <c r="U30" s="1">
        <f t="shared" si="7"/>
        <v>4.7599999999999976E-2</v>
      </c>
      <c r="V30" s="1">
        <f t="shared" si="8"/>
        <v>8.2239115411195537E-2</v>
      </c>
      <c r="W30" s="11"/>
      <c r="X30" s="1"/>
      <c r="Y30" s="10">
        <f t="shared" si="2"/>
        <v>-14.756618300199241</v>
      </c>
      <c r="AA30" t="s">
        <v>111</v>
      </c>
      <c r="AB30" s="1">
        <v>9.7190000000000004E-4</v>
      </c>
    </row>
    <row r="31" spans="2:28" x14ac:dyDescent="0.25">
      <c r="B31" t="s">
        <v>31</v>
      </c>
      <c r="C31" s="1">
        <v>954700000</v>
      </c>
      <c r="D31" s="11">
        <f t="shared" si="0"/>
        <v>1.0474494605635278E-9</v>
      </c>
      <c r="E31" s="3">
        <v>1.2212994626282365E-9</v>
      </c>
      <c r="F31" s="20">
        <f t="shared" si="3"/>
        <v>1.7385000206470875E-10</v>
      </c>
      <c r="G31" s="22">
        <f t="shared" si="4"/>
        <v>0.1423483816905835</v>
      </c>
      <c r="I31" t="s">
        <v>58</v>
      </c>
      <c r="J31" s="1">
        <v>-0.46779999999999999</v>
      </c>
      <c r="K31" s="11">
        <v>-0.54879999999999995</v>
      </c>
      <c r="L31" s="20">
        <f t="shared" si="5"/>
        <v>-8.0999999999999961E-2</v>
      </c>
      <c r="M31" s="22">
        <f t="shared" si="6"/>
        <v>0.14759475218658885</v>
      </c>
      <c r="N31" s="24">
        <v>0.46779999999999999</v>
      </c>
      <c r="O31" s="24"/>
      <c r="P31" s="7">
        <f t="shared" si="1"/>
        <v>0.96445422063941066</v>
      </c>
      <c r="R31" t="s">
        <v>85</v>
      </c>
      <c r="S31" s="1">
        <v>0.49030000000000001</v>
      </c>
      <c r="T31" s="11">
        <v>0.57879999999999998</v>
      </c>
      <c r="U31" s="1">
        <f t="shared" si="7"/>
        <v>8.8499999999999968E-2</v>
      </c>
      <c r="V31" s="1">
        <f t="shared" si="8"/>
        <v>0.15290255701451275</v>
      </c>
      <c r="W31" s="11"/>
      <c r="X31" s="1"/>
      <c r="Y31" s="10">
        <f t="shared" si="2"/>
        <v>0.93097450081931921</v>
      </c>
      <c r="AA31" t="s">
        <v>112</v>
      </c>
      <c r="AB31" s="1">
        <v>1.3259999999999999E-3</v>
      </c>
    </row>
    <row r="32" spans="2:28" x14ac:dyDescent="0.25">
      <c r="D32" s="11"/>
      <c r="F32" s="20"/>
      <c r="G32" s="22"/>
      <c r="L32" s="20"/>
      <c r="M32" s="22"/>
      <c r="N32" s="22"/>
      <c r="O32" s="22"/>
      <c r="U32" s="1"/>
      <c r="V32" s="1"/>
      <c r="W32" s="11"/>
      <c r="X32" s="1"/>
    </row>
    <row r="33" spans="1:28" x14ac:dyDescent="0.25">
      <c r="D33" s="11"/>
      <c r="F33" s="20"/>
      <c r="G33" s="22"/>
      <c r="L33" s="20"/>
      <c r="M33" s="22"/>
      <c r="N33" s="22"/>
      <c r="O33" s="22"/>
      <c r="U33" s="1"/>
      <c r="V33" s="1"/>
      <c r="W33" s="11"/>
      <c r="X33" s="1"/>
    </row>
    <row r="34" spans="1:28" x14ac:dyDescent="0.25">
      <c r="D34" s="11"/>
      <c r="F34" s="20"/>
      <c r="G34" s="22"/>
      <c r="L34" s="20"/>
      <c r="M34" s="22"/>
      <c r="N34" s="22"/>
      <c r="O34" s="22"/>
      <c r="U34" s="1"/>
      <c r="V34" s="1"/>
      <c r="W34" s="11"/>
      <c r="X34" s="1"/>
    </row>
    <row r="35" spans="1:28" x14ac:dyDescent="0.25">
      <c r="A35" t="s">
        <v>113</v>
      </c>
      <c r="D35" s="11"/>
      <c r="F35" s="20"/>
      <c r="G35" s="22"/>
      <c r="L35" s="20"/>
      <c r="M35" s="22"/>
      <c r="N35" s="22"/>
      <c r="O35" s="22"/>
      <c r="U35" s="1"/>
      <c r="V35" s="1"/>
      <c r="W35" s="11"/>
      <c r="X35" s="1"/>
    </row>
    <row r="36" spans="1:28" x14ac:dyDescent="0.25">
      <c r="B36" t="s">
        <v>114</v>
      </c>
      <c r="C36" s="1">
        <v>1160000000</v>
      </c>
      <c r="D36" s="11">
        <f t="shared" si="0"/>
        <v>8.6206896551724135E-10</v>
      </c>
      <c r="F36" s="20"/>
      <c r="G36" s="22"/>
      <c r="I36" t="s">
        <v>141</v>
      </c>
      <c r="J36" s="1">
        <v>0.59889999999999999</v>
      </c>
      <c r="L36" s="20"/>
      <c r="M36" s="22"/>
      <c r="N36" s="22"/>
      <c r="O36" s="22"/>
      <c r="R36" t="s">
        <v>32</v>
      </c>
      <c r="S36" s="1">
        <v>-0.55049999999999999</v>
      </c>
      <c r="U36" s="1"/>
      <c r="V36" s="1"/>
      <c r="W36" s="11"/>
      <c r="X36" s="1"/>
      <c r="AA36" t="s">
        <v>86</v>
      </c>
      <c r="AB36" s="1">
        <v>1.5659999999999999E-3</v>
      </c>
    </row>
    <row r="37" spans="1:28" x14ac:dyDescent="0.25">
      <c r="B37" t="s">
        <v>115</v>
      </c>
      <c r="C37" s="1">
        <v>1348000000</v>
      </c>
      <c r="D37" s="11">
        <f t="shared" si="0"/>
        <v>7.4183976261127598E-10</v>
      </c>
      <c r="F37" s="20"/>
      <c r="G37" s="22"/>
      <c r="I37" t="s">
        <v>142</v>
      </c>
      <c r="J37" s="1">
        <v>0.60240000000000005</v>
      </c>
      <c r="L37" s="20"/>
      <c r="M37" s="22"/>
      <c r="N37" s="22"/>
      <c r="O37" s="22"/>
      <c r="R37" t="s">
        <v>33</v>
      </c>
      <c r="S37" s="1">
        <v>-0.56189999999999996</v>
      </c>
      <c r="U37" s="1"/>
      <c r="V37" s="1"/>
      <c r="W37" s="11"/>
      <c r="X37" s="1"/>
      <c r="AA37" t="s">
        <v>87</v>
      </c>
      <c r="AB37" s="1">
        <v>1.6999999999999999E-3</v>
      </c>
    </row>
    <row r="38" spans="1:28" x14ac:dyDescent="0.25">
      <c r="B38" t="s">
        <v>116</v>
      </c>
      <c r="C38" s="1">
        <v>1051000000</v>
      </c>
      <c r="D38" s="11">
        <f t="shared" si="0"/>
        <v>9.514747859181731E-10</v>
      </c>
      <c r="E38" s="3">
        <v>9.514747859181731E-10</v>
      </c>
      <c r="F38" s="20">
        <f t="shared" si="3"/>
        <v>0</v>
      </c>
      <c r="G38" s="22">
        <f t="shared" si="4"/>
        <v>0</v>
      </c>
      <c r="I38" t="s">
        <v>143</v>
      </c>
      <c r="J38" s="1">
        <v>0.59230000000000005</v>
      </c>
      <c r="K38" s="11">
        <v>0.59230000000000005</v>
      </c>
      <c r="L38" s="20">
        <f t="shared" si="5"/>
        <v>0</v>
      </c>
      <c r="M38" s="22">
        <f t="shared" si="6"/>
        <v>0</v>
      </c>
      <c r="N38" s="22"/>
      <c r="O38" s="22"/>
      <c r="P38" s="7" t="e">
        <f t="shared" ref="P38:P62" si="9">G38/M38</f>
        <v>#DIV/0!</v>
      </c>
      <c r="Q38">
        <v>-1</v>
      </c>
      <c r="R38" t="s">
        <v>34</v>
      </c>
      <c r="S38" s="1">
        <v>-0.53879999999999995</v>
      </c>
      <c r="T38" s="11">
        <v>-0.53879999999999995</v>
      </c>
      <c r="U38" s="1">
        <f t="shared" si="7"/>
        <v>0</v>
      </c>
      <c r="V38" s="1">
        <f t="shared" si="8"/>
        <v>0</v>
      </c>
      <c r="W38" s="11">
        <v>0.53879999999999995</v>
      </c>
      <c r="X38" s="1"/>
      <c r="AA38" t="s">
        <v>88</v>
      </c>
      <c r="AB38" s="1">
        <v>1.33E-3</v>
      </c>
    </row>
    <row r="39" spans="1:28" x14ac:dyDescent="0.25">
      <c r="B39" t="s">
        <v>117</v>
      </c>
      <c r="C39" s="1">
        <v>769400000</v>
      </c>
      <c r="D39" s="11">
        <f t="shared" si="0"/>
        <v>1.2997140629061607E-9</v>
      </c>
      <c r="E39" s="3">
        <v>9.514747859181731E-10</v>
      </c>
      <c r="F39" s="20">
        <f t="shared" si="3"/>
        <v>-3.4823927698798757E-10</v>
      </c>
      <c r="G39" s="22">
        <f t="shared" si="4"/>
        <v>-0.36599948011437494</v>
      </c>
      <c r="I39" t="s">
        <v>144</v>
      </c>
      <c r="J39" s="1">
        <v>0.67800000000000005</v>
      </c>
      <c r="K39" s="11">
        <v>0.59230000000000005</v>
      </c>
      <c r="L39" s="20">
        <f t="shared" si="5"/>
        <v>-8.5699999999999998E-2</v>
      </c>
      <c r="M39" s="22">
        <f t="shared" si="6"/>
        <v>-0.14469019078169845</v>
      </c>
      <c r="N39" s="22"/>
      <c r="O39" s="22"/>
      <c r="P39" s="7">
        <f t="shared" si="9"/>
        <v>2.5295389973365729</v>
      </c>
      <c r="Q39">
        <v>-1</v>
      </c>
      <c r="R39" t="s">
        <v>35</v>
      </c>
      <c r="S39" s="1">
        <v>-0.61660000000000004</v>
      </c>
      <c r="T39" s="11">
        <v>-0.53879999999999995</v>
      </c>
      <c r="U39" s="1">
        <f t="shared" si="7"/>
        <v>7.7800000000000091E-2</v>
      </c>
      <c r="V39" s="1">
        <f t="shared" si="8"/>
        <v>-0.14439495174461786</v>
      </c>
      <c r="W39" s="11">
        <v>0.61660000000000004</v>
      </c>
      <c r="X39" s="1"/>
      <c r="Y39" s="10">
        <f t="shared" ref="Y39:Y62" si="10">G39/V39</f>
        <v>2.5347110525144596</v>
      </c>
      <c r="AA39" t="s">
        <v>89</v>
      </c>
      <c r="AB39" s="1">
        <v>1.073E-3</v>
      </c>
    </row>
    <row r="40" spans="1:28" x14ac:dyDescent="0.25">
      <c r="B40" t="s">
        <v>118</v>
      </c>
      <c r="C40" s="1">
        <v>638400000</v>
      </c>
      <c r="D40" s="11">
        <f t="shared" si="0"/>
        <v>1.5664160401002506E-9</v>
      </c>
      <c r="E40" s="3">
        <v>9.514747859181731E-10</v>
      </c>
      <c r="F40" s="20">
        <f t="shared" si="3"/>
        <v>-6.1494125418207746E-10</v>
      </c>
      <c r="G40" s="22">
        <f t="shared" si="4"/>
        <v>-0.64630325814536349</v>
      </c>
      <c r="I40" t="s">
        <v>145</v>
      </c>
      <c r="J40" s="1">
        <v>0.63380000000000003</v>
      </c>
      <c r="K40" s="11">
        <v>0.59230000000000005</v>
      </c>
      <c r="L40" s="20">
        <f t="shared" si="5"/>
        <v>-4.1499999999999981E-2</v>
      </c>
      <c r="M40" s="22">
        <f t="shared" si="6"/>
        <v>-7.0065845010974126E-2</v>
      </c>
      <c r="N40" s="22"/>
      <c r="O40" s="22"/>
      <c r="P40" s="7">
        <f t="shared" si="9"/>
        <v>9.2242269831204577</v>
      </c>
      <c r="Q40">
        <v>-1</v>
      </c>
      <c r="R40" t="s">
        <v>36</v>
      </c>
      <c r="S40" s="1">
        <v>-0.49640000000000001</v>
      </c>
      <c r="T40" s="11">
        <v>-0.53879999999999995</v>
      </c>
      <c r="U40" s="1">
        <f t="shared" si="7"/>
        <v>-4.2399999999999938E-2</v>
      </c>
      <c r="V40" s="1">
        <f t="shared" si="8"/>
        <v>7.8693392724573014E-2</v>
      </c>
      <c r="W40" s="11">
        <v>0.49640000000000001</v>
      </c>
      <c r="X40" s="1"/>
      <c r="Y40" s="10">
        <f t="shared" si="10"/>
        <v>-8.2129291388849612</v>
      </c>
      <c r="AA40" t="s">
        <v>90</v>
      </c>
      <c r="AB40" s="1">
        <v>1.2310000000000001E-3</v>
      </c>
    </row>
    <row r="41" spans="1:28" x14ac:dyDescent="0.25">
      <c r="B41" t="s">
        <v>119</v>
      </c>
      <c r="C41" s="1">
        <v>1248000000</v>
      </c>
      <c r="D41" s="11">
        <f t="shared" si="0"/>
        <v>8.0128205128205124E-10</v>
      </c>
      <c r="E41" s="3">
        <v>9.514747859181731E-10</v>
      </c>
      <c r="F41" s="20">
        <f t="shared" si="3"/>
        <v>1.5019273463612186E-10</v>
      </c>
      <c r="G41" s="22">
        <f t="shared" si="4"/>
        <v>0.1578525641025641</v>
      </c>
      <c r="I41" t="s">
        <v>146</v>
      </c>
      <c r="J41" s="1">
        <v>0.55269999999999997</v>
      </c>
      <c r="K41" s="11">
        <v>0.59230000000000005</v>
      </c>
      <c r="L41" s="20">
        <f t="shared" si="5"/>
        <v>3.960000000000008E-2</v>
      </c>
      <c r="M41" s="22">
        <f t="shared" si="6"/>
        <v>6.685801114300198E-2</v>
      </c>
      <c r="N41" s="22"/>
      <c r="O41" s="22"/>
      <c r="P41" s="7">
        <f t="shared" si="9"/>
        <v>2.3610119625744583</v>
      </c>
      <c r="Q41">
        <v>-1</v>
      </c>
      <c r="R41" t="s">
        <v>37</v>
      </c>
      <c r="S41" s="1">
        <v>-0.57440000000000002</v>
      </c>
      <c r="T41" s="11">
        <v>-0.53879999999999995</v>
      </c>
      <c r="U41" s="1">
        <f t="shared" si="7"/>
        <v>3.5600000000000076E-2</v>
      </c>
      <c r="V41" s="1">
        <f t="shared" si="8"/>
        <v>-6.6072754268745509E-2</v>
      </c>
      <c r="W41" s="11">
        <v>0.57440000000000002</v>
      </c>
      <c r="X41" s="1"/>
      <c r="Y41" s="10">
        <f t="shared" si="10"/>
        <v>-2.3890719533275657</v>
      </c>
      <c r="AA41" t="s">
        <v>91</v>
      </c>
      <c r="AB41" s="1">
        <v>1.4729999999999999E-3</v>
      </c>
    </row>
    <row r="42" spans="1:28" x14ac:dyDescent="0.25">
      <c r="B42" t="s">
        <v>120</v>
      </c>
      <c r="C42" s="1">
        <v>1277000000</v>
      </c>
      <c r="D42" s="11">
        <f t="shared" si="0"/>
        <v>7.8308535630383715E-10</v>
      </c>
      <c r="E42" s="3">
        <v>9.514747859181731E-10</v>
      </c>
      <c r="F42" s="20">
        <f t="shared" si="3"/>
        <v>1.6838942961433595E-10</v>
      </c>
      <c r="G42" s="22">
        <f t="shared" si="4"/>
        <v>0.1769772905246671</v>
      </c>
      <c r="I42" t="s">
        <v>147</v>
      </c>
      <c r="J42" s="1">
        <v>0.50790000000000002</v>
      </c>
      <c r="K42" s="11">
        <v>0.59230000000000005</v>
      </c>
      <c r="L42" s="20">
        <f t="shared" si="5"/>
        <v>8.4400000000000031E-2</v>
      </c>
      <c r="M42" s="22">
        <f t="shared" si="6"/>
        <v>0.14249535708255956</v>
      </c>
      <c r="N42" s="22"/>
      <c r="O42" s="22"/>
      <c r="P42" s="7">
        <f t="shared" si="9"/>
        <v>1.2419863646654064</v>
      </c>
      <c r="Q42">
        <v>-1</v>
      </c>
      <c r="R42" t="s">
        <v>38</v>
      </c>
      <c r="S42" s="1">
        <v>-0.45789999999999997</v>
      </c>
      <c r="T42" s="11">
        <v>-0.53879999999999995</v>
      </c>
      <c r="U42" s="1">
        <f t="shared" si="7"/>
        <v>-8.0899999999999972E-2</v>
      </c>
      <c r="V42" s="1">
        <f t="shared" si="8"/>
        <v>0.15014847809948029</v>
      </c>
      <c r="W42" s="11">
        <v>0.45789999999999997</v>
      </c>
      <c r="X42" s="1"/>
      <c r="Y42" s="10">
        <f t="shared" si="10"/>
        <v>1.1786818805276966</v>
      </c>
      <c r="AA42" t="s">
        <v>92</v>
      </c>
      <c r="AB42" s="1">
        <v>1.6329999999999999E-3</v>
      </c>
    </row>
    <row r="43" spans="1:28" x14ac:dyDescent="0.25">
      <c r="B43" t="s">
        <v>121</v>
      </c>
      <c r="C43" s="1">
        <v>1433000000</v>
      </c>
      <c r="D43" s="11">
        <f t="shared" si="0"/>
        <v>6.9783670621074669E-10</v>
      </c>
      <c r="E43" s="3">
        <v>6.9783670621074669E-10</v>
      </c>
      <c r="F43" s="20">
        <f t="shared" si="3"/>
        <v>0</v>
      </c>
      <c r="G43" s="22">
        <f t="shared" si="4"/>
        <v>0</v>
      </c>
      <c r="I43" t="s">
        <v>148</v>
      </c>
      <c r="J43" s="1">
        <v>0.6048</v>
      </c>
      <c r="K43" s="11">
        <v>0.6048</v>
      </c>
      <c r="L43" s="20">
        <f t="shared" si="5"/>
        <v>0</v>
      </c>
      <c r="M43" s="22">
        <f t="shared" si="6"/>
        <v>0</v>
      </c>
      <c r="N43" s="22"/>
      <c r="O43" s="22"/>
      <c r="P43" s="7" t="e">
        <f t="shared" si="9"/>
        <v>#DIV/0!</v>
      </c>
      <c r="Q43">
        <v>-1</v>
      </c>
      <c r="R43" t="s">
        <v>39</v>
      </c>
      <c r="S43" s="1">
        <v>-0.56730000000000003</v>
      </c>
      <c r="T43" s="11">
        <v>-0.56730000000000003</v>
      </c>
      <c r="U43" s="1">
        <f t="shared" si="7"/>
        <v>0</v>
      </c>
      <c r="V43" s="1">
        <f t="shared" si="8"/>
        <v>0</v>
      </c>
      <c r="W43" s="11">
        <v>0.56730000000000003</v>
      </c>
      <c r="X43" s="1"/>
      <c r="Y43" s="10" t="e">
        <f t="shared" si="10"/>
        <v>#DIV/0!</v>
      </c>
      <c r="AA43" t="s">
        <v>93</v>
      </c>
      <c r="AB43" s="1">
        <v>1.812E-3</v>
      </c>
    </row>
    <row r="44" spans="1:28" x14ac:dyDescent="0.25">
      <c r="B44" t="s">
        <v>122</v>
      </c>
      <c r="C44" s="1">
        <v>1013000000</v>
      </c>
      <c r="D44" s="11">
        <f t="shared" si="0"/>
        <v>9.8716683119447192E-10</v>
      </c>
      <c r="E44" s="3">
        <v>6.9783670621074669E-10</v>
      </c>
      <c r="F44" s="20">
        <f t="shared" si="3"/>
        <v>-2.8933012498372523E-10</v>
      </c>
      <c r="G44" s="22">
        <f t="shared" si="4"/>
        <v>-0.41461006910167825</v>
      </c>
      <c r="I44" t="s">
        <v>149</v>
      </c>
      <c r="J44" s="1">
        <v>0.69189999999999996</v>
      </c>
      <c r="K44" s="11">
        <v>0.6048</v>
      </c>
      <c r="L44" s="20">
        <f t="shared" si="5"/>
        <v>-8.7099999999999955E-2</v>
      </c>
      <c r="M44" s="22">
        <f t="shared" si="6"/>
        <v>-0.14401455026455018</v>
      </c>
      <c r="N44" s="22"/>
      <c r="O44" s="22"/>
      <c r="P44" s="7">
        <f t="shared" si="9"/>
        <v>2.8789456922238248</v>
      </c>
      <c r="Q44">
        <v>-1</v>
      </c>
      <c r="R44" t="s">
        <v>40</v>
      </c>
      <c r="S44" s="1">
        <v>-0.64659999999999995</v>
      </c>
      <c r="T44" s="11">
        <v>-0.56730000000000003</v>
      </c>
      <c r="U44" s="1">
        <f t="shared" si="7"/>
        <v>7.9299999999999926E-2</v>
      </c>
      <c r="V44" s="1">
        <f t="shared" si="8"/>
        <v>-0.13978494623655902</v>
      </c>
      <c r="W44" s="11">
        <v>0.64659999999999995</v>
      </c>
      <c r="X44" s="1"/>
      <c r="Y44" s="10">
        <f t="shared" si="10"/>
        <v>2.9660566481889314</v>
      </c>
      <c r="AA44" t="s">
        <v>94</v>
      </c>
      <c r="AB44" s="1">
        <v>1.423E-3</v>
      </c>
    </row>
    <row r="45" spans="1:28" x14ac:dyDescent="0.25">
      <c r="B45" t="s">
        <v>123</v>
      </c>
      <c r="C45" s="1">
        <v>813300000</v>
      </c>
      <c r="D45" s="11">
        <f t="shared" si="0"/>
        <v>1.2295585884667405E-9</v>
      </c>
      <c r="E45" s="3">
        <v>6.9783670621074669E-10</v>
      </c>
      <c r="F45" s="20">
        <f t="shared" si="3"/>
        <v>-5.3172188225599378E-10</v>
      </c>
      <c r="G45" s="22">
        <f t="shared" si="4"/>
        <v>-0.76195745727283903</v>
      </c>
      <c r="I45" t="s">
        <v>150</v>
      </c>
      <c r="J45" s="1">
        <v>0.6462</v>
      </c>
      <c r="K45" s="11">
        <v>0.6048</v>
      </c>
      <c r="L45" s="20">
        <f t="shared" si="5"/>
        <v>-4.1399999999999992E-2</v>
      </c>
      <c r="M45" s="22">
        <f t="shared" si="6"/>
        <v>-6.8452380952380945E-2</v>
      </c>
      <c r="N45" s="22"/>
      <c r="O45" s="22"/>
      <c r="P45" s="7">
        <f t="shared" si="9"/>
        <v>11.131204593203215</v>
      </c>
      <c r="Q45">
        <v>-1</v>
      </c>
      <c r="R45" t="s">
        <v>41</v>
      </c>
      <c r="S45" s="1">
        <v>-0.52500000000000002</v>
      </c>
      <c r="T45" s="11">
        <v>-0.56730000000000003</v>
      </c>
      <c r="U45" s="1">
        <f t="shared" si="7"/>
        <v>-4.2300000000000004E-2</v>
      </c>
      <c r="V45" s="1">
        <f t="shared" si="8"/>
        <v>7.4563722897937598E-2</v>
      </c>
      <c r="W45" s="11">
        <v>0.52500000000000002</v>
      </c>
      <c r="X45" s="1"/>
      <c r="Y45" s="10">
        <f t="shared" si="10"/>
        <v>-10.218876253212331</v>
      </c>
      <c r="AA45" t="s">
        <v>95</v>
      </c>
      <c r="AB45" s="1">
        <v>1.65E-3</v>
      </c>
    </row>
    <row r="46" spans="1:28" x14ac:dyDescent="0.25">
      <c r="B46" t="s">
        <v>124</v>
      </c>
      <c r="C46" s="1">
        <v>1699000000</v>
      </c>
      <c r="D46" s="11">
        <f t="shared" si="0"/>
        <v>5.885815185403178E-10</v>
      </c>
      <c r="E46" s="3">
        <v>6.9783670621074669E-10</v>
      </c>
      <c r="F46" s="20">
        <f t="shared" si="3"/>
        <v>1.0925518767042889E-10</v>
      </c>
      <c r="G46" s="22">
        <f t="shared" si="4"/>
        <v>0.15656268393172459</v>
      </c>
      <c r="I46" t="s">
        <v>151</v>
      </c>
      <c r="J46" s="1">
        <v>0.56569999999999998</v>
      </c>
      <c r="K46" s="11">
        <v>0.6048</v>
      </c>
      <c r="L46" s="20">
        <f t="shared" si="5"/>
        <v>3.9100000000000024E-2</v>
      </c>
      <c r="M46" s="22">
        <f t="shared" si="6"/>
        <v>6.4649470899470943E-2</v>
      </c>
      <c r="N46" s="22"/>
      <c r="O46" s="22"/>
      <c r="P46" s="7">
        <f t="shared" si="9"/>
        <v>2.4217164000487719</v>
      </c>
      <c r="Q46">
        <v>-1</v>
      </c>
      <c r="R46" t="s">
        <v>42</v>
      </c>
      <c r="S46" s="1">
        <v>-0.60270000000000001</v>
      </c>
      <c r="T46" s="11">
        <v>-0.56730000000000003</v>
      </c>
      <c r="U46" s="1">
        <f t="shared" si="7"/>
        <v>3.5399999999999987E-2</v>
      </c>
      <c r="V46" s="1">
        <f t="shared" si="8"/>
        <v>-6.240084611316761E-2</v>
      </c>
      <c r="W46" s="11">
        <v>0.60270000000000001</v>
      </c>
      <c r="X46" s="1"/>
      <c r="Y46" s="10">
        <f t="shared" si="10"/>
        <v>-2.5089833501261976</v>
      </c>
      <c r="AA46" t="s">
        <v>96</v>
      </c>
      <c r="AB46" s="1">
        <v>2.0040000000000001E-3</v>
      </c>
    </row>
    <row r="47" spans="1:28" x14ac:dyDescent="0.25">
      <c r="B47" t="s">
        <v>125</v>
      </c>
      <c r="C47" s="1">
        <v>1777000000</v>
      </c>
      <c r="D47" s="11">
        <f t="shared" si="0"/>
        <v>5.627462014631401E-10</v>
      </c>
      <c r="E47" s="3">
        <v>6.9783670621074669E-10</v>
      </c>
      <c r="F47" s="20">
        <f t="shared" si="3"/>
        <v>1.3509050474760659E-10</v>
      </c>
      <c r="G47" s="22">
        <f t="shared" si="4"/>
        <v>0.19358469330332023</v>
      </c>
      <c r="I47" t="s">
        <v>152</v>
      </c>
      <c r="J47" s="1">
        <v>0.51900000000000002</v>
      </c>
      <c r="K47" s="11">
        <v>0.6048</v>
      </c>
      <c r="L47" s="20">
        <f t="shared" si="5"/>
        <v>8.5799999999999987E-2</v>
      </c>
      <c r="M47" s="22">
        <f t="shared" si="6"/>
        <v>0.14186507936507933</v>
      </c>
      <c r="N47" s="22"/>
      <c r="O47" s="22"/>
      <c r="P47" s="7">
        <f t="shared" si="9"/>
        <v>1.3645690269213067</v>
      </c>
      <c r="Q47">
        <v>-1</v>
      </c>
      <c r="R47" t="s">
        <v>43</v>
      </c>
      <c r="S47" s="1">
        <v>-0.48470000000000002</v>
      </c>
      <c r="T47" s="11">
        <v>-0.56730000000000003</v>
      </c>
      <c r="U47" s="1">
        <f t="shared" si="7"/>
        <v>-8.2600000000000007E-2</v>
      </c>
      <c r="V47" s="1">
        <f t="shared" si="8"/>
        <v>0.14560197426405783</v>
      </c>
      <c r="W47" s="11">
        <v>0.48470000000000002</v>
      </c>
      <c r="X47" s="1"/>
      <c r="Y47" s="10">
        <f t="shared" si="10"/>
        <v>1.3295471732563384</v>
      </c>
      <c r="AA47" t="s">
        <v>97</v>
      </c>
      <c r="AB47" s="1">
        <v>2.2520000000000001E-3</v>
      </c>
    </row>
    <row r="48" spans="1:28" x14ac:dyDescent="0.25">
      <c r="B48" t="s">
        <v>126</v>
      </c>
      <c r="C48" s="1">
        <v>1288000000</v>
      </c>
      <c r="D48" s="11">
        <f t="shared" si="0"/>
        <v>7.7639751552795032E-10</v>
      </c>
      <c r="E48" s="3">
        <v>7.7639751552795032E-10</v>
      </c>
      <c r="F48" s="20">
        <f t="shared" si="3"/>
        <v>0</v>
      </c>
      <c r="G48" s="22">
        <f t="shared" si="4"/>
        <v>0</v>
      </c>
      <c r="I48" t="s">
        <v>153</v>
      </c>
      <c r="J48" s="1">
        <v>0.60060000000000002</v>
      </c>
      <c r="K48" s="11">
        <v>0.60060000000000002</v>
      </c>
      <c r="L48" s="20">
        <f t="shared" si="5"/>
        <v>0</v>
      </c>
      <c r="M48" s="22">
        <f t="shared" si="6"/>
        <v>0</v>
      </c>
      <c r="N48" s="22"/>
      <c r="O48" s="22"/>
      <c r="P48" s="7" t="e">
        <f t="shared" si="9"/>
        <v>#DIV/0!</v>
      </c>
      <c r="Q48">
        <v>-1</v>
      </c>
      <c r="R48" t="s">
        <v>44</v>
      </c>
      <c r="S48" s="1">
        <v>-0.55779999999999996</v>
      </c>
      <c r="T48" s="11">
        <v>-0.55779999999999996</v>
      </c>
      <c r="U48" s="1">
        <f t="shared" si="7"/>
        <v>0</v>
      </c>
      <c r="V48" s="1">
        <f t="shared" si="8"/>
        <v>0</v>
      </c>
      <c r="W48" s="11">
        <v>0.55779999999999996</v>
      </c>
      <c r="X48" s="1"/>
      <c r="Y48" s="10" t="e">
        <f t="shared" si="10"/>
        <v>#DIV/0!</v>
      </c>
      <c r="AA48" t="s">
        <v>98</v>
      </c>
      <c r="AB48" s="1">
        <v>1.6329999999999999E-3</v>
      </c>
    </row>
    <row r="49" spans="2:28" x14ac:dyDescent="0.25">
      <c r="B49" t="s">
        <v>127</v>
      </c>
      <c r="C49" s="1">
        <v>924500000</v>
      </c>
      <c r="D49" s="11">
        <f t="shared" si="0"/>
        <v>1.081665765278529E-9</v>
      </c>
      <c r="E49" s="3">
        <v>7.7639751552795032E-10</v>
      </c>
      <c r="F49" s="20">
        <f t="shared" si="3"/>
        <v>-3.0526824975057866E-10</v>
      </c>
      <c r="G49" s="22">
        <f t="shared" si="4"/>
        <v>-0.39318550567874533</v>
      </c>
      <c r="I49" t="s">
        <v>154</v>
      </c>
      <c r="J49" s="1">
        <v>0.68730000000000002</v>
      </c>
      <c r="K49" s="11">
        <v>0.60060000000000002</v>
      </c>
      <c r="L49" s="20">
        <f t="shared" si="5"/>
        <v>-8.6699999999999999E-2</v>
      </c>
      <c r="M49" s="22">
        <f t="shared" si="6"/>
        <v>-0.14435564435564435</v>
      </c>
      <c r="N49" s="22"/>
      <c r="O49" s="22"/>
      <c r="P49" s="7">
        <f t="shared" si="9"/>
        <v>2.7237279666742151</v>
      </c>
      <c r="Q49">
        <v>-1</v>
      </c>
      <c r="R49" t="s">
        <v>45</v>
      </c>
      <c r="S49" s="1">
        <v>-0.63660000000000005</v>
      </c>
      <c r="T49" s="11">
        <v>-0.55779999999999996</v>
      </c>
      <c r="U49" s="1">
        <f t="shared" si="7"/>
        <v>7.8800000000000092E-2</v>
      </c>
      <c r="V49" s="1">
        <f t="shared" si="8"/>
        <v>-0.14126927214055235</v>
      </c>
      <c r="W49" s="11">
        <v>0.63660000000000005</v>
      </c>
      <c r="X49" s="1"/>
      <c r="Y49" s="10">
        <f t="shared" si="10"/>
        <v>2.783234455172638</v>
      </c>
      <c r="AA49" t="s">
        <v>99</v>
      </c>
      <c r="AB49" s="1">
        <v>1.3010000000000001E-3</v>
      </c>
    </row>
    <row r="50" spans="2:28" x14ac:dyDescent="0.25">
      <c r="B50" t="s">
        <v>128</v>
      </c>
      <c r="C50" s="1">
        <v>753700000</v>
      </c>
      <c r="D50" s="11">
        <f t="shared" si="0"/>
        <v>1.3267878466233249E-9</v>
      </c>
      <c r="E50" s="3">
        <v>7.7639751552795032E-10</v>
      </c>
      <c r="F50" s="20">
        <f t="shared" si="3"/>
        <v>-5.5039033109537461E-10</v>
      </c>
      <c r="G50" s="22">
        <f t="shared" si="4"/>
        <v>-0.7089027464508425</v>
      </c>
      <c r="I50" t="s">
        <v>155</v>
      </c>
      <c r="J50" s="1">
        <v>0.6421</v>
      </c>
      <c r="K50" s="11">
        <v>0.60060000000000002</v>
      </c>
      <c r="L50" s="20">
        <f t="shared" si="5"/>
        <v>-4.1499999999999981E-2</v>
      </c>
      <c r="M50" s="22">
        <f t="shared" si="6"/>
        <v>-6.9097569097569062E-2</v>
      </c>
      <c r="N50" s="22"/>
      <c r="O50" s="22"/>
      <c r="P50" s="7">
        <f t="shared" si="9"/>
        <v>10.259445530563283</v>
      </c>
      <c r="Q50">
        <v>-1</v>
      </c>
      <c r="R50" t="s">
        <v>46</v>
      </c>
      <c r="S50" s="1">
        <v>-0.51549999999999996</v>
      </c>
      <c r="T50" s="11">
        <v>-0.55779999999999996</v>
      </c>
      <c r="U50" s="1">
        <f t="shared" si="7"/>
        <v>-4.2300000000000004E-2</v>
      </c>
      <c r="V50" s="1">
        <f t="shared" si="8"/>
        <v>7.5833632126210124E-2</v>
      </c>
      <c r="W50" s="11">
        <v>0.51549999999999996</v>
      </c>
      <c r="X50" s="1"/>
      <c r="Y50" s="10">
        <f t="shared" si="10"/>
        <v>-9.3481312522524789</v>
      </c>
      <c r="AA50" t="s">
        <v>100</v>
      </c>
      <c r="AB50" s="1">
        <v>1.4779999999999999E-3</v>
      </c>
    </row>
    <row r="51" spans="2:28" x14ac:dyDescent="0.25">
      <c r="B51" t="s">
        <v>129</v>
      </c>
      <c r="C51" s="1">
        <v>1531000000</v>
      </c>
      <c r="D51" s="11">
        <f t="shared" si="0"/>
        <v>6.5316786414108422E-10</v>
      </c>
      <c r="E51" s="3">
        <v>7.7639751552795032E-10</v>
      </c>
      <c r="F51" s="20">
        <f t="shared" si="3"/>
        <v>1.232296513868661E-10</v>
      </c>
      <c r="G51" s="22">
        <f t="shared" si="4"/>
        <v>0.15871979098628353</v>
      </c>
      <c r="I51" t="s">
        <v>156</v>
      </c>
      <c r="J51" s="1">
        <v>0.56130000000000002</v>
      </c>
      <c r="K51" s="11">
        <v>0.60060000000000002</v>
      </c>
      <c r="L51" s="20">
        <f t="shared" si="5"/>
        <v>3.9300000000000002E-2</v>
      </c>
      <c r="M51" s="22">
        <f t="shared" si="6"/>
        <v>6.5434565434565439E-2</v>
      </c>
      <c r="N51" s="22"/>
      <c r="O51" s="22"/>
      <c r="P51" s="7">
        <f t="shared" si="9"/>
        <v>2.4256261187369437</v>
      </c>
      <c r="Q51">
        <v>-1</v>
      </c>
      <c r="R51" t="s">
        <v>47</v>
      </c>
      <c r="S51" s="1">
        <v>-0.59330000000000005</v>
      </c>
      <c r="T51" s="11">
        <v>-0.55779999999999996</v>
      </c>
      <c r="U51" s="1">
        <f t="shared" si="7"/>
        <v>3.5500000000000087E-2</v>
      </c>
      <c r="V51" s="1">
        <f t="shared" si="8"/>
        <v>-6.3642882753675314E-2</v>
      </c>
      <c r="W51" s="11">
        <v>0.59330000000000005</v>
      </c>
      <c r="X51" s="1"/>
      <c r="Y51" s="10">
        <f t="shared" si="10"/>
        <v>-2.493912659497147</v>
      </c>
      <c r="AA51" t="s">
        <v>101</v>
      </c>
      <c r="AB51" s="1">
        <v>1.8090000000000001E-3</v>
      </c>
    </row>
    <row r="52" spans="2:28" x14ac:dyDescent="0.25">
      <c r="B52" t="s">
        <v>130</v>
      </c>
      <c r="C52" s="1">
        <v>1586000000</v>
      </c>
      <c r="D52" s="11">
        <f t="shared" si="0"/>
        <v>6.3051702395964687E-10</v>
      </c>
      <c r="E52" s="3">
        <v>7.7639751552795032E-10</v>
      </c>
      <c r="F52" s="20">
        <f t="shared" si="3"/>
        <v>1.4588049156830345E-10</v>
      </c>
      <c r="G52" s="22">
        <f t="shared" si="4"/>
        <v>0.18789407313997483</v>
      </c>
      <c r="I52" t="s">
        <v>157</v>
      </c>
      <c r="J52" s="1">
        <v>0.51519999999999999</v>
      </c>
      <c r="K52" s="11">
        <v>0.60060000000000002</v>
      </c>
      <c r="L52" s="20">
        <f t="shared" si="5"/>
        <v>8.5400000000000031E-2</v>
      </c>
      <c r="M52" s="22">
        <f t="shared" si="6"/>
        <v>0.14219114219114223</v>
      </c>
      <c r="N52" s="22"/>
      <c r="O52" s="22"/>
      <c r="P52" s="7">
        <f t="shared" si="9"/>
        <v>1.3214189733942487</v>
      </c>
      <c r="Q52">
        <v>-1</v>
      </c>
      <c r="R52" t="s">
        <v>48</v>
      </c>
      <c r="S52" s="1">
        <v>-0.4758</v>
      </c>
      <c r="T52" s="11">
        <v>-0.55779999999999996</v>
      </c>
      <c r="U52" s="1">
        <f t="shared" si="7"/>
        <v>-8.1999999999999962E-2</v>
      </c>
      <c r="V52" s="1">
        <f t="shared" si="8"/>
        <v>0.1470060953746862</v>
      </c>
      <c r="W52" s="11">
        <v>0.4758</v>
      </c>
      <c r="X52" s="1"/>
      <c r="Y52" s="10">
        <f t="shared" si="10"/>
        <v>1.2781379755790001</v>
      </c>
      <c r="AA52" t="s">
        <v>102</v>
      </c>
      <c r="AB52" s="1">
        <v>2.0170000000000001E-3</v>
      </c>
    </row>
    <row r="53" spans="2:28" x14ac:dyDescent="0.25">
      <c r="B53" t="s">
        <v>131</v>
      </c>
      <c r="C53" s="1">
        <v>1203000000</v>
      </c>
      <c r="D53" s="11">
        <f t="shared" si="0"/>
        <v>8.312551953449709E-10</v>
      </c>
      <c r="E53" s="3">
        <v>8.312551953449709E-10</v>
      </c>
      <c r="F53" s="20">
        <f t="shared" si="3"/>
        <v>0</v>
      </c>
      <c r="G53" s="22">
        <f t="shared" si="4"/>
        <v>0</v>
      </c>
      <c r="I53" t="s">
        <v>158</v>
      </c>
      <c r="J53" s="1">
        <v>0.5978</v>
      </c>
      <c r="K53" s="11">
        <v>0.5978</v>
      </c>
      <c r="L53" s="20">
        <f t="shared" si="5"/>
        <v>0</v>
      </c>
      <c r="M53" s="22">
        <f t="shared" si="6"/>
        <v>0</v>
      </c>
      <c r="N53" s="22"/>
      <c r="O53" s="22"/>
      <c r="P53" s="7" t="e">
        <f t="shared" si="9"/>
        <v>#DIV/0!</v>
      </c>
      <c r="Q53">
        <v>-1</v>
      </c>
      <c r="R53" t="s">
        <v>49</v>
      </c>
      <c r="S53" s="1">
        <v>-0.5514</v>
      </c>
      <c r="T53" s="11">
        <v>-0.5514</v>
      </c>
      <c r="U53" s="1">
        <f t="shared" si="7"/>
        <v>0</v>
      </c>
      <c r="V53" s="1">
        <f t="shared" si="8"/>
        <v>0</v>
      </c>
      <c r="W53" s="11">
        <v>0.5514</v>
      </c>
      <c r="X53" s="1"/>
      <c r="Y53" s="10" t="e">
        <f t="shared" si="10"/>
        <v>#DIV/0!</v>
      </c>
      <c r="AA53" t="s">
        <v>103</v>
      </c>
      <c r="AB53" s="1">
        <v>1.516E-3</v>
      </c>
    </row>
    <row r="54" spans="2:28" x14ac:dyDescent="0.25">
      <c r="B54" t="s">
        <v>132</v>
      </c>
      <c r="C54" s="1">
        <v>870300000</v>
      </c>
      <c r="D54" s="11">
        <f t="shared" si="0"/>
        <v>1.149029070435482E-9</v>
      </c>
      <c r="E54" s="3">
        <v>8.312551953449709E-10</v>
      </c>
      <c r="F54" s="20">
        <f t="shared" si="3"/>
        <v>-3.1777387509051106E-10</v>
      </c>
      <c r="G54" s="22">
        <f t="shared" si="4"/>
        <v>-0.38228197173388478</v>
      </c>
      <c r="I54" t="s">
        <v>159</v>
      </c>
      <c r="J54" s="1">
        <v>0.68420000000000003</v>
      </c>
      <c r="K54" s="11">
        <v>0.5978</v>
      </c>
      <c r="L54" s="20">
        <f t="shared" si="5"/>
        <v>-8.6400000000000032E-2</v>
      </c>
      <c r="M54" s="22">
        <f t="shared" si="6"/>
        <v>-0.14452994312479095</v>
      </c>
      <c r="N54" s="22"/>
      <c r="O54" s="22"/>
      <c r="P54" s="7">
        <f t="shared" si="9"/>
        <v>2.6450018831309752</v>
      </c>
      <c r="Q54">
        <v>-1</v>
      </c>
      <c r="R54" t="s">
        <v>50</v>
      </c>
      <c r="S54" s="1">
        <v>-0.62990000000000002</v>
      </c>
      <c r="T54" s="11">
        <v>-0.5514</v>
      </c>
      <c r="U54" s="1">
        <f t="shared" si="7"/>
        <v>7.8500000000000014E-2</v>
      </c>
      <c r="V54" s="1">
        <f t="shared" si="8"/>
        <v>-0.14236488937250638</v>
      </c>
      <c r="W54" s="11">
        <v>0.62990000000000002</v>
      </c>
      <c r="X54" s="1"/>
      <c r="Y54" s="10">
        <f t="shared" si="10"/>
        <v>2.6852264868033635</v>
      </c>
      <c r="AA54" t="s">
        <v>104</v>
      </c>
      <c r="AB54" s="1">
        <v>1.2179999999999999E-3</v>
      </c>
    </row>
    <row r="55" spans="2:28" x14ac:dyDescent="0.25">
      <c r="B55" t="s">
        <v>133</v>
      </c>
      <c r="C55" s="1">
        <v>715100000</v>
      </c>
      <c r="D55" s="11">
        <f t="shared" si="0"/>
        <v>1.3984058173682003E-9</v>
      </c>
      <c r="E55" s="3">
        <v>8.312551953449709E-10</v>
      </c>
      <c r="F55" s="20">
        <f t="shared" si="3"/>
        <v>-5.6715062202322941E-10</v>
      </c>
      <c r="G55" s="22">
        <f t="shared" si="4"/>
        <v>-0.68228219829394499</v>
      </c>
      <c r="I55" t="s">
        <v>160</v>
      </c>
      <c r="J55" s="1">
        <v>0.63939999999999997</v>
      </c>
      <c r="K55" s="11">
        <v>0.5978</v>
      </c>
      <c r="L55" s="20">
        <f t="shared" si="5"/>
        <v>-4.159999999999997E-2</v>
      </c>
      <c r="M55" s="22">
        <f t="shared" si="6"/>
        <v>-6.9588491134158534E-2</v>
      </c>
      <c r="N55" s="22"/>
      <c r="O55" s="22"/>
      <c r="P55" s="7">
        <f t="shared" si="9"/>
        <v>9.8045263975990533</v>
      </c>
      <c r="Q55">
        <v>-1</v>
      </c>
      <c r="R55" t="s">
        <v>51</v>
      </c>
      <c r="S55" s="1">
        <v>-0.5091</v>
      </c>
      <c r="T55" s="11">
        <v>-0.5514</v>
      </c>
      <c r="U55" s="1">
        <f t="shared" si="7"/>
        <v>-4.2300000000000004E-2</v>
      </c>
      <c r="V55" s="1">
        <f t="shared" si="8"/>
        <v>7.6713819368879221E-2</v>
      </c>
      <c r="W55" s="11">
        <v>0.5091</v>
      </c>
      <c r="X55" s="1"/>
      <c r="Y55" s="10">
        <f t="shared" si="10"/>
        <v>-8.8938629820161044</v>
      </c>
      <c r="AA55" t="s">
        <v>105</v>
      </c>
      <c r="AB55" s="1">
        <v>1.3960000000000001E-3</v>
      </c>
    </row>
    <row r="56" spans="2:28" x14ac:dyDescent="0.25">
      <c r="B56" t="s">
        <v>134</v>
      </c>
      <c r="C56" s="1">
        <v>1429000000</v>
      </c>
      <c r="D56" s="11">
        <f t="shared" si="0"/>
        <v>6.9979006298110566E-10</v>
      </c>
      <c r="E56" s="3">
        <v>8.312551953449709E-10</v>
      </c>
      <c r="F56" s="20">
        <f t="shared" si="3"/>
        <v>1.3146513236386524E-10</v>
      </c>
      <c r="G56" s="22">
        <f t="shared" si="4"/>
        <v>0.1581525542337299</v>
      </c>
      <c r="I56" t="s">
        <v>161</v>
      </c>
      <c r="J56" s="1">
        <v>0.55840000000000001</v>
      </c>
      <c r="K56" s="11">
        <v>0.5978</v>
      </c>
      <c r="L56" s="20">
        <f t="shared" si="5"/>
        <v>3.9399999999999991E-2</v>
      </c>
      <c r="M56" s="22">
        <f t="shared" si="6"/>
        <v>6.5908330545332877E-2</v>
      </c>
      <c r="N56" s="22"/>
      <c r="O56" s="22"/>
      <c r="P56" s="7">
        <f t="shared" si="9"/>
        <v>2.3995836781960342</v>
      </c>
      <c r="Q56">
        <v>-1</v>
      </c>
      <c r="R56" t="s">
        <v>52</v>
      </c>
      <c r="S56" s="1">
        <v>-0.58699999999999997</v>
      </c>
      <c r="T56" s="11">
        <v>-0.5514</v>
      </c>
      <c r="U56" s="1">
        <f t="shared" si="7"/>
        <v>3.5599999999999965E-2</v>
      </c>
      <c r="V56" s="1">
        <f t="shared" si="8"/>
        <v>-6.4562930721799E-2</v>
      </c>
      <c r="W56" s="11">
        <v>0.58699999999999997</v>
      </c>
      <c r="X56" s="1"/>
      <c r="Y56" s="10">
        <f t="shared" si="10"/>
        <v>-2.4495875956314253</v>
      </c>
      <c r="AA56" t="s">
        <v>106</v>
      </c>
      <c r="AB56" s="1">
        <v>1.688E-3</v>
      </c>
    </row>
    <row r="57" spans="2:28" x14ac:dyDescent="0.25">
      <c r="B57" t="s">
        <v>135</v>
      </c>
      <c r="C57" s="1">
        <v>1473000000</v>
      </c>
      <c r="D57" s="11">
        <f t="shared" si="0"/>
        <v>6.7888662593346906E-10</v>
      </c>
      <c r="E57" s="3">
        <v>8.312551953449709E-10</v>
      </c>
      <c r="F57" s="20">
        <f t="shared" si="3"/>
        <v>1.5236856941150184E-10</v>
      </c>
      <c r="G57" s="22">
        <f t="shared" si="4"/>
        <v>0.18329938900203671</v>
      </c>
      <c r="I57" t="s">
        <v>162</v>
      </c>
      <c r="J57" s="1">
        <v>0.51270000000000004</v>
      </c>
      <c r="K57" s="11">
        <v>0.5978</v>
      </c>
      <c r="L57" s="20">
        <f t="shared" si="5"/>
        <v>8.5099999999999953E-2</v>
      </c>
      <c r="M57" s="22">
        <f t="shared" si="6"/>
        <v>0.14235530277684838</v>
      </c>
      <c r="N57" s="22"/>
      <c r="O57" s="22"/>
      <c r="P57" s="7">
        <f t="shared" si="9"/>
        <v>1.2876189746817579</v>
      </c>
      <c r="Q57">
        <v>-1</v>
      </c>
      <c r="R57" t="s">
        <v>53</v>
      </c>
      <c r="S57" s="1">
        <v>-0.4698</v>
      </c>
      <c r="T57" s="11">
        <v>-0.5514</v>
      </c>
      <c r="U57" s="1">
        <f t="shared" si="7"/>
        <v>-8.1600000000000006E-2</v>
      </c>
      <c r="V57" s="1">
        <f t="shared" si="8"/>
        <v>0.14798694232861806</v>
      </c>
      <c r="W57" s="11">
        <v>0.4698</v>
      </c>
      <c r="X57" s="1"/>
      <c r="Y57" s="10">
        <f t="shared" si="10"/>
        <v>1.2386186653887628</v>
      </c>
      <c r="AA57" t="s">
        <v>107</v>
      </c>
      <c r="AB57" s="1">
        <v>1.8730000000000001E-3</v>
      </c>
    </row>
    <row r="58" spans="2:28" x14ac:dyDescent="0.25">
      <c r="B58" t="s">
        <v>136</v>
      </c>
      <c r="C58" s="1">
        <v>1124000000</v>
      </c>
      <c r="D58" s="11">
        <f t="shared" si="0"/>
        <v>8.896797153024911E-10</v>
      </c>
      <c r="E58" s="3">
        <v>8.896797153024911E-10</v>
      </c>
      <c r="F58" s="20">
        <f t="shared" si="3"/>
        <v>0</v>
      </c>
      <c r="G58" s="22">
        <f t="shared" si="4"/>
        <v>0</v>
      </c>
      <c r="I58" t="s">
        <v>163</v>
      </c>
      <c r="J58" s="1">
        <v>0.59509999999999996</v>
      </c>
      <c r="K58" s="11">
        <v>0.59509999999999996</v>
      </c>
      <c r="L58" s="20">
        <f t="shared" si="5"/>
        <v>0</v>
      </c>
      <c r="M58" s="22">
        <f t="shared" si="6"/>
        <v>0</v>
      </c>
      <c r="N58" s="22"/>
      <c r="O58" s="22"/>
      <c r="P58" s="7" t="e">
        <f t="shared" si="9"/>
        <v>#DIV/0!</v>
      </c>
      <c r="Q58">
        <v>-1</v>
      </c>
      <c r="R58" t="s">
        <v>54</v>
      </c>
      <c r="S58" s="1">
        <v>-0.54510000000000003</v>
      </c>
      <c r="T58" s="11">
        <v>-0.54510000000000003</v>
      </c>
      <c r="U58" s="1">
        <f t="shared" si="7"/>
        <v>0</v>
      </c>
      <c r="V58" s="1">
        <f t="shared" si="8"/>
        <v>0</v>
      </c>
      <c r="W58" s="11">
        <v>0.54510000000000003</v>
      </c>
      <c r="X58" s="1"/>
      <c r="Y58" s="10" t="e">
        <f t="shared" si="10"/>
        <v>#DIV/0!</v>
      </c>
      <c r="AA58" t="s">
        <v>108</v>
      </c>
      <c r="AB58" s="1">
        <v>1.428E-3</v>
      </c>
    </row>
    <row r="59" spans="2:28" x14ac:dyDescent="0.25">
      <c r="B59" t="s">
        <v>137</v>
      </c>
      <c r="C59" s="1">
        <v>818800000</v>
      </c>
      <c r="D59" s="11">
        <f t="shared" si="0"/>
        <v>1.2212994626282365E-9</v>
      </c>
      <c r="E59" s="3">
        <v>8.896797153024911E-10</v>
      </c>
      <c r="F59" s="20">
        <f t="shared" si="3"/>
        <v>-3.3161974732574541E-10</v>
      </c>
      <c r="G59" s="22">
        <f t="shared" si="4"/>
        <v>-0.37274059599413784</v>
      </c>
      <c r="I59" t="s">
        <v>164</v>
      </c>
      <c r="J59" s="1">
        <v>0.68110000000000004</v>
      </c>
      <c r="K59" s="11">
        <v>0.59509999999999996</v>
      </c>
      <c r="L59" s="20">
        <f t="shared" si="5"/>
        <v>-8.6000000000000076E-2</v>
      </c>
      <c r="M59" s="22">
        <f t="shared" si="6"/>
        <v>-0.14451352713829621</v>
      </c>
      <c r="N59" s="22"/>
      <c r="O59" s="22"/>
      <c r="P59" s="7">
        <f t="shared" si="9"/>
        <v>2.5792782404198982</v>
      </c>
      <c r="Q59">
        <v>-1</v>
      </c>
      <c r="R59" t="s">
        <v>55</v>
      </c>
      <c r="S59" s="1">
        <v>-0.62329999999999997</v>
      </c>
      <c r="T59" s="11">
        <v>-0.54510000000000003</v>
      </c>
      <c r="U59" s="1">
        <f t="shared" si="7"/>
        <v>7.8199999999999936E-2</v>
      </c>
      <c r="V59" s="1">
        <f t="shared" si="8"/>
        <v>-0.14345991561181423</v>
      </c>
      <c r="W59" s="11">
        <v>0.62329999999999997</v>
      </c>
      <c r="X59" s="1"/>
      <c r="Y59" s="10">
        <f t="shared" si="10"/>
        <v>2.5982212132532569</v>
      </c>
      <c r="AA59" t="s">
        <v>109</v>
      </c>
      <c r="AB59" s="1">
        <v>1.1429999999999999E-3</v>
      </c>
    </row>
    <row r="60" spans="2:28" x14ac:dyDescent="0.25">
      <c r="B60" t="s">
        <v>138</v>
      </c>
      <c r="C60" s="1">
        <v>676700000</v>
      </c>
      <c r="D60" s="11">
        <f t="shared" si="0"/>
        <v>1.4777597162701345E-9</v>
      </c>
      <c r="E60" s="3">
        <v>8.896797153024911E-10</v>
      </c>
      <c r="F60" s="20">
        <f t="shared" si="3"/>
        <v>-5.8808000096764343E-10</v>
      </c>
      <c r="G60" s="22">
        <f t="shared" si="4"/>
        <v>-0.66100192108763123</v>
      </c>
      <c r="I60" t="s">
        <v>165</v>
      </c>
      <c r="J60" s="1">
        <v>0.63660000000000005</v>
      </c>
      <c r="K60" s="11">
        <v>0.59509999999999996</v>
      </c>
      <c r="L60" s="20">
        <f t="shared" si="5"/>
        <v>-4.1500000000000092E-2</v>
      </c>
      <c r="M60" s="22">
        <f t="shared" si="6"/>
        <v>-6.973617879348025E-2</v>
      </c>
      <c r="N60" s="22"/>
      <c r="O60" s="22"/>
      <c r="P60" s="7">
        <f t="shared" si="9"/>
        <v>9.4786082708252639</v>
      </c>
      <c r="Q60">
        <v>-1</v>
      </c>
      <c r="R60" t="s">
        <v>56</v>
      </c>
      <c r="S60" s="1">
        <v>-0.50280000000000002</v>
      </c>
      <c r="T60" s="11">
        <v>-0.54510000000000003</v>
      </c>
      <c r="U60" s="1">
        <f t="shared" si="7"/>
        <v>-4.2300000000000004E-2</v>
      </c>
      <c r="V60" s="1">
        <f t="shared" si="8"/>
        <v>7.7600440286186026E-2</v>
      </c>
      <c r="W60" s="11">
        <v>0.50280000000000002</v>
      </c>
      <c r="X60" s="1"/>
      <c r="Y60" s="10">
        <f t="shared" si="10"/>
        <v>-8.5180176639448639</v>
      </c>
      <c r="AA60" t="s">
        <v>110</v>
      </c>
      <c r="AB60" s="1">
        <v>1.315E-3</v>
      </c>
    </row>
    <row r="61" spans="2:28" x14ac:dyDescent="0.25">
      <c r="B61" t="s">
        <v>139</v>
      </c>
      <c r="C61" s="1">
        <v>1335000000</v>
      </c>
      <c r="D61" s="11">
        <f t="shared" si="0"/>
        <v>7.4906367041198507E-10</v>
      </c>
      <c r="E61" s="3">
        <v>8.896797153024911E-10</v>
      </c>
      <c r="F61" s="20">
        <f t="shared" si="3"/>
        <v>1.4061604489050604E-10</v>
      </c>
      <c r="G61" s="22">
        <f t="shared" si="4"/>
        <v>0.15805243445692879</v>
      </c>
      <c r="I61" t="s">
        <v>166</v>
      </c>
      <c r="J61" s="1">
        <v>0.55559999999999998</v>
      </c>
      <c r="K61" s="11">
        <v>0.59509999999999996</v>
      </c>
      <c r="L61" s="20">
        <f t="shared" si="5"/>
        <v>3.949999999999998E-2</v>
      </c>
      <c r="M61" s="22">
        <f t="shared" si="6"/>
        <v>6.6375399092589452E-2</v>
      </c>
      <c r="N61" s="22"/>
      <c r="O61" s="22"/>
      <c r="P61" s="7">
        <f t="shared" si="9"/>
        <v>2.3811899682359079</v>
      </c>
      <c r="Q61">
        <v>-1</v>
      </c>
      <c r="R61" t="s">
        <v>57</v>
      </c>
      <c r="S61" s="1">
        <v>-0.58069999999999999</v>
      </c>
      <c r="T61" s="11">
        <v>-0.54510000000000003</v>
      </c>
      <c r="U61" s="1">
        <f t="shared" si="7"/>
        <v>3.5599999999999965E-2</v>
      </c>
      <c r="V61" s="1">
        <f t="shared" si="8"/>
        <v>-6.5309117593102109E-2</v>
      </c>
      <c r="W61" s="11">
        <v>0.58069999999999999</v>
      </c>
      <c r="X61" s="1"/>
      <c r="Y61" s="10">
        <f t="shared" si="10"/>
        <v>-2.420066910743595</v>
      </c>
      <c r="AA61" t="s">
        <v>111</v>
      </c>
      <c r="AB61" s="1">
        <v>1.5809999999999999E-3</v>
      </c>
    </row>
    <row r="62" spans="2:28" x14ac:dyDescent="0.25">
      <c r="B62" t="s">
        <v>140</v>
      </c>
      <c r="C62" s="1">
        <v>1371000000</v>
      </c>
      <c r="D62" s="11">
        <f t="shared" si="0"/>
        <v>7.2939460247994168E-10</v>
      </c>
      <c r="E62" s="3">
        <v>8.896797153024911E-10</v>
      </c>
      <c r="F62" s="20">
        <f t="shared" si="3"/>
        <v>1.6028511282254943E-10</v>
      </c>
      <c r="G62" s="22">
        <f t="shared" si="4"/>
        <v>0.18016046681254555</v>
      </c>
      <c r="I62" t="s">
        <v>167</v>
      </c>
      <c r="J62" s="1">
        <v>0.51029999999999998</v>
      </c>
      <c r="K62" s="11">
        <v>0.59509999999999996</v>
      </c>
      <c r="L62" s="20">
        <f t="shared" si="5"/>
        <v>8.4799999999999986E-2</v>
      </c>
      <c r="M62" s="22">
        <f t="shared" si="6"/>
        <v>0.14249705931776172</v>
      </c>
      <c r="N62" s="22"/>
      <c r="O62" s="22"/>
      <c r="P62" s="7">
        <f t="shared" si="9"/>
        <v>1.2643100683979465</v>
      </c>
      <c r="Q62">
        <v>-1</v>
      </c>
      <c r="R62" t="s">
        <v>58</v>
      </c>
      <c r="S62" s="1">
        <v>-0.46379999999999999</v>
      </c>
      <c r="T62" s="11">
        <v>-0.54510000000000003</v>
      </c>
      <c r="U62" s="1">
        <f t="shared" si="7"/>
        <v>-8.1300000000000039E-2</v>
      </c>
      <c r="V62" s="1">
        <f t="shared" si="8"/>
        <v>0.14914694551458454</v>
      </c>
      <c r="W62" s="11">
        <v>0.46379999999999999</v>
      </c>
      <c r="X62" s="1"/>
      <c r="Y62" s="10">
        <f t="shared" si="10"/>
        <v>1.2079393660457385</v>
      </c>
      <c r="AA62" t="s">
        <v>112</v>
      </c>
      <c r="AB62" s="1">
        <v>1.7440000000000001E-3</v>
      </c>
    </row>
    <row r="65" spans="2:28" x14ac:dyDescent="0.25">
      <c r="B65" s="25" t="s">
        <v>316</v>
      </c>
      <c r="C65" s="25">
        <v>2.90219</v>
      </c>
    </row>
    <row r="77" spans="2:28" x14ac:dyDescent="0.25">
      <c r="AB77" t="s">
        <v>318</v>
      </c>
    </row>
    <row r="97" spans="28:28" x14ac:dyDescent="0.25">
      <c r="AB97" t="s">
        <v>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FF79-5EB4-43FD-8674-94D36F03B18D}">
  <dimension ref="A1:X64"/>
  <sheetViews>
    <sheetView topLeftCell="A26" workbookViewId="0">
      <selection activeCell="B64" sqref="B64:C64"/>
    </sheetView>
  </sheetViews>
  <sheetFormatPr defaultRowHeight="15" x14ac:dyDescent="0.25"/>
  <cols>
    <col min="2" max="2" width="33.28515625" customWidth="1"/>
    <col min="4" max="4" width="8.85546875" style="2"/>
    <col min="5" max="5" width="8.85546875" style="3"/>
    <col min="6" max="6" width="8.85546875" style="4"/>
    <col min="7" max="7" width="8.85546875" style="5"/>
    <col min="8" max="8" width="8.85546875" style="4"/>
    <col min="10" max="10" width="25.7109375" customWidth="1"/>
    <col min="12" max="12" width="8.85546875" style="3"/>
    <col min="13" max="13" width="8.85546875" style="4"/>
    <col min="14" max="15" width="8.85546875" style="6"/>
    <col min="16" max="16" width="12" style="7" customWidth="1"/>
    <col min="18" max="18" width="26.28515625" customWidth="1"/>
    <col min="20" max="20" width="8.85546875" style="3"/>
    <col min="21" max="21" width="8.85546875" style="8"/>
    <col min="22" max="22" width="8.85546875" style="9"/>
    <col min="24" max="24" width="9.5703125" style="10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</row>
    <row r="3" spans="1:24" x14ac:dyDescent="0.25">
      <c r="A3" t="s">
        <v>168</v>
      </c>
    </row>
    <row r="4" spans="1:24" x14ac:dyDescent="0.25">
      <c r="D4" s="2" t="s">
        <v>169</v>
      </c>
      <c r="E4" s="3" t="s">
        <v>170</v>
      </c>
      <c r="F4" s="4" t="s">
        <v>171</v>
      </c>
      <c r="G4" s="5" t="s">
        <v>172</v>
      </c>
      <c r="L4" s="3" t="s">
        <v>173</v>
      </c>
      <c r="M4" s="4" t="s">
        <v>171</v>
      </c>
      <c r="N4" s="6" t="s">
        <v>174</v>
      </c>
      <c r="P4" s="7" t="s">
        <v>175</v>
      </c>
      <c r="T4" s="3" t="s">
        <v>173</v>
      </c>
      <c r="U4" s="8" t="s">
        <v>171</v>
      </c>
      <c r="V4" s="9" t="s">
        <v>174</v>
      </c>
      <c r="X4" s="10" t="s">
        <v>176</v>
      </c>
    </row>
    <row r="5" spans="1:24" x14ac:dyDescent="0.25">
      <c r="B5" t="s">
        <v>177</v>
      </c>
      <c r="C5" s="1">
        <v>1907000000</v>
      </c>
      <c r="D5" s="11">
        <f>1/C5</f>
        <v>5.2438384897745152E-10</v>
      </c>
      <c r="E5" s="12"/>
      <c r="F5" s="13"/>
      <c r="G5" s="14"/>
      <c r="H5" s="13"/>
      <c r="J5" t="s">
        <v>32</v>
      </c>
      <c r="K5" s="1">
        <v>-0.55049999999999999</v>
      </c>
      <c r="L5" s="12"/>
      <c r="M5" s="13"/>
      <c r="N5" s="15"/>
      <c r="O5" s="15"/>
      <c r="P5" s="16"/>
      <c r="R5" t="s">
        <v>178</v>
      </c>
      <c r="S5" s="1">
        <v>0.58240000000000003</v>
      </c>
    </row>
    <row r="6" spans="1:24" x14ac:dyDescent="0.25">
      <c r="B6" t="s">
        <v>179</v>
      </c>
      <c r="C6" s="1">
        <v>2091000000</v>
      </c>
      <c r="D6" s="11">
        <f t="shared" ref="D6:D61" si="0">1/C6</f>
        <v>4.7824007651841225E-10</v>
      </c>
      <c r="E6" s="12"/>
      <c r="F6" s="13"/>
      <c r="G6" s="14"/>
      <c r="H6" s="13"/>
      <c r="J6" t="s">
        <v>33</v>
      </c>
      <c r="K6" s="1">
        <v>-0.56189999999999996</v>
      </c>
      <c r="L6" s="12"/>
      <c r="M6" s="13"/>
      <c r="N6" s="15"/>
      <c r="O6" s="15"/>
      <c r="P6" s="16"/>
      <c r="R6" t="s">
        <v>180</v>
      </c>
      <c r="S6" s="1">
        <v>0.58720000000000006</v>
      </c>
    </row>
    <row r="7" spans="1:24" x14ac:dyDescent="0.25">
      <c r="B7" t="s">
        <v>181</v>
      </c>
      <c r="C7" s="1">
        <v>1776000000</v>
      </c>
      <c r="D7" s="11">
        <f t="shared" si="0"/>
        <v>5.6306306306306304E-10</v>
      </c>
      <c r="E7" s="12">
        <v>5.6306306306306304E-10</v>
      </c>
      <c r="F7" s="13">
        <f>E7-D7</f>
        <v>0</v>
      </c>
      <c r="G7" s="14">
        <f>F7/E7</f>
        <v>0</v>
      </c>
      <c r="H7" s="13"/>
      <c r="J7" t="s">
        <v>34</v>
      </c>
      <c r="K7" s="1">
        <v>-0.53890000000000005</v>
      </c>
      <c r="L7" s="12">
        <v>-0.53890000000000005</v>
      </c>
      <c r="M7" s="13">
        <f>L7-K7</f>
        <v>0</v>
      </c>
      <c r="N7" s="15">
        <f>M7/L7</f>
        <v>0</v>
      </c>
      <c r="O7" s="15"/>
      <c r="P7" s="7" t="e">
        <f>G7/N7</f>
        <v>#DIV/0!</v>
      </c>
      <c r="R7" t="s">
        <v>182</v>
      </c>
      <c r="S7" s="1">
        <v>0.57579999999999998</v>
      </c>
      <c r="T7" s="12">
        <v>0.57579999999999998</v>
      </c>
      <c r="U7" s="17">
        <f>T7-S7</f>
        <v>0</v>
      </c>
      <c r="V7" s="18">
        <f>U7/T7</f>
        <v>0</v>
      </c>
      <c r="X7" s="10" t="e">
        <f>G7/V7</f>
        <v>#DIV/0!</v>
      </c>
    </row>
    <row r="8" spans="1:24" x14ac:dyDescent="0.25">
      <c r="B8" t="s">
        <v>183</v>
      </c>
      <c r="C8" s="1">
        <v>1413000000</v>
      </c>
      <c r="D8" s="11">
        <f t="shared" si="0"/>
        <v>7.0771408351026181E-10</v>
      </c>
      <c r="E8" s="12">
        <v>5.6306306306306304E-10</v>
      </c>
      <c r="F8" s="13">
        <f t="shared" ref="F8:F61" si="1">E8-D8</f>
        <v>-1.4465102044719876E-10</v>
      </c>
      <c r="G8" s="14">
        <f t="shared" ref="G8:G61" si="2">F8/E8</f>
        <v>-0.256900212314225</v>
      </c>
      <c r="H8" s="13"/>
      <c r="J8" t="s">
        <v>35</v>
      </c>
      <c r="K8" s="1">
        <v>-0.61680000000000001</v>
      </c>
      <c r="L8" s="12">
        <v>-0.53890000000000005</v>
      </c>
      <c r="M8" s="13">
        <f t="shared" ref="M8:M61" si="3">L8-K8</f>
        <v>7.7899999999999969E-2</v>
      </c>
      <c r="N8" s="15">
        <f t="shared" ref="N8:N61" si="4">M8/L8</f>
        <v>-0.14455372054184443</v>
      </c>
      <c r="O8" s="15"/>
      <c r="P8" s="7">
        <f t="shared" ref="P8:P61" si="5">G8/N8</f>
        <v>1.7771954353804353</v>
      </c>
      <c r="R8" t="s">
        <v>184</v>
      </c>
      <c r="S8" s="1">
        <v>0.66490000000000005</v>
      </c>
      <c r="T8" s="12">
        <v>0.57579999999999998</v>
      </c>
      <c r="U8" s="17">
        <f t="shared" ref="U8:U61" si="6">T8-S8</f>
        <v>-8.9100000000000068E-2</v>
      </c>
      <c r="V8" s="18">
        <f t="shared" ref="V8:V61" si="7">U8/T8</f>
        <v>-0.154741229593609</v>
      </c>
      <c r="X8" s="10">
        <f t="shared" ref="X8:X61" si="8">G8/V8</f>
        <v>1.6601923933841822</v>
      </c>
    </row>
    <row r="9" spans="1:24" x14ac:dyDescent="0.25">
      <c r="B9" t="s">
        <v>185</v>
      </c>
      <c r="C9" s="1">
        <v>2092000000</v>
      </c>
      <c r="D9" s="11">
        <f t="shared" si="0"/>
        <v>4.7801147227533462E-10</v>
      </c>
      <c r="E9" s="12">
        <v>5.6306306306306304E-10</v>
      </c>
      <c r="F9" s="13">
        <f t="shared" si="1"/>
        <v>8.5051590787728421E-11</v>
      </c>
      <c r="G9" s="14">
        <f t="shared" si="2"/>
        <v>0.15105162523900567</v>
      </c>
      <c r="H9" s="13"/>
      <c r="J9" t="s">
        <v>36</v>
      </c>
      <c r="K9" s="1">
        <v>-0.49730000000000002</v>
      </c>
      <c r="L9" s="12">
        <v>-0.53890000000000005</v>
      </c>
      <c r="M9" s="13">
        <f t="shared" si="3"/>
        <v>-4.1600000000000026E-2</v>
      </c>
      <c r="N9" s="15">
        <f t="shared" si="4"/>
        <v>7.7194284653924708E-2</v>
      </c>
      <c r="O9" s="15"/>
      <c r="P9" s="7">
        <f t="shared" si="5"/>
        <v>1.9567721356081758</v>
      </c>
      <c r="R9" t="s">
        <v>186</v>
      </c>
      <c r="S9" s="1">
        <v>0.62209999999999999</v>
      </c>
      <c r="T9" s="12">
        <v>0.57579999999999998</v>
      </c>
      <c r="U9" s="17">
        <f t="shared" si="6"/>
        <v>-4.6300000000000008E-2</v>
      </c>
      <c r="V9" s="18">
        <f t="shared" si="7"/>
        <v>-8.0409864536297337E-2</v>
      </c>
      <c r="X9" s="10">
        <f t="shared" si="8"/>
        <v>-1.878521075866511</v>
      </c>
    </row>
    <row r="10" spans="1:24" x14ac:dyDescent="0.25">
      <c r="B10" t="s">
        <v>187</v>
      </c>
      <c r="C10" s="1">
        <v>1243000000</v>
      </c>
      <c r="D10" s="11">
        <f t="shared" si="0"/>
        <v>8.0450522928399039E-10</v>
      </c>
      <c r="E10" s="12">
        <v>5.6306306306306304E-10</v>
      </c>
      <c r="F10" s="13">
        <f t="shared" si="1"/>
        <v>-2.4144216622092735E-10</v>
      </c>
      <c r="G10" s="14">
        <f t="shared" si="2"/>
        <v>-0.42880128720836697</v>
      </c>
      <c r="H10" s="13"/>
      <c r="J10" t="s">
        <v>37</v>
      </c>
      <c r="K10" s="1">
        <v>-0.57320000000000004</v>
      </c>
      <c r="L10" s="12">
        <v>-0.53890000000000005</v>
      </c>
      <c r="M10" s="13">
        <f t="shared" si="3"/>
        <v>3.4299999999999997E-2</v>
      </c>
      <c r="N10" s="15">
        <f t="shared" si="4"/>
        <v>-6.3648172202634981E-2</v>
      </c>
      <c r="O10" s="15"/>
      <c r="P10" s="7">
        <f t="shared" si="5"/>
        <v>6.7370557923203798</v>
      </c>
      <c r="R10" t="s">
        <v>188</v>
      </c>
      <c r="S10" s="1">
        <v>0.52829999999999999</v>
      </c>
      <c r="T10" s="12">
        <v>0.57579999999999998</v>
      </c>
      <c r="U10" s="17">
        <f t="shared" si="6"/>
        <v>4.7499999999999987E-2</v>
      </c>
      <c r="V10" s="18">
        <f t="shared" si="7"/>
        <v>8.2493921500520997E-2</v>
      </c>
      <c r="X10" s="10">
        <f t="shared" si="8"/>
        <v>-5.1979743405174261</v>
      </c>
    </row>
    <row r="11" spans="1:24" x14ac:dyDescent="0.25">
      <c r="B11" t="s">
        <v>189</v>
      </c>
      <c r="C11" s="1">
        <v>2095000000</v>
      </c>
      <c r="D11" s="11">
        <f t="shared" si="0"/>
        <v>4.7732696897374699E-10</v>
      </c>
      <c r="E11" s="12">
        <v>5.6306306306306304E-10</v>
      </c>
      <c r="F11" s="13">
        <f t="shared" si="1"/>
        <v>8.5736094089316054E-11</v>
      </c>
      <c r="G11" s="14">
        <f t="shared" si="2"/>
        <v>0.15226730310262532</v>
      </c>
      <c r="H11" s="13"/>
      <c r="J11" t="s">
        <v>38</v>
      </c>
      <c r="K11" s="1">
        <v>-0.45779999999999998</v>
      </c>
      <c r="L11" s="12">
        <v>-0.53890000000000005</v>
      </c>
      <c r="M11" s="13">
        <f t="shared" si="3"/>
        <v>-8.1100000000000061E-2</v>
      </c>
      <c r="N11" s="15">
        <f t="shared" si="4"/>
        <v>0.15049174243830035</v>
      </c>
      <c r="O11" s="15"/>
      <c r="P11" s="7">
        <f t="shared" si="5"/>
        <v>1.0117983926264453</v>
      </c>
      <c r="R11" t="s">
        <v>190</v>
      </c>
      <c r="S11" s="1">
        <v>0.48780000000000001</v>
      </c>
      <c r="T11" s="12">
        <v>0.57579999999999998</v>
      </c>
      <c r="U11" s="17">
        <f t="shared" si="6"/>
        <v>8.7999999999999967E-2</v>
      </c>
      <c r="V11" s="18">
        <f t="shared" si="7"/>
        <v>0.15283084404307046</v>
      </c>
      <c r="X11" s="10">
        <f t="shared" si="8"/>
        <v>0.99631264916467832</v>
      </c>
    </row>
    <row r="12" spans="1:24" x14ac:dyDescent="0.25">
      <c r="B12" t="s">
        <v>191</v>
      </c>
      <c r="C12" s="1">
        <v>2165000000</v>
      </c>
      <c r="D12" s="11">
        <f t="shared" si="0"/>
        <v>4.6189376443418015E-10</v>
      </c>
      <c r="E12" s="12">
        <v>4.6189376443418015E-10</v>
      </c>
      <c r="F12" s="13">
        <f t="shared" si="1"/>
        <v>0</v>
      </c>
      <c r="G12" s="14">
        <f t="shared" si="2"/>
        <v>0</v>
      </c>
      <c r="H12" s="13"/>
      <c r="J12" t="s">
        <v>39</v>
      </c>
      <c r="K12" s="1">
        <v>-0.56720000000000004</v>
      </c>
      <c r="L12" s="12">
        <v>-0.56720000000000004</v>
      </c>
      <c r="M12" s="13">
        <f t="shared" si="3"/>
        <v>0</v>
      </c>
      <c r="N12" s="15">
        <f t="shared" si="4"/>
        <v>0</v>
      </c>
      <c r="O12" s="15"/>
      <c r="P12" s="7" t="e">
        <f t="shared" si="5"/>
        <v>#DIV/0!</v>
      </c>
      <c r="R12" t="s">
        <v>192</v>
      </c>
      <c r="S12" s="1">
        <v>0.58979999999999999</v>
      </c>
      <c r="T12" s="12">
        <v>0.58979999999999999</v>
      </c>
      <c r="U12" s="17">
        <f t="shared" si="6"/>
        <v>0</v>
      </c>
      <c r="V12" s="18">
        <f t="shared" si="7"/>
        <v>0</v>
      </c>
      <c r="X12" s="10" t="e">
        <f t="shared" si="8"/>
        <v>#DIV/0!</v>
      </c>
    </row>
    <row r="13" spans="1:24" x14ac:dyDescent="0.25">
      <c r="B13" t="s">
        <v>193</v>
      </c>
      <c r="C13" s="1">
        <v>1648000000</v>
      </c>
      <c r="D13" s="11">
        <f t="shared" si="0"/>
        <v>6.067961165048544E-10</v>
      </c>
      <c r="E13" s="12">
        <v>4.6189376443418015E-10</v>
      </c>
      <c r="F13" s="13">
        <f t="shared" si="1"/>
        <v>-1.4490235207067426E-10</v>
      </c>
      <c r="G13" s="14">
        <f t="shared" si="2"/>
        <v>-0.31371359223300976</v>
      </c>
      <c r="H13" s="13"/>
      <c r="J13" t="s">
        <v>40</v>
      </c>
      <c r="K13" s="1">
        <v>-0.64600000000000002</v>
      </c>
      <c r="L13" s="12">
        <v>-0.56720000000000004</v>
      </c>
      <c r="M13" s="13">
        <f t="shared" si="3"/>
        <v>7.8799999999999981E-2</v>
      </c>
      <c r="N13" s="15">
        <f t="shared" si="4"/>
        <v>-0.13892806770098726</v>
      </c>
      <c r="O13" s="15"/>
      <c r="P13" s="7">
        <f t="shared" si="5"/>
        <v>2.2581008821645074</v>
      </c>
      <c r="R13" t="s">
        <v>194</v>
      </c>
      <c r="S13" s="1">
        <v>0.67869999999999997</v>
      </c>
      <c r="T13" s="12">
        <v>0.58979999999999999</v>
      </c>
      <c r="U13" s="17">
        <f t="shared" si="6"/>
        <v>-8.8899999999999979E-2</v>
      </c>
      <c r="V13" s="18">
        <f t="shared" si="7"/>
        <v>-0.15072906069854183</v>
      </c>
      <c r="X13" s="10">
        <f t="shared" si="8"/>
        <v>2.0813079493704074</v>
      </c>
    </row>
    <row r="14" spans="1:24" x14ac:dyDescent="0.25">
      <c r="B14" t="s">
        <v>195</v>
      </c>
      <c r="C14" s="1">
        <v>2616000000</v>
      </c>
      <c r="D14" s="11">
        <f t="shared" si="0"/>
        <v>3.8226299694189601E-10</v>
      </c>
      <c r="E14" s="12">
        <v>4.6189376443418015E-10</v>
      </c>
      <c r="F14" s="13">
        <f t="shared" si="1"/>
        <v>7.9630767492284131E-11</v>
      </c>
      <c r="G14" s="14">
        <f t="shared" si="2"/>
        <v>0.17240061162079515</v>
      </c>
      <c r="H14" s="13"/>
      <c r="J14" t="s">
        <v>41</v>
      </c>
      <c r="K14" s="1">
        <v>-0.52559999999999996</v>
      </c>
      <c r="L14" s="12">
        <v>-0.56720000000000004</v>
      </c>
      <c r="M14" s="13">
        <f t="shared" si="3"/>
        <v>-4.1600000000000081E-2</v>
      </c>
      <c r="N14" s="15">
        <f t="shared" si="4"/>
        <v>7.3342736248237089E-2</v>
      </c>
      <c r="O14" s="15"/>
      <c r="P14" s="7">
        <f t="shared" si="5"/>
        <v>2.3506160315219908</v>
      </c>
      <c r="R14" t="s">
        <v>196</v>
      </c>
      <c r="S14" s="1">
        <v>0.63600000000000001</v>
      </c>
      <c r="T14" s="12">
        <v>0.58979999999999999</v>
      </c>
      <c r="U14" s="17">
        <f t="shared" si="6"/>
        <v>-4.6200000000000019E-2</v>
      </c>
      <c r="V14" s="18">
        <f t="shared" si="7"/>
        <v>-7.8331637843336757E-2</v>
      </c>
      <c r="X14" s="10">
        <f t="shared" si="8"/>
        <v>-2.2009065093927473</v>
      </c>
    </row>
    <row r="15" spans="1:24" x14ac:dyDescent="0.25">
      <c r="B15" t="s">
        <v>197</v>
      </c>
      <c r="C15" s="1">
        <v>1428000000</v>
      </c>
      <c r="D15" s="11">
        <f t="shared" si="0"/>
        <v>7.0028011204481794E-10</v>
      </c>
      <c r="E15" s="12">
        <v>4.6189376443418015E-10</v>
      </c>
      <c r="F15" s="13">
        <f t="shared" si="1"/>
        <v>-2.3838634761063779E-10</v>
      </c>
      <c r="G15" s="14">
        <f t="shared" si="2"/>
        <v>-0.51610644257703076</v>
      </c>
      <c r="H15" s="13"/>
      <c r="J15" t="s">
        <v>42</v>
      </c>
      <c r="K15" s="1">
        <v>-0.60170000000000001</v>
      </c>
      <c r="L15" s="12">
        <v>-0.56720000000000004</v>
      </c>
      <c r="M15" s="13">
        <f t="shared" si="3"/>
        <v>3.4499999999999975E-2</v>
      </c>
      <c r="N15" s="15">
        <f t="shared" si="4"/>
        <v>-6.082510578279262E-2</v>
      </c>
      <c r="O15" s="15"/>
      <c r="P15" s="7">
        <f t="shared" si="5"/>
        <v>8.485089108107017</v>
      </c>
      <c r="R15" t="s">
        <v>198</v>
      </c>
      <c r="S15" s="1">
        <v>0.5423</v>
      </c>
      <c r="T15" s="12">
        <v>0.58979999999999999</v>
      </c>
      <c r="U15" s="17">
        <f t="shared" si="6"/>
        <v>4.7499999999999987E-2</v>
      </c>
      <c r="V15" s="18">
        <f t="shared" si="7"/>
        <v>8.0535774838928431E-2</v>
      </c>
      <c r="X15" s="10">
        <f t="shared" si="8"/>
        <v>-6.4084122069880589</v>
      </c>
    </row>
    <row r="16" spans="1:24" x14ac:dyDescent="0.25">
      <c r="B16" t="s">
        <v>199</v>
      </c>
      <c r="C16" s="1">
        <v>2663000000</v>
      </c>
      <c r="D16" s="11">
        <f t="shared" si="0"/>
        <v>3.755163349605708E-10</v>
      </c>
      <c r="E16" s="12">
        <v>4.6189376443418015E-10</v>
      </c>
      <c r="F16" s="13">
        <f t="shared" si="1"/>
        <v>8.6377429473609341E-11</v>
      </c>
      <c r="G16" s="14">
        <f t="shared" si="2"/>
        <v>0.18700713481036421</v>
      </c>
      <c r="H16" s="13"/>
      <c r="J16" t="s">
        <v>43</v>
      </c>
      <c r="K16" s="1">
        <v>-0.48459999999999998</v>
      </c>
      <c r="L16" s="12">
        <v>-0.56720000000000004</v>
      </c>
      <c r="M16" s="13">
        <f t="shared" si="3"/>
        <v>-8.2600000000000062E-2</v>
      </c>
      <c r="N16" s="15">
        <f t="shared" si="4"/>
        <v>0.14562764456981675</v>
      </c>
      <c r="O16" s="15"/>
      <c r="P16" s="7">
        <f t="shared" si="5"/>
        <v>1.2841458458164468</v>
      </c>
      <c r="R16" t="s">
        <v>200</v>
      </c>
      <c r="S16" s="1">
        <v>0.5</v>
      </c>
      <c r="T16" s="12">
        <v>0.58979999999999999</v>
      </c>
      <c r="U16" s="17">
        <f t="shared" si="6"/>
        <v>8.9799999999999991E-2</v>
      </c>
      <c r="V16" s="18">
        <f t="shared" si="7"/>
        <v>0.15225500169548997</v>
      </c>
      <c r="X16" s="10">
        <f t="shared" si="8"/>
        <v>1.2282495335317687</v>
      </c>
    </row>
    <row r="17" spans="2:24" x14ac:dyDescent="0.25">
      <c r="B17" t="s">
        <v>201</v>
      </c>
      <c r="C17" s="1">
        <v>2033000000</v>
      </c>
      <c r="D17" s="11">
        <f t="shared" si="0"/>
        <v>4.9188391539596653E-10</v>
      </c>
      <c r="E17" s="12">
        <v>4.9188391539596653E-10</v>
      </c>
      <c r="F17" s="13">
        <f t="shared" si="1"/>
        <v>0</v>
      </c>
      <c r="G17" s="14">
        <f t="shared" si="2"/>
        <v>0</v>
      </c>
      <c r="H17" s="13"/>
      <c r="J17" t="s">
        <v>44</v>
      </c>
      <c r="K17" s="1">
        <v>-0.55779999999999996</v>
      </c>
      <c r="L17" s="12">
        <v>-0.55779999999999996</v>
      </c>
      <c r="M17" s="13">
        <f t="shared" si="3"/>
        <v>0</v>
      </c>
      <c r="N17" s="15">
        <f t="shared" si="4"/>
        <v>0</v>
      </c>
      <c r="O17" s="15"/>
      <c r="P17" s="7" t="e">
        <f t="shared" si="5"/>
        <v>#DIV/0!</v>
      </c>
      <c r="R17" t="s">
        <v>202</v>
      </c>
      <c r="S17" s="1">
        <v>0.58509999999999995</v>
      </c>
      <c r="T17" s="12">
        <v>0.58509999999999995</v>
      </c>
      <c r="U17" s="17">
        <f t="shared" si="6"/>
        <v>0</v>
      </c>
      <c r="V17" s="18">
        <f t="shared" si="7"/>
        <v>0</v>
      </c>
      <c r="X17" s="10" t="e">
        <f t="shared" si="8"/>
        <v>#DIV/0!</v>
      </c>
    </row>
    <row r="18" spans="2:24" x14ac:dyDescent="0.25">
      <c r="B18" t="s">
        <v>203</v>
      </c>
      <c r="C18" s="1">
        <v>1571000000</v>
      </c>
      <c r="D18" s="11">
        <f t="shared" si="0"/>
        <v>6.3653723742838953E-10</v>
      </c>
      <c r="E18" s="12">
        <v>4.9188391539596653E-10</v>
      </c>
      <c r="F18" s="13">
        <f t="shared" si="1"/>
        <v>-1.44653322032423E-10</v>
      </c>
      <c r="G18" s="14">
        <f t="shared" si="2"/>
        <v>-0.29408020369191595</v>
      </c>
      <c r="H18" s="13"/>
      <c r="J18" t="s">
        <v>45</v>
      </c>
      <c r="K18" s="1">
        <v>-0.63670000000000004</v>
      </c>
      <c r="L18" s="12">
        <v>-0.55779999999999996</v>
      </c>
      <c r="M18" s="13">
        <f t="shared" si="3"/>
        <v>7.8900000000000081E-2</v>
      </c>
      <c r="N18" s="15">
        <f t="shared" si="4"/>
        <v>-0.14144854786661901</v>
      </c>
      <c r="O18" s="15"/>
      <c r="P18" s="7">
        <f t="shared" si="5"/>
        <v>2.0790613132997535</v>
      </c>
      <c r="R18" t="s">
        <v>204</v>
      </c>
      <c r="S18" s="1">
        <v>0.67520000000000002</v>
      </c>
      <c r="T18" s="12">
        <v>0.58509999999999995</v>
      </c>
      <c r="U18" s="17">
        <f t="shared" si="6"/>
        <v>-9.0100000000000069E-2</v>
      </c>
      <c r="V18" s="18">
        <f t="shared" si="7"/>
        <v>-0.15399077080840895</v>
      </c>
      <c r="X18" s="10">
        <f t="shared" si="8"/>
        <v>1.9097261618217523</v>
      </c>
    </row>
    <row r="19" spans="2:24" x14ac:dyDescent="0.25">
      <c r="B19" t="s">
        <v>205</v>
      </c>
      <c r="C19" s="1">
        <v>2433000000</v>
      </c>
      <c r="D19" s="11">
        <f t="shared" si="0"/>
        <v>4.1101520756267981E-10</v>
      </c>
      <c r="E19" s="12">
        <v>4.9188391539596653E-10</v>
      </c>
      <c r="F19" s="13">
        <f t="shared" si="1"/>
        <v>8.0868707833286715E-11</v>
      </c>
      <c r="G19" s="14">
        <f t="shared" si="2"/>
        <v>0.1644060830250719</v>
      </c>
      <c r="H19" s="13"/>
      <c r="J19" t="s">
        <v>46</v>
      </c>
      <c r="K19" s="1">
        <v>-0.51619999999999999</v>
      </c>
      <c r="L19" s="12">
        <v>-0.55779999999999996</v>
      </c>
      <c r="M19" s="13">
        <f t="shared" si="3"/>
        <v>-4.159999999999997E-2</v>
      </c>
      <c r="N19" s="15">
        <f t="shared" si="4"/>
        <v>7.4578702043743228E-2</v>
      </c>
      <c r="O19" s="15"/>
      <c r="P19" s="7">
        <f t="shared" si="5"/>
        <v>2.2044642574852205</v>
      </c>
      <c r="R19" t="s">
        <v>206</v>
      </c>
      <c r="S19" s="1">
        <v>0.63139999999999996</v>
      </c>
      <c r="T19" s="12">
        <v>0.58509999999999995</v>
      </c>
      <c r="U19" s="17">
        <f t="shared" si="6"/>
        <v>-4.6300000000000008E-2</v>
      </c>
      <c r="V19" s="18">
        <f t="shared" si="7"/>
        <v>-7.913177234660744E-2</v>
      </c>
      <c r="X19" s="10">
        <f t="shared" si="8"/>
        <v>-2.0776241723103572</v>
      </c>
    </row>
    <row r="20" spans="2:24" x14ac:dyDescent="0.25">
      <c r="B20" t="s">
        <v>207</v>
      </c>
      <c r="C20" s="1">
        <v>1374000000</v>
      </c>
      <c r="D20" s="11">
        <f t="shared" si="0"/>
        <v>7.2780203784570601E-10</v>
      </c>
      <c r="E20" s="12">
        <v>4.9188391539596653E-10</v>
      </c>
      <c r="F20" s="13">
        <f t="shared" si="1"/>
        <v>-2.3591812244973948E-10</v>
      </c>
      <c r="G20" s="14">
        <f t="shared" si="2"/>
        <v>-0.47962154294032039</v>
      </c>
      <c r="H20" s="13"/>
      <c r="J20" t="s">
        <v>47</v>
      </c>
      <c r="K20" s="1">
        <v>-0.59219999999999995</v>
      </c>
      <c r="L20" s="12">
        <v>-0.55779999999999996</v>
      </c>
      <c r="M20" s="13">
        <f t="shared" si="3"/>
        <v>3.4399999999999986E-2</v>
      </c>
      <c r="N20" s="15">
        <f t="shared" si="4"/>
        <v>-6.1670849766941538E-2</v>
      </c>
      <c r="O20" s="15"/>
      <c r="P20" s="7">
        <f t="shared" si="5"/>
        <v>7.7771190887241506</v>
      </c>
      <c r="R20" t="s">
        <v>208</v>
      </c>
      <c r="S20" s="1">
        <v>0.53769999999999996</v>
      </c>
      <c r="T20" s="12">
        <v>0.58509999999999995</v>
      </c>
      <c r="U20" s="17">
        <f t="shared" si="6"/>
        <v>4.7399999999999998E-2</v>
      </c>
      <c r="V20" s="18">
        <f t="shared" si="7"/>
        <v>8.1011792855922068E-2</v>
      </c>
      <c r="X20" s="10">
        <f t="shared" si="8"/>
        <v>-5.9203916619067813</v>
      </c>
    </row>
    <row r="21" spans="2:24" x14ac:dyDescent="0.25">
      <c r="B21" t="s">
        <v>209</v>
      </c>
      <c r="C21" s="1">
        <v>2465000000</v>
      </c>
      <c r="D21" s="11">
        <f t="shared" si="0"/>
        <v>4.0567951318458418E-10</v>
      </c>
      <c r="E21" s="12">
        <v>4.9188391539596653E-10</v>
      </c>
      <c r="F21" s="13">
        <f t="shared" si="1"/>
        <v>8.6204402211382353E-11</v>
      </c>
      <c r="G21" s="14">
        <f t="shared" si="2"/>
        <v>0.17525354969574033</v>
      </c>
      <c r="H21" s="13"/>
      <c r="J21" t="s">
        <v>48</v>
      </c>
      <c r="K21" s="1">
        <v>-0.47560000000000002</v>
      </c>
      <c r="L21" s="12">
        <v>-0.55779999999999996</v>
      </c>
      <c r="M21" s="13">
        <f t="shared" si="3"/>
        <v>-8.219999999999994E-2</v>
      </c>
      <c r="N21" s="15">
        <f t="shared" si="4"/>
        <v>0.14736464682681955</v>
      </c>
      <c r="O21" s="15"/>
      <c r="P21" s="7">
        <f t="shared" si="5"/>
        <v>1.1892509734827741</v>
      </c>
      <c r="R21" t="s">
        <v>210</v>
      </c>
      <c r="S21" s="1">
        <v>0.49590000000000001</v>
      </c>
      <c r="T21" s="12">
        <v>0.58509999999999995</v>
      </c>
      <c r="U21" s="17">
        <f t="shared" si="6"/>
        <v>8.9199999999999946E-2</v>
      </c>
      <c r="V21" s="18">
        <f t="shared" si="7"/>
        <v>0.15245257220987857</v>
      </c>
      <c r="X21" s="10">
        <f t="shared" si="8"/>
        <v>1.1495611202575979</v>
      </c>
    </row>
    <row r="22" spans="2:24" x14ac:dyDescent="0.25">
      <c r="B22" t="s">
        <v>211</v>
      </c>
      <c r="C22" s="1">
        <v>1945000000</v>
      </c>
      <c r="D22" s="11">
        <f t="shared" si="0"/>
        <v>5.1413881748071976E-10</v>
      </c>
      <c r="E22" s="12">
        <v>5.1413881748071976E-10</v>
      </c>
      <c r="F22" s="13">
        <f t="shared" si="1"/>
        <v>0</v>
      </c>
      <c r="G22" s="14">
        <f t="shared" si="2"/>
        <v>0</v>
      </c>
      <c r="H22" s="13"/>
      <c r="J22" t="s">
        <v>49</v>
      </c>
      <c r="K22" s="1">
        <v>-0.55149999999999999</v>
      </c>
      <c r="L22" s="12">
        <v>-0.55149999999999999</v>
      </c>
      <c r="M22" s="13">
        <f t="shared" si="3"/>
        <v>0</v>
      </c>
      <c r="N22" s="15">
        <f t="shared" si="4"/>
        <v>0</v>
      </c>
      <c r="O22" s="15"/>
      <c r="P22" s="7" t="e">
        <f t="shared" si="5"/>
        <v>#DIV/0!</v>
      </c>
      <c r="R22" t="s">
        <v>212</v>
      </c>
      <c r="S22" s="1">
        <v>0.58199999999999996</v>
      </c>
      <c r="T22" s="12">
        <v>0.58199999999999996</v>
      </c>
      <c r="U22" s="17">
        <f t="shared" si="6"/>
        <v>0</v>
      </c>
      <c r="V22" s="18">
        <f t="shared" si="7"/>
        <v>0</v>
      </c>
      <c r="X22" s="10" t="e">
        <f t="shared" si="8"/>
        <v>#DIV/0!</v>
      </c>
    </row>
    <row r="23" spans="2:24" x14ac:dyDescent="0.25">
      <c r="B23" t="s">
        <v>213</v>
      </c>
      <c r="C23" s="1">
        <v>1518000000</v>
      </c>
      <c r="D23" s="11">
        <f t="shared" si="0"/>
        <v>6.5876152832674576E-10</v>
      </c>
      <c r="E23" s="12">
        <v>5.1413881748071976E-10</v>
      </c>
      <c r="F23" s="13">
        <f t="shared" si="1"/>
        <v>-1.44622710846026E-10</v>
      </c>
      <c r="G23" s="14">
        <f t="shared" si="2"/>
        <v>-0.28129117259552056</v>
      </c>
      <c r="H23" s="13"/>
      <c r="J23" t="s">
        <v>50</v>
      </c>
      <c r="K23" s="1">
        <v>-0.63009999999999999</v>
      </c>
      <c r="L23" s="12">
        <v>-0.55149999999999999</v>
      </c>
      <c r="M23" s="13">
        <f t="shared" si="3"/>
        <v>7.8600000000000003E-2</v>
      </c>
      <c r="N23" s="15">
        <f t="shared" si="4"/>
        <v>-0.14252039891205803</v>
      </c>
      <c r="O23" s="15"/>
      <c r="P23" s="7">
        <f t="shared" si="5"/>
        <v>1.9736906066975772</v>
      </c>
      <c r="R23" t="s">
        <v>214</v>
      </c>
      <c r="S23" s="1">
        <v>0.67179999999999995</v>
      </c>
      <c r="T23" s="12">
        <v>0.58199999999999996</v>
      </c>
      <c r="U23" s="17">
        <f t="shared" si="6"/>
        <v>-8.9799999999999991E-2</v>
      </c>
      <c r="V23" s="18">
        <f t="shared" si="7"/>
        <v>-0.15429553264604812</v>
      </c>
      <c r="X23" s="10">
        <f t="shared" si="8"/>
        <v>1.8230675105856677</v>
      </c>
    </row>
    <row r="24" spans="2:24" x14ac:dyDescent="0.25">
      <c r="B24" t="s">
        <v>215</v>
      </c>
      <c r="C24" s="1">
        <v>2315000000</v>
      </c>
      <c r="D24" s="11">
        <f t="shared" si="0"/>
        <v>4.3196544276457881E-10</v>
      </c>
      <c r="E24" s="12">
        <v>5.1413881748071976E-10</v>
      </c>
      <c r="F24" s="13">
        <f t="shared" si="1"/>
        <v>8.2173374716140955E-11</v>
      </c>
      <c r="G24" s="14">
        <f t="shared" si="2"/>
        <v>0.15982721382289417</v>
      </c>
      <c r="H24" s="13"/>
      <c r="J24" t="s">
        <v>51</v>
      </c>
      <c r="K24" s="1">
        <v>-0.50990000000000002</v>
      </c>
      <c r="L24" s="12">
        <v>-0.55149999999999999</v>
      </c>
      <c r="M24" s="13">
        <f t="shared" si="3"/>
        <v>-4.159999999999997E-2</v>
      </c>
      <c r="N24" s="15">
        <f t="shared" si="4"/>
        <v>7.5430643699002667E-2</v>
      </c>
      <c r="O24" s="15"/>
      <c r="P24" s="7">
        <f t="shared" si="5"/>
        <v>2.1188631832530334</v>
      </c>
      <c r="R24" t="s">
        <v>216</v>
      </c>
      <c r="S24" s="1">
        <v>0.62829999999999997</v>
      </c>
      <c r="T24" s="12">
        <v>0.58199999999999996</v>
      </c>
      <c r="U24" s="17">
        <f t="shared" si="6"/>
        <v>-4.6300000000000008E-2</v>
      </c>
      <c r="V24" s="18">
        <f t="shared" si="7"/>
        <v>-7.9553264604811019E-2</v>
      </c>
      <c r="X24" s="10">
        <f t="shared" si="8"/>
        <v>-2.0090591456787124</v>
      </c>
    </row>
    <row r="25" spans="2:24" x14ac:dyDescent="0.25">
      <c r="B25" t="s">
        <v>217</v>
      </c>
      <c r="C25" s="1">
        <v>1331000000</v>
      </c>
      <c r="D25" s="11">
        <f t="shared" si="0"/>
        <v>7.513148009015778E-10</v>
      </c>
      <c r="E25" s="12">
        <v>5.1413881748071976E-10</v>
      </c>
      <c r="F25" s="13">
        <f t="shared" si="1"/>
        <v>-2.3717598342085803E-10</v>
      </c>
      <c r="G25" s="14">
        <f t="shared" si="2"/>
        <v>-0.46130728775356888</v>
      </c>
      <c r="H25" s="13"/>
      <c r="J25" t="s">
        <v>52</v>
      </c>
      <c r="K25" s="1">
        <v>-0.58589999999999998</v>
      </c>
      <c r="L25" s="12">
        <v>-0.55149999999999999</v>
      </c>
      <c r="M25" s="13">
        <f t="shared" si="3"/>
        <v>3.4399999999999986E-2</v>
      </c>
      <c r="N25" s="15">
        <f t="shared" si="4"/>
        <v>-6.237533998186761E-2</v>
      </c>
      <c r="O25" s="15"/>
      <c r="P25" s="7">
        <f t="shared" si="5"/>
        <v>7.3956677091887597</v>
      </c>
      <c r="R25" t="s">
        <v>218</v>
      </c>
      <c r="S25" s="1">
        <v>0.53449999999999998</v>
      </c>
      <c r="T25" s="12">
        <v>0.58199999999999996</v>
      </c>
      <c r="U25" s="17">
        <f t="shared" si="6"/>
        <v>4.7499999999999987E-2</v>
      </c>
      <c r="V25" s="18">
        <f t="shared" si="7"/>
        <v>8.1615120274914077E-2</v>
      </c>
      <c r="X25" s="10">
        <f t="shared" si="8"/>
        <v>-5.6522282415279399</v>
      </c>
    </row>
    <row r="26" spans="2:24" x14ac:dyDescent="0.25">
      <c r="B26" t="s">
        <v>219</v>
      </c>
      <c r="C26" s="1">
        <v>2337000000</v>
      </c>
      <c r="D26" s="11">
        <f t="shared" si="0"/>
        <v>4.2789901583226358E-10</v>
      </c>
      <c r="E26" s="12">
        <v>5.1413881748071976E-10</v>
      </c>
      <c r="F26" s="13">
        <f t="shared" si="1"/>
        <v>8.6239801648456182E-11</v>
      </c>
      <c r="G26" s="14">
        <f t="shared" si="2"/>
        <v>0.16773641420624727</v>
      </c>
      <c r="H26" s="13"/>
      <c r="J26" t="s">
        <v>53</v>
      </c>
      <c r="K26" s="1">
        <v>-0.46970000000000001</v>
      </c>
      <c r="L26" s="12">
        <v>-0.55149999999999999</v>
      </c>
      <c r="M26" s="13">
        <f t="shared" si="3"/>
        <v>-8.1799999999999984E-2</v>
      </c>
      <c r="N26" s="15">
        <f t="shared" si="4"/>
        <v>0.1483227561196736</v>
      </c>
      <c r="O26" s="15"/>
      <c r="P26" s="7">
        <f t="shared" si="5"/>
        <v>1.1308879270751269</v>
      </c>
      <c r="R26" t="s">
        <v>220</v>
      </c>
      <c r="S26" s="1">
        <v>0.49320000000000003</v>
      </c>
      <c r="T26" s="12">
        <v>0.58199999999999996</v>
      </c>
      <c r="U26" s="17">
        <f t="shared" si="6"/>
        <v>8.8799999999999935E-2</v>
      </c>
      <c r="V26" s="18">
        <f t="shared" si="7"/>
        <v>0.15257731958762877</v>
      </c>
      <c r="X26" s="10">
        <f t="shared" si="8"/>
        <v>1.0993535255409457</v>
      </c>
    </row>
    <row r="27" spans="2:24" x14ac:dyDescent="0.25">
      <c r="B27" t="s">
        <v>221</v>
      </c>
      <c r="C27" s="1">
        <v>1859000000</v>
      </c>
      <c r="D27" s="11">
        <f t="shared" si="0"/>
        <v>5.3792361484669181E-10</v>
      </c>
      <c r="E27" s="12">
        <v>5.3792361484669181E-10</v>
      </c>
      <c r="F27" s="13">
        <f t="shared" si="1"/>
        <v>0</v>
      </c>
      <c r="G27" s="14">
        <f t="shared" si="2"/>
        <v>0</v>
      </c>
      <c r="H27" s="13"/>
      <c r="J27" t="s">
        <v>54</v>
      </c>
      <c r="K27" s="1">
        <v>-0.54520000000000002</v>
      </c>
      <c r="L27" s="12">
        <v>-0.54520000000000002</v>
      </c>
      <c r="M27" s="13">
        <f t="shared" si="3"/>
        <v>0</v>
      </c>
      <c r="N27" s="15">
        <f t="shared" si="4"/>
        <v>0</v>
      </c>
      <c r="O27" s="15"/>
      <c r="P27" s="7" t="e">
        <f t="shared" si="5"/>
        <v>#DIV/0!</v>
      </c>
      <c r="R27" t="s">
        <v>222</v>
      </c>
      <c r="S27" s="1">
        <v>0.57889999999999997</v>
      </c>
      <c r="T27" s="12">
        <v>0.57889999999999997</v>
      </c>
      <c r="U27" s="17">
        <f t="shared" si="6"/>
        <v>0</v>
      </c>
      <c r="V27" s="18">
        <f t="shared" si="7"/>
        <v>0</v>
      </c>
      <c r="X27" s="10" t="e">
        <f t="shared" si="8"/>
        <v>#DIV/0!</v>
      </c>
    </row>
    <row r="28" spans="2:24" x14ac:dyDescent="0.25">
      <c r="B28" t="s">
        <v>223</v>
      </c>
      <c r="C28" s="1">
        <v>1465000000</v>
      </c>
      <c r="D28" s="11">
        <f t="shared" si="0"/>
        <v>6.8259385665529007E-10</v>
      </c>
      <c r="E28" s="12">
        <v>5.3792361484669181E-10</v>
      </c>
      <c r="F28" s="13">
        <f t="shared" si="1"/>
        <v>-1.4467024180859826E-10</v>
      </c>
      <c r="G28" s="14">
        <f t="shared" si="2"/>
        <v>-0.26894197952218418</v>
      </c>
      <c r="H28" s="13"/>
      <c r="J28" t="s">
        <v>55</v>
      </c>
      <c r="K28" s="1">
        <v>-0.62339999999999995</v>
      </c>
      <c r="L28" s="12">
        <v>-0.54520000000000002</v>
      </c>
      <c r="M28" s="13">
        <f t="shared" si="3"/>
        <v>7.8199999999999936E-2</v>
      </c>
      <c r="N28" s="15">
        <f t="shared" si="4"/>
        <v>-0.14343360234776217</v>
      </c>
      <c r="O28" s="15"/>
      <c r="P28" s="7">
        <f t="shared" si="5"/>
        <v>1.8750277140088867</v>
      </c>
      <c r="R28" t="s">
        <v>224</v>
      </c>
      <c r="S28" s="1">
        <v>0.66839999999999999</v>
      </c>
      <c r="T28" s="12">
        <v>0.57889999999999997</v>
      </c>
      <c r="U28" s="17">
        <f t="shared" si="6"/>
        <v>-8.9500000000000024E-2</v>
      </c>
      <c r="V28" s="18">
        <f t="shared" si="7"/>
        <v>-0.15460355847296603</v>
      </c>
      <c r="X28" s="10">
        <f t="shared" si="8"/>
        <v>1.7395587926859482</v>
      </c>
    </row>
    <row r="29" spans="2:24" x14ac:dyDescent="0.25">
      <c r="B29" t="s">
        <v>225</v>
      </c>
      <c r="C29" s="1">
        <v>2201000000</v>
      </c>
      <c r="D29" s="11">
        <f t="shared" si="0"/>
        <v>4.5433893684688779E-10</v>
      </c>
      <c r="E29" s="12">
        <v>5.3792361484669181E-10</v>
      </c>
      <c r="F29" s="13">
        <f t="shared" si="1"/>
        <v>8.3584677999804019E-11</v>
      </c>
      <c r="G29" s="14">
        <f t="shared" si="2"/>
        <v>0.15538391640163565</v>
      </c>
      <c r="H29" s="13"/>
      <c r="J29" t="s">
        <v>56</v>
      </c>
      <c r="K29" s="1">
        <v>-0.50360000000000005</v>
      </c>
      <c r="L29" s="12">
        <v>-0.54520000000000002</v>
      </c>
      <c r="M29" s="13">
        <f t="shared" si="3"/>
        <v>-4.159999999999997E-2</v>
      </c>
      <c r="N29" s="15">
        <f t="shared" si="4"/>
        <v>7.6302274394717484E-2</v>
      </c>
      <c r="O29" s="15"/>
      <c r="P29" s="7">
        <f t="shared" si="5"/>
        <v>2.0364257505329761</v>
      </c>
      <c r="R29" t="s">
        <v>226</v>
      </c>
      <c r="S29" s="1">
        <v>0.62519999999999998</v>
      </c>
      <c r="T29" s="12">
        <v>0.57889999999999997</v>
      </c>
      <c r="U29" s="17">
        <f t="shared" si="6"/>
        <v>-4.6300000000000008E-2</v>
      </c>
      <c r="V29" s="18">
        <f t="shared" si="7"/>
        <v>-7.9979271031266216E-2</v>
      </c>
      <c r="X29" s="10">
        <f t="shared" si="8"/>
        <v>-1.9428023586372971</v>
      </c>
    </row>
    <row r="30" spans="2:24" x14ac:dyDescent="0.25">
      <c r="B30" t="s">
        <v>227</v>
      </c>
      <c r="C30" s="1">
        <v>1287000000</v>
      </c>
      <c r="D30" s="11">
        <f t="shared" si="0"/>
        <v>7.7700077700077696E-10</v>
      </c>
      <c r="E30" s="12">
        <v>5.3792361484669181E-10</v>
      </c>
      <c r="F30" s="13">
        <f t="shared" si="1"/>
        <v>-2.3907716215408516E-10</v>
      </c>
      <c r="G30" s="14">
        <f t="shared" si="2"/>
        <v>-0.44444444444444425</v>
      </c>
      <c r="H30" s="13"/>
      <c r="J30" t="s">
        <v>57</v>
      </c>
      <c r="K30" s="1">
        <v>-0.57950000000000002</v>
      </c>
      <c r="L30" s="12">
        <v>-0.54520000000000002</v>
      </c>
      <c r="M30" s="13">
        <f t="shared" si="3"/>
        <v>3.4299999999999997E-2</v>
      </c>
      <c r="N30" s="15">
        <f t="shared" si="4"/>
        <v>-6.2912692589875266E-2</v>
      </c>
      <c r="O30" s="15"/>
      <c r="P30" s="7">
        <f t="shared" si="5"/>
        <v>7.0644638807904094</v>
      </c>
      <c r="R30" t="s">
        <v>228</v>
      </c>
      <c r="S30" s="1">
        <v>0.53139999999999998</v>
      </c>
      <c r="T30" s="12">
        <v>0.57889999999999997</v>
      </c>
      <c r="U30" s="17">
        <f t="shared" si="6"/>
        <v>4.7499999999999987E-2</v>
      </c>
      <c r="V30" s="18">
        <f t="shared" si="7"/>
        <v>8.2052167904646728E-2</v>
      </c>
      <c r="X30" s="10">
        <f t="shared" si="8"/>
        <v>-5.4166081871345018</v>
      </c>
    </row>
    <row r="31" spans="2:24" x14ac:dyDescent="0.25">
      <c r="B31" t="s">
        <v>229</v>
      </c>
      <c r="C31" s="1">
        <v>2213000000</v>
      </c>
      <c r="D31" s="11">
        <f t="shared" si="0"/>
        <v>4.5187528242205153E-10</v>
      </c>
      <c r="E31" s="12">
        <v>5.3792361484669181E-10</v>
      </c>
      <c r="F31" s="13">
        <f t="shared" si="1"/>
        <v>8.6048332424640272E-11</v>
      </c>
      <c r="G31" s="14">
        <f t="shared" si="2"/>
        <v>0.15996384997740626</v>
      </c>
      <c r="H31" s="13"/>
      <c r="J31" t="s">
        <v>58</v>
      </c>
      <c r="K31" s="1">
        <v>-0.4637</v>
      </c>
      <c r="L31" s="12">
        <v>-0.54520000000000002</v>
      </c>
      <c r="M31" s="13">
        <f t="shared" si="3"/>
        <v>-8.1500000000000017E-2</v>
      </c>
      <c r="N31" s="15">
        <f t="shared" si="4"/>
        <v>0.14948642699926634</v>
      </c>
      <c r="O31" s="15"/>
      <c r="P31" s="7">
        <f t="shared" si="5"/>
        <v>1.0700894602169555</v>
      </c>
      <c r="R31" t="s">
        <v>230</v>
      </c>
      <c r="S31" s="1">
        <v>0.49049999999999999</v>
      </c>
      <c r="T31" s="12">
        <v>0.57889999999999997</v>
      </c>
      <c r="U31" s="17">
        <f t="shared" si="6"/>
        <v>8.8399999999999979E-2</v>
      </c>
      <c r="V31" s="18">
        <f t="shared" si="7"/>
        <v>0.15270340300570043</v>
      </c>
      <c r="X31" s="10">
        <f t="shared" si="8"/>
        <v>1.0475460718543044</v>
      </c>
    </row>
    <row r="32" spans="2:24" x14ac:dyDescent="0.25">
      <c r="D32" s="11"/>
      <c r="F32" s="13"/>
      <c r="G32" s="14"/>
      <c r="H32" s="13"/>
      <c r="M32" s="13"/>
      <c r="N32" s="15"/>
      <c r="O32" s="15"/>
      <c r="U32" s="17"/>
      <c r="V32" s="18"/>
    </row>
    <row r="33" spans="2:24" x14ac:dyDescent="0.25">
      <c r="D33" s="11"/>
      <c r="F33" s="13"/>
      <c r="G33" s="14"/>
      <c r="H33" s="13"/>
      <c r="M33" s="13"/>
      <c r="N33" s="15"/>
      <c r="O33" s="15"/>
      <c r="U33" s="17"/>
      <c r="V33" s="18"/>
    </row>
    <row r="34" spans="2:24" x14ac:dyDescent="0.25">
      <c r="D34" s="11"/>
      <c r="F34" s="13"/>
      <c r="G34" s="14"/>
      <c r="H34" s="13"/>
      <c r="M34" s="13"/>
      <c r="N34" s="15"/>
      <c r="O34" s="15"/>
      <c r="U34" s="17"/>
      <c r="V34" s="18"/>
    </row>
    <row r="35" spans="2:24" x14ac:dyDescent="0.25">
      <c r="B35" t="s">
        <v>231</v>
      </c>
      <c r="C35" s="1">
        <v>2575000000</v>
      </c>
      <c r="D35" s="11">
        <f t="shared" si="0"/>
        <v>3.8834951456310679E-10</v>
      </c>
      <c r="E35" s="12"/>
      <c r="F35" s="13"/>
      <c r="G35" s="14"/>
      <c r="H35" s="13"/>
      <c r="J35" t="s">
        <v>232</v>
      </c>
      <c r="K35" s="1">
        <v>0.58320000000000005</v>
      </c>
      <c r="L35" s="12"/>
      <c r="M35" s="13"/>
      <c r="N35" s="15"/>
      <c r="O35" s="15"/>
      <c r="R35" t="s">
        <v>233</v>
      </c>
      <c r="S35" s="1">
        <v>-0.5504</v>
      </c>
      <c r="U35" s="17"/>
      <c r="V35" s="18"/>
    </row>
    <row r="36" spans="2:24" x14ac:dyDescent="0.25">
      <c r="B36" t="s">
        <v>234</v>
      </c>
      <c r="C36" s="1">
        <v>2897000000</v>
      </c>
      <c r="D36" s="11">
        <f t="shared" si="0"/>
        <v>3.4518467380048325E-10</v>
      </c>
      <c r="E36" s="12"/>
      <c r="F36" s="13"/>
      <c r="G36" s="14"/>
      <c r="H36" s="13"/>
      <c r="J36" t="s">
        <v>235</v>
      </c>
      <c r="K36" s="1">
        <v>0.58789999999999998</v>
      </c>
      <c r="L36" s="12"/>
      <c r="M36" s="13"/>
      <c r="N36" s="15"/>
      <c r="O36" s="15"/>
      <c r="R36" t="s">
        <v>236</v>
      </c>
      <c r="S36" s="1">
        <v>-0.56189999999999996</v>
      </c>
      <c r="U36" s="17"/>
      <c r="V36" s="18"/>
    </row>
    <row r="37" spans="2:24" x14ac:dyDescent="0.25">
      <c r="B37" t="s">
        <v>237</v>
      </c>
      <c r="C37" s="1">
        <v>2270000000</v>
      </c>
      <c r="D37" s="11">
        <f t="shared" si="0"/>
        <v>4.405286343612335E-10</v>
      </c>
      <c r="E37" s="12">
        <v>4.405286343612335E-10</v>
      </c>
      <c r="F37" s="13">
        <f t="shared" si="1"/>
        <v>0</v>
      </c>
      <c r="G37" s="14">
        <f t="shared" si="2"/>
        <v>0</v>
      </c>
      <c r="H37" s="13"/>
      <c r="J37" t="s">
        <v>238</v>
      </c>
      <c r="K37" s="1">
        <v>0.5766</v>
      </c>
      <c r="L37" s="12">
        <v>0.5766</v>
      </c>
      <c r="M37" s="13">
        <f t="shared" si="3"/>
        <v>0</v>
      </c>
      <c r="N37" s="15">
        <f t="shared" si="4"/>
        <v>0</v>
      </c>
      <c r="O37" s="15"/>
      <c r="P37" s="7" t="e">
        <f t="shared" si="5"/>
        <v>#DIV/0!</v>
      </c>
      <c r="R37" t="s">
        <v>239</v>
      </c>
      <c r="S37" s="1">
        <v>-0.53879999999999995</v>
      </c>
      <c r="T37" s="12">
        <v>-0.53879999999999995</v>
      </c>
      <c r="U37" s="17">
        <f t="shared" si="6"/>
        <v>0</v>
      </c>
      <c r="V37" s="18">
        <f t="shared" si="7"/>
        <v>0</v>
      </c>
      <c r="X37" s="10" t="e">
        <f t="shared" si="8"/>
        <v>#DIV/0!</v>
      </c>
    </row>
    <row r="38" spans="2:24" x14ac:dyDescent="0.25">
      <c r="B38" t="s">
        <v>240</v>
      </c>
      <c r="C38" s="1">
        <v>1719000000</v>
      </c>
      <c r="D38" s="11">
        <f t="shared" si="0"/>
        <v>5.8173356602675973E-10</v>
      </c>
      <c r="E38" s="12">
        <v>4.405286343612335E-10</v>
      </c>
      <c r="F38" s="13">
        <f t="shared" si="1"/>
        <v>-1.4120493166552623E-10</v>
      </c>
      <c r="G38" s="14">
        <f t="shared" si="2"/>
        <v>-0.3205351948807445</v>
      </c>
      <c r="H38" s="13"/>
      <c r="J38" t="s">
        <v>241</v>
      </c>
      <c r="K38" s="1">
        <v>0.66549999999999998</v>
      </c>
      <c r="L38" s="12">
        <v>0.5766</v>
      </c>
      <c r="M38" s="13">
        <f t="shared" si="3"/>
        <v>-8.8899999999999979E-2</v>
      </c>
      <c r="N38" s="15">
        <f t="shared" si="4"/>
        <v>-0.15417967395074572</v>
      </c>
      <c r="O38" s="15"/>
      <c r="P38" s="7">
        <f t="shared" si="5"/>
        <v>2.0789718039171801</v>
      </c>
      <c r="R38" t="s">
        <v>242</v>
      </c>
      <c r="S38" s="1">
        <v>-0.61660000000000004</v>
      </c>
      <c r="T38" s="12">
        <v>-0.53879999999999995</v>
      </c>
      <c r="U38" s="17">
        <f t="shared" si="6"/>
        <v>7.7800000000000091E-2</v>
      </c>
      <c r="V38" s="18">
        <f t="shared" si="7"/>
        <v>-0.14439495174461786</v>
      </c>
      <c r="X38" s="10">
        <f t="shared" si="8"/>
        <v>2.2198504241869523</v>
      </c>
    </row>
    <row r="39" spans="2:24" x14ac:dyDescent="0.25">
      <c r="B39" t="s">
        <v>243</v>
      </c>
      <c r="C39" s="1">
        <v>1824000000</v>
      </c>
      <c r="D39" s="11">
        <f t="shared" si="0"/>
        <v>5.4824561403508777E-10</v>
      </c>
      <c r="E39" s="12">
        <v>4.405286343612335E-10</v>
      </c>
      <c r="F39" s="13">
        <f t="shared" si="1"/>
        <v>-1.0771697967385427E-10</v>
      </c>
      <c r="G39" s="14">
        <f t="shared" si="2"/>
        <v>-0.24451754385964919</v>
      </c>
      <c r="H39" s="13"/>
      <c r="J39" t="s">
        <v>244</v>
      </c>
      <c r="K39" s="1">
        <v>0.62219999999999998</v>
      </c>
      <c r="L39" s="12">
        <v>0.5766</v>
      </c>
      <c r="M39" s="13">
        <f t="shared" si="3"/>
        <v>-4.5599999999999974E-2</v>
      </c>
      <c r="N39" s="15">
        <f t="shared" si="4"/>
        <v>-7.9084287200832423E-2</v>
      </c>
      <c r="O39" s="15"/>
      <c r="P39" s="7">
        <f t="shared" si="5"/>
        <v>3.0918599953831976</v>
      </c>
      <c r="R39" t="s">
        <v>245</v>
      </c>
      <c r="S39" s="1">
        <v>-0.49669999999999997</v>
      </c>
      <c r="T39" s="12">
        <v>-0.53879999999999995</v>
      </c>
      <c r="U39" s="17">
        <f t="shared" si="6"/>
        <v>-4.2099999999999971E-2</v>
      </c>
      <c r="V39" s="18">
        <f t="shared" si="7"/>
        <v>7.8136599851521854E-2</v>
      </c>
      <c r="X39" s="10">
        <f t="shared" si="8"/>
        <v>-3.1293599199900015</v>
      </c>
    </row>
    <row r="40" spans="2:24" x14ac:dyDescent="0.25">
      <c r="B40" t="s">
        <v>246</v>
      </c>
      <c r="C40" s="1">
        <v>2538000000</v>
      </c>
      <c r="D40" s="11">
        <f t="shared" si="0"/>
        <v>3.9401103230890465E-10</v>
      </c>
      <c r="E40" s="12">
        <v>4.405286343612335E-10</v>
      </c>
      <c r="F40" s="13">
        <f t="shared" si="1"/>
        <v>4.6517602052328851E-11</v>
      </c>
      <c r="G40" s="14">
        <f t="shared" si="2"/>
        <v>0.10559495665878649</v>
      </c>
      <c r="H40" s="13"/>
      <c r="J40" t="s">
        <v>247</v>
      </c>
      <c r="K40" s="1">
        <v>0.52980000000000005</v>
      </c>
      <c r="L40" s="12">
        <v>0.5766</v>
      </c>
      <c r="M40" s="13">
        <f t="shared" si="3"/>
        <v>4.6799999999999953E-2</v>
      </c>
      <c r="N40" s="15">
        <f t="shared" si="4"/>
        <v>8.1165452653485876E-2</v>
      </c>
      <c r="O40" s="15"/>
      <c r="P40" s="7">
        <f t="shared" si="5"/>
        <v>1.3009840172960758</v>
      </c>
      <c r="R40" t="s">
        <v>248</v>
      </c>
      <c r="S40" s="1">
        <v>-0.57379999999999998</v>
      </c>
      <c r="T40" s="12">
        <v>-0.53879999999999995</v>
      </c>
      <c r="U40" s="17">
        <f t="shared" si="6"/>
        <v>3.5000000000000031E-2</v>
      </c>
      <c r="V40" s="18">
        <f t="shared" si="7"/>
        <v>-6.4959168522642968E-2</v>
      </c>
      <c r="X40" s="10">
        <f t="shared" si="8"/>
        <v>-1.6255589327929745</v>
      </c>
    </row>
    <row r="41" spans="2:24" x14ac:dyDescent="0.25">
      <c r="B41" t="s">
        <v>249</v>
      </c>
      <c r="C41" s="1">
        <v>2727000000</v>
      </c>
      <c r="D41" s="11">
        <f t="shared" si="0"/>
        <v>3.6670333700036669E-10</v>
      </c>
      <c r="E41" s="12">
        <v>4.405286343612335E-10</v>
      </c>
      <c r="F41" s="13">
        <f t="shared" si="1"/>
        <v>7.3825297360866807E-11</v>
      </c>
      <c r="G41" s="14">
        <f t="shared" si="2"/>
        <v>0.16758342500916765</v>
      </c>
      <c r="H41" s="13"/>
      <c r="J41" t="s">
        <v>250</v>
      </c>
      <c r="K41" s="1">
        <v>0.48880000000000001</v>
      </c>
      <c r="L41" s="12">
        <v>0.5766</v>
      </c>
      <c r="M41" s="13">
        <f t="shared" si="3"/>
        <v>8.7799999999999989E-2</v>
      </c>
      <c r="N41" s="15">
        <f t="shared" si="4"/>
        <v>0.15227193895248003</v>
      </c>
      <c r="O41" s="15"/>
      <c r="P41" s="7">
        <f t="shared" si="5"/>
        <v>1.1005535633289987</v>
      </c>
      <c r="R41" t="s">
        <v>251</v>
      </c>
      <c r="S41" s="1">
        <v>-0.45779999999999998</v>
      </c>
      <c r="T41" s="12">
        <v>-0.53879999999999995</v>
      </c>
      <c r="U41" s="17">
        <f t="shared" si="6"/>
        <v>-8.0999999999999961E-2</v>
      </c>
      <c r="V41" s="18">
        <f t="shared" si="7"/>
        <v>0.15033407572383067</v>
      </c>
      <c r="X41" s="10">
        <f t="shared" si="8"/>
        <v>1.1147401159869081</v>
      </c>
    </row>
    <row r="42" spans="2:24" x14ac:dyDescent="0.25">
      <c r="B42" t="s">
        <v>252</v>
      </c>
      <c r="C42" s="1">
        <v>3072000000</v>
      </c>
      <c r="D42" s="11">
        <f t="shared" si="0"/>
        <v>3.2552083333333335E-10</v>
      </c>
      <c r="E42" s="12">
        <v>3.2552083333333335E-10</v>
      </c>
      <c r="F42" s="13">
        <f t="shared" si="1"/>
        <v>0</v>
      </c>
      <c r="G42" s="14">
        <f t="shared" si="2"/>
        <v>0</v>
      </c>
      <c r="H42" s="13"/>
      <c r="J42" t="s">
        <v>253</v>
      </c>
      <c r="K42" s="1">
        <v>0.59060000000000001</v>
      </c>
      <c r="L42" s="12">
        <v>0.59060000000000001</v>
      </c>
      <c r="M42" s="13">
        <f t="shared" si="3"/>
        <v>0</v>
      </c>
      <c r="N42" s="15">
        <f t="shared" si="4"/>
        <v>0</v>
      </c>
      <c r="O42" s="15"/>
      <c r="P42" s="7" t="e">
        <f t="shared" si="5"/>
        <v>#DIV/0!</v>
      </c>
      <c r="R42" t="s">
        <v>254</v>
      </c>
      <c r="S42" s="1">
        <v>-0.56730000000000003</v>
      </c>
      <c r="T42" s="12">
        <v>-0.56730000000000003</v>
      </c>
      <c r="U42" s="17">
        <f t="shared" si="6"/>
        <v>0</v>
      </c>
      <c r="V42" s="18">
        <f t="shared" si="7"/>
        <v>0</v>
      </c>
      <c r="X42" s="10" t="e">
        <f t="shared" si="8"/>
        <v>#DIV/0!</v>
      </c>
    </row>
    <row r="43" spans="2:24" x14ac:dyDescent="0.25">
      <c r="B43" t="s">
        <v>255</v>
      </c>
      <c r="C43" s="1">
        <v>2268000000</v>
      </c>
      <c r="D43" s="11">
        <f t="shared" si="0"/>
        <v>4.4091710758377427E-10</v>
      </c>
      <c r="E43" s="12">
        <v>3.2552083333333335E-10</v>
      </c>
      <c r="F43" s="13">
        <f t="shared" si="1"/>
        <v>-1.1539627425044092E-10</v>
      </c>
      <c r="G43" s="14">
        <f t="shared" si="2"/>
        <v>-0.35449735449735448</v>
      </c>
      <c r="H43" s="13"/>
      <c r="J43" t="s">
        <v>256</v>
      </c>
      <c r="K43" s="1">
        <v>0.67989999999999995</v>
      </c>
      <c r="L43" s="12">
        <v>0.59060000000000001</v>
      </c>
      <c r="M43" s="13">
        <f t="shared" si="3"/>
        <v>-8.9299999999999935E-2</v>
      </c>
      <c r="N43" s="15">
        <f t="shared" si="4"/>
        <v>-0.15120216728750413</v>
      </c>
      <c r="O43" s="15"/>
      <c r="P43" s="7">
        <f t="shared" si="5"/>
        <v>2.3445256166420796</v>
      </c>
      <c r="R43" t="s">
        <v>257</v>
      </c>
      <c r="S43" s="1">
        <v>-0.64400000000000002</v>
      </c>
      <c r="T43" s="12">
        <v>-0.56730000000000003</v>
      </c>
      <c r="U43" s="17">
        <f t="shared" si="6"/>
        <v>7.669999999999999E-2</v>
      </c>
      <c r="V43" s="18">
        <f t="shared" si="7"/>
        <v>-0.13520183324519652</v>
      </c>
      <c r="X43" s="10">
        <f t="shared" si="8"/>
        <v>2.6219862999524017</v>
      </c>
    </row>
    <row r="44" spans="2:24" x14ac:dyDescent="0.25">
      <c r="B44" t="s">
        <v>258</v>
      </c>
      <c r="C44" s="1">
        <v>2479000000</v>
      </c>
      <c r="D44" s="11">
        <f t="shared" si="0"/>
        <v>4.0338846308995562E-10</v>
      </c>
      <c r="E44" s="12">
        <v>3.2552083333333335E-10</v>
      </c>
      <c r="F44" s="13">
        <f t="shared" si="1"/>
        <v>-7.7867629756622268E-11</v>
      </c>
      <c r="G44" s="14">
        <f t="shared" si="2"/>
        <v>-0.2392093586123436</v>
      </c>
      <c r="H44" s="13"/>
      <c r="J44" t="s">
        <v>259</v>
      </c>
      <c r="K44" s="1">
        <v>0.63629999999999998</v>
      </c>
      <c r="L44" s="12">
        <v>0.59060000000000001</v>
      </c>
      <c r="M44" s="13">
        <f t="shared" si="3"/>
        <v>-4.5699999999999963E-2</v>
      </c>
      <c r="N44" s="15">
        <f t="shared" si="4"/>
        <v>-7.7378936674568174E-2</v>
      </c>
      <c r="O44" s="15"/>
      <c r="P44" s="7">
        <f t="shared" si="5"/>
        <v>3.0914014703818435</v>
      </c>
      <c r="R44" t="s">
        <v>260</v>
      </c>
      <c r="S44" s="1">
        <v>-0.5252</v>
      </c>
      <c r="T44" s="12">
        <v>-0.56730000000000003</v>
      </c>
      <c r="U44" s="17">
        <f t="shared" si="6"/>
        <v>-4.2100000000000026E-2</v>
      </c>
      <c r="V44" s="18">
        <f t="shared" si="7"/>
        <v>7.42111757447559E-2</v>
      </c>
      <c r="X44" s="10">
        <f t="shared" si="8"/>
        <v>-3.2233603121325998</v>
      </c>
    </row>
    <row r="45" spans="2:24" x14ac:dyDescent="0.25">
      <c r="B45" t="s">
        <v>261</v>
      </c>
      <c r="C45" s="1">
        <v>3414000000</v>
      </c>
      <c r="D45" s="11">
        <f t="shared" si="0"/>
        <v>2.9291154071470417E-10</v>
      </c>
      <c r="E45" s="12">
        <v>3.2552083333333335E-10</v>
      </c>
      <c r="F45" s="13">
        <f t="shared" si="1"/>
        <v>3.2609292618629183E-11</v>
      </c>
      <c r="G45" s="14">
        <f t="shared" si="2"/>
        <v>0.10017574692442885</v>
      </c>
      <c r="H45" s="13"/>
      <c r="J45" t="s">
        <v>262</v>
      </c>
      <c r="K45" s="1">
        <v>0.54369999999999996</v>
      </c>
      <c r="L45" s="12">
        <v>0.59060000000000001</v>
      </c>
      <c r="M45" s="13">
        <f t="shared" si="3"/>
        <v>4.6900000000000053E-2</v>
      </c>
      <c r="N45" s="15">
        <f t="shared" si="4"/>
        <v>7.941076870978675E-2</v>
      </c>
      <c r="O45" s="15"/>
      <c r="P45" s="7">
        <f t="shared" si="5"/>
        <v>1.2614881904811857</v>
      </c>
      <c r="R45" t="s">
        <v>263</v>
      </c>
      <c r="S45" s="1">
        <v>-0.60219999999999996</v>
      </c>
      <c r="T45" s="12">
        <v>-0.56730000000000003</v>
      </c>
      <c r="U45" s="17">
        <f t="shared" si="6"/>
        <v>3.4899999999999931E-2</v>
      </c>
      <c r="V45" s="18">
        <f t="shared" si="7"/>
        <v>-6.1519478230213163E-2</v>
      </c>
      <c r="X45" s="10">
        <f t="shared" si="8"/>
        <v>-1.6283582014392151</v>
      </c>
    </row>
    <row r="46" spans="2:24" x14ac:dyDescent="0.25">
      <c r="B46" t="s">
        <v>264</v>
      </c>
      <c r="C46" s="1">
        <v>3753000000</v>
      </c>
      <c r="D46" s="11">
        <f t="shared" si="0"/>
        <v>2.6645350386357579E-10</v>
      </c>
      <c r="E46" s="12">
        <v>3.2552083333333335E-10</v>
      </c>
      <c r="F46" s="13">
        <f t="shared" si="1"/>
        <v>5.9067329469757562E-11</v>
      </c>
      <c r="G46" s="14">
        <f t="shared" si="2"/>
        <v>0.18145483613109523</v>
      </c>
      <c r="H46" s="13"/>
      <c r="J46" t="s">
        <v>265</v>
      </c>
      <c r="K46" s="1">
        <v>0.50109999999999999</v>
      </c>
      <c r="L46" s="12">
        <v>0.59060000000000001</v>
      </c>
      <c r="M46" s="13">
        <f t="shared" si="3"/>
        <v>8.9500000000000024E-2</v>
      </c>
      <c r="N46" s="15">
        <f t="shared" si="4"/>
        <v>0.15154080596004069</v>
      </c>
      <c r="O46" s="15"/>
      <c r="P46" s="7">
        <f t="shared" si="5"/>
        <v>1.1973991756315621</v>
      </c>
      <c r="R46" t="s">
        <v>266</v>
      </c>
      <c r="S46" s="1">
        <v>-0.48480000000000001</v>
      </c>
      <c r="T46" s="12">
        <v>-0.56730000000000003</v>
      </c>
      <c r="U46" s="17">
        <f t="shared" si="6"/>
        <v>-8.2500000000000018E-2</v>
      </c>
      <c r="V46" s="18">
        <f t="shared" si="7"/>
        <v>0.14542570068746696</v>
      </c>
      <c r="X46" s="10">
        <f t="shared" si="8"/>
        <v>1.2477494368141855</v>
      </c>
    </row>
    <row r="47" spans="2:24" x14ac:dyDescent="0.25">
      <c r="B47" t="s">
        <v>267</v>
      </c>
      <c r="C47" s="1">
        <v>2771000000</v>
      </c>
      <c r="D47" s="11">
        <f t="shared" si="0"/>
        <v>3.6088054853843376E-10</v>
      </c>
      <c r="E47" s="12">
        <v>3.6088054853843376E-10</v>
      </c>
      <c r="F47" s="13">
        <f t="shared" si="1"/>
        <v>0</v>
      </c>
      <c r="G47" s="14">
        <f t="shared" si="2"/>
        <v>0</v>
      </c>
      <c r="H47" s="13"/>
      <c r="J47" t="s">
        <v>268</v>
      </c>
      <c r="K47" s="1">
        <v>0.58589999999999998</v>
      </c>
      <c r="L47" s="12">
        <v>0.58589999999999998</v>
      </c>
      <c r="M47" s="13">
        <f t="shared" si="3"/>
        <v>0</v>
      </c>
      <c r="N47" s="15">
        <f t="shared" si="4"/>
        <v>0</v>
      </c>
      <c r="O47" s="15"/>
      <c r="P47" s="7" t="e">
        <f t="shared" si="5"/>
        <v>#DIV/0!</v>
      </c>
      <c r="R47" t="s">
        <v>269</v>
      </c>
      <c r="S47" s="1">
        <v>-0.55779999999999996</v>
      </c>
      <c r="T47" s="12">
        <v>-0.55779999999999996</v>
      </c>
      <c r="U47" s="17">
        <f t="shared" si="6"/>
        <v>0</v>
      </c>
      <c r="V47" s="18">
        <f t="shared" si="7"/>
        <v>0</v>
      </c>
      <c r="X47" s="10" t="e">
        <f t="shared" si="8"/>
        <v>#DIV/0!</v>
      </c>
    </row>
    <row r="48" spans="2:24" x14ac:dyDescent="0.25">
      <c r="B48" t="s">
        <v>270</v>
      </c>
      <c r="C48" s="1">
        <v>2064000000</v>
      </c>
      <c r="D48" s="11">
        <f t="shared" si="0"/>
        <v>4.8449612403100779E-10</v>
      </c>
      <c r="E48" s="12">
        <v>3.6088054853843376E-10</v>
      </c>
      <c r="F48" s="13">
        <f t="shared" si="1"/>
        <v>-1.2361557549257403E-10</v>
      </c>
      <c r="G48" s="14">
        <f t="shared" si="2"/>
        <v>-0.34253875968992265</v>
      </c>
      <c r="H48" s="13"/>
      <c r="J48" t="s">
        <v>271</v>
      </c>
      <c r="K48" s="1">
        <v>0.67579999999999996</v>
      </c>
      <c r="L48" s="12">
        <v>0.58589999999999998</v>
      </c>
      <c r="M48" s="13">
        <f t="shared" si="3"/>
        <v>-8.989999999999998E-2</v>
      </c>
      <c r="N48" s="15">
        <f t="shared" si="4"/>
        <v>-0.1534391534391534</v>
      </c>
      <c r="O48" s="15"/>
      <c r="P48" s="7">
        <f t="shared" si="5"/>
        <v>2.2324077786688066</v>
      </c>
      <c r="R48" t="s">
        <v>272</v>
      </c>
      <c r="S48" s="1">
        <v>-0.63660000000000005</v>
      </c>
      <c r="T48" s="12">
        <v>-0.55779999999999996</v>
      </c>
      <c r="U48" s="17">
        <f t="shared" si="6"/>
        <v>7.8800000000000092E-2</v>
      </c>
      <c r="V48" s="18">
        <f t="shared" si="7"/>
        <v>-0.14126927214055235</v>
      </c>
      <c r="X48" s="10">
        <f t="shared" si="8"/>
        <v>2.4247223369928759</v>
      </c>
    </row>
    <row r="49" spans="2:24" x14ac:dyDescent="0.25">
      <c r="B49" t="s">
        <v>273</v>
      </c>
      <c r="C49" s="1">
        <v>2228000000</v>
      </c>
      <c r="D49" s="11">
        <f t="shared" si="0"/>
        <v>4.4883303411131062E-10</v>
      </c>
      <c r="E49" s="12">
        <v>3.6088054853843376E-10</v>
      </c>
      <c r="F49" s="13">
        <f t="shared" si="1"/>
        <v>-8.7952485572876855E-11</v>
      </c>
      <c r="G49" s="14">
        <f t="shared" si="2"/>
        <v>-0.24371633752244179</v>
      </c>
      <c r="H49" s="13"/>
      <c r="J49" t="s">
        <v>274</v>
      </c>
      <c r="K49" s="1">
        <v>0.63160000000000005</v>
      </c>
      <c r="L49" s="12">
        <v>0.58589999999999998</v>
      </c>
      <c r="M49" s="13">
        <f t="shared" si="3"/>
        <v>-4.5700000000000074E-2</v>
      </c>
      <c r="N49" s="15">
        <f t="shared" si="4"/>
        <v>-7.7999658644820058E-2</v>
      </c>
      <c r="O49" s="15"/>
      <c r="P49" s="7">
        <f t="shared" si="5"/>
        <v>3.1245821040349764</v>
      </c>
      <c r="R49" t="s">
        <v>275</v>
      </c>
      <c r="S49" s="1">
        <v>-0.51570000000000005</v>
      </c>
      <c r="T49" s="12">
        <v>-0.55779999999999996</v>
      </c>
      <c r="U49" s="17">
        <f t="shared" si="6"/>
        <v>-4.2099999999999915E-2</v>
      </c>
      <c r="V49" s="18">
        <f t="shared" si="7"/>
        <v>7.5475080674076586E-2</v>
      </c>
      <c r="X49" s="10">
        <f t="shared" si="8"/>
        <v>-3.2290967475063725</v>
      </c>
    </row>
    <row r="50" spans="2:24" x14ac:dyDescent="0.25">
      <c r="B50" t="s">
        <v>276</v>
      </c>
      <c r="C50" s="1">
        <v>3089000000</v>
      </c>
      <c r="D50" s="11">
        <f t="shared" si="0"/>
        <v>3.2372936225315636E-10</v>
      </c>
      <c r="E50" s="12">
        <v>3.6088054853843376E-10</v>
      </c>
      <c r="F50" s="13">
        <f t="shared" si="1"/>
        <v>3.7151186285277399E-11</v>
      </c>
      <c r="G50" s="14">
        <f t="shared" si="2"/>
        <v>0.10294593719650368</v>
      </c>
      <c r="H50" s="13"/>
      <c r="J50" t="s">
        <v>277</v>
      </c>
      <c r="K50" s="1">
        <v>0.53910000000000002</v>
      </c>
      <c r="L50" s="12">
        <v>0.58589999999999998</v>
      </c>
      <c r="M50" s="13">
        <f t="shared" si="3"/>
        <v>4.6799999999999953E-2</v>
      </c>
      <c r="N50" s="15">
        <f t="shared" si="4"/>
        <v>7.9877112135176578E-2</v>
      </c>
      <c r="O50" s="15"/>
      <c r="P50" s="7">
        <f t="shared" si="5"/>
        <v>1.2888039445177684</v>
      </c>
      <c r="R50" t="s">
        <v>278</v>
      </c>
      <c r="S50" s="1">
        <v>-0.5927</v>
      </c>
      <c r="T50" s="12">
        <v>-0.55779999999999996</v>
      </c>
      <c r="U50" s="17">
        <f t="shared" si="6"/>
        <v>3.4900000000000042E-2</v>
      </c>
      <c r="V50" s="18">
        <f t="shared" si="7"/>
        <v>-6.256722839727509E-2</v>
      </c>
      <c r="X50" s="10">
        <f t="shared" si="8"/>
        <v>-1.6453651509515665</v>
      </c>
    </row>
    <row r="51" spans="2:24" x14ac:dyDescent="0.25">
      <c r="B51" t="s">
        <v>279</v>
      </c>
      <c r="C51" s="1">
        <v>3368000000</v>
      </c>
      <c r="D51" s="11">
        <f t="shared" si="0"/>
        <v>2.9691211401425178E-10</v>
      </c>
      <c r="E51" s="12">
        <v>3.6088054853843376E-10</v>
      </c>
      <c r="F51" s="13">
        <f t="shared" si="1"/>
        <v>6.3968434524181977E-11</v>
      </c>
      <c r="G51" s="14">
        <f t="shared" si="2"/>
        <v>0.17725653206650827</v>
      </c>
      <c r="H51" s="13"/>
      <c r="J51" t="s">
        <v>280</v>
      </c>
      <c r="K51" s="1">
        <v>0.497</v>
      </c>
      <c r="L51" s="12">
        <v>0.58589999999999998</v>
      </c>
      <c r="M51" s="13">
        <f t="shared" si="3"/>
        <v>8.8899999999999979E-2</v>
      </c>
      <c r="N51" s="15">
        <f t="shared" si="4"/>
        <v>0.15173237753882912</v>
      </c>
      <c r="O51" s="15"/>
      <c r="P51" s="7">
        <f t="shared" si="5"/>
        <v>1.168218246769035</v>
      </c>
      <c r="R51" t="s">
        <v>281</v>
      </c>
      <c r="S51" s="1">
        <v>-0.4758</v>
      </c>
      <c r="T51" s="12">
        <v>-0.55779999999999996</v>
      </c>
      <c r="U51" s="17">
        <f t="shared" si="6"/>
        <v>-8.1999999999999962E-2</v>
      </c>
      <c r="V51" s="18">
        <f t="shared" si="7"/>
        <v>0.1470060953746862</v>
      </c>
      <c r="X51" s="10">
        <f t="shared" si="8"/>
        <v>1.205776751057297</v>
      </c>
    </row>
    <row r="52" spans="2:24" x14ac:dyDescent="0.25">
      <c r="B52" t="s">
        <v>282</v>
      </c>
      <c r="C52" s="1">
        <v>2591000000</v>
      </c>
      <c r="D52" s="11">
        <f t="shared" si="0"/>
        <v>3.8595137012736394E-10</v>
      </c>
      <c r="E52" s="12">
        <v>3.8595137012736394E-10</v>
      </c>
      <c r="F52" s="13">
        <f t="shared" si="1"/>
        <v>0</v>
      </c>
      <c r="G52" s="14">
        <f t="shared" si="2"/>
        <v>0</v>
      </c>
      <c r="H52" s="13"/>
      <c r="J52" t="s">
        <v>283</v>
      </c>
      <c r="K52" s="1">
        <v>0.58279999999999998</v>
      </c>
      <c r="L52" s="12">
        <v>0.58279999999999998</v>
      </c>
      <c r="M52" s="13">
        <f t="shared" si="3"/>
        <v>0</v>
      </c>
      <c r="N52" s="15">
        <f t="shared" si="4"/>
        <v>0</v>
      </c>
      <c r="O52" s="15"/>
      <c r="P52" s="7" t="e">
        <f t="shared" si="5"/>
        <v>#DIV/0!</v>
      </c>
      <c r="R52" t="s">
        <v>284</v>
      </c>
      <c r="S52" s="1">
        <v>-0.5514</v>
      </c>
      <c r="T52" s="12">
        <v>-0.5514</v>
      </c>
      <c r="U52" s="17">
        <f t="shared" si="6"/>
        <v>0</v>
      </c>
      <c r="V52" s="18">
        <f t="shared" si="7"/>
        <v>0</v>
      </c>
      <c r="X52" s="10" t="e">
        <f t="shared" si="8"/>
        <v>#DIV/0!</v>
      </c>
    </row>
    <row r="53" spans="2:24" x14ac:dyDescent="0.25">
      <c r="B53" t="s">
        <v>285</v>
      </c>
      <c r="C53" s="1">
        <v>1941000000</v>
      </c>
      <c r="D53" s="11">
        <f t="shared" si="0"/>
        <v>5.1519835136527559E-10</v>
      </c>
      <c r="E53" s="12">
        <v>3.8595137012736394E-10</v>
      </c>
      <c r="F53" s="13">
        <f t="shared" si="1"/>
        <v>-1.2924698123791165E-10</v>
      </c>
      <c r="G53" s="14">
        <f t="shared" si="2"/>
        <v>-0.33487892838742911</v>
      </c>
      <c r="H53" s="13"/>
      <c r="J53" t="s">
        <v>286</v>
      </c>
      <c r="K53" s="1">
        <v>0.6724</v>
      </c>
      <c r="L53" s="12">
        <v>0.58279999999999998</v>
      </c>
      <c r="M53" s="13">
        <f t="shared" si="3"/>
        <v>-8.9600000000000013E-2</v>
      </c>
      <c r="N53" s="15">
        <f t="shared" si="4"/>
        <v>-0.15374056280027457</v>
      </c>
      <c r="O53" s="15"/>
      <c r="P53" s="7">
        <f t="shared" si="5"/>
        <v>2.1782080297343041</v>
      </c>
      <c r="R53" t="s">
        <v>287</v>
      </c>
      <c r="S53" s="1">
        <v>-0.62990000000000002</v>
      </c>
      <c r="T53" s="12">
        <v>-0.5514</v>
      </c>
      <c r="U53" s="17">
        <f t="shared" si="6"/>
        <v>7.8500000000000014E-2</v>
      </c>
      <c r="V53" s="18">
        <f t="shared" si="7"/>
        <v>-0.14236488937250638</v>
      </c>
      <c r="X53" s="10">
        <f t="shared" si="8"/>
        <v>2.3522578485710621</v>
      </c>
    </row>
    <row r="54" spans="2:24" x14ac:dyDescent="0.25">
      <c r="B54" t="s">
        <v>288</v>
      </c>
      <c r="C54" s="1">
        <v>2081000000</v>
      </c>
      <c r="D54" s="11">
        <f t="shared" si="0"/>
        <v>4.8053820278712161E-10</v>
      </c>
      <c r="E54" s="12">
        <v>3.8595137012736394E-10</v>
      </c>
      <c r="F54" s="13">
        <f t="shared" si="1"/>
        <v>-9.4586832659757667E-11</v>
      </c>
      <c r="G54" s="14">
        <f t="shared" si="2"/>
        <v>-0.24507448342143212</v>
      </c>
      <c r="H54" s="13"/>
      <c r="J54" t="s">
        <v>289</v>
      </c>
      <c r="K54" s="1">
        <v>0.62849999999999995</v>
      </c>
      <c r="L54" s="12">
        <v>0.58279999999999998</v>
      </c>
      <c r="M54" s="13">
        <f t="shared" si="3"/>
        <v>-4.5699999999999963E-2</v>
      </c>
      <c r="N54" s="15">
        <f t="shared" si="4"/>
        <v>-7.8414550446122111E-2</v>
      </c>
      <c r="O54" s="15"/>
      <c r="P54" s="7">
        <f t="shared" si="5"/>
        <v>3.1253699986435612</v>
      </c>
      <c r="R54" t="s">
        <v>290</v>
      </c>
      <c r="S54" s="1">
        <v>-0.50939999999999996</v>
      </c>
      <c r="T54" s="12">
        <v>-0.5514</v>
      </c>
      <c r="U54" s="17">
        <f t="shared" si="6"/>
        <v>-4.2000000000000037E-2</v>
      </c>
      <c r="V54" s="18">
        <f t="shared" si="7"/>
        <v>7.6169749727965252E-2</v>
      </c>
      <c r="X54" s="10">
        <f t="shared" si="8"/>
        <v>-3.2174778609185131</v>
      </c>
    </row>
    <row r="55" spans="2:24" x14ac:dyDescent="0.25">
      <c r="B55" t="s">
        <v>291</v>
      </c>
      <c r="C55" s="1">
        <v>2892000000</v>
      </c>
      <c r="D55" s="11">
        <f t="shared" si="0"/>
        <v>3.4578146611341631E-10</v>
      </c>
      <c r="E55" s="12">
        <v>3.8595137012736394E-10</v>
      </c>
      <c r="F55" s="13">
        <f t="shared" si="1"/>
        <v>4.0169904013947633E-11</v>
      </c>
      <c r="G55" s="14">
        <f t="shared" si="2"/>
        <v>0.10408022130013832</v>
      </c>
      <c r="H55" s="13"/>
      <c r="J55" t="s">
        <v>292</v>
      </c>
      <c r="K55" s="1">
        <v>0.53600000000000003</v>
      </c>
      <c r="L55" s="12">
        <v>0.58279999999999998</v>
      </c>
      <c r="M55" s="13">
        <f t="shared" si="3"/>
        <v>4.6799999999999953E-2</v>
      </c>
      <c r="N55" s="15">
        <f t="shared" si="4"/>
        <v>8.0301990391214745E-2</v>
      </c>
      <c r="O55" s="15"/>
      <c r="P55" s="7">
        <f t="shared" si="5"/>
        <v>1.2961101062760827</v>
      </c>
      <c r="R55" t="s">
        <v>293</v>
      </c>
      <c r="S55" s="1">
        <v>-0.58640000000000003</v>
      </c>
      <c r="T55" s="12">
        <v>-0.5514</v>
      </c>
      <c r="U55" s="17">
        <f t="shared" si="6"/>
        <v>3.5000000000000031E-2</v>
      </c>
      <c r="V55" s="18">
        <f t="shared" si="7"/>
        <v>-6.3474791439971034E-2</v>
      </c>
      <c r="X55" s="10">
        <f t="shared" si="8"/>
        <v>-1.6397095435684634</v>
      </c>
    </row>
    <row r="56" spans="2:24" x14ac:dyDescent="0.25">
      <c r="B56" t="s">
        <v>294</v>
      </c>
      <c r="C56" s="1">
        <v>3137000000</v>
      </c>
      <c r="D56" s="11">
        <f t="shared" si="0"/>
        <v>3.1877590054191905E-10</v>
      </c>
      <c r="E56" s="12">
        <v>3.8595137012736394E-10</v>
      </c>
      <c r="F56" s="13">
        <f t="shared" si="1"/>
        <v>6.7175469585444894E-11</v>
      </c>
      <c r="G56" s="14">
        <f t="shared" si="2"/>
        <v>0.17405164169588772</v>
      </c>
      <c r="H56" s="13"/>
      <c r="J56" t="s">
        <v>295</v>
      </c>
      <c r="K56" s="1">
        <v>0.49430000000000002</v>
      </c>
      <c r="L56" s="12">
        <v>0.58279999999999998</v>
      </c>
      <c r="M56" s="13">
        <f t="shared" si="3"/>
        <v>8.8499999999999968E-2</v>
      </c>
      <c r="N56" s="15">
        <f t="shared" si="4"/>
        <v>0.15185312285518182</v>
      </c>
      <c r="O56" s="15"/>
      <c r="P56" s="7">
        <f t="shared" si="5"/>
        <v>1.1461841444108858</v>
      </c>
      <c r="R56" t="s">
        <v>296</v>
      </c>
      <c r="S56" s="1">
        <v>-0.4698</v>
      </c>
      <c r="T56" s="12">
        <v>-0.5514</v>
      </c>
      <c r="U56" s="17">
        <f t="shared" si="6"/>
        <v>-8.1600000000000006E-2</v>
      </c>
      <c r="V56" s="18">
        <f t="shared" si="7"/>
        <v>0.14798694232861806</v>
      </c>
      <c r="X56" s="10">
        <f t="shared" si="8"/>
        <v>1.1761283729303</v>
      </c>
    </row>
    <row r="57" spans="2:24" x14ac:dyDescent="0.25">
      <c r="B57" t="s">
        <v>297</v>
      </c>
      <c r="C57" s="1">
        <v>2424000000</v>
      </c>
      <c r="D57" s="11">
        <f t="shared" si="0"/>
        <v>4.1254125412541254E-10</v>
      </c>
      <c r="E57" s="12">
        <v>4.1254125412541254E-10</v>
      </c>
      <c r="F57" s="13">
        <f t="shared" si="1"/>
        <v>0</v>
      </c>
      <c r="G57" s="14">
        <f t="shared" si="2"/>
        <v>0</v>
      </c>
      <c r="H57" s="13"/>
      <c r="J57" t="s">
        <v>298</v>
      </c>
      <c r="K57" s="1">
        <v>0.57969999999999999</v>
      </c>
      <c r="L57" s="12">
        <v>0.57969999999999999</v>
      </c>
      <c r="M57" s="13">
        <f t="shared" si="3"/>
        <v>0</v>
      </c>
      <c r="N57" s="15">
        <f t="shared" si="4"/>
        <v>0</v>
      </c>
      <c r="O57" s="15"/>
      <c r="P57" s="7" t="e">
        <f t="shared" si="5"/>
        <v>#DIV/0!</v>
      </c>
      <c r="R57" t="s">
        <v>299</v>
      </c>
      <c r="S57" s="1">
        <v>-0.54510000000000003</v>
      </c>
      <c r="T57" s="12">
        <v>-0.54510000000000003</v>
      </c>
      <c r="U57" s="17">
        <f t="shared" si="6"/>
        <v>0</v>
      </c>
      <c r="V57" s="18">
        <f t="shared" si="7"/>
        <v>0</v>
      </c>
      <c r="X57" s="10" t="e">
        <f t="shared" si="8"/>
        <v>#DIV/0!</v>
      </c>
    </row>
    <row r="58" spans="2:24" x14ac:dyDescent="0.25">
      <c r="B58" t="s">
        <v>300</v>
      </c>
      <c r="C58" s="1">
        <v>1827000000</v>
      </c>
      <c r="D58" s="11">
        <f t="shared" si="0"/>
        <v>5.4734537493158188E-10</v>
      </c>
      <c r="E58" s="12">
        <v>4.1254125412541254E-10</v>
      </c>
      <c r="F58" s="13">
        <f t="shared" si="1"/>
        <v>-1.3480412080616934E-10</v>
      </c>
      <c r="G58" s="14">
        <f t="shared" si="2"/>
        <v>-0.32676518883415445</v>
      </c>
      <c r="H58" s="13"/>
      <c r="J58" t="s">
        <v>301</v>
      </c>
      <c r="K58" s="1">
        <v>0.66890000000000005</v>
      </c>
      <c r="L58" s="12">
        <v>0.57969999999999999</v>
      </c>
      <c r="M58" s="13">
        <f t="shared" si="3"/>
        <v>-8.9200000000000057E-2</v>
      </c>
      <c r="N58" s="15">
        <f t="shared" si="4"/>
        <v>-0.15387269277212362</v>
      </c>
      <c r="O58" s="15"/>
      <c r="P58" s="7">
        <f t="shared" si="5"/>
        <v>2.1236073987349688</v>
      </c>
      <c r="R58" t="s">
        <v>302</v>
      </c>
      <c r="S58" s="1">
        <v>-0.62329999999999997</v>
      </c>
      <c r="T58" s="12">
        <v>-0.54510000000000003</v>
      </c>
      <c r="U58" s="17">
        <f t="shared" si="6"/>
        <v>7.8199999999999936E-2</v>
      </c>
      <c r="V58" s="18">
        <f t="shared" si="7"/>
        <v>-0.14345991561181423</v>
      </c>
      <c r="X58" s="10">
        <f t="shared" si="8"/>
        <v>2.2777455809910196</v>
      </c>
    </row>
    <row r="59" spans="2:24" x14ac:dyDescent="0.25">
      <c r="B59" t="s">
        <v>303</v>
      </c>
      <c r="C59" s="1">
        <v>1947000000</v>
      </c>
      <c r="D59" s="11">
        <f t="shared" si="0"/>
        <v>5.1361068310220852E-10</v>
      </c>
      <c r="E59" s="12">
        <v>4.1254125412541254E-10</v>
      </c>
      <c r="F59" s="13">
        <f t="shared" si="1"/>
        <v>-1.0106942897679597E-10</v>
      </c>
      <c r="G59" s="14">
        <f t="shared" si="2"/>
        <v>-0.24499229583975343</v>
      </c>
      <c r="H59" s="13"/>
      <c r="J59" t="s">
        <v>304</v>
      </c>
      <c r="K59" s="1">
        <v>0.62539999999999996</v>
      </c>
      <c r="L59" s="12">
        <v>0.57969999999999999</v>
      </c>
      <c r="M59" s="13">
        <f t="shared" si="3"/>
        <v>-4.5699999999999963E-2</v>
      </c>
      <c r="N59" s="15">
        <f t="shared" si="4"/>
        <v>-7.8833879592892814E-2</v>
      </c>
      <c r="O59" s="15"/>
      <c r="P59" s="7">
        <f t="shared" si="5"/>
        <v>3.1077031487594131</v>
      </c>
      <c r="R59" t="s">
        <v>305</v>
      </c>
      <c r="S59" s="1">
        <v>-0.503</v>
      </c>
      <c r="T59" s="12">
        <v>-0.54510000000000003</v>
      </c>
      <c r="U59" s="17">
        <f t="shared" si="6"/>
        <v>-4.2100000000000026E-2</v>
      </c>
      <c r="V59" s="18">
        <f t="shared" si="7"/>
        <v>7.7233535131168637E-2</v>
      </c>
      <c r="X59" s="10">
        <f t="shared" si="8"/>
        <v>-3.1720973981531952</v>
      </c>
    </row>
    <row r="60" spans="2:24" x14ac:dyDescent="0.25">
      <c r="B60" t="s">
        <v>306</v>
      </c>
      <c r="C60" s="1">
        <v>2709000000</v>
      </c>
      <c r="D60" s="11">
        <f t="shared" si="0"/>
        <v>3.6913990402362498E-10</v>
      </c>
      <c r="E60" s="12">
        <v>4.1254125412541254E-10</v>
      </c>
      <c r="F60" s="13">
        <f t="shared" si="1"/>
        <v>4.3401350101787564E-11</v>
      </c>
      <c r="G60" s="14">
        <f t="shared" si="2"/>
        <v>0.10520487264673306</v>
      </c>
      <c r="H60" s="13"/>
      <c r="J60" t="s">
        <v>307</v>
      </c>
      <c r="K60" s="1">
        <v>0.53290000000000004</v>
      </c>
      <c r="L60" s="12">
        <v>0.57969999999999999</v>
      </c>
      <c r="M60" s="13">
        <f t="shared" si="3"/>
        <v>4.6799999999999953E-2</v>
      </c>
      <c r="N60" s="15">
        <f t="shared" si="4"/>
        <v>8.0731412799723914E-2</v>
      </c>
      <c r="O60" s="15"/>
      <c r="P60" s="7">
        <f t="shared" si="5"/>
        <v>1.3031466810536585</v>
      </c>
      <c r="R60" t="s">
        <v>308</v>
      </c>
      <c r="S60" s="1">
        <v>-0.58009999999999995</v>
      </c>
      <c r="T60" s="12">
        <v>-0.54510000000000003</v>
      </c>
      <c r="U60" s="17">
        <f t="shared" si="6"/>
        <v>3.499999999999992E-2</v>
      </c>
      <c r="V60" s="18">
        <f t="shared" si="7"/>
        <v>-6.4208402128049749E-2</v>
      </c>
      <c r="X60" s="10">
        <f t="shared" si="8"/>
        <v>-1.6384907451352664</v>
      </c>
    </row>
    <row r="61" spans="2:24" x14ac:dyDescent="0.25">
      <c r="B61" t="s">
        <v>309</v>
      </c>
      <c r="C61" s="1">
        <v>2924000000</v>
      </c>
      <c r="D61" s="11">
        <f t="shared" si="0"/>
        <v>3.4199726402188785E-10</v>
      </c>
      <c r="E61" s="12">
        <v>4.1254125412541254E-10</v>
      </c>
      <c r="F61" s="13">
        <f t="shared" si="1"/>
        <v>7.054399010352469E-11</v>
      </c>
      <c r="G61" s="14">
        <f t="shared" si="2"/>
        <v>0.17099863201094384</v>
      </c>
      <c r="H61" s="13"/>
      <c r="J61" t="s">
        <v>310</v>
      </c>
      <c r="K61" s="1">
        <v>0.49149999999999999</v>
      </c>
      <c r="L61" s="12">
        <v>0.57969999999999999</v>
      </c>
      <c r="M61" s="13">
        <f t="shared" si="3"/>
        <v>8.8200000000000001E-2</v>
      </c>
      <c r="N61" s="15">
        <f t="shared" si="4"/>
        <v>0.15214766258409523</v>
      </c>
      <c r="O61" s="15"/>
      <c r="P61" s="7">
        <f t="shared" si="5"/>
        <v>1.1238991720719289</v>
      </c>
      <c r="R61" t="s">
        <v>311</v>
      </c>
      <c r="S61" s="1">
        <v>-0.46379999999999999</v>
      </c>
      <c r="T61" s="12">
        <v>-0.54510000000000003</v>
      </c>
      <c r="U61" s="17">
        <f t="shared" si="6"/>
        <v>-8.1300000000000039E-2</v>
      </c>
      <c r="V61" s="18">
        <f t="shared" si="7"/>
        <v>0.14914694551458454</v>
      </c>
      <c r="X61" s="10">
        <f t="shared" si="8"/>
        <v>1.1465111231139662</v>
      </c>
    </row>
    <row r="64" spans="2:24" x14ac:dyDescent="0.25">
      <c r="B64" s="25" t="s">
        <v>316</v>
      </c>
      <c r="C64" s="25">
        <v>3.2875899999999998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E475-F5BE-4C67-B493-FF4EA3AC7ECE}">
  <dimension ref="C1:Q73"/>
  <sheetViews>
    <sheetView tabSelected="1" topLeftCell="A51" workbookViewId="0">
      <selection activeCell="R72" sqref="R72"/>
    </sheetView>
  </sheetViews>
  <sheetFormatPr defaultRowHeight="15" x14ac:dyDescent="0.25"/>
  <cols>
    <col min="3" max="3" width="12.5703125" customWidth="1"/>
    <col min="4" max="4" width="11.42578125" customWidth="1"/>
    <col min="6" max="6" width="12.5703125" customWidth="1"/>
    <col min="7" max="7" width="11.42578125" customWidth="1"/>
    <col min="9" max="9" width="26.7109375" customWidth="1"/>
    <col min="12" max="12" width="10.7109375" customWidth="1"/>
    <col min="13" max="13" width="11.7109375" customWidth="1"/>
    <col min="15" max="15" width="10.7109375" customWidth="1"/>
    <col min="16" max="16" width="11.7109375" customWidth="1"/>
  </cols>
  <sheetData>
    <row r="1" spans="3:16" x14ac:dyDescent="0.25">
      <c r="C1" t="s">
        <v>313</v>
      </c>
      <c r="D1" t="s">
        <v>314</v>
      </c>
      <c r="F1" t="s">
        <v>313</v>
      </c>
      <c r="G1" t="s">
        <v>314</v>
      </c>
      <c r="L1" t="s">
        <v>313</v>
      </c>
      <c r="M1" t="s">
        <v>314</v>
      </c>
      <c r="O1" t="s">
        <v>313</v>
      </c>
      <c r="P1" t="s">
        <v>314</v>
      </c>
    </row>
    <row r="2" spans="3:16" x14ac:dyDescent="0.25">
      <c r="L2" s="2" t="s">
        <v>315</v>
      </c>
      <c r="M2" s="2"/>
      <c r="O2" s="2" t="s">
        <v>315</v>
      </c>
      <c r="P2" s="2"/>
    </row>
    <row r="4" spans="3:16" x14ac:dyDescent="0.25">
      <c r="C4" t="s">
        <v>175</v>
      </c>
      <c r="D4" t="s">
        <v>175</v>
      </c>
      <c r="F4" t="s">
        <v>175</v>
      </c>
      <c r="G4" t="s">
        <v>175</v>
      </c>
      <c r="L4" t="s">
        <v>175</v>
      </c>
      <c r="M4" t="s">
        <v>176</v>
      </c>
      <c r="O4" t="s">
        <v>175</v>
      </c>
      <c r="P4" t="s">
        <v>176</v>
      </c>
    </row>
    <row r="7" spans="3:16" x14ac:dyDescent="0.25">
      <c r="C7" t="e">
        <v>#DIV/0!</v>
      </c>
      <c r="D7" t="e">
        <v>#DIV/0!</v>
      </c>
      <c r="L7" t="e">
        <v>#DIV/0!</v>
      </c>
      <c r="M7" t="e">
        <v>#DIV/0!</v>
      </c>
    </row>
    <row r="8" spans="3:16" x14ac:dyDescent="0.25">
      <c r="C8">
        <v>1.5773564442506418</v>
      </c>
      <c r="D8">
        <v>1.7771954353804353</v>
      </c>
      <c r="F8">
        <v>1.5773564442506418</v>
      </c>
      <c r="G8">
        <v>1.7771954353804353</v>
      </c>
      <c r="L8">
        <v>1.4578151152938021</v>
      </c>
      <c r="M8">
        <v>1.6601923933841822</v>
      </c>
      <c r="O8">
        <v>1.4578151152938021</v>
      </c>
      <c r="P8">
        <v>1.6601923933841822</v>
      </c>
    </row>
    <row r="9" spans="3:16" x14ac:dyDescent="0.25">
      <c r="C9">
        <v>3.1889487614523229</v>
      </c>
      <c r="D9">
        <v>1.9567721356081758</v>
      </c>
      <c r="F9">
        <v>3.1889487614523229</v>
      </c>
      <c r="G9">
        <v>1.9567721356081758</v>
      </c>
      <c r="L9">
        <v>-3.0371989034419711</v>
      </c>
      <c r="M9">
        <v>-1.878521075866511</v>
      </c>
      <c r="O9">
        <v>3.0371989034419702</v>
      </c>
      <c r="P9">
        <v>1.8785210758665101</v>
      </c>
    </row>
    <row r="10" spans="3:16" x14ac:dyDescent="0.25">
      <c r="C10">
        <v>17.351260065154563</v>
      </c>
      <c r="D10">
        <v>6.7370557923203798</v>
      </c>
      <c r="F10">
        <v>17.351260065154563</v>
      </c>
      <c r="G10">
        <v>6.7370557923203798</v>
      </c>
      <c r="L10">
        <v>-13.459215611378246</v>
      </c>
      <c r="M10">
        <v>-5.1979743405174261</v>
      </c>
      <c r="O10">
        <v>13.4592156113782</v>
      </c>
      <c r="P10">
        <v>5.1979743405174297</v>
      </c>
    </row>
    <row r="11" spans="3:16" x14ac:dyDescent="0.25">
      <c r="C11">
        <v>0.8934886243775837</v>
      </c>
      <c r="D11">
        <v>1.0117983926264453</v>
      </c>
      <c r="F11">
        <v>0.8934886243775837</v>
      </c>
      <c r="G11">
        <v>1.0117983926264453</v>
      </c>
      <c r="L11">
        <v>0.86836656617948527</v>
      </c>
      <c r="M11">
        <v>0.99631264916467832</v>
      </c>
      <c r="O11">
        <v>0.86836656617948527</v>
      </c>
      <c r="P11">
        <v>0.99631264916467832</v>
      </c>
    </row>
    <row r="12" spans="3:16" x14ac:dyDescent="0.25">
      <c r="C12" t="e">
        <v>#DIV/0!</v>
      </c>
      <c r="D12" t="e">
        <v>#DIV/0!</v>
      </c>
      <c r="L12" t="e">
        <v>#DIV/0!</v>
      </c>
      <c r="M12" t="e">
        <v>#DIV/0!</v>
      </c>
    </row>
    <row r="13" spans="3:16" x14ac:dyDescent="0.25">
      <c r="C13">
        <v>2.1198994914507687</v>
      </c>
      <c r="D13">
        <v>2.2581008821645074</v>
      </c>
      <c r="F13">
        <v>2.1198994914507687</v>
      </c>
      <c r="G13">
        <v>2.2581008821645074</v>
      </c>
      <c r="L13">
        <v>1.9134414049623927</v>
      </c>
      <c r="M13">
        <v>2.0813079493704074</v>
      </c>
      <c r="O13">
        <v>1.9134414049623927</v>
      </c>
      <c r="P13">
        <v>2.0813079493704074</v>
      </c>
    </row>
    <row r="14" spans="3:16" x14ac:dyDescent="0.25">
      <c r="C14">
        <v>4.3099383697179698</v>
      </c>
      <c r="D14">
        <v>2.3506160315219908</v>
      </c>
      <c r="F14">
        <v>4.3099383697179698</v>
      </c>
      <c r="G14">
        <v>2.3506160315219908</v>
      </c>
      <c r="L14">
        <v>-4.0168710129341321</v>
      </c>
      <c r="M14">
        <v>-2.2009065093927473</v>
      </c>
      <c r="O14">
        <v>4.0168710129341303</v>
      </c>
      <c r="P14">
        <v>2.20090650939275</v>
      </c>
    </row>
    <row r="15" spans="3:16" x14ac:dyDescent="0.25">
      <c r="C15">
        <v>29.789527940783191</v>
      </c>
      <c r="D15">
        <v>8.485089108107017</v>
      </c>
      <c r="F15">
        <v>29.789527940783191</v>
      </c>
      <c r="G15">
        <v>8.485089108107017</v>
      </c>
      <c r="L15">
        <v>-22.451106718040641</v>
      </c>
      <c r="M15">
        <v>-6.4084122069880589</v>
      </c>
      <c r="O15">
        <v>22.451106718040599</v>
      </c>
      <c r="P15">
        <v>6.4084122069880598</v>
      </c>
    </row>
    <row r="16" spans="3:16" x14ac:dyDescent="0.25">
      <c r="C16">
        <v>1.2374545986025627</v>
      </c>
      <c r="D16">
        <v>1.2841458458164468</v>
      </c>
      <c r="F16">
        <v>1.2374545986025627</v>
      </c>
      <c r="G16">
        <v>1.2841458458164468</v>
      </c>
      <c r="L16">
        <v>1.1711729370155946</v>
      </c>
      <c r="M16">
        <v>1.2282495335317687</v>
      </c>
      <c r="O16">
        <v>1.1711729370155946</v>
      </c>
      <c r="P16">
        <v>1.2282495335317687</v>
      </c>
    </row>
    <row r="17" spans="3:17" x14ac:dyDescent="0.25">
      <c r="C17" t="e">
        <v>#DIV/0!</v>
      </c>
      <c r="D17" t="e">
        <v>#DIV/0!</v>
      </c>
      <c r="L17" t="e">
        <v>#DIV/0!</v>
      </c>
      <c r="M17" t="e">
        <v>#DIV/0!</v>
      </c>
    </row>
    <row r="18" spans="3:17" x14ac:dyDescent="0.25">
      <c r="C18">
        <v>1.9299658673393343</v>
      </c>
      <c r="D18">
        <v>2.0790613132997535</v>
      </c>
      <c r="F18">
        <v>1.9299658673393343</v>
      </c>
      <c r="G18">
        <v>2.0790613132997535</v>
      </c>
      <c r="L18">
        <v>1.7556317265098373</v>
      </c>
      <c r="M18">
        <v>1.9097261618217523</v>
      </c>
      <c r="O18">
        <v>1.7556317265098373</v>
      </c>
      <c r="P18">
        <v>1.9097261618217523</v>
      </c>
    </row>
    <row r="19" spans="3:17" x14ac:dyDescent="0.25">
      <c r="C19">
        <v>3.8714470942347745</v>
      </c>
      <c r="D19">
        <v>2.2044642574852205</v>
      </c>
      <c r="F19">
        <v>3.8714470942347745</v>
      </c>
      <c r="G19">
        <v>2.2044642574852205</v>
      </c>
      <c r="L19">
        <v>-3.6223662884927021</v>
      </c>
      <c r="M19">
        <v>-2.0776241723103572</v>
      </c>
      <c r="O19">
        <v>3.6223662884926999</v>
      </c>
      <c r="P19">
        <v>2.0776241723103599</v>
      </c>
    </row>
    <row r="20" spans="3:17" x14ac:dyDescent="0.25">
      <c r="C20">
        <v>24.043266811733456</v>
      </c>
      <c r="D20">
        <v>7.7771190887241506</v>
      </c>
      <c r="F20">
        <v>24.043266811733456</v>
      </c>
      <c r="G20">
        <v>7.7771190887241506</v>
      </c>
      <c r="L20">
        <v>-18.326577362042038</v>
      </c>
      <c r="M20">
        <v>-5.9203916619067813</v>
      </c>
      <c r="O20">
        <v>18.326577362041998</v>
      </c>
      <c r="P20">
        <v>5.9203916619067796</v>
      </c>
    </row>
    <row r="21" spans="3:17" x14ac:dyDescent="0.25">
      <c r="C21">
        <v>1.1135568032090537</v>
      </c>
      <c r="D21">
        <v>1.1892509734827741</v>
      </c>
      <c r="F21">
        <v>1.1135568032090537</v>
      </c>
      <c r="G21">
        <v>1.1892509734827741</v>
      </c>
      <c r="L21">
        <v>1.0621811026488155</v>
      </c>
      <c r="M21">
        <v>1.1495611202575979</v>
      </c>
      <c r="O21">
        <v>1.0621811026488155</v>
      </c>
      <c r="P21">
        <v>1.1495611202575979</v>
      </c>
    </row>
    <row r="22" spans="3:17" x14ac:dyDescent="0.25">
      <c r="C22" t="e">
        <v>#DIV/0!</v>
      </c>
      <c r="D22" t="e">
        <v>#DIV/0!</v>
      </c>
      <c r="L22" t="e">
        <v>#DIV/0!</v>
      </c>
      <c r="M22" t="e">
        <v>#DIV/0!</v>
      </c>
    </row>
    <row r="23" spans="3:17" x14ac:dyDescent="0.25">
      <c r="C23">
        <v>1.8090190039448599</v>
      </c>
      <c r="D23">
        <v>1.9736906066975772</v>
      </c>
      <c r="F23">
        <v>1.8090190039448599</v>
      </c>
      <c r="G23">
        <v>1.9736906066975772</v>
      </c>
      <c r="L23">
        <v>1.6519639800452692</v>
      </c>
      <c r="M23">
        <v>1.8230675105856677</v>
      </c>
      <c r="O23">
        <v>1.6519639800452692</v>
      </c>
      <c r="P23">
        <v>1.8230675105856677</v>
      </c>
    </row>
    <row r="24" spans="3:17" x14ac:dyDescent="0.25">
      <c r="C24">
        <v>3.6128815117300603</v>
      </c>
      <c r="D24">
        <v>2.1188631832530334</v>
      </c>
      <c r="F24">
        <v>3.6128815117300603</v>
      </c>
      <c r="G24">
        <v>2.1188631832530334</v>
      </c>
      <c r="L24">
        <v>-3.407574310677902</v>
      </c>
      <c r="M24">
        <v>-2.0090591456787124</v>
      </c>
      <c r="O24">
        <v>3.4075743106779002</v>
      </c>
      <c r="P24">
        <v>2.0090591456787101</v>
      </c>
    </row>
    <row r="25" spans="3:17" x14ac:dyDescent="0.25">
      <c r="C25">
        <v>21.385898662023546</v>
      </c>
      <c r="D25">
        <v>7.3956677091887597</v>
      </c>
      <c r="F25">
        <v>21.385898662023546</v>
      </c>
      <c r="G25">
        <v>7.3956677091887597</v>
      </c>
      <c r="L25">
        <v>-16.345770640119341</v>
      </c>
      <c r="M25">
        <v>-5.6522282415279399</v>
      </c>
      <c r="O25">
        <v>16.345770640119301</v>
      </c>
      <c r="P25">
        <v>5.6522282415279399</v>
      </c>
    </row>
    <row r="26" spans="3:17" x14ac:dyDescent="0.25">
      <c r="C26">
        <v>1.0370454545454539</v>
      </c>
      <c r="D26">
        <v>1.1308879270751269</v>
      </c>
      <c r="F26">
        <v>1.0370454545454539</v>
      </c>
      <c r="G26">
        <v>1.1308879270751269</v>
      </c>
      <c r="L26">
        <v>0.99557919010123708</v>
      </c>
      <c r="M26">
        <v>1.0993535255409457</v>
      </c>
      <c r="O26">
        <v>0.99557919010123708</v>
      </c>
      <c r="P26">
        <v>1.0993535255409457</v>
      </c>
    </row>
    <row r="27" spans="3:17" x14ac:dyDescent="0.25">
      <c r="C27" t="e">
        <v>#DIV/0!</v>
      </c>
      <c r="D27" t="e">
        <v>#DIV/0!</v>
      </c>
      <c r="L27" t="e">
        <v>#DIV/0!</v>
      </c>
      <c r="M27" t="e">
        <v>#DIV/0!</v>
      </c>
    </row>
    <row r="28" spans="3:17" x14ac:dyDescent="0.25">
      <c r="C28">
        <v>1.6902352822377038</v>
      </c>
      <c r="D28">
        <v>1.8750277140088867</v>
      </c>
      <c r="F28">
        <v>1.6902352822377038</v>
      </c>
      <c r="G28">
        <v>1.8750277140088867</v>
      </c>
      <c r="L28">
        <v>1.5518444086207637</v>
      </c>
      <c r="M28">
        <v>1.7395587926859482</v>
      </c>
      <c r="O28">
        <v>1.5518444086207637</v>
      </c>
      <c r="P28">
        <v>1.7395587926859482</v>
      </c>
    </row>
    <row r="29" spans="3:17" x14ac:dyDescent="0.25">
      <c r="C29">
        <v>3.3937383997751369</v>
      </c>
      <c r="D29">
        <v>2.0364257505329761</v>
      </c>
      <c r="F29">
        <v>3.3937383997751369</v>
      </c>
      <c r="G29">
        <v>2.0364257505329761</v>
      </c>
      <c r="L29">
        <v>-3.2129357086037071</v>
      </c>
      <c r="M29">
        <v>-1.9428023586372971</v>
      </c>
      <c r="O29">
        <v>3.2129357086037098</v>
      </c>
      <c r="P29">
        <v>1.9428023586373</v>
      </c>
    </row>
    <row r="30" spans="3:17" x14ac:dyDescent="0.25">
      <c r="C30">
        <v>19.138157874293423</v>
      </c>
      <c r="D30">
        <v>7.0644638807904094</v>
      </c>
      <c r="F30">
        <v>19.138157874293423</v>
      </c>
      <c r="G30">
        <v>7.0644638807904094</v>
      </c>
      <c r="L30">
        <v>-14.756618300199241</v>
      </c>
      <c r="M30">
        <v>-5.4166081871345018</v>
      </c>
      <c r="O30">
        <v>14.7566183001992</v>
      </c>
      <c r="P30">
        <v>5.4166081871345</v>
      </c>
    </row>
    <row r="31" spans="3:17" x14ac:dyDescent="0.25">
      <c r="C31">
        <v>0.96445422063941066</v>
      </c>
      <c r="D31">
        <v>1.0700894602169555</v>
      </c>
      <c r="F31">
        <v>0.96445422063941066</v>
      </c>
      <c r="G31">
        <v>1.0700894602169555</v>
      </c>
      <c r="L31">
        <v>0.93097450081931921</v>
      </c>
      <c r="M31">
        <v>1.0475460718543044</v>
      </c>
      <c r="O31">
        <v>0.93097450081931921</v>
      </c>
      <c r="P31">
        <v>1.0475460718543044</v>
      </c>
    </row>
    <row r="32" spans="3:17" x14ac:dyDescent="0.25">
      <c r="F32" s="23">
        <f>AVERAGE(F8:F31)</f>
        <v>7.2228770640747912</v>
      </c>
      <c r="G32" s="23">
        <f>AVERAGE(G8:G31)</f>
        <v>3.188789274415051</v>
      </c>
      <c r="H32" s="7">
        <f>(F32-G32)/G32 *100</f>
        <v>126.50844701551343</v>
      </c>
      <c r="O32" s="23">
        <f>AVERAGE(O8:O31)</f>
        <v>5.7997602894063114</v>
      </c>
      <c r="P32" s="23">
        <f>AVERAGE(P8:P31)</f>
        <v>2.6719701804078797</v>
      </c>
      <c r="Q32" s="7">
        <f>(O32-P32)/P32 *100</f>
        <v>117.05931944648313</v>
      </c>
    </row>
    <row r="37" spans="3:16" x14ac:dyDescent="0.25">
      <c r="C37" t="e">
        <v>#DIV/0!</v>
      </c>
      <c r="D37" t="e">
        <v>#DIV/0!</v>
      </c>
      <c r="M37" t="e">
        <v>#DIV/0!</v>
      </c>
    </row>
    <row r="38" spans="3:16" x14ac:dyDescent="0.25">
      <c r="C38">
        <v>2.5295389973365729</v>
      </c>
      <c r="D38">
        <v>2.0789718039171801</v>
      </c>
      <c r="F38">
        <v>2.5295389973365729</v>
      </c>
      <c r="G38">
        <v>2.0789718039171801</v>
      </c>
      <c r="M38">
        <v>2.2198504241869523</v>
      </c>
      <c r="O38">
        <v>2.5347110525144596</v>
      </c>
      <c r="P38">
        <v>2.2198504241869523</v>
      </c>
    </row>
    <row r="39" spans="3:16" x14ac:dyDescent="0.25">
      <c r="C39">
        <v>9.2242269831204577</v>
      </c>
      <c r="D39">
        <v>3.0918599953831976</v>
      </c>
      <c r="F39">
        <v>9.2242269831204577</v>
      </c>
      <c r="G39">
        <v>3.0918599953831976</v>
      </c>
      <c r="L39">
        <v>2.5347110525144596</v>
      </c>
      <c r="M39">
        <v>-3.1293599199900015</v>
      </c>
      <c r="O39">
        <v>8.2129291388849595</v>
      </c>
      <c r="P39">
        <v>3.1293599199900002</v>
      </c>
    </row>
    <row r="40" spans="3:16" x14ac:dyDescent="0.25">
      <c r="C40">
        <v>2.3610119625744583</v>
      </c>
      <c r="D40">
        <v>1.3009840172960758</v>
      </c>
      <c r="F40">
        <v>2.3610119625744583</v>
      </c>
      <c r="G40">
        <v>1.3009840172960758</v>
      </c>
      <c r="L40">
        <v>-8.2129291388849612</v>
      </c>
      <c r="M40">
        <v>-1.6255589327929745</v>
      </c>
      <c r="O40">
        <v>2.3890719533275702</v>
      </c>
      <c r="P40">
        <v>1.62555893279297</v>
      </c>
    </row>
    <row r="41" spans="3:16" x14ac:dyDescent="0.25">
      <c r="C41">
        <v>1.2419863646654064</v>
      </c>
      <c r="D41">
        <v>1.1005535633289987</v>
      </c>
      <c r="F41">
        <v>1.2419863646654064</v>
      </c>
      <c r="G41">
        <v>1.1005535633289987</v>
      </c>
      <c r="L41">
        <v>-2.3890719533275657</v>
      </c>
      <c r="M41">
        <v>1.1147401159869081</v>
      </c>
      <c r="O41">
        <v>1.1786818805276966</v>
      </c>
      <c r="P41">
        <v>1.1147401159869081</v>
      </c>
    </row>
    <row r="42" spans="3:16" x14ac:dyDescent="0.25">
      <c r="C42" t="e">
        <v>#DIV/0!</v>
      </c>
      <c r="D42" t="e">
        <v>#DIV/0!</v>
      </c>
      <c r="L42">
        <v>1.1786818805276966</v>
      </c>
      <c r="M42" t="e">
        <v>#DIV/0!</v>
      </c>
    </row>
    <row r="43" spans="3:16" x14ac:dyDescent="0.25">
      <c r="C43">
        <v>2.8789456922238248</v>
      </c>
      <c r="D43">
        <v>2.3445256166420796</v>
      </c>
      <c r="F43">
        <v>2.8789456922238248</v>
      </c>
      <c r="G43">
        <v>2.3445256166420796</v>
      </c>
      <c r="L43" t="e">
        <v>#DIV/0!</v>
      </c>
      <c r="M43">
        <v>2.6219862999524017</v>
      </c>
      <c r="O43">
        <v>2.9660566481889314</v>
      </c>
      <c r="P43">
        <v>2.6219862999524017</v>
      </c>
    </row>
    <row r="44" spans="3:16" x14ac:dyDescent="0.25">
      <c r="C44">
        <v>11.131204593203215</v>
      </c>
      <c r="D44">
        <v>3.0914014703818435</v>
      </c>
      <c r="F44">
        <v>11.131204593203215</v>
      </c>
      <c r="G44">
        <v>3.0914014703818435</v>
      </c>
      <c r="L44">
        <v>2.9660566481889314</v>
      </c>
      <c r="M44">
        <v>-3.2233603121325998</v>
      </c>
      <c r="O44">
        <v>10.218876253212301</v>
      </c>
      <c r="P44">
        <v>3.2233603121326002</v>
      </c>
    </row>
    <row r="45" spans="3:16" x14ac:dyDescent="0.25">
      <c r="C45">
        <v>2.4217164000487719</v>
      </c>
      <c r="D45">
        <v>1.2614881904811857</v>
      </c>
      <c r="F45">
        <v>2.4217164000487719</v>
      </c>
      <c r="G45">
        <v>1.2614881904811857</v>
      </c>
      <c r="L45">
        <v>-10.218876253212331</v>
      </c>
      <c r="M45">
        <v>-1.6283582014392151</v>
      </c>
      <c r="O45">
        <v>2.5089833501262002</v>
      </c>
      <c r="P45">
        <v>1.6283582014392199</v>
      </c>
    </row>
    <row r="46" spans="3:16" x14ac:dyDescent="0.25">
      <c r="C46">
        <v>1.3645690269213067</v>
      </c>
      <c r="D46">
        <v>1.1973991756315621</v>
      </c>
      <c r="F46">
        <v>1.3645690269213067</v>
      </c>
      <c r="G46">
        <v>1.1973991756315621</v>
      </c>
      <c r="L46">
        <v>-2.5089833501261976</v>
      </c>
      <c r="M46">
        <v>1.2477494368141855</v>
      </c>
      <c r="O46">
        <v>1.3295471732563384</v>
      </c>
      <c r="P46">
        <v>1.2477494368141855</v>
      </c>
    </row>
    <row r="47" spans="3:16" x14ac:dyDescent="0.25">
      <c r="C47" t="e">
        <v>#DIV/0!</v>
      </c>
      <c r="D47" t="e">
        <v>#DIV/0!</v>
      </c>
      <c r="L47">
        <v>1.3295471732563384</v>
      </c>
      <c r="M47" t="e">
        <v>#DIV/0!</v>
      </c>
    </row>
    <row r="48" spans="3:16" x14ac:dyDescent="0.25">
      <c r="C48">
        <v>2.7237279666742151</v>
      </c>
      <c r="D48">
        <v>2.2324077786688066</v>
      </c>
      <c r="F48">
        <v>2.7237279666742151</v>
      </c>
      <c r="G48">
        <v>2.2324077786688066</v>
      </c>
      <c r="L48" t="e">
        <v>#DIV/0!</v>
      </c>
      <c r="M48">
        <v>2.4247223369928759</v>
      </c>
      <c r="O48">
        <v>2.783234455172638</v>
      </c>
      <c r="P48">
        <v>2.4247223369928759</v>
      </c>
    </row>
    <row r="49" spans="3:17" x14ac:dyDescent="0.25">
      <c r="C49">
        <v>10.259445530563283</v>
      </c>
      <c r="D49">
        <v>3.1245821040349764</v>
      </c>
      <c r="F49">
        <v>10.259445530563283</v>
      </c>
      <c r="G49">
        <v>3.1245821040349764</v>
      </c>
      <c r="L49">
        <v>2.783234455172638</v>
      </c>
      <c r="M49">
        <v>-3.2290967475063725</v>
      </c>
      <c r="O49">
        <v>9.3481312522524806</v>
      </c>
      <c r="P49">
        <v>3.2290967475063699</v>
      </c>
    </row>
    <row r="50" spans="3:17" x14ac:dyDescent="0.25">
      <c r="C50">
        <v>2.4256261187369437</v>
      </c>
      <c r="D50">
        <v>1.2888039445177684</v>
      </c>
      <c r="F50">
        <v>2.4256261187369437</v>
      </c>
      <c r="G50">
        <v>1.2888039445177684</v>
      </c>
      <c r="L50">
        <v>-9.3481312522524789</v>
      </c>
      <c r="M50">
        <v>-1.6453651509515665</v>
      </c>
      <c r="O50">
        <v>2.4939126594971501</v>
      </c>
      <c r="P50">
        <v>1.6453651509515701</v>
      </c>
    </row>
    <row r="51" spans="3:17" x14ac:dyDescent="0.25">
      <c r="C51">
        <v>1.3214189733942487</v>
      </c>
      <c r="D51">
        <v>1.168218246769035</v>
      </c>
      <c r="F51">
        <v>1.3214189733942487</v>
      </c>
      <c r="G51">
        <v>1.168218246769035</v>
      </c>
      <c r="L51">
        <v>-2.493912659497147</v>
      </c>
      <c r="M51">
        <v>1.205776751057297</v>
      </c>
      <c r="O51">
        <v>1.2781379755790001</v>
      </c>
      <c r="P51">
        <v>1.205776751057297</v>
      </c>
    </row>
    <row r="52" spans="3:17" x14ac:dyDescent="0.25">
      <c r="C52" t="e">
        <v>#DIV/0!</v>
      </c>
      <c r="D52" t="e">
        <v>#DIV/0!</v>
      </c>
      <c r="L52">
        <v>1.2781379755790001</v>
      </c>
      <c r="M52" t="e">
        <v>#DIV/0!</v>
      </c>
    </row>
    <row r="53" spans="3:17" x14ac:dyDescent="0.25">
      <c r="C53">
        <v>2.6450018831309752</v>
      </c>
      <c r="D53">
        <v>2.1782080297343041</v>
      </c>
      <c r="F53">
        <v>2.6450018831309752</v>
      </c>
      <c r="G53">
        <v>2.1782080297343041</v>
      </c>
      <c r="L53" t="e">
        <v>#DIV/0!</v>
      </c>
      <c r="M53">
        <v>2.3522578485710621</v>
      </c>
      <c r="O53">
        <v>2.6852264868033635</v>
      </c>
      <c r="P53">
        <v>2.3522578485710621</v>
      </c>
    </row>
    <row r="54" spans="3:17" x14ac:dyDescent="0.25">
      <c r="C54">
        <v>9.8045263975990533</v>
      </c>
      <c r="D54">
        <v>3.1253699986435612</v>
      </c>
      <c r="F54">
        <v>9.8045263975990533</v>
      </c>
      <c r="G54">
        <v>3.1253699986435612</v>
      </c>
      <c r="L54">
        <v>2.6852264868033635</v>
      </c>
      <c r="M54">
        <v>-3.2174778609185131</v>
      </c>
      <c r="O54">
        <v>8.8938629820161008</v>
      </c>
      <c r="P54">
        <v>3.21747786091851</v>
      </c>
    </row>
    <row r="55" spans="3:17" x14ac:dyDescent="0.25">
      <c r="C55">
        <v>2.3995836781960342</v>
      </c>
      <c r="D55">
        <v>1.2961101062760827</v>
      </c>
      <c r="F55">
        <v>2.3995836781960342</v>
      </c>
      <c r="G55">
        <v>1.2961101062760827</v>
      </c>
      <c r="L55">
        <v>-8.8938629820161044</v>
      </c>
      <c r="M55">
        <v>-1.6397095435684634</v>
      </c>
      <c r="O55">
        <v>2.4495875956314301</v>
      </c>
      <c r="P55">
        <v>1.6397095435684601</v>
      </c>
    </row>
    <row r="56" spans="3:17" x14ac:dyDescent="0.25">
      <c r="C56">
        <v>1.2876189746817579</v>
      </c>
      <c r="D56">
        <v>1.1461841444108858</v>
      </c>
      <c r="F56">
        <v>1.2876189746817579</v>
      </c>
      <c r="G56">
        <v>1.1461841444108858</v>
      </c>
      <c r="L56">
        <v>-2.4495875956314253</v>
      </c>
      <c r="M56">
        <v>1.1761283729303</v>
      </c>
      <c r="O56">
        <v>1.2386186653887628</v>
      </c>
      <c r="P56">
        <v>1.1761283729303</v>
      </c>
    </row>
    <row r="57" spans="3:17" x14ac:dyDescent="0.25">
      <c r="C57" t="e">
        <v>#DIV/0!</v>
      </c>
      <c r="D57" t="e">
        <v>#DIV/0!</v>
      </c>
      <c r="L57">
        <v>1.2386186653887628</v>
      </c>
      <c r="M57" t="e">
        <v>#DIV/0!</v>
      </c>
    </row>
    <row r="58" spans="3:17" x14ac:dyDescent="0.25">
      <c r="C58">
        <v>2.5792782404198982</v>
      </c>
      <c r="D58">
        <v>2.1236073987349688</v>
      </c>
      <c r="F58">
        <v>2.5792782404198982</v>
      </c>
      <c r="G58">
        <v>2.1236073987349688</v>
      </c>
      <c r="L58" t="e">
        <v>#DIV/0!</v>
      </c>
      <c r="M58">
        <v>2.2777455809910196</v>
      </c>
      <c r="O58">
        <v>2.5982212132532569</v>
      </c>
      <c r="P58">
        <v>2.2777455809910196</v>
      </c>
    </row>
    <row r="59" spans="3:17" x14ac:dyDescent="0.25">
      <c r="C59">
        <v>9.4786082708252639</v>
      </c>
      <c r="D59">
        <v>3.1077031487594131</v>
      </c>
      <c r="F59">
        <v>9.4786082708252639</v>
      </c>
      <c r="G59">
        <v>3.1077031487594131</v>
      </c>
      <c r="L59">
        <v>2.5982212132532569</v>
      </c>
      <c r="M59">
        <v>-3.1720973981531952</v>
      </c>
      <c r="O59">
        <v>8.5180176639448604</v>
      </c>
      <c r="P59">
        <v>3.1720973981532001</v>
      </c>
    </row>
    <row r="60" spans="3:17" x14ac:dyDescent="0.25">
      <c r="C60">
        <v>2.3811899682359079</v>
      </c>
      <c r="D60">
        <v>1.3031466810536585</v>
      </c>
      <c r="F60">
        <v>2.3811899682359079</v>
      </c>
      <c r="G60">
        <v>1.3031466810536585</v>
      </c>
      <c r="L60">
        <v>-8.5180176639448639</v>
      </c>
      <c r="M60">
        <v>-1.6384907451352664</v>
      </c>
      <c r="O60">
        <v>2.4200669107435999</v>
      </c>
      <c r="P60">
        <v>1.6384907451352699</v>
      </c>
    </row>
    <row r="61" spans="3:17" x14ac:dyDescent="0.25">
      <c r="C61">
        <v>1.2643100683979465</v>
      </c>
      <c r="D61">
        <v>1.1238991720719289</v>
      </c>
      <c r="F61">
        <v>1.2643100683979465</v>
      </c>
      <c r="G61">
        <v>1.1238991720719289</v>
      </c>
      <c r="L61">
        <v>-2.420066910743595</v>
      </c>
      <c r="M61">
        <v>1.1465111231139662</v>
      </c>
      <c r="O61">
        <v>1.2079393660457385</v>
      </c>
      <c r="P61">
        <v>1.1465111231139662</v>
      </c>
    </row>
    <row r="62" spans="3:17" x14ac:dyDescent="0.25">
      <c r="F62" s="23">
        <f>AVERAGE(F38:F61)</f>
        <v>4.0861768045474776</v>
      </c>
      <c r="G62" s="23">
        <f>AVERAGE(G38:G61)</f>
        <v>1.934271229336876</v>
      </c>
      <c r="H62" s="7">
        <f>(F62-G62)/G62 *100</f>
        <v>111.25149061687367</v>
      </c>
      <c r="L62">
        <v>1.2079393660457385</v>
      </c>
      <c r="O62" s="23">
        <f>AVERAGE(O38:O61)</f>
        <v>3.8626907338183414</v>
      </c>
      <c r="P62" s="23">
        <f>AVERAGE(P38:P61)</f>
        <v>2.0968171551592567</v>
      </c>
      <c r="Q62" s="7">
        <f>(O62-P62)/P62 *100</f>
        <v>84.216860507561222</v>
      </c>
    </row>
    <row r="69" spans="4:9" x14ac:dyDescent="0.25">
      <c r="D69" s="25" t="s">
        <v>316</v>
      </c>
      <c r="E69" s="25">
        <v>3.2875899999999998</v>
      </c>
    </row>
    <row r="70" spans="4:9" x14ac:dyDescent="0.25">
      <c r="D70" s="25" t="s">
        <v>316</v>
      </c>
      <c r="E70" s="25">
        <v>2.90219</v>
      </c>
    </row>
    <row r="71" spans="4:9" x14ac:dyDescent="0.25">
      <c r="E71" s="23">
        <f>(E69-E70)/E69 * 100</f>
        <v>11.722872985986688</v>
      </c>
      <c r="F71" s="26"/>
      <c r="G71" s="26"/>
      <c r="H71" s="26"/>
      <c r="I71" s="23" t="s">
        <v>317</v>
      </c>
    </row>
    <row r="73" spans="4:9" x14ac:dyDescent="0.25">
      <c r="E73">
        <f>(E69-E70) / E69 *100</f>
        <v>11.722872985986688</v>
      </c>
    </row>
  </sheetData>
  <pageMargins left="0.7" right="0.7" top="0.75" bottom="0.75" header="0.3" footer="0.3"/>
  <legacyDrawing r:id="rId1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ecdsa-sha384"/>
    <Reference Type="http://www.w3.org/2000/09/xmldsig#Object" URI="#idPackageObject">
      <DigestMethod Algorithm="http://www.w3.org/2001/04/xmldsig-more#sha384"/>
      <DigestValue>pyOX6y/2bFvtYb6pgPyT8G285ORX1cJOoCymnuqdohWl0UI4MgcYjzWeWLgjzLEq</DigestValue>
    </Reference>
    <Reference Type="http://www.w3.org/2000/09/xmldsig#Object" URI="#idOfficeObject">
      <DigestMethod Algorithm="http://www.w3.org/2001/04/xmldsig-more#sha384"/>
      <DigestValue>8WYHaef3oZW1ayv4AI434U14CiDLvDUp3kgWfodaqfhyOkP4krOUeMK4vN3B4q3m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dsig-more#sha384"/>
      <DigestValue>3ZhniweopUJfYnNyN+iRLDCv6bsLqBhYZsmrCkXQFc8twJ5rgM7zwX0t2zfaQF6l</DigestValue>
    </Reference>
    <Reference Type="http://www.w3.org/2000/09/xmldsig#Object" URI="#idValidSigLnImg">
      <DigestMethod Algorithm="http://www.w3.org/2001/04/xmldsig-more#sha384"/>
      <DigestValue>1bI57+po2ktD5ySznp68CSTx2lIlByWh7aAhwAdf4KRvIIweAFyz7rxIeSMYIxGm</DigestValue>
    </Reference>
    <Reference Type="http://www.w3.org/2000/09/xmldsig#Object" URI="#idInvalidSigLnImg">
      <DigestMethod Algorithm="http://www.w3.org/2001/04/xmldsig-more#sha384"/>
      <DigestValue>YGQu03u8BsFx8ZNI4C0HOPyvRqaqMnhkNSHxPx+dafNPR0OnhjnrVuq/he5Kn9Aq</DigestValue>
    </Reference>
  </SignedInfo>
  <SignatureValue>Hrw1Lv/KFt+HDKqCGIW2FrUJOxBxZUlKi9o6UJLdJQxPf0lfl0Htp5lE5NSZ9WBkjP1DqF/4EvDL
UIp/DEbozNJMv5qeQxyh3w42Fo3Wv8FSS/+xyCZP3yA5Vfem1JNC</SignatureValue>
  <KeyInfo>
    <X509Data>
      <X509Certificate>MIIB7zCCAXagAwIBAgIJANHP9W0DkwcUMAoGCCqGSM49BAMDMF8xXTBbBgNVBAMeVAB0AHIAdQBzAHQAXwA3ADMAMwA0ADIAOAA3AGIALQBkADQAOQBjAC0ANAAyAGQANAAtADkANwBlAGUALQA3ADUANAAwADQAYwBmAGUAYQA0AGUAYzAeFw0yNTAxMTgwMjA5MzFaFw0yNjAxMTgxNDA5MzFaMF8xXTBbBgNVBAMeVAB0AHIAdQBzAHQAXwA3ADMAMwA0ADIAOAA3AGIALQBkADQAOQBjAC0ANAAyAGQANAAtADkANwBlAGUALQA3ADUANAAwADQAYwBmAGUAYQA0AGUAYzB2MBAGByqGSM49AgEGBSuBBAAiA2IABDSfp4fCvGhuQyCl766+ONMP251kBZVU4iIt+T0g8h8HTG19FfQNX11XBDvkkXRqqAO3os/RwnU+MkZMPT9ImOzBBhZaPe164+EQJ7M2uRndFRLxV3Z0MUgGgSQ0kZ5RazAKBggqhkjOPQQDAwNnADBkAjBv0/WQ5Ua+jmi0IwH/Ede5ZANi+ukZjoIXwlMahLFHW1Si26Sp9iYrzIngRlfbUQkCMAjjvzZEiRKBSXFOrYAZ8Z7gkmpd0rbHHqD55juwIu4XtDX+tkHLN1GXH4ZV83GMGA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Mf2/mKvHoEm+XQe0V5FnG8+mCC19i1rJCIQNslrm4nmnCLDlck67lEpi2D8bIPxk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  <mdssi:RelationshipReference xmlns:mdssi="http://schemas.openxmlformats.org/package/2006/digital-signature" SourceId="rId3"/>
            <mdssi:RelationshipReference xmlns:mdssi="http://schemas.openxmlformats.org/package/2006/digital-signature" SourceId="rId7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ftKvb5RfA96qwqy55BKpvXV7VX1RVCyO+qBx4bPH4KNlQVBZ6/BLP6EDilWCJd7s</DigestValue>
      </Reference>
      <Reference URI="/xl/calcChain.xml?ContentType=application/vnd.openxmlformats-officedocument.spreadsheetml.calcChain+xml">
        <DigestMethod Algorithm="http://www.w3.org/2001/04/xmldsig-more#sha384"/>
        <DigestValue>8pTsVtM4OMcxd2hRKNnDR6afNwM9d1epoz5H3N1uib6+Mt9Dr0AIqWiRc4YRTiDd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JWroD09dwZ+9ibdYclYS5P0KbrnMXf/2KugxPJIznnh2bvKXz+CbISvzm6Ogo2WN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ruhSlRneWJ4Ui9MFx4Icm2DcOQHjU4Lwxsmvl+3nseIo55RAZ1s+cA8sJW3jkZnp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zAnfg24KSFTY7NbFyRkCS0JzKhlzAPdkM6R2yY3NZYUHHIKy7B6Opp6lPmW9CS37</DigestValue>
      </Reference>
      <Reference URI="/xl/charts/_rels/char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Jt9q5UbWSGzwqp4lmBJIHHBTvps2/+Z4l1cEpfITI3HxETKq+OY2qr++gtpra4dW</DigestValue>
      </Reference>
      <Reference URI="/xl/charts/chart1.xml?ContentType=application/vnd.openxmlformats-officedocument.drawingml.chart+xml">
        <DigestMethod Algorithm="http://www.w3.org/2001/04/xmldsig-more#sha384"/>
        <DigestValue>CuwxwsoJGu/OTay4H4PO7ICGSQdkFSzfEk+iCA+oh5sg97qEiCCcvpb24xgm+558</DigestValue>
      </Reference>
      <Reference URI="/xl/charts/chart2.xml?ContentType=application/vnd.openxmlformats-officedocument.drawingml.chart+xml">
        <DigestMethod Algorithm="http://www.w3.org/2001/04/xmldsig-more#sha384"/>
        <DigestValue>ANOcSZ9S9GrtvSN0PHBw4YJF0b+w6Vp/cCMiz3QTe/1sRsv2qDFRkKlZeI4ZsXNN</DigestValue>
      </Reference>
      <Reference URI="/xl/charts/chart3.xml?ContentType=application/vnd.openxmlformats-officedocument.drawingml.chart+xml">
        <DigestMethod Algorithm="http://www.w3.org/2001/04/xmldsig-more#sha384"/>
        <DigestValue>0nwOwfhVxFySnxTNL7HA0ooXhhlZPgchSyEDEnIt2EfyIeQBwuf4g0WZW6Vj/I/I</DigestValue>
      </Reference>
      <Reference URI="/xl/charts/chart4.xml?ContentType=application/vnd.openxmlformats-officedocument.drawingml.chart+xml">
        <DigestMethod Algorithm="http://www.w3.org/2001/04/xmldsig-more#sha384"/>
        <DigestValue>iJpkeCclupqtRHin5bQQ8cO1krEXP3kDBA4XREIDRkyueG7VVjpiWXJy0rPlVWxg</DigestValue>
      </Reference>
      <Reference URI="/xl/charts/colors1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2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3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colors4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style1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2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3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charts/style4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4"/>
          </Transform>
          <Transform Algorithm="http://www.w3.org/TR/2001/REC-xml-c14n-20010315"/>
        </Transforms>
        <DigestMethod Algorithm="http://www.w3.org/2001/04/xmldsig-more#sha384"/>
        <DigestValue>bET0lbd2tA89mHi8aUL4nDjGPCYlXG0ANFUoIzm6MGHqIHooVlo20x5RnJVUBaR6</DigestValue>
      </Reference>
      <Reference URI="/xl/drawings/_rels/vmlDrawing1.v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lDpiOmpdLxllHPIaVQVkRflkjHQRX6oc9yowJ8HtLt4pnriK8Oik91ge+sbJRoAP</DigestValue>
      </Reference>
      <Reference URI="/xl/drawings/drawing1.xml?ContentType=application/vnd.openxmlformats-officedocument.drawing+xml">
        <DigestMethod Algorithm="http://www.w3.org/2001/04/xmldsig-more#sha384"/>
        <DigestValue>lXKTceFodkejtsbmuDMOv82GfCKBhEb3cEUdSjQE5gjK7vMCJvf3xZMsWldOIKry</DigestValue>
      </Reference>
      <Reference URI="/xl/drawings/vmlDrawing1.vml?ContentType=application/vnd.openxmlformats-officedocument.vmlDrawing">
        <DigestMethod Algorithm="http://www.w3.org/2001/04/xmldsig-more#sha384"/>
        <DigestValue>rHtdnZ4AXViCG8/7gnDxM3zgJnU3xG/KbAyjpD3mlSC+oC2l/ghP9n/cuGKZIoC0</DigestValue>
      </Reference>
      <Reference URI="/xl/media/image1.emf?ContentType=image/x-emf">
        <DigestMethod Algorithm="http://www.w3.org/2001/04/xmldsig-more#sha384"/>
        <DigestValue>UWO3M6+Ts8JK+KFpR4coWoAHkrogOD6Kf9i3ne7JHVk3owJB1QXimchWl1guA+bu</DigestValue>
      </Reference>
      <Reference URI="/xl/sharedStrings.xml?ContentType=application/vnd.openxmlformats-officedocument.spreadsheetml.sharedStrings+xml">
        <DigestMethod Algorithm="http://www.w3.org/2001/04/xmldsig-more#sha384"/>
        <DigestValue>B7EOvwFWWrcwphb0Pti6gfufR0finbpAgRSH22ZRp7U0HQrxjGZQmju+dzzfR1a0</DigestValue>
      </Reference>
      <Reference URI="/xl/styles.xml?ContentType=application/vnd.openxmlformats-officedocument.spreadsheetml.styles+xml">
        <DigestMethod Algorithm="http://www.w3.org/2001/04/xmldsig-more#sha384"/>
        <DigestValue>GOpGNXSatCarOFBpBLgFzupFoEjVmVXjgEy+S1o2nIY4BUKVOISLc9S+jjP60mDl</DigestValue>
      </Reference>
      <Reference URI="/xl/theme/theme1.xml?ContentType=application/vnd.openxmlformats-officedocument.theme+xml">
        <DigestMethod Algorithm="http://www.w3.org/2001/04/xmldsig-more#sha384"/>
        <DigestValue>tdPmhgGMmfBOn6DNe2eRAjx3ETxDiZm5qUDus+oCYpWce3c0EwH6phP+Qdse3gR4</DigestValue>
      </Reference>
      <Reference URI="/xl/workbook.xml?ContentType=application/vnd.openxmlformats-officedocument.spreadsheetml.sheet.main+xml">
        <DigestMethod Algorithm="http://www.w3.org/2001/04/xmldsig-more#sha384"/>
        <DigestValue>GhiYYq7G/hpKe0mtKBbLFLCw//RKMmSA6MJm25JUxl75VEZNJY7S/3E3IS/ogV5c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sklWsH0tD9NUQgbIlnDXe2eg1ehwBfLnb/DzyM57xCYYdYHhqp0ij02brkKpgh/W</DigestValue>
      </Reference>
      <Reference URI="/xl/worksheets/_rels/shee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y1tzn7jrDs64TSE1iXJlcWsrRnzqz179n0afjVeWY46Ork0NZvJfv2WFn3qe5zNp</DigestValue>
      </Reference>
      <Reference URI="/xl/worksheets/sheet1.xml?ContentType=application/vnd.openxmlformats-officedocument.spreadsheetml.worksheet+xml">
        <DigestMethod Algorithm="http://www.w3.org/2001/04/xmldsig-more#sha384"/>
        <DigestValue>yxMAu4ZApQWvV5cIxHK6zRrODVru6Qd8jWfy+XUUrioP1InRLgz4yrBbYgzntngs</DigestValue>
      </Reference>
      <Reference URI="/xl/worksheets/sheet2.xml?ContentType=application/vnd.openxmlformats-officedocument.spreadsheetml.worksheet+xml">
        <DigestMethod Algorithm="http://www.w3.org/2001/04/xmldsig-more#sha384"/>
        <DigestValue>M9rbgrng9LTDEC5zEYpvdnD1IHnLY44ph8aEvs5lQxNZJeHANgNJY8vqk/AUIAQA</DigestValue>
      </Reference>
      <Reference URI="/xl/worksheets/sheet3.xml?ContentType=application/vnd.openxmlformats-officedocument.spreadsheetml.worksheet+xml">
        <DigestMethod Algorithm="http://www.w3.org/2001/04/xmldsig-more#sha384"/>
        <DigestValue>1lK8RnQ3yPQMKkNcMu33e+xfkn28cfgbnvWcD4/+7elpx/sUNs79nNKDUgnX9kuX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2025-07-10T15:26:39Z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>{47338ED7-D502-424E-AC2C-BB6E6E6EF353}</SetupID>
          <SignatureText>Chandan. M</SignatureText>
          <SignatureImage/>
          <SignatureComments/>
          <WindowsVersion>10.0</WindowsVersion>
          <OfficeVersion>16.0.18925/26</OfficeVersion>
          <ApplicationVersion>16.0.18925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2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2025-07-10T15:26:39Z</xd:SigningTime>
          <xd:SigningCertificate>
            <xd:Cert>
              <xd:CertDigest>
                <DigestMethod Algorithm="http://www.w3.org/2001/04/xmldsig-more#sha384"/>
                <DigestValue>NPUmNPkS0g7QBZJpPY+bXTHWHX2cz0iI6kAv3X3jdAJTnX17icDsH/6YReRMX/wx</DigestValue>
              </xd:CertDigest>
              <xd:IssuerSerial>
                <X509IssuerName>CN=trust_7334287b-d49c-42d4-97ee-75404cfea4ec</X509IssuerName>
                <X509SerialNumber>15118572322666252052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</xd:QualifyingProperties>
  </Object>
  <Object Id="idValidSigLnImg">AQAAAGwAAAAAAAAAAAAAADcBAAB/AAAAAAAAAAAAAADWFQAA8AgAACBFTUYAAAEAoBsAAKo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L0AAAAEAAAA9gAAABAAAAC9AAAABAAAADo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AAAAAASAAAADAAAAAEAAAAeAAAAGAAAAL0AAAAEAAAA9wAAABEAAAAlAAAADAAAAAEAAABUAAAAiAAAAL4AAAAEAAAA9QAAABAAAAABAAAAVVWPQYX2jkG+AAAABAAAAAoAAABMAAAAAAAAAAAAAAAAAAAA//////////9gAAAAMQAwAC0AMAA3AC0AMgAwADIANQAGAAAABgAAAAQAAAAGAAAABgAAAAQAAAAGAAAABgAAAAYAAAAGAAAASwAAAEAAAAAwAAAABQAAACAAAAABAAAAAQAAABAAAAAAAAAAAAAAADgBAACAAAAAAAAAAAAAAAA4AQAAgAAAAFIAAABwAQAAAgAAABAAAAAHAAAAAAAAAAAAAAC8AgAAAAAAAAECAiJTAHkAcwB0AGUA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CAAAAJwAAABgAAAADAAAAAAAAAAAAAAAAAAAAJQAAAAwAAAADAAAATAAAAGQAAAAAAAAAAAAAAP//////////AAAAABYAAAAAAAAANQAAACEA8AAAAAAAAAAAAAAAgD8AAAAAAAAAAAAAgD8AAAAAAAAAAAAAAAAAAAAAAAAAAAAAAAAAAAAAAAAAACUAAAAMAAAAAAAAgCgAAAAMAAAAAwAAACcAAAAYAAAAAwAAAAAAAAAAAAAAAAAAACUAAAAMAAAAAwAAAEwAAABkAAAAAAAAAAAAAAD//////////wAAAAAWAAAAAAEAAAAAAAAhAPAAAAAAAAAAAAAAAIA/AAAAAAAAAAAAAIA/AAAAAAAAAAAAAAAAAAAAAAAAAAAAAAAAAAAAAAAAAAAlAAAADAAAAAAAAIAoAAAADAAAAAMAAAAnAAAAGAAAAAMAAAAAAAAAAAAAAAAAAAAlAAAADAAAAAMAAABMAAAAZAAAAAAAAAAAAAAA//////////8AAQAAFgAAAAAAAAA1AAAAIQDwAAAAAAAAAAAAAACAPwAAAAAAAAAAAACAPwAAAAAAAAAAAAAAAAAAAAAAAAAAAAAAAAAAAAAAAAAAJQAAAAwAAAAAAACAKAAAAAwAAAADAAAAJwAAABgAAAADAAAAAAAAAAAAAAAAAAAAJQAAAAwAAAADAAAATAAAAGQAAAAAAAAASwAAAP8AAABMAAAAAAAAAEsAAAAAAQAAAgAAACEA8AAAAAAAAAAAAAAAgD8AAAAAAAAAAAAAgD8AAAAAAAAAAAAAAAAAAAAAAAAAAAAAAAAAAAAAAAAAACUAAAAMAAAAAAAAgCgAAAAMAAAAAwAAACcAAAAYAAAAAwAAAAAAAAD///8AAAAAACUAAAAMAAAAAwAAAEwAAABkAAAAAAAAABYAAAD/AAAASgAAAAAAAAAWAAAAAAEAADUAAAAhAPAAAAAAAAAAAAAAAIA/AAAAAAAAAAAAAIA/AAAAAAAAAAAAAAAAAAAAAAAAAAAAAAAAAAAAAAAAAAAlAAAADAAAAAAAAIAoAAAADAAAAAMAAAAnAAAAGAAAAAMAAAAAAAAA////AAAAAAAlAAAADAAAAAMAAABMAAAAZAAAAAkAAAAnAAAAHwAAAEoAAAAJAAAAJwAAABcAAAAkAAAAIQDwAAAAAAAAAAAAAACAPwAAAAAAAAAAAACAPwAAAAAAAAAAAAAAAAAAAAAAAAAAAAAAAAAAAAAAAAAAJQAAAAwAAAAAAACAKAAAAAwAAAADAAAAUgAAAHABAAADAAAA4P///wAAAAAAAAAAAAAAAJABAAAAAAABAAAAAGEAcgBpAGE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MAAAAYAAAADAAAAAAAAAASAAAADAAAAAEAAAAWAAAADAAAAAgAAABUAAAAVAAAAAoAAAAnAAAAHgAAAEoAAAABAAAAVVWPQYX2jkEKAAAASwAAAAEAAABMAAAABAAAAAkAAAAnAAAAIAAAAEsAAABQAAAAWAAAABUAAAAWAAAADAAAAAAAAAAlAAAADAAAAAIAAAAnAAAAGAAAAAQAAAAAAAAA////AAAAAAAlAAAADAAAAAQAAABMAAAAZAAAACkAAAAZAAAA9gAAAEoAAAApAAAAGQAAAM4AAAAyAAAAIQDwAAAAAAAAAAAAAACAPwAAAAAAAAAAAACAPwAAAAAAAAAAAAAAAAAAAAAAAAAAAAAAAAAAAAAAAAAAJQAAAAwAAAAAAACAKAAAAAwAAAAEAAAAJwAAABgAAAAEAAAAAAAAAP///wAAAAAAJQAAAAwAAAAEAAAATAAAAGQAAAApAAAAGQAAAPYAAABHAAAAKQAAABkAAADOAAAALwAAACEA8AAAAAAAAAAAAAAAgD8AAAAAAAAAAAAAgD8AAAAAAAAAAAAAAAAAAAAAAAAAAAAAAAAAAAAAAAAAACUAAAAMAAAAAAAAgCgAAAAMAAAABAAAACcAAAAYAAAABAAAAAAAAAD///8AAAAAACUAAAAMAAAABAAAAEwAAABkAAAAKQAAADMAAAB9AAAARwAAACkAAAAzAAAAVQAAABUAAAAhAPAAAAAAAAAAAAAAAIA/AAAAAAAAAAAAAIA/AAAAAAAAAAAAAAAAAAAAAAAAAAAAAAAAAAAAAAAAAAAlAAAADAAAAAAAAIAoAAAADAAAAAQAAABSAAAAcAEAAAQAAADw////AAAAAAAAAAAAAAAAkAEAAAAAAAEAAAAAcwBlAGcAbwBlACAAdQB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BAAAABgAAAAMAAAAAAAAABIAAAAMAAAAAQAAAB4AAAAYAAAAKQAAADMAAAB+AAAASAAAACUAAAAMAAAABAAAAFQAAACIAAAAKgAAADMAAAB8AAAARwAAAAEAAABVVY9BhfaOQSoAAAAzAAAACgAAAEwAAAAAAAAAAAAAAAAAAAD//////////2AAAABDAGgAYQBuAGQAYQBuAC4AIABNAAoAAAAJAAAACAAAAAkAAAAJAAAACAAAAAkAAAADAAAABAAAAA4AAABLAAAAQAAAADAAAAAFAAAAIAAAAAEAAAABAAAAEAAAAAAAAAAAAAAAOAEAAIAAAAAAAAAAAAAAADgBAACAAAAAJQAAAAwAAAACAAAAJwAAABgAAAAFAAAAAAAAAP///wAAAAAAJQAAAAwAAAAFAAAATAAAAGQAAAAAAAAAUAAAADcBAAB8AAAAAAAAAFAAAAA4AQAALQAAACEA8AAAAAAAAAAAAAAAgD8AAAAAAAAAAAAAgD8AAAAAAAAAAAAAAAAAAAAAAAAAAAAAAAAAAAAAAAAAACUAAAAMAAAAAAAAgCgAAAAMAAAABQAAACcAAAAYAAAABQAAAAAAAAD///8AAAAAACUAAAAMAAAABQAAAEwAAABkAAAACQAAAFAAAAD/AAAAXAAAAAkAAABQAAAA9wAAAA0AAAAhAPAAAAAAAAAAAAAAAIA/AAAAAAAAAAAAAIA/AAAAAAAAAAAAAAAAAAAAAAAAAAAAAAAAAAAAAAAAAAAlAAAADAAAAAAAAIAoAAAADAAAAAUAAAAlAAAADAAAAAEAAAAYAAAADAAAAAAAAAASAAAADAAAAAEAAAAeAAAAGAAAAAkAAABQAAAAAAEAAF0AAAAlAAAADAAAAAEAAABUAAAAiAAAAAoAAABQAAAASAAAAFwAAAABAAAAVVWPQYX2jkEKAAAAUAAAAAoAAABMAAAAAAAAAAAAAAAAAAAA//////////9gAAAAQwBoAGEAbgBkAGEAbgAuACAATQAHAAAABwAAAAYAAAAHAAAABwAAAAYAAAAHAAAAAwAAAAMAAAAKAAAASwAAAEAAAAAwAAAABQAAACAAAAABAAAAAQAAABAAAAAAAAAAAAAAADgBAACAAAAAAAAAAAAAAAA4AQAAgAAAACUAAAAMAAAAAgAAACcAAAAYAAAABQAAAAAAAAD///8AAAAAACUAAAAMAAAABQAAAEwAAABkAAAACQAAAGAAAAD/AAAAbAAAAAkAAABgAAAA9wAAAA0AAAAhAPAAAAAAAAAAAAAAAIA/AAAAAAAAAAAAAIA/AAAAAAAAAAAAAAAAAAAAAAAAAAAAAAAAAAAAAAAAAAAlAAAADAAAAAAAAIAoAAAADAAAAAUAAAAlAAAADAAAAAEAAAAYAAAADAAAAAAAAAASAAAADAAAAAEAAAAeAAAAGAAAAAkAAABgAAAAAAEAAG0AAAAlAAAADAAAAAEAAABUAAAAcAAAAAoAAABgAAAALQAAAGwAAAABAAAAVVWPQYX2jkEKAAAAYAAAAAYAAABMAAAAAAAAAAAAAAAAAAAA//////////9YAAAAQQB1AHQAaABvAHIABwAAAAcAAAAEAAAABwAAAAcAAAAEAAAASwAAAEAAAAAwAAAABQAAACAAAAABAAAAAQAAABAAAAAAAAAAAAAAADgBAACAAAAAAAAAAAAAAAA4AQAAgAAAACUAAAAMAAAAAgAAACcAAAAYAAAABQAAAAAAAAD///8AAAAAACUAAAAMAAAABQAAAEwAAABkAAAACQAAAHAAAAAuAQAAfAAAAAkAAABwAAAAJgEAAA0AAAAhAPAAAAAAAAAAAAAAAIA/AAAAAAAAAAAAAIA/AAAAAAAAAAAAAAAAAAAAAAAAAAAAAAAAAAAAAAAAAAAlAAAADAAAAAAAAIAoAAAADAAAAAUAAAAlAAAADAAAAAEAAAAYAAAADAAAAAAAAAASAAAADAAAAAEAAAAWAAAADAAAAAAAAABUAAAAjAEAAAoAAABwAAAALQEAAHwAAAABAAAAVVWPQYX2jkEKAAAAcAAAADUAAABMAAAABAAAAAkAAABwAAAALwEAAH0AAAC4AAAAUwBpAGcAbgBlAGQAIABiAHkAOgAgAHQAcgB1AHMAdABfADcAMwAzADQAMgA4ADcAYgAtAGQANAA5AGMALQA0ADIAZAA0AC0AOQA3AGUAZQAtADcANQA0ADAANABjAGYAZQBhADQAZQBjAAAABgAAAAMAAAAHAAAABwAAAAYAAAAHAAAAAwAAAAcAAAAFAAAAAwAAAAMAAAAEAAAABAAAAAcAAAAFAAAABAAAAAUAAAAGAAAABgAAAAYAAAAGAAAABgAAAAYAAAAGAAAABwAAAAQAAAAHAAAABgAAAAYAAAAFAAAABAAAAAYAAAAGAAAABwAAAAYAAAAEAAAABgAAAAYAAAAGAAAABgAAAAQAAAAGAAAABgAAAAYAAAAGAAAABgAAAAUAAAAEAAAABgAAAAYAAAAGAAAABgAAAAUAAAAWAAAADAAAAAAAAAAlAAAADAAAAAIAAAAOAAAAFAAAAAAAAAAQAAAAFAAAAA==</Object>
  <Object Id="idInvalidSigLnImg">AQAAAGwAAAAAAAAAAAAAADcBAAB/AAAAAAAAAAAAAADWFQAA8AgAACBFTUYAAAEAKCAAALE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AkAAAADAAAAGAAAABIAAAAJAAAAAwAAABAAAAAQAAAAIQDwAAAAAAAAAAAAAACAPwAAAAAAAAAAAACAPwAAAAAAAAAAAAAAAAAAAAAAAAAAAAAAAAAAAAAAAAAAJQAAAAwAAAAAAACAKAAAAAwAAAABAAAAFQAAAAwAAAADAAAAcgAAALADAAAKAAAAAwAAABcAAAAQAAAACgAAAAMAAAAOAAAADgAAAAAA/wEAAAAAAAAAAAAAgD8AAAAAAAAAAAAAgD8AAAAAAAAAAP///wAAAAAAbAAAADQAAACgAAAAEAMAAA4AAAAOAAAAKAAAAA4AAAAOAAAAAQAgAAMAAAAQAwAAAAAAAAAAAAAAAAAAAAAAAAAA/wAA/wAA/wAAAAAAAAAAAAAAAAAAAB4fH4oYGRluAAAAAAAAAAAODzk9NTfW5gAAAAAAAAAAAAAAAAAAAAA7Pe3/AAAAAAAAAAAAAAAAOjs7pjg6Ov84Ojr/CwsLMQAAAAAODzk9NTfW5gAAAAAAAAAAOz3t/wAAAAAAAAAAAAAAAAAAAAA6Ozumpqen//r6+v9OUFD/kZKS/wAAAAAODzk9NTfW5js97f8AAAAAAAAAAAAAAAAAAAAAAAAAADo7O6amp6f/+vr6//r6+v/6+vr/rKysrwAAAAA7Pe3/NTfW5gAAAAAAAAAAAAAAAAAAAAAAAAAAOjs7pqanp//6+vr/+vr6/zw8PD0AAAAAOz3t/wAAAAAODzk9NTfW5gAAAAAAAAAAAAAAAAAAAAA6Ozumpqen//r6+v88PDw9AAAAADs97f8AAAAAAAAAAAAAAAAODzk9NTfW5gAAAAAAAAAAAAAAADo7O6aRkpL/ODo6/zg6Ov8SEhJRAAAAAAAAAAAAAAAAAAAAAAAAAAAAAAAAAAAAAAAAAAAAAAAAOjs7pk5QUP/6+vr/+vr6/6+vr/E7Ozt7SUtLzAAAAAAAAAAAAAAAAAAAAAAAAAAAAAAAAAAAAABFR0f2+vr6//r6+v/6+vr/+vr6//r6+v9ISkr4CwsLMQAAAAAAAAAAAAAAAAAAAAAAAAAAGBkZboiJifb6+vr/+vr6//r6+v/6+vr/+vr6/6anp/8eHx+KAAAAAAAAAAAAAAAAAAAAAAAAAAAYGRluiImJ9vr6+v/6+vr/+vr6//r6+v/6+vr/pqen/x4fH4oAAAAAAAAAAAAAAAAAAAAAAAAAAAsLCzFISkr4+vr6//r6+v/6+vr/+vr6//r6+v9dXl72EhISUQAAAAAAAAAAAAAAAAAAAAAAAAAAAAAAAB4fH4pmZ2f/+vr6//r6+v/6+vr/e319/zk7O7sAAAAAAAAAAAAAAAAAAAAAAAAAAAAAAAAAAAAAAAAAABgZGW44Ojr/ODo6/zg6Ov8eHx+KAAAAAAAAAAAAAAAAAAAAAAAAAAAnAAAAGAAAAAEAAAAAAAAA////AAAAAAAlAAAADAAAAAEAAABMAAAAZAAAACIAAAAEAAAAeQAAABAAAAAiAAAABAAAAFg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P8AAAASAAAADAAAAAEAAAAeAAAAGAAAACIAAAAEAAAAegAAABEAAAAlAAAADAAAAAEAAABUAAAAtAAAACMAAAAEAAAAeAAAABAAAAABAAAAVVWPQYX2jkEjAAAABAAAABEAAABMAAAAAAAAAAAAAAAAAAAA//////////9wAAAASQBuAHYAYQBsAGkAZAAgAHMAaQBnAG4AYQB0AHUAcgBlAAAAAwAAAAcAAAAFAAAABgAAAAMAAAADAAAABwAAAAMAAAAFAAAAAwAAAAcAAAAHAAAABgAAAAQAAAAHAAAABAAAAAYAAABLAAAAQAAAADAAAAAFAAAAIAAAAAEAAAABAAAAEAAAAAAAAAAAAAAAOAEAAIAAAAAAAAAAAAAAADgBAACAAAAAUgAAAHABAAACAAAAEAAAAAcAAAAAAAAAAAAAALwCAAAAAAAAAQICIlMAeQBzAHQAZQ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IAAAAnAAAAGAAAAAMAAAAAAAAAAAAAAAAAAAAlAAAADAAAAAMAAABMAAAAZAAAAAAAAAAAAAAA//////////8AAAAAFgAAAAAAAAA1AAAAIQDwAAAAAAAAAAAAAACAPwAAAAAAAAAAAACAPwAAAAAAAAAAAAAAAAAAAAAAAAAAAAAAAAAAAAAAAAAAJQAAAAwAAAAAAACAKAAAAAwAAAADAAAAJwAAABgAAAADAAAAAAAAAAAAAAAAAAAAJQAAAAwAAAADAAAATAAAAGQAAAAAAAAAAAAAAP//////////AAAAABYAAAAAAQAAAAAAACEA8AAAAAAAAAAAAAAAgD8AAAAAAAAAAAAAgD8AAAAAAAAAAAAAAAAAAAAAAAAAAAAAAAAAAAAAAAAAACUAAAAMAAAAAAAAgCgAAAAMAAAAAwAAACcAAAAYAAAAAwAAAAAAAAAAAAAAAAAAACUAAAAMAAAAAwAAAEwAAABkAAAAAAAAAAAAAAD//////////wABAAAWAAAAAAAAADUAAAAhAPAAAAAAAAAAAAAAAIA/AAAAAAAAAAAAAIA/AAAAAAAAAAAAAAAAAAAAAAAAAAAAAAAAAAAAAAAAAAAlAAAADAAAAAAAAIAoAAAADAAAAAMAAAAnAAAAGAAAAAMAAAAAAAAAAAAAAAAAAAAlAAAADAAAAAMAAABMAAAAZAAAAAAAAABLAAAA/wAAAEwAAAAAAAAASwAAAAABAAACAAAAIQDwAAAAAAAAAAAAAACAPwAAAAAAAAAAAACAPwAAAAAAAAAAAAAAAAAAAAAAAAAAAAAAAAAAAAAAAAAAJQAAAAwAAAAAAACAKAAAAAwAAAADAAAAJwAAABgAAAADAAAAAAAAAP///wAAAAAAJQAAAAwAAAADAAAATAAAAGQAAAAAAAAAFgAAAP8AAABKAAAAAAAAABYAAAAAAQAANQAAACEA8AAAAAAAAAAAAAAAgD8AAAAAAAAAAAAAgD8AAAAAAAAAAAAAAAAAAAAAAAAAAAAAAAAAAAAAAAAAACUAAAAMAAAAAAAAgCgAAAAMAAAAAwAAACcAAAAYAAAAAwAAAAAAAAD///8AAAAAACUAAAAMAAAAAwAAAEwAAABkAAAACQAAACcAAAAfAAAASgAAAAkAAAAnAAAAFwAAACQAAAAhAPAAAAAAAAAAAAAAAIA/AAAAAAAAAAAAAIA/AAAAAAAAAAAAAAAAAAAAAAAAAAAAAAAAAAAAAAAAAAAlAAAADAAAAAAAAIAoAAAADAAAAAMAAABSAAAAcAEAAAMAAADg////AAAAAAAAAAAAAAAAkAEAAAAAAAEAAAAAYQByAGkAYQB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AwAAABgAAAAMAAAAAAAAABIAAAAMAAAAAQAAABYAAAAMAAAACAAAAFQAAABUAAAACgAAACcAAAAeAAAASgAAAAEAAABVVY9BhfaOQQoAAABLAAAAAQAAAEwAAAAEAAAACQAAACcAAAAgAAAASwAAAFAAAABYAAAAFQAAABYAAAAMAAAAAAAAACUAAAAMAAAAAgAAACcAAAAYAAAABAAAAAAAAAD///8AAAAAACUAAAAMAAAABAAAAEwAAABkAAAAKQAAABkAAAD2AAAASgAAACkAAAAZAAAAzgAAADIAAAAhAPAAAAAAAAAAAAAAAIA/AAAAAAAAAAAAAIA/AAAAAAAAAAAAAAAAAAAAAAAAAAAAAAAAAAAAAAAAAAAlAAAADAAAAAAAAIAoAAAADAAAAAQAAAAnAAAAGAAAAAQAAAAAAAAA////AAAAAAAlAAAADAAAAAQAAABMAAAAZAAAACkAAAAZAAAA9gAAAEcAAAApAAAAGQAAAM4AAAAvAAAAIQDwAAAAAAAAAAAAAACAPwAAAAAAAAAAAACAPwAAAAAAAAAAAAAAAAAAAAAAAAAAAAAAAAAAAAAAAAAAJQAAAAwAAAAAAACAKAAAAAwAAAAEAAAAJwAAABgAAAAEAAAAAAAAAP///wAAAAAAJQAAAAwAAAAEAAAATAAAAGQAAAApAAAAMwAAAH0AAABHAAAAKQAAADMAAABVAAAAFQAAACEA8AAAAAAAAAAAAAAAgD8AAAAAAAAAAAAAgD8AAAAAAAAAAAAAAAAAAAAAAAAAAAAAAAAAAAAAAAAAACUAAAAMAAAAAAAAgCgAAAAMAAAABAAAAFIAAABwAQAABAAAAPD///8AAAAAAAAAAAAAAACQAQAAAAAAAQAAAABzAGUAZwBvAGUAIAB1A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EAAAAGAAAAAwAAAAAAAAAEgAAAAwAAAABAAAAHgAAABgAAAApAAAAMwAAAH4AAABIAAAAJQAAAAwAAAAEAAAAVAAAAIgAAAAqAAAAMwAAAHwAAABHAAAAAQAAAFVVj0GF9o5BKgAAADMAAAAKAAAATAAAAAAAAAAAAAAAAAAAAP//////////YAAAAEMAaABhAG4AZABhAG4ALgAgAE0ACgAAAAkAAAAIAAAACQAAAAkAAAAIAAAACQAAAAMAAAAEAAAADgAAAEsAAABAAAAAMAAAAAUAAAAgAAAAAQAAAAEAAAAQAAAAAAAAAAAAAAA4AQAAgAAAAAAAAAAAAAAAOAEAAIAAAAAlAAAADAAAAAIAAAAnAAAAGAAAAAUAAAAAAAAA////AAAAAAAlAAAADAAAAAUAAABMAAAAZAAAAAAAAABQAAAANwEAAHwAAAAAAAAAUAAAADgBAAAtAAAAIQDwAAAAAAAAAAAAAACAPwAAAAAAAAAAAACAPwAAAAAAAAAAAAAAAAAAAAAAAAAAAAAAAAAAAAAAAAAAJQAAAAwAAAAAAACAKAAAAAwAAAAFAAAAJwAAABgAAAAFAAAAAAAAAP///wAAAAAAJQAAAAwAAAAFAAAATAAAAGQAAAAJAAAAUAAAAP8AAABcAAAACQAAAFAAAAD3AAAADQAAACEA8AAAAAAAAAAAAAAAgD8AAAAAAAAAAAAAgD8AAAAAAAAAAAAAAAAAAAAAAAAAAAAAAAAAAAAAAAAAACUAAAAMAAAAAAAAgCgAAAAMAAAABQAAACUAAAAMAAAAAQAAABgAAAAMAAAAAAAAABIAAAAMAAAAAQAAAB4AAAAYAAAACQAAAFAAAAAAAQAAXQAAACUAAAAMAAAAAQAAAFQAAACIAAAACgAAAFAAAABIAAAAXAAAAAEAAABVVY9BhfaOQQoAAABQAAAACgAAAEwAAAAAAAAAAAAAAAAAAAD//////////2AAAABDAGgAYQBuAGQAYQBuAC4AIABNAAcAAAAHAAAABgAAAAcAAAAHAAAABgAAAAcAAAADAAAAAwAAAAoAAABLAAAAQAAAADAAAAAFAAAAIAAAAAEAAAABAAAAEAAAAAAAAAAAAAAAOAEAAIAAAAAAAAAAAAAAADgBAACAAAAAJQAAAAwAAAACAAAAJwAAABgAAAAFAAAAAAAAAP///wAAAAAAJQAAAAwAAAAFAAAATAAAAGQAAAAJAAAAYAAAAP8AAABsAAAACQAAAGAAAAD3AAAADQAAACEA8AAAAAAAAAAAAAAAgD8AAAAAAAAAAAAAgD8AAAAAAAAAAAAAAAAAAAAAAAAAAAAAAAAAAAAAAAAAACUAAAAMAAAAAAAAgCgAAAAMAAAABQAAACUAAAAMAAAAAQAAABgAAAAMAAAAAAAAABIAAAAMAAAAAQAAAB4AAAAYAAAACQAAAGAAAAAAAQAAbQAAACUAAAAMAAAAAQAAAFQAAABwAAAACgAAAGAAAAAtAAAAbAAAAAEAAABVVY9BhfaOQQoAAABgAAAABgAAAEwAAAAAAAAAAAAAAAAAAAD//////////1gAAABBAHUAdABoAG8AcgAHAAAABwAAAAQAAAAHAAAABwAAAAQAAABLAAAAQAAAADAAAAAFAAAAIAAAAAEAAAABAAAAEAAAAAAAAAAAAAAAOAEAAIAAAAAAAAAAAAAAADgBAACAAAAAJQAAAAwAAAACAAAAJwAAABgAAAAFAAAAAAAAAP///wAAAAAAJQAAAAwAAAAFAAAATAAAAGQAAAAJAAAAcAAAAC4BAAB8AAAACQAAAHAAAAAmAQAADQAAACEA8AAAAAAAAAAAAAAAgD8AAAAAAAAAAAAAgD8AAAAAAAAAAAAAAAAAAAAAAAAAAAAAAAAAAAAAAAAAACUAAAAMAAAAAAAAgCgAAAAMAAAABQAAACUAAAAMAAAAAQAAABgAAAAMAAAAAAAAABIAAAAMAAAAAQAAABYAAAAMAAAAAAAAAFQAAACMAQAACgAAAHAAAAAtAQAAfAAAAAEAAABVVY9BhfaOQQoAAABwAAAANQAAAEwAAAAEAAAACQAAAHAAAAAvAQAAfQAAALgAAABTAGkAZwBuAGUAZAAgAGIAeQA6ACAAdAByAHUAcwB0AF8ANwAzADMANAAyADgANwBiAC0AZAA0ADkAYwAtADQAMgBkADQALQA5ADcAZQBlAC0ANwA1ADQAMAA0AGMAZgBlAGEANABlAGMAAAAGAAAAAwAAAAcAAAAHAAAABgAAAAcAAAADAAAABwAAAAUAAAADAAAAAwAAAAQAAAAEAAAABwAAAAUAAAAEAAAABQAAAAYAAAAGAAAABgAAAAYAAAAGAAAABgAAAAYAAAAHAAAABAAAAAcAAAAGAAAABgAAAAUAAAAEAAAABgAAAAYAAAAHAAAABgAAAAQAAAAGAAAABgAAAAYAAAAGAAAABAAAAAYAAAAGAAAABgAAAAYAAAAGAAAABQAAAAQAAAAGAAAABgAAAAYAAAAGAAAABQAAABYAAAAMAAAAAAAAACUAAAAMAAAAAgAAAA4AAAAUAAAAAAAAABAAAAAUAAAA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R_NAND_NOR</vt:lpstr>
      <vt:lpstr>RAtioed_inverter</vt:lpstr>
      <vt:lpstr>Sensitivity_comparision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</dc:creator>
  <cp:lastModifiedBy>Chandan M</cp:lastModifiedBy>
  <dcterms:created xsi:type="dcterms:W3CDTF">2024-07-23T14:50:57Z</dcterms:created>
  <dcterms:modified xsi:type="dcterms:W3CDTF">2025-07-10T15:25:40Z</dcterms:modified>
</cp:coreProperties>
</file>