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<sst xmlns="http://schemas.openxmlformats.org/spreadsheetml/2006/main" count="32" uniqueCount="20">
  <si>
    <t>Distribution of Newspapers Demanded</t>
  </si>
  <si>
    <t>Demand</t>
  </si>
  <si>
    <t>Demand Probabilities</t>
  </si>
  <si>
    <t>Cumulative Probabilities</t>
  </si>
  <si>
    <t>Random-Digit Assignment</t>
  </si>
  <si>
    <t>Good</t>
  </si>
  <si>
    <t>Fair</t>
  </si>
  <si>
    <t>Poor</t>
  </si>
  <si>
    <t>Distribution of Type of Newsday</t>
  </si>
  <si>
    <t>Type of Newsday</t>
  </si>
  <si>
    <t>Probability</t>
  </si>
  <si>
    <t>Cumulative Probability</t>
  </si>
  <si>
    <t>Day</t>
  </si>
  <si>
    <t>Random Digits for Type of Newsday</t>
  </si>
  <si>
    <t>Random Digits for Demand</t>
  </si>
  <si>
    <t>Revenue from Sales</t>
  </si>
  <si>
    <t>Loss Profit from Excess Demand</t>
  </si>
  <si>
    <t>Salvage from Sale of Scrap</t>
  </si>
  <si>
    <t>Daily Profit</t>
  </si>
  <si>
    <t>Average Daily 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</si>
</sst>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2" numFmtId="0" xfId="0" applyBorder="1" applyFont="1"/>
    <xf borderId="6" fillId="0" fontId="1" numFmtId="0" xfId="0" applyAlignment="1" applyBorder="1" applyFont="1">
      <alignment horizontal="center" readingOrder="0"/>
    </xf>
    <xf borderId="6" fillId="2" fontId="3" numFmtId="0" xfId="0" applyAlignment="1" applyBorder="1" applyFill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1" fillId="0" fontId="1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 t="s">
        <v>1</v>
      </c>
      <c r="B2" s="1" t="s">
        <v>2</v>
      </c>
      <c r="C2" s="2"/>
      <c r="D2" s="3"/>
      <c r="E2" s="1" t="s">
        <v>3</v>
      </c>
      <c r="F2" s="2"/>
      <c r="G2" s="3"/>
      <c r="H2" s="1" t="s">
        <v>4</v>
      </c>
      <c r="I2" s="2"/>
      <c r="J2" s="2"/>
      <c r="K2" s="2"/>
      <c r="L2" s="2"/>
      <c r="M2" s="3"/>
    </row>
    <row r="3">
      <c r="A3" s="5"/>
      <c r="B3" s="6" t="s">
        <v>5</v>
      </c>
      <c r="C3" s="6" t="s">
        <v>6</v>
      </c>
      <c r="D3" s="6" t="s">
        <v>7</v>
      </c>
      <c r="E3" s="6" t="s">
        <v>5</v>
      </c>
      <c r="F3" s="6" t="s">
        <v>6</v>
      </c>
      <c r="G3" s="6" t="s">
        <v>7</v>
      </c>
      <c r="H3" s="1" t="s">
        <v>5</v>
      </c>
      <c r="I3" s="3"/>
      <c r="J3" s="1" t="s">
        <v>6</v>
      </c>
      <c r="K3" s="3"/>
      <c r="L3" s="1" t="s">
        <v>7</v>
      </c>
      <c r="M3" s="3"/>
    </row>
    <row r="4">
      <c r="A4" s="7">
        <v>40.0</v>
      </c>
      <c r="B4" s="7">
        <v>0.03</v>
      </c>
      <c r="C4" s="7">
        <v>0.1</v>
      </c>
      <c r="D4" s="7">
        <v>0.44</v>
      </c>
      <c r="E4" s="8">
        <v>0.03</v>
      </c>
      <c r="F4" s="8">
        <v>0.1</v>
      </c>
      <c r="G4" s="8">
        <v>0.44</v>
      </c>
      <c r="H4" s="8">
        <v>0.0</v>
      </c>
      <c r="I4" s="8">
        <v>3.0</v>
      </c>
      <c r="J4" s="8">
        <v>0.0</v>
      </c>
      <c r="K4" s="8">
        <v>1.0</v>
      </c>
      <c r="L4" s="8">
        <v>0.0</v>
      </c>
      <c r="M4" s="8">
        <v>44.0</v>
      </c>
    </row>
    <row r="5">
      <c r="A5" s="7">
        <v>50.0</v>
      </c>
      <c r="B5" s="7">
        <v>0.05</v>
      </c>
      <c r="C5" s="7">
        <v>0.18</v>
      </c>
      <c r="D5" s="7">
        <v>0.22</v>
      </c>
      <c r="E5" s="8">
        <v>0.08</v>
      </c>
      <c r="F5" s="8">
        <v>0.28</v>
      </c>
      <c r="G5" s="8">
        <v>0.66</v>
      </c>
      <c r="H5" s="8">
        <v>4.0</v>
      </c>
      <c r="I5" s="8">
        <v>8.0</v>
      </c>
      <c r="J5" s="8">
        <v>2.0</v>
      </c>
      <c r="K5" s="8">
        <v>28.0</v>
      </c>
      <c r="L5" s="8">
        <v>45.0</v>
      </c>
      <c r="M5" s="8">
        <v>66.0</v>
      </c>
    </row>
    <row r="6">
      <c r="A6" s="7">
        <v>60.0</v>
      </c>
      <c r="B6" s="7">
        <v>0.15</v>
      </c>
      <c r="C6" s="7">
        <v>0.4</v>
      </c>
      <c r="D6" s="7">
        <v>0.16</v>
      </c>
      <c r="E6" s="8">
        <v>0.23</v>
      </c>
      <c r="F6" s="8">
        <v>0.68</v>
      </c>
      <c r="G6" s="8">
        <v>0.82</v>
      </c>
      <c r="H6" s="8">
        <v>9.0</v>
      </c>
      <c r="I6" s="8">
        <v>23.0</v>
      </c>
      <c r="J6" s="8">
        <v>29.0</v>
      </c>
      <c r="K6" s="8">
        <v>68.0</v>
      </c>
      <c r="L6" s="8">
        <v>67.0</v>
      </c>
      <c r="M6" s="8">
        <v>82.0</v>
      </c>
    </row>
    <row r="7">
      <c r="A7" s="7">
        <v>70.0</v>
      </c>
      <c r="B7" s="7">
        <v>0.2</v>
      </c>
      <c r="C7" s="7">
        <v>0.2</v>
      </c>
      <c r="D7" s="7">
        <v>0.12</v>
      </c>
      <c r="E7" s="8">
        <v>0.43</v>
      </c>
      <c r="F7" s="8">
        <v>0.88</v>
      </c>
      <c r="G7" s="8">
        <v>0.94</v>
      </c>
      <c r="H7" s="8">
        <v>24.0</v>
      </c>
      <c r="I7" s="8">
        <v>43.0</v>
      </c>
      <c r="J7" s="8">
        <v>69.0</v>
      </c>
      <c r="K7" s="8">
        <v>88.0</v>
      </c>
      <c r="L7" s="8">
        <v>83.0</v>
      </c>
      <c r="M7" s="8">
        <v>94.0</v>
      </c>
    </row>
    <row r="8">
      <c r="A8" s="7">
        <v>80.0</v>
      </c>
      <c r="B8" s="7">
        <v>0.35</v>
      </c>
      <c r="C8" s="7">
        <v>0.08</v>
      </c>
      <c r="D8" s="7">
        <v>0.06</v>
      </c>
      <c r="E8" s="8">
        <v>0.78</v>
      </c>
      <c r="F8" s="8">
        <v>0.96</v>
      </c>
      <c r="G8" s="8">
        <v>1.0</v>
      </c>
      <c r="H8" s="8">
        <v>44.0</v>
      </c>
      <c r="I8" s="8">
        <v>78.0</v>
      </c>
      <c r="J8" s="8">
        <v>89.0</v>
      </c>
      <c r="K8" s="8">
        <v>96.0</v>
      </c>
      <c r="L8" s="8">
        <v>95.0</v>
      </c>
      <c r="M8" s="8">
        <v>99.0</v>
      </c>
    </row>
    <row r="9">
      <c r="A9" s="7">
        <v>90.0</v>
      </c>
      <c r="B9" s="7">
        <v>0.15</v>
      </c>
      <c r="C9" s="7">
        <v>0.04</v>
      </c>
      <c r="D9" s="7">
        <v>0.0</v>
      </c>
      <c r="E9" s="8">
        <v>0.93</v>
      </c>
      <c r="F9" s="8">
        <v>1.0</v>
      </c>
      <c r="G9" s="8">
        <v>1.0</v>
      </c>
      <c r="H9" s="8">
        <v>79.0</v>
      </c>
      <c r="I9" s="8">
        <v>93.0</v>
      </c>
      <c r="J9" s="8">
        <v>97.0</v>
      </c>
      <c r="K9" s="8">
        <v>99.0</v>
      </c>
      <c r="L9" s="9"/>
      <c r="M9" s="9"/>
    </row>
    <row r="10">
      <c r="A10" s="7">
        <v>100.0</v>
      </c>
      <c r="B10" s="7">
        <v>0.07</v>
      </c>
      <c r="C10" s="7">
        <v>0.0</v>
      </c>
      <c r="D10" s="7">
        <v>0.0</v>
      </c>
      <c r="E10" s="8">
        <v>1.0</v>
      </c>
      <c r="F10" s="8">
        <v>1.0</v>
      </c>
      <c r="G10" s="8">
        <v>1.0</v>
      </c>
      <c r="H10" s="8">
        <v>94.0</v>
      </c>
      <c r="I10" s="8">
        <v>99.0</v>
      </c>
      <c r="J10" s="9"/>
      <c r="K10" s="9"/>
      <c r="L10" s="9"/>
      <c r="M10" s="9"/>
    </row>
    <row r="12">
      <c r="A12" s="1" t="s">
        <v>8</v>
      </c>
      <c r="B12" s="2"/>
      <c r="C12" s="2"/>
      <c r="D12" s="2"/>
      <c r="E12" s="3"/>
    </row>
    <row r="13">
      <c r="A13" s="10" t="s">
        <v>9</v>
      </c>
      <c r="B13" s="10" t="s">
        <v>10</v>
      </c>
      <c r="C13" s="10" t="s">
        <v>11</v>
      </c>
      <c r="D13" s="1" t="s">
        <v>4</v>
      </c>
      <c r="E13" s="3"/>
    </row>
    <row r="14">
      <c r="A14" s="7" t="s">
        <v>5</v>
      </c>
      <c r="B14" s="7">
        <v>0.35</v>
      </c>
      <c r="C14" s="9">
        <f>B14</f>
        <v>0.35</v>
      </c>
      <c r="D14" s="8">
        <v>0.0</v>
      </c>
      <c r="E14" s="8">
        <v>35.0</v>
      </c>
    </row>
    <row r="15">
      <c r="A15" s="7" t="s">
        <v>6</v>
      </c>
      <c r="B15" s="7">
        <v>0.45</v>
      </c>
      <c r="C15" s="9">
        <f t="shared" ref="C15:C16" si="1">C14+B15</f>
        <v>0.8</v>
      </c>
      <c r="D15" s="8">
        <v>36.0</v>
      </c>
      <c r="E15" s="8">
        <v>80.0</v>
      </c>
    </row>
    <row r="16">
      <c r="A16" s="7" t="s">
        <v>7</v>
      </c>
      <c r="B16" s="7">
        <v>0.2</v>
      </c>
      <c r="C16" s="9">
        <f t="shared" si="1"/>
        <v>1</v>
      </c>
      <c r="D16" s="8">
        <v>81.0</v>
      </c>
      <c r="E16" s="8">
        <v>99.0</v>
      </c>
    </row>
    <row r="18">
      <c r="A18" s="10" t="s">
        <v>12</v>
      </c>
      <c r="B18" s="10" t="s">
        <v>13</v>
      </c>
      <c r="C18" s="10" t="s">
        <v>9</v>
      </c>
      <c r="D18" s="10" t="s">
        <v>14</v>
      </c>
      <c r="E18" s="10" t="s">
        <v>1</v>
      </c>
      <c r="F18" s="10" t="s">
        <v>15</v>
      </c>
      <c r="G18" s="10" t="s">
        <v>16</v>
      </c>
      <c r="H18" s="10" t="s">
        <v>17</v>
      </c>
      <c r="I18" s="10" t="s">
        <v>18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8">
        <v>1.0</v>
      </c>
      <c r="B19" s="9">
        <f t="shared" ref="B19:B38" si="2">RANDBETWEEN(1,100)</f>
        <v>3</v>
      </c>
      <c r="C19" s="9" t="str">
        <f>LOOKUP(B19,D14:E16,A14:A16)</f>
        <v>Good</v>
      </c>
      <c r="D19" s="9">
        <f t="shared" ref="D19:D38" si="3">RANDBETWEEN(1,100)</f>
        <v>21</v>
      </c>
      <c r="E19" s="9">
        <f>IF(C19="Good", LOOKUP(D19, H4:I10, A4:A10), IF(C19="Fair", LOOKUP(D19, J4:K10, A4:A10), IF(C19="Poor", LOOKUP(D19, L4:M10, A4:A10), "NA")))
</f>
        <v>60</v>
      </c>
      <c r="F19" s="9">
        <f t="shared" ref="F19:F38" si="4">MIN(E19, 70) * 0.5</f>
        <v>30</v>
      </c>
      <c r="G19" s="9">
        <f t="shared" ref="G19:G38" si="5">IF(E19&gt;70, (E19-70) * 0.17, 0)</f>
        <v>0</v>
      </c>
      <c r="H19" s="9">
        <f t="shared" ref="H19:H38" si="6">IF(E19&lt;70, (70-E19) * 0.05, 0)</f>
        <v>0.5</v>
      </c>
      <c r="I19" s="9">
        <f t="shared" ref="I19:I38" si="7">F19-0.33-G19+H19</f>
        <v>30.17</v>
      </c>
    </row>
    <row r="20">
      <c r="A20" s="8">
        <v>2.0</v>
      </c>
      <c r="B20" s="9">
        <f t="shared" si="2"/>
        <v>96</v>
      </c>
      <c r="C20" s="9" t="str">
        <f>LOOKUP(B20,D14:E16,A14:A16)</f>
        <v>Poor</v>
      </c>
      <c r="D20" s="9">
        <f t="shared" si="3"/>
        <v>33</v>
      </c>
      <c r="E20" s="9">
        <f>IF(C20="Good", LOOKUP(D20, H4:I10, A4:A10), IF(C20="Fair", LOOKUP(D20, J4:K10, A4:A10), IF(C20="Poor", LOOKUP(D20, L4:M10, A4:A10), "NA")))
</f>
        <v>40</v>
      </c>
      <c r="F20" s="9">
        <f t="shared" si="4"/>
        <v>20</v>
      </c>
      <c r="G20" s="9">
        <f t="shared" si="5"/>
        <v>0</v>
      </c>
      <c r="H20" s="9">
        <f t="shared" si="6"/>
        <v>1.5</v>
      </c>
      <c r="I20" s="9">
        <f t="shared" si="7"/>
        <v>21.17</v>
      </c>
    </row>
    <row r="21">
      <c r="A21" s="8">
        <v>3.0</v>
      </c>
      <c r="B21" s="9">
        <f t="shared" si="2"/>
        <v>70</v>
      </c>
      <c r="C21" s="9" t="str">
        <f>LOOKUP(B21,D14:E16,A14:A16)</f>
        <v>Fair</v>
      </c>
      <c r="D21" s="9">
        <f t="shared" si="3"/>
        <v>76</v>
      </c>
      <c r="E21" s="9">
        <f>IF(C21="Good", LOOKUP(D21, H4:I10, A4:A10), IF(C21="Fair", LOOKUP(D21, J4:K10, A4:A10), IF(C21="Poor", LOOKUP(D21, L4:M10, A4:A10), "NA")))
</f>
        <v>70</v>
      </c>
      <c r="F21" s="9">
        <f t="shared" si="4"/>
        <v>35</v>
      </c>
      <c r="G21" s="9">
        <f t="shared" si="5"/>
        <v>0</v>
      </c>
      <c r="H21" s="9">
        <f t="shared" si="6"/>
        <v>0</v>
      </c>
      <c r="I21" s="9">
        <f t="shared" si="7"/>
        <v>34.67</v>
      </c>
    </row>
    <row r="22">
      <c r="A22" s="8">
        <v>4.0</v>
      </c>
      <c r="B22" s="9">
        <f t="shared" si="2"/>
        <v>12</v>
      </c>
      <c r="C22" s="9" t="str">
        <f>LOOKUP(B22,D14:E16,A14:A16)</f>
        <v>Good</v>
      </c>
      <c r="D22" s="9">
        <f t="shared" si="3"/>
        <v>54</v>
      </c>
      <c r="E22" s="9">
        <f>IF(C22="Good", LOOKUP(D22, H4:I10, A4:A10), IF(C22="Fair", LOOKUP(D22, J4:K10, A4:A10), IF(C22="Poor", LOOKUP(D22, L4:M10, A4:A10), "NA")))
</f>
        <v>80</v>
      </c>
      <c r="F22" s="9">
        <f t="shared" si="4"/>
        <v>35</v>
      </c>
      <c r="G22" s="9">
        <f t="shared" si="5"/>
        <v>1.7</v>
      </c>
      <c r="H22" s="9">
        <f t="shared" si="6"/>
        <v>0</v>
      </c>
      <c r="I22" s="9">
        <f t="shared" si="7"/>
        <v>32.97</v>
      </c>
    </row>
    <row r="23">
      <c r="A23" s="8">
        <v>5.0</v>
      </c>
      <c r="B23" s="9">
        <f t="shared" si="2"/>
        <v>52</v>
      </c>
      <c r="C23" s="9" t="str">
        <f>LOOKUP(B23,D14:E16,A14:A16)</f>
        <v>Fair</v>
      </c>
      <c r="D23" s="9">
        <f t="shared" si="3"/>
        <v>83</v>
      </c>
      <c r="E23" s="9">
        <f>IF(C23="Good", LOOKUP(D23, H4:I10, A4:A10), IF(C23="Fair", LOOKUP(D23, J4:K10, A4:A10), IF(C23="Poor", LOOKUP(D23, L4:M10, A4:A10), "NA")))
</f>
        <v>70</v>
      </c>
      <c r="F23" s="9">
        <f t="shared" si="4"/>
        <v>35</v>
      </c>
      <c r="G23" s="9">
        <f t="shared" si="5"/>
        <v>0</v>
      </c>
      <c r="H23" s="9">
        <f t="shared" si="6"/>
        <v>0</v>
      </c>
      <c r="I23" s="9">
        <f t="shared" si="7"/>
        <v>34.67</v>
      </c>
    </row>
    <row r="24">
      <c r="A24" s="8">
        <v>6.0</v>
      </c>
      <c r="B24" s="9">
        <f t="shared" si="2"/>
        <v>18</v>
      </c>
      <c r="C24" s="9" t="str">
        <f>LOOKUP(B24,D14:E16,A14:A16)</f>
        <v>Good</v>
      </c>
      <c r="D24" s="9">
        <f t="shared" si="3"/>
        <v>49</v>
      </c>
      <c r="E24" s="9">
        <f>IF(C24="Good", LOOKUP(D24, H4:I10, A4:A10), IF(C24="Fair", LOOKUP(D24, J4:K10, A4:A10), IF(C24="Poor", LOOKUP(D24, L4:M10, A4:A10), "NA")))
</f>
        <v>80</v>
      </c>
      <c r="F24" s="9">
        <f t="shared" si="4"/>
        <v>35</v>
      </c>
      <c r="G24" s="9">
        <f t="shared" si="5"/>
        <v>1.7</v>
      </c>
      <c r="H24" s="9">
        <f t="shared" si="6"/>
        <v>0</v>
      </c>
      <c r="I24" s="9">
        <f t="shared" si="7"/>
        <v>32.97</v>
      </c>
    </row>
    <row r="25">
      <c r="A25" s="8">
        <v>7.0</v>
      </c>
      <c r="B25" s="9">
        <f t="shared" si="2"/>
        <v>22</v>
      </c>
      <c r="C25" s="9" t="str">
        <f>LOOKUP(B25,D14:E16,A14:A16)</f>
        <v>Good</v>
      </c>
      <c r="D25" s="9">
        <f t="shared" si="3"/>
        <v>92</v>
      </c>
      <c r="E25" s="9">
        <f>IF(C25="Good", LOOKUP(D25, H4:I10, A4:A10), IF(C25="Fair", LOOKUP(D25, J4:K10, A4:A10), IF(C25="Poor", LOOKUP(D25, L4:M10, A4:A10), "NA")))
</f>
        <v>90</v>
      </c>
      <c r="F25" s="9">
        <f t="shared" si="4"/>
        <v>35</v>
      </c>
      <c r="G25" s="9">
        <f t="shared" si="5"/>
        <v>3.4</v>
      </c>
      <c r="H25" s="9">
        <f t="shared" si="6"/>
        <v>0</v>
      </c>
      <c r="I25" s="9">
        <f t="shared" si="7"/>
        <v>31.27</v>
      </c>
    </row>
    <row r="26">
      <c r="A26" s="8">
        <v>8.0</v>
      </c>
      <c r="B26" s="9">
        <f t="shared" si="2"/>
        <v>25</v>
      </c>
      <c r="C26" s="9" t="str">
        <f>LOOKUP(B26,D14:E16,A14:A16)</f>
        <v>Good</v>
      </c>
      <c r="D26" s="9">
        <f t="shared" si="3"/>
        <v>79</v>
      </c>
      <c r="E26" s="9">
        <f>IF(C26="Good", LOOKUP(D26, H4:I10, A4:A10), IF(C26="Fair", LOOKUP(D26, J4:K10, A4:A10), IF(C26="Poor", LOOKUP(D26, L4:M10, A4:A10), "NA")))
</f>
        <v>90</v>
      </c>
      <c r="F26" s="9">
        <f t="shared" si="4"/>
        <v>35</v>
      </c>
      <c r="G26" s="9">
        <f t="shared" si="5"/>
        <v>3.4</v>
      </c>
      <c r="H26" s="9">
        <f t="shared" si="6"/>
        <v>0</v>
      </c>
      <c r="I26" s="9">
        <f t="shared" si="7"/>
        <v>31.27</v>
      </c>
    </row>
    <row r="27">
      <c r="A27" s="8">
        <v>9.0</v>
      </c>
      <c r="B27" s="9">
        <f t="shared" si="2"/>
        <v>39</v>
      </c>
      <c r="C27" s="9" t="str">
        <f>LOOKUP(B27,D14:E16,A14:A16)</f>
        <v>Fair</v>
      </c>
      <c r="D27" s="9">
        <f t="shared" si="3"/>
        <v>95</v>
      </c>
      <c r="E27" s="9">
        <f>IF(C27="Good", LOOKUP(D27, H4:I10, A4:A10), IF(C27="Fair", LOOKUP(D27, J4:K10, A4:A10), IF(C27="Poor", LOOKUP(D27, L4:M10, A4:A10), "NA")))
</f>
        <v>80</v>
      </c>
      <c r="F27" s="9">
        <f t="shared" si="4"/>
        <v>35</v>
      </c>
      <c r="G27" s="9">
        <f t="shared" si="5"/>
        <v>1.7</v>
      </c>
      <c r="H27" s="9">
        <f t="shared" si="6"/>
        <v>0</v>
      </c>
      <c r="I27" s="9">
        <f t="shared" si="7"/>
        <v>32.97</v>
      </c>
    </row>
    <row r="28">
      <c r="A28" s="8">
        <v>10.0</v>
      </c>
      <c r="B28" s="9">
        <f t="shared" si="2"/>
        <v>21</v>
      </c>
      <c r="C28" s="9" t="str">
        <f>LOOKUP(B28,D14:E16,A14:A16)</f>
        <v>Good</v>
      </c>
      <c r="D28" s="9">
        <f t="shared" si="3"/>
        <v>99</v>
      </c>
      <c r="E28" s="9">
        <f>IF(C28="Good", LOOKUP(D28, H4:I10, A4:A10), IF(C28="Fair", LOOKUP(D28, J4:K10, A4:A10), IF(C28="Poor", LOOKUP(D28, L4:M10, A4:A10), "NA")))
</f>
        <v>100</v>
      </c>
      <c r="F28" s="9">
        <f t="shared" si="4"/>
        <v>35</v>
      </c>
      <c r="G28" s="9">
        <f t="shared" si="5"/>
        <v>5.1</v>
      </c>
      <c r="H28" s="9">
        <f t="shared" si="6"/>
        <v>0</v>
      </c>
      <c r="I28" s="9">
        <f t="shared" si="7"/>
        <v>29.57</v>
      </c>
    </row>
    <row r="29">
      <c r="A29" s="8">
        <v>11.0</v>
      </c>
      <c r="B29" s="9">
        <f t="shared" si="2"/>
        <v>49</v>
      </c>
      <c r="C29" s="9" t="str">
        <f>LOOKUP(B29,D14:E16,A14:A16)</f>
        <v>Fair</v>
      </c>
      <c r="D29" s="9">
        <f t="shared" si="3"/>
        <v>79</v>
      </c>
      <c r="E29" s="9">
        <f>IF(C29="Good", LOOKUP(D29, H4:I10, A4:A10), IF(C29="Fair", LOOKUP(D29, J4:K10, A4:A10), IF(C29="Poor", LOOKUP(D29, L4:M10, A4:A10), "NA")))
</f>
        <v>70</v>
      </c>
      <c r="F29" s="9">
        <f t="shared" si="4"/>
        <v>35</v>
      </c>
      <c r="G29" s="9">
        <f t="shared" si="5"/>
        <v>0</v>
      </c>
      <c r="H29" s="9">
        <f t="shared" si="6"/>
        <v>0</v>
      </c>
      <c r="I29" s="9">
        <f t="shared" si="7"/>
        <v>34.67</v>
      </c>
    </row>
    <row r="30">
      <c r="A30" s="8">
        <v>12.0</v>
      </c>
      <c r="B30" s="9">
        <f t="shared" si="2"/>
        <v>39</v>
      </c>
      <c r="C30" s="9" t="str">
        <f>LOOKUP(B30,D14:E16,A14:A16)</f>
        <v>Fair</v>
      </c>
      <c r="D30" s="9">
        <f t="shared" si="3"/>
        <v>19</v>
      </c>
      <c r="E30" s="9">
        <f>IF(C30="Good", LOOKUP(D30, H4:I10, A4:A10), IF(C30="Fair", LOOKUP(D30, J4:K10, A4:A10), IF(C30="Poor", LOOKUP(D30, L4:M10, A4:A10), "NA")))
</f>
        <v>50</v>
      </c>
      <c r="F30" s="9">
        <f t="shared" si="4"/>
        <v>25</v>
      </c>
      <c r="G30" s="9">
        <f t="shared" si="5"/>
        <v>0</v>
      </c>
      <c r="H30" s="9">
        <f t="shared" si="6"/>
        <v>1</v>
      </c>
      <c r="I30" s="9">
        <f t="shared" si="7"/>
        <v>25.67</v>
      </c>
    </row>
    <row r="31">
      <c r="A31" s="8">
        <v>13.0</v>
      </c>
      <c r="B31" s="9">
        <f t="shared" si="2"/>
        <v>42</v>
      </c>
      <c r="C31" s="9" t="str">
        <f>LOOKUP(B31,D14:E16,A14:A16)</f>
        <v>Fair</v>
      </c>
      <c r="D31" s="9">
        <f t="shared" si="3"/>
        <v>32</v>
      </c>
      <c r="E31" s="9">
        <f>IF(C31="Good", LOOKUP(D31, H4:I10, A4:A10), IF(C31="Fair", LOOKUP(D31, J4:K10, A4:A10), IF(C31="Poor", LOOKUP(D31, L4:M10, A4:A10), "NA")))
</f>
        <v>60</v>
      </c>
      <c r="F31" s="9">
        <f t="shared" si="4"/>
        <v>30</v>
      </c>
      <c r="G31" s="9">
        <f t="shared" si="5"/>
        <v>0</v>
      </c>
      <c r="H31" s="9">
        <f t="shared" si="6"/>
        <v>0.5</v>
      </c>
      <c r="I31" s="9">
        <f t="shared" si="7"/>
        <v>30.17</v>
      </c>
    </row>
    <row r="32">
      <c r="A32" s="8">
        <v>14.0</v>
      </c>
      <c r="B32" s="9">
        <f t="shared" si="2"/>
        <v>82</v>
      </c>
      <c r="C32" s="9" t="str">
        <f>LOOKUP(B32,D14:E16,A14:A16)</f>
        <v>Poor</v>
      </c>
      <c r="D32" s="9">
        <f t="shared" si="3"/>
        <v>10</v>
      </c>
      <c r="E32" s="9">
        <f>IF(C32="Good", LOOKUP(D32, H4:I10, A4:A10), IF(C32="Fair", LOOKUP(D32, J4:K10, A4:A10), IF(C32="Poor", LOOKUP(D32, L4:M10, A4:A10), "NA")))
</f>
        <v>40</v>
      </c>
      <c r="F32" s="9">
        <f t="shared" si="4"/>
        <v>20</v>
      </c>
      <c r="G32" s="9">
        <f t="shared" si="5"/>
        <v>0</v>
      </c>
      <c r="H32" s="9">
        <f t="shared" si="6"/>
        <v>1.5</v>
      </c>
      <c r="I32" s="9">
        <f t="shared" si="7"/>
        <v>21.17</v>
      </c>
    </row>
    <row r="33">
      <c r="A33" s="8">
        <v>15.0</v>
      </c>
      <c r="B33" s="9">
        <f t="shared" si="2"/>
        <v>39</v>
      </c>
      <c r="C33" s="9" t="str">
        <f>LOOKUP(B33,D14:E16,A14:A16)</f>
        <v>Fair</v>
      </c>
      <c r="D33" s="9">
        <f t="shared" si="3"/>
        <v>13</v>
      </c>
      <c r="E33" s="9">
        <f>IF(C33="Good", LOOKUP(D33, H4:I10, A4:A10), IF(C33="Fair", LOOKUP(D33, J4:K10, A4:A10), IF(C33="Poor", LOOKUP(D33, L4:M10, A4:A10), "NA")))
</f>
        <v>50</v>
      </c>
      <c r="F33" s="9">
        <f t="shared" si="4"/>
        <v>25</v>
      </c>
      <c r="G33" s="9">
        <f t="shared" si="5"/>
        <v>0</v>
      </c>
      <c r="H33" s="9">
        <f t="shared" si="6"/>
        <v>1</v>
      </c>
      <c r="I33" s="9">
        <f t="shared" si="7"/>
        <v>25.67</v>
      </c>
    </row>
    <row r="34">
      <c r="A34" s="8">
        <v>16.0</v>
      </c>
      <c r="B34" s="9">
        <f t="shared" si="2"/>
        <v>52</v>
      </c>
      <c r="C34" s="9" t="str">
        <f>LOOKUP(B34,D14:E16,A14:A16)</f>
        <v>Fair</v>
      </c>
      <c r="D34" s="9">
        <f t="shared" si="3"/>
        <v>19</v>
      </c>
      <c r="E34" s="9">
        <f>IF(C34="Good", LOOKUP(D34, H4:I10, A4:A10), IF(C34="Fair", LOOKUP(D34, J4:K10, A4:A10), IF(C34="Poor", LOOKUP(D34, L4:M10, A4:A10), "NA")))
</f>
        <v>50</v>
      </c>
      <c r="F34" s="9">
        <f t="shared" si="4"/>
        <v>25</v>
      </c>
      <c r="G34" s="9">
        <f t="shared" si="5"/>
        <v>0</v>
      </c>
      <c r="H34" s="9">
        <f t="shared" si="6"/>
        <v>1</v>
      </c>
      <c r="I34" s="9">
        <f t="shared" si="7"/>
        <v>25.67</v>
      </c>
    </row>
    <row r="35">
      <c r="A35" s="8">
        <v>17.0</v>
      </c>
      <c r="B35" s="9">
        <f t="shared" si="2"/>
        <v>94</v>
      </c>
      <c r="C35" s="9" t="str">
        <f>LOOKUP(B35,D14:E16,A14:A16)</f>
        <v>Poor</v>
      </c>
      <c r="D35" s="9">
        <f t="shared" si="3"/>
        <v>45</v>
      </c>
      <c r="E35" s="9">
        <f>IF(C35="Good", LOOKUP(D35, H4:I10, A4:A10), IF(C35="Fair", LOOKUP(D35, J4:K10, A4:A10), IF(C35="Poor", LOOKUP(D35, L4:M10, A4:A10), "NA")))
</f>
        <v>50</v>
      </c>
      <c r="F35" s="9">
        <f t="shared" si="4"/>
        <v>25</v>
      </c>
      <c r="G35" s="9">
        <f t="shared" si="5"/>
        <v>0</v>
      </c>
      <c r="H35" s="9">
        <f t="shared" si="6"/>
        <v>1</v>
      </c>
      <c r="I35" s="9">
        <f t="shared" si="7"/>
        <v>25.67</v>
      </c>
    </row>
    <row r="36">
      <c r="A36" s="8">
        <v>18.0</v>
      </c>
      <c r="B36" s="9">
        <f t="shared" si="2"/>
        <v>58</v>
      </c>
      <c r="C36" s="9" t="str">
        <f>LOOKUP(B36,D14:E16,A14:A16)</f>
        <v>Fair</v>
      </c>
      <c r="D36" s="9">
        <f t="shared" si="3"/>
        <v>63</v>
      </c>
      <c r="E36" s="9">
        <f>IF(C36="Good", LOOKUP(D36, H4:I10, A4:A10), IF(C36="Fair", LOOKUP(D36, J4:K10, A4:A10), IF(C36="Poor", LOOKUP(D36, L4:M10, A4:A10), "NA")))
</f>
        <v>60</v>
      </c>
      <c r="F36" s="9">
        <f t="shared" si="4"/>
        <v>30</v>
      </c>
      <c r="G36" s="9">
        <f t="shared" si="5"/>
        <v>0</v>
      </c>
      <c r="H36" s="9">
        <f t="shared" si="6"/>
        <v>0.5</v>
      </c>
      <c r="I36" s="9">
        <f t="shared" si="7"/>
        <v>30.17</v>
      </c>
    </row>
    <row r="37">
      <c r="A37" s="8">
        <v>19.0</v>
      </c>
      <c r="B37" s="9">
        <f t="shared" si="2"/>
        <v>98</v>
      </c>
      <c r="C37" s="9" t="str">
        <f>LOOKUP(B37,D14:E16,A14:A16)</f>
        <v>Poor</v>
      </c>
      <c r="D37" s="9">
        <f t="shared" si="3"/>
        <v>29</v>
      </c>
      <c r="E37" s="9">
        <f>IF(C37="Good", LOOKUP(D37, H4:I10, A4:A10), IF(C37="Fair", LOOKUP(D37, J4:K10, A4:A10), IF(C37="Poor", LOOKUP(D37, L4:M10, A4:A10), "NA")))
</f>
        <v>40</v>
      </c>
      <c r="F37" s="9">
        <f t="shared" si="4"/>
        <v>20</v>
      </c>
      <c r="G37" s="9">
        <f t="shared" si="5"/>
        <v>0</v>
      </c>
      <c r="H37" s="9">
        <f t="shared" si="6"/>
        <v>1.5</v>
      </c>
      <c r="I37" s="9">
        <f t="shared" si="7"/>
        <v>21.17</v>
      </c>
    </row>
    <row r="38">
      <c r="A38" s="8">
        <v>20.0</v>
      </c>
      <c r="B38" s="9">
        <f t="shared" si="2"/>
        <v>55</v>
      </c>
      <c r="C38" s="9" t="str">
        <f>LOOKUP(B38,D14:E16,A14:A16)</f>
        <v>Fair</v>
      </c>
      <c r="D38" s="9">
        <f t="shared" si="3"/>
        <v>71</v>
      </c>
      <c r="E38" s="9">
        <f>IF(C38="Good", LOOKUP(D38, H4:I10, A4:A10), IF(C38="Fair", LOOKUP(D38, J4:K10, A4:A10), IF(C38="Poor", LOOKUP(D38, L4:M10, A4:A10), "NA")))
</f>
        <v>70</v>
      </c>
      <c r="F38" s="9">
        <f t="shared" si="4"/>
        <v>35</v>
      </c>
      <c r="G38" s="9">
        <f t="shared" si="5"/>
        <v>0</v>
      </c>
      <c r="H38" s="9">
        <f t="shared" si="6"/>
        <v>0</v>
      </c>
      <c r="I38" s="9">
        <f t="shared" si="7"/>
        <v>34.67</v>
      </c>
    </row>
    <row r="40">
      <c r="A40" s="12"/>
      <c r="B40" s="12"/>
      <c r="C40" s="12"/>
      <c r="D40" s="12"/>
      <c r="E40" s="12"/>
      <c r="F40" s="12"/>
      <c r="G40" s="12"/>
      <c r="H40" s="13" t="s">
        <v>19</v>
      </c>
      <c r="I40" s="14">
        <f>AVERAGE(I19:I38)</f>
        <v>29.32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</sheetData>
  <mergeCells count="10">
    <mergeCell ref="B2:D2"/>
    <mergeCell ref="A12:E12"/>
    <mergeCell ref="D13:E13"/>
    <mergeCell ref="A1:M1"/>
    <mergeCell ref="A2:A3"/>
    <mergeCell ref="E2:G2"/>
    <mergeCell ref="H2:M2"/>
    <mergeCell ref="H3:I3"/>
    <mergeCell ref="J3:K3"/>
    <mergeCell ref="L3:M3"/>
  </mergeCells>
  <drawing r:id="rId1"/>
</worksheet>
</file>