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Ex2.xml" ContentType="application/vnd.ms-office.chartex+xml"/>
  <Override PartName="/xl/charts/style18.xml" ContentType="application/vnd.ms-office.chartstyle+xml"/>
  <Override PartName="/xl/charts/colors18.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19.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6.xml" ContentType="application/vnd.openxmlformats-officedocument.drawing+xml"/>
  <Override PartName="/xl/charts/chart20.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7.xml" ContentType="application/vnd.openxmlformats-officedocument.drawing+xml"/>
  <Override PartName="/xl/charts/chart21.xml" ContentType="application/vnd.openxmlformats-officedocument.drawingml.chart+xml"/>
  <Override PartName="/xl/charts/style23.xml" ContentType="application/vnd.ms-office.chartstyle+xml"/>
  <Override PartName="/xl/charts/colors23.xml" ContentType="application/vnd.ms-office.chartcolorstyle+xml"/>
  <Override PartName="/xl/charts/chart22.xml" ContentType="application/vnd.openxmlformats-officedocument.drawingml.chart+xml"/>
  <Override PartName="/xl/charts/style24.xml" ContentType="application/vnd.ms-office.chartstyle+xml"/>
  <Override PartName="/xl/charts/colors24.xml" ContentType="application/vnd.ms-office.chartcolorstyle+xml"/>
  <Override PartName="/xl/charts/chartEx3.xml" ContentType="application/vnd.ms-office.chartex+xml"/>
  <Override PartName="/xl/charts/style25.xml" ContentType="application/vnd.ms-office.chartstyle+xml"/>
  <Override PartName="/xl/charts/colors25.xml" ContentType="application/vnd.ms-office.chartcolorstyle+xml"/>
  <Override PartName="/xl/charts/chart23.xml" ContentType="application/vnd.openxmlformats-officedocument.drawingml.chart+xml"/>
  <Override PartName="/xl/charts/style26.xml" ContentType="application/vnd.ms-office.chartstyle+xml"/>
  <Override PartName="/xl/charts/colors26.xml" ContentType="application/vnd.ms-office.chartcolorstyle+xml"/>
  <Override PartName="/xl/pivotTables/pivotTable14.xml" ContentType="application/vnd.openxmlformats-officedocument.spreadsheetml.pivotTable+xml"/>
  <Override PartName="/xl/drawings/drawing8.xml" ContentType="application/vnd.openxmlformats-officedocument.drawing+xml"/>
  <Override PartName="/xl/charts/chart24.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9.xml" ContentType="application/vnd.openxmlformats-officedocument.drawing+xml"/>
  <Override PartName="/xl/charts/chart25.xml" ContentType="application/vnd.openxmlformats-officedocument.drawingml.chart+xml"/>
  <Override PartName="/xl/charts/style28.xml" ContentType="application/vnd.ms-office.chartstyle+xml"/>
  <Override PartName="/xl/charts/colors28.xml" ContentType="application/vnd.ms-office.chartcolorstyle+xml"/>
  <Override PartName="/xl/charts/chart26.xml" ContentType="application/vnd.openxmlformats-officedocument.drawingml.chart+xml"/>
  <Override PartName="/xl/charts/style29.xml" ContentType="application/vnd.ms-office.chartstyle+xml"/>
  <Override PartName="/xl/charts/colors29.xml" ContentType="application/vnd.ms-office.chartcolorstyle+xml"/>
  <Override PartName="/xl/charts/chart27.xml" ContentType="application/vnd.openxmlformats-officedocument.drawingml.chart+xml"/>
  <Override PartName="/xl/charts/style30.xml" ContentType="application/vnd.ms-office.chartstyle+xml"/>
  <Override PartName="/xl/charts/colors30.xml" ContentType="application/vnd.ms-office.chartcolorstyle+xml"/>
  <Override PartName="/xl/charts/chart28.xml" ContentType="application/vnd.openxmlformats-officedocument.drawingml.chart+xml"/>
  <Override PartName="/xl/charts/style31.xml" ContentType="application/vnd.ms-office.chartstyle+xml"/>
  <Override PartName="/xl/charts/colors31.xml" ContentType="application/vnd.ms-office.chartcolorstyle+xml"/>
  <Override PartName="/xl/charts/chart29.xml" ContentType="application/vnd.openxmlformats-officedocument.drawingml.chart+xml"/>
  <Override PartName="/xl/charts/style32.xml" ContentType="application/vnd.ms-office.chartstyle+xml"/>
  <Override PartName="/xl/charts/colors32.xml" ContentType="application/vnd.ms-office.chartcolorstyle+xml"/>
  <Override PartName="/xl/charts/chart30.xml" ContentType="application/vnd.openxmlformats-officedocument.drawingml.chart+xml"/>
  <Override PartName="/xl/charts/style33.xml" ContentType="application/vnd.ms-office.chartstyle+xml"/>
  <Override PartName="/xl/charts/colors33.xml" ContentType="application/vnd.ms-office.chartcolorstyle+xml"/>
  <Override PartName="/xl/pivotTables/pivotTable15.xml" ContentType="application/vnd.openxmlformats-officedocument.spreadsheetml.pivotTable+xml"/>
  <Override PartName="/xl/drawings/drawing10.xml" ContentType="application/vnd.openxmlformats-officedocument.drawing+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hidePivotFieldList="1"/>
  <mc:AlternateContent xmlns:mc="http://schemas.openxmlformats.org/markup-compatibility/2006">
    <mc:Choice Requires="x15">
      <x15ac:absPath xmlns:x15ac="http://schemas.microsoft.com/office/spreadsheetml/2010/11/ac" url="C:\Users\chand\OneDrive\Desktop\Dashboard Project\Excel\Dashboard\"/>
    </mc:Choice>
  </mc:AlternateContent>
  <xr:revisionPtr revIDLastSave="0" documentId="13_ncr:1_{AF6E7205-DF9F-4A06-883A-E58B8847AD71}" xr6:coauthVersionLast="47" xr6:coauthVersionMax="47" xr10:uidLastSave="{00000000-0000-0000-0000-000000000000}"/>
  <bookViews>
    <workbookView xWindow="-108" yWindow="-108" windowWidth="23256" windowHeight="13896" xr2:uid="{00000000-000D-0000-FFFF-FFFF00000000}"/>
  </bookViews>
  <sheets>
    <sheet name="Dashboard" sheetId="11" r:id="rId1"/>
    <sheet name="Dashboard(2)" sheetId="10" r:id="rId2"/>
    <sheet name="Cross Sell" sheetId="1" r:id="rId3"/>
    <sheet name="New " sheetId="2" r:id="rId4"/>
    <sheet name="Renewal " sheetId="3" r:id="rId5"/>
    <sheet name="% Achivement" sheetId="4" r:id="rId6"/>
    <sheet name="No Of Meetings" sheetId="5" r:id="rId7"/>
    <sheet name="opportunity" sheetId="7" r:id="rId8"/>
    <sheet name="Invoice" sheetId="8" r:id="rId9"/>
    <sheet name="Rough" sheetId="9" r:id="rId10"/>
    <sheet name="Slicer " sheetId="12" r:id="rId11"/>
  </sheets>
  <definedNames>
    <definedName name="_xlchart.v2.0" hidden="1">opportunity!$A$38:$A$40</definedName>
    <definedName name="_xlchart.v2.1" hidden="1">opportunity!$B$38:$B$40</definedName>
    <definedName name="_xlchart.v2.2" hidden="1">opportunity!$A$38:$A$40</definedName>
    <definedName name="_xlchart.v2.3" hidden="1">opportunity!$B$38:$B$40</definedName>
    <definedName name="_xlchart.v2.4" hidden="1">opportunity!$A$38:$A$40</definedName>
    <definedName name="_xlchart.v2.5" hidden="1">opportunity!$B$38:$B$40</definedName>
    <definedName name="Slicer_Employee_Name">#N/A</definedName>
  </definedNames>
  <calcPr calcId="191029"/>
  <pivotCaches>
    <pivotCache cacheId="475" r:id="rId12"/>
    <pivotCache cacheId="478" r:id="rId13"/>
    <pivotCache cacheId="481" r:id="rId14"/>
    <pivotCache cacheId="484" r:id="rId15"/>
    <pivotCache cacheId="487" r:id="rId16"/>
    <pivotCache cacheId="490" r:id="rId17"/>
    <pivotCache cacheId="493" r:id="rId18"/>
    <pivotCache cacheId="496" r:id="rId19"/>
    <pivotCache cacheId="499" r:id="rId20"/>
    <pivotCache cacheId="502" r:id="rId21"/>
    <pivotCache cacheId="505" r:id="rId22"/>
    <pivotCache cacheId="508" r:id="rId23"/>
    <pivotCache cacheId="511" r:id="rId24"/>
    <pivotCache cacheId="514" r:id="rId25"/>
    <pivotCache cacheId="517" r:id="rId26"/>
  </pivotCaches>
  <extLst>
    <ext xmlns:x14="http://schemas.microsoft.com/office/spreadsheetml/2009/9/main" uri="{876F7934-8845-4945-9796-88D515C7AA90}">
      <x14:pivotCaches>
        <pivotCache cacheId="19" r:id="rId27"/>
      </x14:pivotCaches>
    </ext>
    <ext xmlns:x14="http://schemas.microsoft.com/office/spreadsheetml/2009/9/main" uri="{BBE1A952-AA13-448e-AADC-164F8A28A991}">
      <x14:slicerCaches>
        <x14:slicerCache r:id="rId2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rokerage_bd61ebb7-89d8-4400-8c51-193602a48fc0" name="Brokerage" connection="Query - Brokerage"/>
          <x15:modelTable id="Fees_77174b41-d38d-450e-9a7d-f372d3ccc8ca" name="Fees" connection="Query - Fees"/>
          <x15:modelTable id="Individual Budget_35edc21a-328d-4b56-a55a-3f402235d6be" name="Individual Budget" connection="Query - Individual Budget"/>
          <x15:modelTable id="Invoice_e3a1fe2f-1e71-4b17-8330-b61e72398848" name="Invoice" connection="Query - Invoice"/>
          <x15:modelTable id="Meeting_128a0503-9fef-4378-adf0-788f1124a514" name="Meeting" connection="Query - Meeting"/>
          <x15:modelTable id="Oppurtunity_f36ea712-45e7-47a0-8516-746eaabaae16" name="Oppurtunity" connection="Query - Oppurtunity"/>
          <x15:modelTable id="Place Achivement_aafc3a0c-e08b-4e4e-973d-3d8431c404a7" name="Place Achivement" connection="Query - Place Achivement"/>
        </x15:modelTables>
        <x15:modelRelationships>
          <x15:modelRelationship fromTable="Invoice" fromColumn="Account Executive" toTable="Individual Budget" toColumn="Employee Name"/>
          <x15:modelRelationship fromTable="Meeting" fromColumn="Account Executive" toTable="Individual Budget" toColumn="Employee Name"/>
          <x15:modelRelationship fromTable="Oppurtunity" fromColumn="Account Executive" toTable="Individual Budget" toColumn="Employee Name"/>
          <x15:modelRelationship fromTable="Place Achivement" fromColumn="Account Executive" toTable="Individual Budget" toColumn="Employee Name"/>
        </x15:modelRelationships>
        <x15:extLst>
          <ext xmlns:x16="http://schemas.microsoft.com/office/spreadsheetml/2014/11/main" uri="{9835A34E-60A6-4A7C-AAB8-D5F71C897F49}">
            <x16:modelTimeGroupings>
              <x16:modelTimeGrouping tableName="Meeting" columnName="meeting_date" columnId="meeting_date">
                <x16:calculatedTimeColumn columnName="meeting_date (Year)" columnId="meeting_date (Year)" contentType="years" isSelected="1"/>
                <x16:calculatedTimeColumn columnName="meeting_date (Quarter)" columnId="meeting_date (Quarter)" contentType="quarters" isSelected="1"/>
                <x16:calculatedTimeColumn columnName="meeting_date (Month Index)" columnId="meeting_date (Month Index)" contentType="monthsindex" isSelected="1"/>
                <x16:calculatedTimeColumn columnName="meeting_date (Month)" columnId="meeting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4" i="5" l="1"/>
  <c r="E12" i="11" s="1"/>
  <c r="A24" i="5"/>
  <c r="B12" i="11" s="1"/>
  <c r="F11" i="4"/>
  <c r="E11" i="4"/>
  <c r="E6" i="4"/>
  <c r="F6" i="4"/>
  <c r="E5" i="7"/>
  <c r="D5" i="7"/>
  <c r="A25" i="5"/>
  <c r="E16" i="4"/>
  <c r="E2" i="7"/>
  <c r="B25" i="5"/>
  <c r="F16" i="4"/>
  <c r="E13" i="11" l="1"/>
  <c r="E13" i="10"/>
  <c r="Q8" i="10"/>
  <c r="Q8" i="11"/>
  <c r="B13" i="11"/>
  <c r="B13" i="10"/>
  <c r="N11" i="11"/>
  <c r="N11" i="10"/>
  <c r="Q11" i="11"/>
  <c r="Q11" i="10"/>
  <c r="B12" i="10"/>
  <c r="E12"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88361A7-D202-4A4E-8B06-072D1364A793}" name="Query - Brokerage" description="Connection to the 'Brokerage' query in the workbook." type="100" refreshedVersion="8" minRefreshableVersion="5">
    <extLst>
      <ext xmlns:x15="http://schemas.microsoft.com/office/spreadsheetml/2010/11/main" uri="{DE250136-89BD-433C-8126-D09CA5730AF9}">
        <x15:connection id="590a9c6f-d63a-448b-9779-c0cef190e1ad"/>
      </ext>
    </extLst>
  </connection>
  <connection id="2" xr16:uid="{E2D9B861-C7B4-4121-B49A-974D5EA41F47}" name="Query - Fees" description="Connection to the 'Fees' query in the workbook." type="100" refreshedVersion="8" minRefreshableVersion="5">
    <extLst>
      <ext xmlns:x15="http://schemas.microsoft.com/office/spreadsheetml/2010/11/main" uri="{DE250136-89BD-433C-8126-D09CA5730AF9}">
        <x15:connection id="e4b8ffbe-1a33-4e2c-9195-8c8823ca264e"/>
      </ext>
    </extLst>
  </connection>
  <connection id="3" xr16:uid="{34C431A9-5E9D-4459-96F7-6588EB28A884}" name="Query - Individual Budget" description="Connection to the 'Individual Budget' query in the workbook." type="100" refreshedVersion="8" minRefreshableVersion="5">
    <extLst>
      <ext xmlns:x15="http://schemas.microsoft.com/office/spreadsheetml/2010/11/main" uri="{DE250136-89BD-433C-8126-D09CA5730AF9}">
        <x15:connection id="a8b76b52-7ff4-4083-aaba-3ff1fe92ffb9"/>
      </ext>
    </extLst>
  </connection>
  <connection id="4" xr16:uid="{2D35F304-5914-4B22-B65B-758F9A5DFB14}" name="Query - Invoice" description="Connection to the 'Invoice' query in the workbook." type="100" refreshedVersion="8" minRefreshableVersion="5">
    <extLst>
      <ext xmlns:x15="http://schemas.microsoft.com/office/spreadsheetml/2010/11/main" uri="{DE250136-89BD-433C-8126-D09CA5730AF9}">
        <x15:connection id="09010c3a-e784-4b82-aec3-130f850157fd"/>
      </ext>
    </extLst>
  </connection>
  <connection id="5" xr16:uid="{84CEEE05-A569-4762-B5F7-F5EBA432F029}" name="Query - Meeting" description="Connection to the 'Meeting' query in the workbook." type="100" refreshedVersion="8" minRefreshableVersion="5">
    <extLst>
      <ext xmlns:x15="http://schemas.microsoft.com/office/spreadsheetml/2010/11/main" uri="{DE250136-89BD-433C-8126-D09CA5730AF9}">
        <x15:connection id="d67a5ca8-8df8-48d1-b527-80bf10420339"/>
      </ext>
    </extLst>
  </connection>
  <connection id="6" xr16:uid="{086DC18B-EEB5-4346-898A-ABB30AA1CBAC}" name="Query - Oppurtunity" description="Connection to the 'Oppurtunity' query in the workbook." type="100" refreshedVersion="8" minRefreshableVersion="5">
    <extLst>
      <ext xmlns:x15="http://schemas.microsoft.com/office/spreadsheetml/2010/11/main" uri="{DE250136-89BD-433C-8126-D09CA5730AF9}">
        <x15:connection id="539c724b-f690-4460-b815-45554877209d"/>
      </ext>
    </extLst>
  </connection>
  <connection id="7" xr16:uid="{7393EB31-868F-4828-B4C3-D89BDE7ACFAB}" name="Query - Place Achivement" description="Connection to the 'Place Achivement' query in the workbook." type="100" refreshedVersion="8" minRefreshableVersion="5">
    <extLst>
      <ext xmlns:x15="http://schemas.microsoft.com/office/spreadsheetml/2010/11/main" uri="{DE250136-89BD-433C-8126-D09CA5730AF9}">
        <x15:connection id="91f55c89-e20b-4f93-8cde-8c7cf8e77c4d"/>
      </ext>
    </extLst>
  </connection>
  <connection id="8" xr16:uid="{9316F892-5666-4713-871A-2C56F5D8ABF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8">
    <s v="ThisWorkbookDataModel"/>
    <s v="{[Place Achivement].[income_class].&amp;[Cross Sell]}"/>
    <s v="{[Invoice].[income_class].&amp;[Cross Sell]}"/>
    <s v="{[Place Achivement].[income_class].&amp;[New]}"/>
    <s v="{[Invoice].[income_class].&amp;[New]}"/>
    <s v="{[Invoice].[income_class].&amp;[Renewal]}"/>
    <s v="{[Place Achivement].[income_class].&amp;[Renewal]}"/>
    <s v="{[Oppurtunity].[Opp Status].&amp;[Open]}"/>
  </metadataStrings>
  <mdxMetadata count="7">
    <mdx n="0" f="s">
      <ms ns="1" c="0"/>
    </mdx>
    <mdx n="0" f="s">
      <ms ns="2" c="0"/>
    </mdx>
    <mdx n="0" f="s">
      <ms ns="3" c="0"/>
    </mdx>
    <mdx n="0" f="s">
      <ms ns="4" c="0"/>
    </mdx>
    <mdx n="0" f="s">
      <ms ns="5" c="0"/>
    </mdx>
    <mdx n="0" f="s">
      <ms ns="6" c="0"/>
    </mdx>
    <mdx n="0" f="s">
      <ms ns="7" c="0"/>
    </mdx>
  </mdxMetadata>
  <valueMetadata count="7">
    <bk>
      <rc t="1" v="0"/>
    </bk>
    <bk>
      <rc t="1" v="1"/>
    </bk>
    <bk>
      <rc t="1" v="2"/>
    </bk>
    <bk>
      <rc t="1" v="3"/>
    </bk>
    <bk>
      <rc t="1" v="4"/>
    </bk>
    <bk>
      <rc t="1" v="5"/>
    </bk>
    <bk>
      <rc t="1" v="6"/>
    </bk>
  </valueMetadata>
</metadata>
</file>

<file path=xl/sharedStrings.xml><?xml version="1.0" encoding="utf-8"?>
<sst xmlns="http://schemas.openxmlformats.org/spreadsheetml/2006/main" count="174" uniqueCount="69">
  <si>
    <t>Row Labels</t>
  </si>
  <si>
    <t>(blank)</t>
  </si>
  <si>
    <t>Grand Total</t>
  </si>
  <si>
    <t>Sum of Cross sell bugdet</t>
  </si>
  <si>
    <t>Sum of New Budget</t>
  </si>
  <si>
    <t>Sum of Renewal Budget</t>
  </si>
  <si>
    <t>Column Labels</t>
  </si>
  <si>
    <t>Cross Sell</t>
  </si>
  <si>
    <t>New</t>
  </si>
  <si>
    <t>Renewal</t>
  </si>
  <si>
    <t>income_class</t>
  </si>
  <si>
    <t>Sum of Amount</t>
  </si>
  <si>
    <t>Invoice</t>
  </si>
  <si>
    <t>Achivement</t>
  </si>
  <si>
    <t>Target Budget</t>
  </si>
  <si>
    <t>Anil Tailor</t>
  </si>
  <si>
    <t>Ankita Shah</t>
  </si>
  <si>
    <t>Divya Dhingra</t>
  </si>
  <si>
    <t>Neel Jain</t>
  </si>
  <si>
    <t>Nishant Sharma</t>
  </si>
  <si>
    <t>Ritesh Sharma</t>
  </si>
  <si>
    <t>Shloka Shelat</t>
  </si>
  <si>
    <t>Shobhit Agarwal</t>
  </si>
  <si>
    <t>Vaibhav K Thaker</t>
  </si>
  <si>
    <t>Count of meeting_date</t>
  </si>
  <si>
    <t>2019</t>
  </si>
  <si>
    <t>2020</t>
  </si>
  <si>
    <t>Marine</t>
  </si>
  <si>
    <t>Fire</t>
  </si>
  <si>
    <t>Miscellaneous</t>
  </si>
  <si>
    <t>Liability</t>
  </si>
  <si>
    <t>Employee Benefits</t>
  </si>
  <si>
    <t>Engineering</t>
  </si>
  <si>
    <t>Vidit Shah</t>
  </si>
  <si>
    <t>Open</t>
  </si>
  <si>
    <t>Own</t>
  </si>
  <si>
    <t>Count of opportunity_name</t>
  </si>
  <si>
    <t>Conversion Ratio</t>
  </si>
  <si>
    <t>BE-Mega policy</t>
  </si>
  <si>
    <t>CVP GMC</t>
  </si>
  <si>
    <t>DB -Mega Policy</t>
  </si>
  <si>
    <t>EL-Group Mediclaim</t>
  </si>
  <si>
    <t>Sum of revenue_amount</t>
  </si>
  <si>
    <t>Opp Status</t>
  </si>
  <si>
    <t>Opportunity Count</t>
  </si>
  <si>
    <t>No of Invoice By Account Exc</t>
  </si>
  <si>
    <t>Count of invoice_date</t>
  </si>
  <si>
    <t>Terrorism</t>
  </si>
  <si>
    <t>Top 4 Opportunity</t>
  </si>
  <si>
    <t>Values</t>
  </si>
  <si>
    <t xml:space="preserve"> Target</t>
  </si>
  <si>
    <t xml:space="preserve"> Achivement</t>
  </si>
  <si>
    <t xml:space="preserve"> Invoice</t>
  </si>
  <si>
    <t>Target</t>
  </si>
  <si>
    <t>New Placd Ach %</t>
  </si>
  <si>
    <t>Cross Sell Placd Ach %</t>
  </si>
  <si>
    <t>Cross Sell Invoice Ach %</t>
  </si>
  <si>
    <t>New Invoice Ach %</t>
  </si>
  <si>
    <t>Renewal Placd Ach %</t>
  </si>
  <si>
    <t>Renewal Invoice  Ach %</t>
  </si>
  <si>
    <t>Yearly Meeting Count</t>
  </si>
  <si>
    <t>Total Open Opportunity</t>
  </si>
  <si>
    <t>Total Opportunity</t>
  </si>
  <si>
    <t>Negotiate</t>
  </si>
  <si>
    <t>Propose Solution</t>
  </si>
  <si>
    <t>Qualify Opportunity</t>
  </si>
  <si>
    <r>
      <t xml:space="preserve">Weekly Branch </t>
    </r>
    <r>
      <rPr>
        <sz val="18"/>
        <color theme="1"/>
        <rFont val="Calibri"/>
        <family val="2"/>
        <scheme val="minor"/>
      </rPr>
      <t>Dashboard</t>
    </r>
  </si>
  <si>
    <r>
      <rPr>
        <b/>
        <sz val="20"/>
        <color rgb="FFFF0000"/>
        <rFont val="Calibri"/>
        <family val="2"/>
        <scheme val="minor"/>
      </rPr>
      <t>Weekly Branch</t>
    </r>
    <r>
      <rPr>
        <b/>
        <sz val="20"/>
        <color theme="1"/>
        <rFont val="Calibri"/>
        <family val="2"/>
        <scheme val="minor"/>
      </rPr>
      <t xml:space="preserve"> Dashboard</t>
    </r>
  </si>
  <si>
    <r>
      <rPr>
        <b/>
        <sz val="20"/>
        <color rgb="FFFF0000"/>
        <rFont val="Calibri"/>
        <family val="2"/>
        <scheme val="minor"/>
      </rPr>
      <t xml:space="preserve">Weekly Branch </t>
    </r>
    <r>
      <rPr>
        <b/>
        <sz val="20"/>
        <color theme="1" tint="4.9989318521683403E-2"/>
        <rFont val="Calibri"/>
        <family val="2"/>
        <scheme val="minor"/>
      </rPr>
      <t>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</si>
</sst>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Mn&quot;"/>
  </numFmts>
  <fonts count="18" x14ac:knownFonts="1">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sz val="18"/>
      <color rgb="FFFF0000"/>
      <name val="Calibri"/>
      <family val="2"/>
      <scheme val="minor"/>
    </font>
    <font>
      <sz val="18"/>
      <color theme="1"/>
      <name val="Calibri"/>
      <family val="2"/>
      <scheme val="minor"/>
    </font>
    <font>
      <b/>
      <sz val="20"/>
      <color theme="1"/>
      <name val="Calibri"/>
      <family val="2"/>
      <scheme val="minor"/>
    </font>
    <font>
      <b/>
      <sz val="14"/>
      <color rgb="FFFF0000"/>
      <name val="Calibri"/>
      <family val="2"/>
      <scheme val="minor"/>
    </font>
    <font>
      <b/>
      <sz val="20"/>
      <color rgb="FFFF0000"/>
      <name val="Calibri"/>
      <family val="2"/>
      <scheme val="minor"/>
    </font>
    <font>
      <b/>
      <sz val="16"/>
      <color rgb="FFFF0000"/>
      <name val="Calibri"/>
      <family val="2"/>
      <scheme val="minor"/>
    </font>
    <font>
      <b/>
      <sz val="11"/>
      <color theme="0"/>
      <name val="Calibri"/>
      <family val="2"/>
      <scheme val="minor"/>
    </font>
    <font>
      <b/>
      <sz val="11"/>
      <color theme="1" tint="4.9989318521683403E-2"/>
      <name val="Calibri"/>
      <family val="2"/>
      <scheme val="minor"/>
    </font>
    <font>
      <b/>
      <sz val="14"/>
      <color theme="0"/>
      <name val="Calibri"/>
      <family val="2"/>
      <scheme val="minor"/>
    </font>
    <font>
      <b/>
      <sz val="12"/>
      <color theme="0"/>
      <name val="Calibri"/>
      <family val="2"/>
      <scheme val="minor"/>
    </font>
    <font>
      <b/>
      <sz val="20"/>
      <color theme="1" tint="4.9989318521683403E-2"/>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4" tint="-0.249977111117893"/>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0"/>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rgb="FFFF0000"/>
        <bgColor indexed="64"/>
      </patternFill>
    </fill>
    <fill>
      <patternFill patternType="solid">
        <fgColor rgb="FF92D050"/>
        <bgColor indexed="64"/>
      </patternFill>
    </fill>
    <fill>
      <patternFill patternType="solid">
        <fgColor theme="1" tint="0.14999847407452621"/>
        <bgColor indexed="64"/>
      </patternFill>
    </fill>
    <fill>
      <patternFill patternType="solid">
        <fgColor rgb="FFFFC000"/>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indexed="64"/>
      </bottom>
      <diagonal/>
    </border>
    <border>
      <left style="thick">
        <color indexed="64"/>
      </left>
      <right style="thick">
        <color indexed="64"/>
      </right>
      <top style="thick">
        <color indexed="64"/>
      </top>
      <bottom style="thick">
        <color indexed="64"/>
      </bottom>
      <diagonal/>
    </border>
    <border>
      <left/>
      <right style="thick">
        <color indexed="64"/>
      </right>
      <top style="thin">
        <color indexed="64"/>
      </top>
      <bottom style="thin">
        <color indexed="64"/>
      </bottom>
      <diagonal/>
    </border>
    <border>
      <left style="thin">
        <color indexed="64"/>
      </left>
      <right style="thick">
        <color indexed="64"/>
      </right>
      <top style="thin">
        <color indexed="64"/>
      </top>
      <bottom/>
      <diagonal/>
    </border>
    <border>
      <left style="thin">
        <color indexed="64"/>
      </left>
      <right style="thick">
        <color indexed="64"/>
      </right>
      <top/>
      <bottom style="thin">
        <color indexed="64"/>
      </bottom>
      <diagonal/>
    </border>
    <border>
      <left/>
      <right style="thick">
        <color indexed="64"/>
      </right>
      <top style="thin">
        <color indexed="64"/>
      </top>
      <bottom/>
      <diagonal/>
    </border>
    <border>
      <left/>
      <right style="thick">
        <color indexed="64"/>
      </right>
      <top/>
      <bottom/>
      <diagonal/>
    </border>
    <border>
      <left style="thick">
        <color indexed="64"/>
      </left>
      <right/>
      <top/>
      <bottom style="thick">
        <color indexed="64"/>
      </bottom>
      <diagonal/>
    </border>
    <border>
      <left/>
      <right style="thick">
        <color indexed="64"/>
      </right>
      <top/>
      <bottom style="thick">
        <color indexed="64"/>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style="thick">
        <color indexed="64"/>
      </bottom>
      <diagonal/>
    </border>
    <border>
      <left style="thin">
        <color indexed="64"/>
      </left>
      <right style="thick">
        <color indexed="64"/>
      </right>
      <top style="thin">
        <color indexed="64"/>
      </top>
      <bottom style="thin">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ck">
        <color indexed="64"/>
      </top>
      <bottom style="thick">
        <color indexed="64"/>
      </bottom>
      <diagonal/>
    </border>
    <border>
      <left style="dashed">
        <color theme="0"/>
      </left>
      <right style="thick">
        <color indexed="64"/>
      </right>
      <top style="dashed">
        <color theme="0"/>
      </top>
      <bottom style="dashed">
        <color theme="0"/>
      </bottom>
      <diagonal/>
    </border>
    <border>
      <left style="thick">
        <color indexed="64"/>
      </left>
      <right style="dashed">
        <color theme="0"/>
      </right>
      <top style="dashed">
        <color theme="0"/>
      </top>
      <bottom style="dashed">
        <color theme="0"/>
      </bottom>
      <diagonal/>
    </border>
    <border>
      <left/>
      <right style="thick">
        <color indexed="64"/>
      </right>
      <top style="dashed">
        <color theme="0"/>
      </top>
      <bottom style="dashed">
        <color theme="0"/>
      </bottom>
      <diagonal/>
    </border>
    <border>
      <left style="thick">
        <color indexed="64"/>
      </left>
      <right/>
      <top style="dashed">
        <color theme="0"/>
      </top>
      <bottom style="dashed">
        <color theme="0"/>
      </bottom>
      <diagonal/>
    </border>
    <border>
      <left style="thick">
        <color indexed="64"/>
      </left>
      <right style="dashed">
        <color theme="0"/>
      </right>
      <top/>
      <bottom/>
      <diagonal/>
    </border>
    <border>
      <left style="dashed">
        <color theme="0"/>
      </left>
      <right style="thick">
        <color indexed="64"/>
      </right>
      <top/>
      <bottom/>
      <diagonal/>
    </border>
    <border>
      <left style="thick">
        <color indexed="64"/>
      </left>
      <right style="medium">
        <color theme="0"/>
      </right>
      <top/>
      <bottom/>
      <diagonal/>
    </border>
    <border>
      <left style="thick">
        <color indexed="64"/>
      </left>
      <right/>
      <top/>
      <bottom style="dashed">
        <color theme="0"/>
      </bottom>
      <diagonal/>
    </border>
    <border>
      <left/>
      <right/>
      <top/>
      <bottom style="dashed">
        <color theme="0"/>
      </bottom>
      <diagonal/>
    </border>
    <border>
      <left/>
      <right style="thick">
        <color indexed="64"/>
      </right>
      <top/>
      <bottom style="dashed">
        <color theme="0"/>
      </bottom>
      <diagonal/>
    </border>
    <border>
      <left style="dashed">
        <color theme="0"/>
      </left>
      <right style="thick">
        <color indexed="64"/>
      </right>
      <top style="dashed">
        <color theme="0"/>
      </top>
      <bottom/>
      <diagonal/>
    </border>
    <border>
      <left style="thick">
        <color indexed="64"/>
      </left>
      <right style="dashed">
        <color theme="0"/>
      </right>
      <top style="dashed">
        <color theme="0"/>
      </top>
      <bottom/>
      <diagonal/>
    </border>
    <border>
      <left style="dashed">
        <color theme="0"/>
      </left>
      <right style="thin">
        <color indexed="64"/>
      </right>
      <top style="dashed">
        <color theme="0"/>
      </top>
      <bottom style="dashed">
        <color theme="0"/>
      </bottom>
      <diagonal/>
    </border>
    <border>
      <left style="thin">
        <color indexed="64"/>
      </left>
      <right style="thin">
        <color indexed="64"/>
      </right>
      <top style="dashed">
        <color theme="0"/>
      </top>
      <bottom style="dashed">
        <color theme="0"/>
      </bottom>
      <diagonal/>
    </border>
    <border>
      <left style="thin">
        <color indexed="64"/>
      </left>
      <right style="dashed">
        <color theme="0"/>
      </right>
      <top style="dashed">
        <color theme="0"/>
      </top>
      <bottom style="dashed">
        <color theme="0"/>
      </bottom>
      <diagonal/>
    </border>
    <border>
      <left style="thin">
        <color indexed="64"/>
      </left>
      <right style="thin">
        <color indexed="64"/>
      </right>
      <top/>
      <bottom/>
      <diagonal/>
    </border>
    <border>
      <left style="thin">
        <color indexed="64"/>
      </left>
      <right style="dashed">
        <color theme="0"/>
      </right>
      <top/>
      <bottom/>
      <diagonal/>
    </border>
    <border>
      <left style="thin">
        <color indexed="64"/>
      </left>
      <right style="medium">
        <color theme="0"/>
      </right>
      <top/>
      <bottom/>
      <diagonal/>
    </border>
    <border>
      <left/>
      <right style="dashed">
        <color theme="0"/>
      </right>
      <top style="dashed">
        <color theme="0"/>
      </top>
      <bottom style="dashed">
        <color theme="0"/>
      </bottom>
      <diagonal/>
    </border>
    <border>
      <left/>
      <right style="thin">
        <color indexed="64"/>
      </right>
      <top/>
      <bottom/>
      <diagonal/>
    </border>
    <border>
      <left/>
      <right style="thin">
        <color indexed="64"/>
      </right>
      <top style="dashed">
        <color theme="0"/>
      </top>
      <bottom style="dashed">
        <color theme="0"/>
      </bottom>
      <diagonal/>
    </border>
    <border>
      <left style="thin">
        <color indexed="64"/>
      </left>
      <right style="thin">
        <color indexed="64"/>
      </right>
      <top style="dashed">
        <color theme="0"/>
      </top>
      <bottom/>
      <diagonal/>
    </border>
    <border>
      <left style="thin">
        <color indexed="64"/>
      </left>
      <right style="dashed">
        <color theme="0"/>
      </right>
      <top style="dashed">
        <color theme="0"/>
      </top>
      <bottom/>
      <diagonal/>
    </border>
    <border>
      <left style="thin">
        <color indexed="64"/>
      </left>
      <right/>
      <top style="thin">
        <color indexed="64"/>
      </top>
      <bottom/>
      <diagonal/>
    </border>
    <border>
      <left style="thin">
        <color indexed="64"/>
      </left>
      <right/>
      <top/>
      <bottom style="thin">
        <color indexed="64"/>
      </bottom>
      <diagonal/>
    </border>
    <border>
      <left style="dashed">
        <color theme="0"/>
      </left>
      <right style="thick">
        <color indexed="64"/>
      </right>
      <top style="dashed">
        <color theme="0"/>
      </top>
      <bottom style="thick">
        <color indexed="64"/>
      </bottom>
      <diagonal/>
    </border>
    <border>
      <left style="thick">
        <color indexed="64"/>
      </left>
      <right style="thick">
        <color indexed="64"/>
      </right>
      <top style="dashed">
        <color theme="0"/>
      </top>
      <bottom style="thick">
        <color indexed="64"/>
      </bottom>
      <diagonal/>
    </border>
    <border>
      <left style="thick">
        <color indexed="64"/>
      </left>
      <right/>
      <top style="dashed">
        <color theme="0"/>
      </top>
      <bottom/>
      <diagonal/>
    </border>
    <border>
      <left/>
      <right/>
      <top style="dashed">
        <color theme="0"/>
      </top>
      <bottom/>
      <diagonal/>
    </border>
    <border>
      <left/>
      <right style="dashed">
        <color theme="0"/>
      </right>
      <top style="dashed">
        <color theme="0"/>
      </top>
      <bottom/>
      <diagonal/>
    </border>
    <border>
      <left style="dashed">
        <color theme="0"/>
      </left>
      <right style="thick">
        <color indexed="64"/>
      </right>
      <top style="thick">
        <color indexed="64"/>
      </top>
      <bottom style="thick">
        <color indexed="64"/>
      </bottom>
      <diagonal/>
    </border>
    <border>
      <left/>
      <right style="dashed">
        <color theme="0"/>
      </right>
      <top/>
      <bottom/>
      <diagonal/>
    </border>
    <border>
      <left style="dashed">
        <color theme="0"/>
      </left>
      <right/>
      <top/>
      <bottom/>
      <diagonal/>
    </border>
    <border>
      <left style="dashed">
        <color theme="0"/>
      </left>
      <right/>
      <top/>
      <bottom style="dashed">
        <color theme="0"/>
      </bottom>
      <diagonal/>
    </border>
    <border>
      <left style="dashed">
        <color theme="0"/>
      </left>
      <right style="thin">
        <color indexed="64"/>
      </right>
      <top style="dashed">
        <color theme="0"/>
      </top>
      <bottom/>
      <diagonal/>
    </border>
    <border>
      <left style="dashed">
        <color theme="0"/>
      </left>
      <right/>
      <top/>
      <bottom style="thick">
        <color indexed="64"/>
      </bottom>
      <diagonal/>
    </border>
    <border>
      <left/>
      <right style="dashed">
        <color theme="0"/>
      </right>
      <top/>
      <bottom style="dashed">
        <color theme="0"/>
      </bottom>
      <diagonal/>
    </border>
    <border>
      <left style="dashed">
        <color theme="0"/>
      </left>
      <right/>
      <top style="dashed">
        <color theme="0"/>
      </top>
      <bottom style="dashed">
        <color theme="0"/>
      </bottom>
      <diagonal/>
    </border>
    <border>
      <left/>
      <right/>
      <top style="dashed">
        <color theme="0"/>
      </top>
      <bottom style="dashed">
        <color theme="0"/>
      </bottom>
      <diagonal/>
    </border>
    <border>
      <left style="thick">
        <color indexed="64"/>
      </left>
      <right/>
      <top style="thick">
        <color indexed="64"/>
      </top>
      <bottom style="dashed">
        <color theme="0"/>
      </bottom>
      <diagonal/>
    </border>
    <border>
      <left/>
      <right/>
      <top style="thick">
        <color indexed="64"/>
      </top>
      <bottom style="dashed">
        <color theme="0"/>
      </bottom>
      <diagonal/>
    </border>
    <border>
      <left/>
      <right style="thick">
        <color indexed="64"/>
      </right>
      <top style="thick">
        <color indexed="64"/>
      </top>
      <bottom style="dashed">
        <color theme="0"/>
      </bottom>
      <diagonal/>
    </border>
  </borders>
  <cellStyleXfs count="2">
    <xf numFmtId="0" fontId="0" fillId="0" borderId="0"/>
    <xf numFmtId="9" fontId="1" fillId="0" borderId="0" applyFont="0" applyFill="0" applyBorder="0" applyAlignment="0" applyProtection="0"/>
  </cellStyleXfs>
  <cellXfs count="131">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1" xfId="0" applyBorder="1"/>
    <xf numFmtId="0" fontId="0" fillId="0" borderId="1" xfId="0" pivotButton="1" applyBorder="1"/>
    <xf numFmtId="0" fontId="0" fillId="0" borderId="1" xfId="0" applyBorder="1" applyAlignment="1">
      <alignment horizontal="left"/>
    </xf>
    <xf numFmtId="2" fontId="0" fillId="0" borderId="1" xfId="0" applyNumberFormat="1" applyBorder="1"/>
    <xf numFmtId="9" fontId="0" fillId="0" borderId="0" xfId="1" applyFont="1"/>
    <xf numFmtId="0" fontId="0" fillId="4" borderId="1" xfId="0" applyFill="1" applyBorder="1"/>
    <xf numFmtId="10" fontId="0" fillId="4" borderId="1" xfId="1" applyNumberFormat="1" applyFont="1" applyFill="1" applyBorder="1"/>
    <xf numFmtId="10" fontId="5" fillId="5" borderId="1" xfId="1" applyNumberFormat="1" applyFont="1" applyFill="1" applyBorder="1"/>
    <xf numFmtId="0" fontId="6" fillId="6" borderId="1" xfId="0" applyFont="1" applyFill="1" applyBorder="1"/>
    <xf numFmtId="0" fontId="0" fillId="0" borderId="1" xfId="0" applyBorder="1" applyAlignment="1">
      <alignment horizontal="center" vertical="center"/>
    </xf>
    <xf numFmtId="0" fontId="0" fillId="0" borderId="1" xfId="0" applyBorder="1" applyAlignment="1">
      <alignment horizontal="center"/>
    </xf>
    <xf numFmtId="0" fontId="5" fillId="0" borderId="0" xfId="0" applyFont="1"/>
    <xf numFmtId="0" fontId="0" fillId="4" borderId="2" xfId="0" applyFill="1" applyBorder="1" applyAlignment="1">
      <alignment vertical="center"/>
    </xf>
    <xf numFmtId="0" fontId="0" fillId="4" borderId="0" xfId="0" applyFill="1" applyAlignment="1">
      <alignment vertical="center"/>
    </xf>
    <xf numFmtId="10" fontId="0" fillId="4" borderId="2" xfId="1" applyNumberFormat="1" applyFont="1" applyFill="1" applyBorder="1" applyAlignment="1">
      <alignment vertical="center"/>
    </xf>
    <xf numFmtId="10" fontId="0" fillId="4" borderId="0" xfId="1" applyNumberFormat="1" applyFont="1" applyFill="1" applyBorder="1" applyAlignment="1">
      <alignment vertical="center"/>
    </xf>
    <xf numFmtId="0" fontId="4" fillId="7" borderId="0" xfId="0" applyFont="1" applyFill="1"/>
    <xf numFmtId="0" fontId="0" fillId="7" borderId="0" xfId="0" applyFill="1"/>
    <xf numFmtId="0" fontId="9" fillId="7" borderId="8" xfId="0" applyFont="1" applyFill="1" applyBorder="1"/>
    <xf numFmtId="0" fontId="9" fillId="7" borderId="9" xfId="0" applyFont="1" applyFill="1" applyBorder="1"/>
    <xf numFmtId="0" fontId="0" fillId="7" borderId="11" xfId="0" applyFill="1" applyBorder="1"/>
    <xf numFmtId="0" fontId="0" fillId="7" borderId="16" xfId="0" applyFill="1" applyBorder="1"/>
    <xf numFmtId="0" fontId="0" fillId="9" borderId="0" xfId="0" applyFill="1"/>
    <xf numFmtId="0" fontId="0" fillId="9" borderId="11" xfId="0" applyFill="1" applyBorder="1"/>
    <xf numFmtId="0" fontId="0" fillId="9" borderId="12" xfId="0" applyFill="1" applyBorder="1"/>
    <xf numFmtId="0" fontId="0" fillId="9" borderId="5" xfId="0" applyFill="1" applyBorder="1"/>
    <xf numFmtId="0" fontId="0" fillId="9" borderId="13" xfId="0" applyFill="1" applyBorder="1"/>
    <xf numFmtId="0" fontId="0" fillId="9" borderId="15" xfId="0" applyFill="1" applyBorder="1"/>
    <xf numFmtId="0" fontId="0" fillId="9" borderId="10" xfId="0" applyFill="1" applyBorder="1"/>
    <xf numFmtId="0" fontId="0" fillId="9" borderId="6" xfId="0" applyFill="1" applyBorder="1"/>
    <xf numFmtId="0" fontId="0" fillId="9" borderId="16" xfId="0" applyFill="1" applyBorder="1"/>
    <xf numFmtId="0" fontId="0" fillId="12" borderId="11" xfId="0" applyFill="1" applyBorder="1"/>
    <xf numFmtId="0" fontId="0" fillId="12" borderId="5" xfId="0" applyFill="1" applyBorder="1"/>
    <xf numFmtId="0" fontId="0" fillId="12" borderId="13" xfId="0" applyFill="1" applyBorder="1"/>
    <xf numFmtId="0" fontId="0" fillId="12" borderId="15" xfId="0" applyFill="1" applyBorder="1"/>
    <xf numFmtId="0" fontId="0" fillId="12" borderId="6" xfId="0" applyFill="1" applyBorder="1"/>
    <xf numFmtId="0" fontId="0" fillId="12" borderId="0" xfId="0" applyFill="1"/>
    <xf numFmtId="0" fontId="0" fillId="12" borderId="30" xfId="0" applyFill="1" applyBorder="1"/>
    <xf numFmtId="0" fontId="0" fillId="12" borderId="31" xfId="0" applyFill="1" applyBorder="1"/>
    <xf numFmtId="0" fontId="9" fillId="7" borderId="45" xfId="0" applyFont="1" applyFill="1" applyBorder="1"/>
    <xf numFmtId="0" fontId="9" fillId="7" borderId="46" xfId="0" applyFont="1" applyFill="1" applyBorder="1"/>
    <xf numFmtId="0" fontId="0" fillId="12" borderId="54" xfId="0" applyFill="1" applyBorder="1"/>
    <xf numFmtId="0" fontId="0" fillId="12" borderId="55" xfId="0" applyFill="1" applyBorder="1"/>
    <xf numFmtId="0" fontId="0" fillId="12" borderId="57" xfId="0" applyFill="1" applyBorder="1"/>
    <xf numFmtId="0" fontId="0" fillId="12" borderId="53" xfId="0" applyFill="1" applyBorder="1"/>
    <xf numFmtId="0" fontId="0" fillId="12" borderId="61" xfId="0" applyFill="1" applyBorder="1"/>
    <xf numFmtId="0" fontId="0" fillId="12" borderId="62" xfId="0" applyFill="1" applyBorder="1"/>
    <xf numFmtId="0" fontId="0" fillId="12" borderId="63" xfId="0" applyFill="1" applyBorder="1"/>
    <xf numFmtId="10" fontId="13" fillId="12" borderId="22" xfId="1" applyNumberFormat="1" applyFont="1" applyFill="1" applyBorder="1" applyAlignment="1">
      <alignment horizontal="center" vertical="center"/>
    </xf>
    <xf numFmtId="10" fontId="13" fillId="12" borderId="23" xfId="1" applyNumberFormat="1" applyFont="1" applyFill="1" applyBorder="1" applyAlignment="1">
      <alignment horizontal="center" vertical="center"/>
    </xf>
    <xf numFmtId="0" fontId="9" fillId="11" borderId="47" xfId="0" applyFont="1" applyFill="1" applyBorder="1" applyAlignment="1">
      <alignment horizontal="center"/>
    </xf>
    <xf numFmtId="0" fontId="9" fillId="11" borderId="48" xfId="0" applyFont="1" applyFill="1" applyBorder="1" applyAlignment="1">
      <alignment horizontal="center"/>
    </xf>
    <xf numFmtId="0" fontId="9" fillId="11" borderId="52" xfId="0" applyFont="1" applyFill="1" applyBorder="1" applyAlignment="1">
      <alignment horizontal="center"/>
    </xf>
    <xf numFmtId="0" fontId="9" fillId="11" borderId="6" xfId="0" applyFont="1" applyFill="1" applyBorder="1" applyAlignment="1">
      <alignment horizontal="center"/>
    </xf>
    <xf numFmtId="0" fontId="0" fillId="0" borderId="49" xfId="0" applyBorder="1" applyAlignment="1">
      <alignment horizontal="center" wrapText="1"/>
    </xf>
    <xf numFmtId="0" fontId="0" fillId="0" borderId="50" xfId="0" applyBorder="1" applyAlignment="1">
      <alignment horizontal="center" wrapText="1"/>
    </xf>
    <xf numFmtId="0" fontId="0" fillId="0" borderId="51" xfId="0" applyBorder="1" applyAlignment="1">
      <alignment horizontal="center" wrapText="1"/>
    </xf>
    <xf numFmtId="0" fontId="0" fillId="0" borderId="14" xfId="0" applyBorder="1" applyAlignment="1">
      <alignment horizontal="center" wrapText="1"/>
    </xf>
    <xf numFmtId="0" fontId="0" fillId="0" borderId="0" xfId="0" applyAlignment="1">
      <alignment horizontal="center" wrapText="1"/>
    </xf>
    <xf numFmtId="0" fontId="0" fillId="0" borderId="53" xfId="0" applyBorder="1" applyAlignment="1">
      <alignment horizontal="center" wrapText="1"/>
    </xf>
    <xf numFmtId="0" fontId="0" fillId="0" borderId="29" xfId="0" applyBorder="1" applyAlignment="1">
      <alignment horizontal="center" wrapText="1"/>
    </xf>
    <xf numFmtId="0" fontId="0" fillId="0" borderId="30" xfId="0" applyBorder="1" applyAlignment="1">
      <alignment horizontal="center" wrapText="1"/>
    </xf>
    <xf numFmtId="0" fontId="0" fillId="0" borderId="58" xfId="0" applyBorder="1" applyAlignment="1">
      <alignment horizontal="center" wrapText="1"/>
    </xf>
    <xf numFmtId="0" fontId="14" fillId="10" borderId="27" xfId="0" applyFont="1" applyFill="1" applyBorder="1" applyAlignment="1">
      <alignment horizontal="center" vertical="center"/>
    </xf>
    <xf numFmtId="0" fontId="14" fillId="10" borderId="26" xfId="0" applyFont="1" applyFill="1" applyBorder="1" applyAlignment="1">
      <alignment horizontal="center" vertical="center"/>
    </xf>
    <xf numFmtId="0" fontId="14" fillId="10" borderId="32" xfId="0" applyFont="1" applyFill="1" applyBorder="1" applyAlignment="1">
      <alignment horizontal="center" vertical="center"/>
    </xf>
    <xf numFmtId="0" fontId="14" fillId="10" borderId="33" xfId="0" applyFont="1" applyFill="1" applyBorder="1" applyAlignment="1">
      <alignment horizontal="center" vertical="center"/>
    </xf>
    <xf numFmtId="0" fontId="14" fillId="10" borderId="11" xfId="0" applyFont="1" applyFill="1" applyBorder="1" applyAlignment="1">
      <alignment horizontal="center" vertical="center"/>
    </xf>
    <xf numFmtId="0" fontId="14" fillId="10" borderId="28" xfId="0" applyFont="1" applyFill="1" applyBorder="1" applyAlignment="1">
      <alignment horizontal="center" vertical="center"/>
    </xf>
    <xf numFmtId="0" fontId="12" fillId="13" borderId="21" xfId="0" applyFont="1" applyFill="1" applyBorder="1" applyAlignment="1">
      <alignment horizontal="center" vertical="center"/>
    </xf>
    <xf numFmtId="0" fontId="12" fillId="13" borderId="6" xfId="0" applyFont="1" applyFill="1" applyBorder="1" applyAlignment="1">
      <alignment horizontal="center" vertical="center"/>
    </xf>
    <xf numFmtId="10" fontId="10" fillId="13" borderId="6" xfId="1" applyNumberFormat="1" applyFont="1" applyFill="1" applyBorder="1" applyAlignment="1">
      <alignment horizontal="center" vertical="center"/>
    </xf>
    <xf numFmtId="10" fontId="10" fillId="13" borderId="17" xfId="1" applyNumberFormat="1" applyFont="1" applyFill="1" applyBorder="1" applyAlignment="1">
      <alignment horizontal="center" vertical="center"/>
    </xf>
    <xf numFmtId="10" fontId="13" fillId="12" borderId="24" xfId="1" applyNumberFormat="1" applyFont="1" applyFill="1" applyBorder="1" applyAlignment="1">
      <alignment horizontal="center" vertical="center"/>
    </xf>
    <xf numFmtId="10" fontId="13" fillId="12" borderId="25" xfId="1" applyNumberFormat="1" applyFont="1" applyFill="1" applyBorder="1" applyAlignment="1">
      <alignment horizontal="center" vertical="center"/>
    </xf>
    <xf numFmtId="0" fontId="15" fillId="12" borderId="34" xfId="0" applyFont="1" applyFill="1" applyBorder="1" applyAlignment="1">
      <alignment horizontal="center" vertical="center"/>
    </xf>
    <xf numFmtId="0" fontId="15" fillId="12" borderId="35" xfId="0" applyFont="1" applyFill="1" applyBorder="1" applyAlignment="1">
      <alignment horizontal="center" vertical="center"/>
    </xf>
    <xf numFmtId="0" fontId="15" fillId="12" borderId="36" xfId="0" applyFont="1" applyFill="1" applyBorder="1" applyAlignment="1">
      <alignment horizontal="center" vertical="center"/>
    </xf>
    <xf numFmtId="0" fontId="15" fillId="12" borderId="42" xfId="0" applyFont="1" applyFill="1" applyBorder="1" applyAlignment="1">
      <alignment horizontal="center" vertical="center"/>
    </xf>
    <xf numFmtId="0" fontId="10" fillId="12" borderId="34" xfId="0" applyFont="1" applyFill="1" applyBorder="1" applyAlignment="1">
      <alignment horizontal="center" vertical="center"/>
    </xf>
    <xf numFmtId="0" fontId="10" fillId="12" borderId="35" xfId="0" applyFont="1" applyFill="1" applyBorder="1" applyAlignment="1">
      <alignment horizontal="center" vertical="center"/>
    </xf>
    <xf numFmtId="0" fontId="10" fillId="12" borderId="36" xfId="0" applyFont="1" applyFill="1" applyBorder="1" applyAlignment="1">
      <alignment horizontal="center" vertical="center"/>
    </xf>
    <xf numFmtId="0" fontId="10" fillId="12" borderId="55" xfId="0" applyFont="1" applyFill="1" applyBorder="1" applyAlignment="1">
      <alignment horizontal="center" vertical="center"/>
    </xf>
    <xf numFmtId="0" fontId="10" fillId="12" borderId="30" xfId="0" applyFont="1" applyFill="1" applyBorder="1" applyAlignment="1">
      <alignment horizontal="center" vertical="center"/>
    </xf>
    <xf numFmtId="0" fontId="10" fillId="12" borderId="58" xfId="0" applyFont="1" applyFill="1" applyBorder="1" applyAlignment="1">
      <alignment horizontal="center" vertical="center"/>
    </xf>
    <xf numFmtId="0" fontId="10" fillId="12" borderId="41" xfId="0" applyFont="1" applyFill="1" applyBorder="1" applyAlignment="1">
      <alignment horizontal="center" vertical="center"/>
    </xf>
    <xf numFmtId="0" fontId="10" fillId="12" borderId="37" xfId="0" applyFont="1" applyFill="1" applyBorder="1" applyAlignment="1">
      <alignment horizontal="center" vertical="center"/>
    </xf>
    <xf numFmtId="0" fontId="10" fillId="12" borderId="39" xfId="0" applyFont="1" applyFill="1" applyBorder="1" applyAlignment="1">
      <alignment horizontal="center" vertical="center"/>
    </xf>
    <xf numFmtId="0" fontId="15" fillId="12" borderId="56" xfId="0" applyFont="1" applyFill="1" applyBorder="1" applyAlignment="1">
      <alignment horizontal="center" vertical="center"/>
    </xf>
    <xf numFmtId="0" fontId="15" fillId="12" borderId="43" xfId="0" applyFont="1" applyFill="1" applyBorder="1" applyAlignment="1">
      <alignment horizontal="center" vertical="center"/>
    </xf>
    <xf numFmtId="0" fontId="15" fillId="12" borderId="44" xfId="0" applyFont="1" applyFill="1" applyBorder="1" applyAlignment="1">
      <alignment horizontal="center" vertical="center"/>
    </xf>
    <xf numFmtId="0" fontId="15" fillId="12" borderId="41" xfId="0" applyFont="1" applyFill="1" applyBorder="1" applyAlignment="1">
      <alignment horizontal="center" vertical="center"/>
    </xf>
    <xf numFmtId="0" fontId="15" fillId="12" borderId="37" xfId="0" applyFont="1" applyFill="1" applyBorder="1" applyAlignment="1">
      <alignment horizontal="center" vertical="center"/>
    </xf>
    <xf numFmtId="0" fontId="15" fillId="12" borderId="38" xfId="0" applyFont="1" applyFill="1" applyBorder="1" applyAlignment="1">
      <alignment horizontal="center" vertical="center"/>
    </xf>
    <xf numFmtId="0" fontId="16" fillId="12" borderId="59" xfId="0" applyFont="1" applyFill="1" applyBorder="1" applyAlignment="1">
      <alignment horizontal="center" vertical="center"/>
    </xf>
    <xf numFmtId="0" fontId="16" fillId="12" borderId="60" xfId="0" applyFont="1" applyFill="1" applyBorder="1" applyAlignment="1">
      <alignment horizontal="center" vertical="center"/>
    </xf>
    <xf numFmtId="0" fontId="16" fillId="12" borderId="40" xfId="0" applyFont="1" applyFill="1" applyBorder="1" applyAlignment="1">
      <alignment horizontal="center" vertical="center"/>
    </xf>
    <xf numFmtId="0" fontId="9" fillId="9" borderId="6" xfId="0" applyFont="1" applyFill="1" applyBorder="1" applyAlignment="1">
      <alignment horizontal="center"/>
    </xf>
    <xf numFmtId="0" fontId="6" fillId="9" borderId="6" xfId="0" applyFont="1" applyFill="1" applyBorder="1" applyAlignment="1">
      <alignment horizontal="center" vertical="center"/>
    </xf>
    <xf numFmtId="0" fontId="6" fillId="9" borderId="6" xfId="0" applyFont="1" applyFill="1" applyBorder="1" applyAlignment="1">
      <alignment horizontal="center"/>
    </xf>
    <xf numFmtId="10" fontId="5" fillId="9" borderId="6" xfId="1" applyNumberFormat="1" applyFont="1" applyFill="1" applyBorder="1" applyAlignment="1">
      <alignment horizontal="center" vertical="center"/>
    </xf>
    <xf numFmtId="10" fontId="5" fillId="9" borderId="6" xfId="1" applyNumberFormat="1" applyFont="1" applyFill="1" applyBorder="1" applyAlignment="1">
      <alignment horizontal="center"/>
    </xf>
    <xf numFmtId="0" fontId="6" fillId="9" borderId="1" xfId="0" applyFont="1" applyFill="1" applyBorder="1" applyAlignment="1">
      <alignment horizontal="center"/>
    </xf>
    <xf numFmtId="0" fontId="6" fillId="9" borderId="3" xfId="0" applyFont="1" applyFill="1" applyBorder="1" applyAlignment="1">
      <alignment horizontal="center"/>
    </xf>
    <xf numFmtId="0" fontId="5" fillId="9" borderId="19" xfId="0" applyFont="1" applyFill="1" applyBorder="1" applyAlignment="1">
      <alignment horizontal="center"/>
    </xf>
    <xf numFmtId="0" fontId="5" fillId="9" borderId="7" xfId="0" applyFont="1" applyFill="1" applyBorder="1" applyAlignment="1">
      <alignment horizontal="center"/>
    </xf>
    <xf numFmtId="0" fontId="5" fillId="9" borderId="4" xfId="0" applyFont="1" applyFill="1" applyBorder="1" applyAlignment="1">
      <alignment horizontal="center" vertical="center"/>
    </xf>
    <xf numFmtId="0" fontId="5" fillId="9" borderId="1" xfId="0" applyFont="1" applyFill="1" applyBorder="1" applyAlignment="1">
      <alignment horizontal="center" vertical="center"/>
    </xf>
    <xf numFmtId="0" fontId="5" fillId="9" borderId="18" xfId="0" applyFont="1" applyFill="1" applyBorder="1" applyAlignment="1">
      <alignment horizontal="center" vertical="center"/>
    </xf>
    <xf numFmtId="0" fontId="5" fillId="9" borderId="20" xfId="0" applyFont="1" applyFill="1" applyBorder="1" applyAlignment="1">
      <alignment horizontal="center"/>
    </xf>
    <xf numFmtId="0" fontId="5" fillId="9" borderId="4" xfId="0" applyFont="1" applyFill="1" applyBorder="1" applyAlignment="1">
      <alignment horizontal="center"/>
    </xf>
    <xf numFmtId="0" fontId="6" fillId="9" borderId="4" xfId="0" applyFont="1" applyFill="1" applyBorder="1" applyAlignment="1">
      <alignment horizontal="center"/>
    </xf>
    <xf numFmtId="0" fontId="10" fillId="9" borderId="4" xfId="0" applyFont="1" applyFill="1" applyBorder="1" applyAlignment="1">
      <alignment horizontal="center" vertical="center"/>
    </xf>
    <xf numFmtId="0" fontId="10" fillId="9" borderId="1" xfId="0" applyFont="1" applyFill="1" applyBorder="1" applyAlignment="1">
      <alignment horizontal="center" vertical="center"/>
    </xf>
    <xf numFmtId="0" fontId="10" fillId="9" borderId="18" xfId="0" applyFont="1" applyFill="1" applyBorder="1" applyAlignment="1">
      <alignment horizontal="center" vertical="center"/>
    </xf>
    <xf numFmtId="0" fontId="12" fillId="9" borderId="6" xfId="0" applyFont="1" applyFill="1" applyBorder="1" applyAlignment="1">
      <alignment horizontal="center" vertical="center"/>
    </xf>
    <xf numFmtId="10" fontId="10" fillId="9" borderId="6" xfId="1" applyNumberFormat="1" applyFont="1" applyFill="1" applyBorder="1" applyAlignment="1">
      <alignment horizontal="center" vertical="center"/>
    </xf>
    <xf numFmtId="10" fontId="10" fillId="9" borderId="17" xfId="1" applyNumberFormat="1" applyFont="1" applyFill="1" applyBorder="1" applyAlignment="1">
      <alignment horizontal="center" vertical="center"/>
    </xf>
    <xf numFmtId="0" fontId="0" fillId="2" borderId="0" xfId="0" applyFill="1" applyAlignment="1">
      <alignment horizontal="center"/>
    </xf>
    <xf numFmtId="0" fontId="6" fillId="0" borderId="1" xfId="0" applyFont="1" applyBorder="1" applyAlignment="1">
      <alignment horizontal="center" vertical="center"/>
    </xf>
    <xf numFmtId="0" fontId="2" fillId="3" borderId="0" xfId="0" applyFont="1" applyFill="1" applyAlignment="1">
      <alignment horizontal="center"/>
    </xf>
    <xf numFmtId="0" fontId="3" fillId="3" borderId="0" xfId="0" applyFont="1" applyFill="1" applyAlignment="1">
      <alignment horizontal="center"/>
    </xf>
    <xf numFmtId="0" fontId="7" fillId="8" borderId="0" xfId="0" applyFont="1" applyFill="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0" fillId="0" borderId="0" xfId="0" applyNumberFormat="1"/>
    <xf numFmtId="0" fontId="0" fillId="0" borderId="1" xfId="0" applyNumberFormat="1" applyBorder="1"/>
  </cellXfs>
  <cellStyles count="2">
    <cellStyle name="Normal" xfId="0" builtinId="0"/>
    <cellStyle name="Percent" xfId="1" builtinId="5"/>
  </cellStyles>
  <dxfs count="252">
    <dxf>
      <numFmt numFmtId="164" formatCode="0.00,,\ &quot;Mn&quot;"/>
    </dxf>
    <dxf>
      <numFmt numFmtId="164" formatCode="0.00,,\ &quot;Mn&quot;"/>
    </dxf>
    <dxf>
      <numFmt numFmtId="164" formatCode="0.00,,\ &quot;Mn&quot;"/>
    </dxf>
    <dxf>
      <numFmt numFmtId="164" formatCode="0.00,,\ &quot;Mn&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164" formatCode="0.00,,\ &quot;Mn&quot;"/>
    </dxf>
    <dxf>
      <numFmt numFmtId="164" formatCode="0.00,,\ &quot;Mn&quot;"/>
    </dxf>
    <dxf>
      <numFmt numFmtId="164" formatCode="0.00,,\ &quot;Mn&quot;"/>
    </dxf>
    <dxf>
      <numFmt numFmtId="164" formatCode="0.00,,\ &quot;Mn&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164" formatCode="0.00,,\ &quot;Mn&quot;"/>
    </dxf>
    <dxf>
      <numFmt numFmtId="164" formatCode="0.00,,\ &quot;Mn&quot;"/>
    </dxf>
    <dxf>
      <numFmt numFmtId="164" formatCode="0.00,,\ &quot;Mn&quot;"/>
    </dxf>
    <dxf>
      <numFmt numFmtId="164" formatCode="0.00,,\ &quot;Mn&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164" formatCode="0.00,,\ &quot;Mn&quot;"/>
    </dxf>
    <dxf>
      <numFmt numFmtId="164" formatCode="0.00,,\ &quot;Mn&quot;"/>
    </dxf>
    <dxf>
      <numFmt numFmtId="164" formatCode="0.00,,\ &quot;Mn&quot;"/>
    </dxf>
    <dxf>
      <numFmt numFmtId="164" formatCode="0.00,,\ &quot;Mn&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164" formatCode="0.00,,\ &quot;Mn&quot;"/>
    </dxf>
    <dxf>
      <numFmt numFmtId="164" formatCode="0.00,,\ &quot;Mn&quot;"/>
    </dxf>
    <dxf>
      <numFmt numFmtId="164" formatCode="0.00,,\ &quot;Mn&quot;"/>
    </dxf>
    <dxf>
      <numFmt numFmtId="164" formatCode="0.00,,\ &quot;Mn&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164" formatCode="0.00,,\ &quot;Mn&quot;"/>
    </dxf>
    <dxf>
      <numFmt numFmtId="164" formatCode="0.00,,\ &quot;Mn&quot;"/>
    </dxf>
    <dxf>
      <numFmt numFmtId="164" formatCode="0.00,,\ &quot;Mn&quot;"/>
    </dxf>
    <dxf>
      <numFmt numFmtId="164" formatCode="0.00,,\ &quot;Mn&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164" formatCode="0.00,,\ &quot;Mn&quot;"/>
    </dxf>
    <dxf>
      <numFmt numFmtId="164" formatCode="0.00,,\ &quot;Mn&quot;"/>
    </dxf>
    <dxf>
      <numFmt numFmtId="164" formatCode="0.00,,\ &quot;Mn&quot;"/>
    </dxf>
    <dxf>
      <numFmt numFmtId="164" formatCode="0.00,,\ &quot;Mn&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164" formatCode="0.00,,\ &quot;Mn&quot;"/>
    </dxf>
    <dxf>
      <numFmt numFmtId="164" formatCode="0.00,,\ &quot;Mn&quot;"/>
    </dxf>
    <dxf>
      <numFmt numFmtId="164" formatCode="0.00,,\ &quot;Mn&quot;"/>
    </dxf>
    <dxf>
      <numFmt numFmtId="164" formatCode="0.00,,\ &quot;Mn&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164" formatCode="0.00,,\ &quot;Mn&quot;"/>
    </dxf>
    <dxf>
      <numFmt numFmtId="164" formatCode="0.00,,\ &quot;Mn&quot;"/>
    </dxf>
    <dxf>
      <numFmt numFmtId="164" formatCode="0.00,,\ &quot;Mn&quot;"/>
    </dxf>
    <dxf>
      <numFmt numFmtId="164" formatCode="0.00,,\ &quot;Mn&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164" formatCode="0.00,,\ &quot;Mn&quot;"/>
    </dxf>
    <dxf>
      <numFmt numFmtId="164" formatCode="0.00,,\ &quot;Mn&quot;"/>
    </dxf>
    <dxf>
      <numFmt numFmtId="164" formatCode="0.00,,\ &quot;Mn&quot;"/>
    </dxf>
    <dxf>
      <numFmt numFmtId="164" formatCode="0.00,,\ &quot;Mn&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164" formatCode="0.00,,\ &quot;Mn&quot;"/>
    </dxf>
    <dxf>
      <numFmt numFmtId="164" formatCode="0.00,,\ &quot;Mn&quot;"/>
    </dxf>
    <dxf>
      <numFmt numFmtId="164" formatCode="0.00,,\ &quot;Mn&quot;"/>
    </dxf>
    <dxf>
      <numFmt numFmtId="164" formatCode="0.00,,\ &quot;Mn&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 &quot;Mn&quot;"/>
    </dxf>
    <dxf>
      <numFmt numFmtId="164" formatCode="0.00,,\ &quot;Mn&quot;"/>
    </dxf>
    <dxf>
      <numFmt numFmtId="164" formatCode="0.00,,\ &quot;Mn&quot;"/>
    </dxf>
    <dxf>
      <numFmt numFmtId="164" formatCode="0.00,,\ &quot;Mn&quot;"/>
    </dxf>
  </dxfs>
  <tableStyles count="0" defaultTableStyle="TableStyleMedium2" defaultPivotStyle="PivotStyleLight16"/>
  <colors>
    <mruColors>
      <color rgb="FF33CC33"/>
      <color rgb="FF009900"/>
      <color rgb="FF008000"/>
      <color rgb="FF336600"/>
      <color rgb="FF006600"/>
      <color rgb="FF61B41C"/>
      <color rgb="FF319F80"/>
      <color rgb="FF251A36"/>
      <color rgb="FF333399"/>
      <color rgb="FF07050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openxmlformats.org/officeDocument/2006/relationships/pivotCacheDefinition" Target="pivotCache/pivotCacheDefinition15.xml"/><Relationship Id="rId39" Type="http://schemas.openxmlformats.org/officeDocument/2006/relationships/customXml" Target="../customXml/item4.xml"/><Relationship Id="rId21" Type="http://schemas.openxmlformats.org/officeDocument/2006/relationships/pivotCacheDefinition" Target="pivotCache/pivotCacheDefinition10.xml"/><Relationship Id="rId34" Type="http://schemas.openxmlformats.org/officeDocument/2006/relationships/powerPivotData" Target="model/item.data"/><Relationship Id="rId42" Type="http://schemas.openxmlformats.org/officeDocument/2006/relationships/customXml" Target="../customXml/item7.xml"/><Relationship Id="rId47" Type="http://schemas.openxmlformats.org/officeDocument/2006/relationships/customXml" Target="../customXml/item12.xml"/><Relationship Id="rId50" Type="http://schemas.openxmlformats.org/officeDocument/2006/relationships/customXml" Target="../customXml/item1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9" Type="http://schemas.openxmlformats.org/officeDocument/2006/relationships/theme" Target="theme/theme1.xml"/><Relationship Id="rId11" Type="http://schemas.openxmlformats.org/officeDocument/2006/relationships/worksheet" Target="worksheets/sheet11.xml"/><Relationship Id="rId24" Type="http://schemas.openxmlformats.org/officeDocument/2006/relationships/pivotCacheDefinition" Target="pivotCache/pivotCacheDefinition13.xml"/><Relationship Id="rId32" Type="http://schemas.openxmlformats.org/officeDocument/2006/relationships/sharedStrings" Target="sharedStrings.xml"/><Relationship Id="rId37" Type="http://schemas.openxmlformats.org/officeDocument/2006/relationships/customXml" Target="../customXml/item2.xml"/><Relationship Id="rId40" Type="http://schemas.openxmlformats.org/officeDocument/2006/relationships/customXml" Target="../customXml/item5.xml"/><Relationship Id="rId45" Type="http://schemas.openxmlformats.org/officeDocument/2006/relationships/customXml" Target="../customXml/item10.xml"/><Relationship Id="rId53" Type="http://schemas.openxmlformats.org/officeDocument/2006/relationships/customXml" Target="../customXml/item18.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pivotCacheDefinition" Target="pivotCache/pivotCacheDefinition8.xml"/><Relationship Id="rId31" Type="http://schemas.openxmlformats.org/officeDocument/2006/relationships/styles" Target="styles.xml"/><Relationship Id="rId44" Type="http://schemas.openxmlformats.org/officeDocument/2006/relationships/customXml" Target="../customXml/item9.xml"/><Relationship Id="rId52"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pivotCacheDefinition" Target="pivotCache/pivotCacheDefinition11.xml"/><Relationship Id="rId27" Type="http://schemas.openxmlformats.org/officeDocument/2006/relationships/pivotCacheDefinition" Target="pivotCache/pivotCacheDefinition16.xml"/><Relationship Id="rId30" Type="http://schemas.openxmlformats.org/officeDocument/2006/relationships/connections" Target="connections.xml"/><Relationship Id="rId35" Type="http://schemas.openxmlformats.org/officeDocument/2006/relationships/calcChain" Target="calcChain.xml"/><Relationship Id="rId43" Type="http://schemas.openxmlformats.org/officeDocument/2006/relationships/customXml" Target="../customXml/item8.xml"/><Relationship Id="rId48" Type="http://schemas.openxmlformats.org/officeDocument/2006/relationships/customXml" Target="../customXml/item13.xml"/><Relationship Id="rId8" Type="http://schemas.openxmlformats.org/officeDocument/2006/relationships/worksheet" Target="worksheets/sheet8.xml"/><Relationship Id="rId51" Type="http://schemas.openxmlformats.org/officeDocument/2006/relationships/customXml" Target="../customXml/item16.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ivotCacheDefinition" Target="pivotCache/pivotCacheDefinition14.xml"/><Relationship Id="rId33" Type="http://schemas.openxmlformats.org/officeDocument/2006/relationships/sheetMetadata" Target="metadata.xml"/><Relationship Id="rId38" Type="http://schemas.openxmlformats.org/officeDocument/2006/relationships/customXml" Target="../customXml/item3.xml"/><Relationship Id="rId46" Type="http://schemas.openxmlformats.org/officeDocument/2006/relationships/customXml" Target="../customXml/item11.xml"/><Relationship Id="rId20" Type="http://schemas.openxmlformats.org/officeDocument/2006/relationships/pivotCacheDefinition" Target="pivotCache/pivotCacheDefinition9.xml"/><Relationship Id="rId41" Type="http://schemas.openxmlformats.org/officeDocument/2006/relationships/customXml" Target="../customXml/item6.xml"/><Relationship Id="rId54"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4.xml"/><Relationship Id="rId23" Type="http://schemas.openxmlformats.org/officeDocument/2006/relationships/pivotCacheDefinition" Target="pivotCache/pivotCacheDefinition12.xml"/><Relationship Id="rId28" Type="http://schemas.microsoft.com/office/2007/relationships/slicerCache" Target="slicerCaches/slicerCache1.xml"/><Relationship Id="rId36" Type="http://schemas.openxmlformats.org/officeDocument/2006/relationships/customXml" Target="../customXml/item1.xml"/><Relationship Id="rId49"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9.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1.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2.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3.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4.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5.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6.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27.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28.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29.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2.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Ex3.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Dashboard.xlsx]New !PivotTable2</c:name>
    <c:fmtId val="6"/>
  </c:pivotSource>
  <c:chart>
    <c:title>
      <c:tx>
        <c:rich>
          <a:bodyPr rot="0" spcFirstLastPara="1" vertOverflow="ellipsis" vert="horz" wrap="square" anchor="ctr" anchorCtr="1"/>
          <a:lstStyle/>
          <a:p>
            <a:pPr>
              <a:defRPr lang="en-US" sz="1080" b="1" i="0" u="none" strike="noStrike" kern="1200" spc="0" baseline="0">
                <a:solidFill>
                  <a:srgbClr val="FF0000"/>
                </a:solidFill>
                <a:latin typeface="+mn-lt"/>
                <a:ea typeface="+mn-ea"/>
                <a:cs typeface="+mn-cs"/>
              </a:defRPr>
            </a:pPr>
            <a:r>
              <a:rPr lang="en-US">
                <a:solidFill>
                  <a:srgbClr val="FF0000"/>
                </a:solidFill>
              </a:rPr>
              <a:t>New</a:t>
            </a:r>
          </a:p>
        </c:rich>
      </c:tx>
      <c:overlay val="0"/>
      <c:spPr>
        <a:solidFill>
          <a:schemeClr val="bg1">
            <a:lumMod val="85000"/>
          </a:schemeClr>
        </a:solidFill>
        <a:ln>
          <a:noFill/>
        </a:ln>
        <a:effectLst/>
      </c:spPr>
      <c:txPr>
        <a:bodyPr rot="0" spcFirstLastPara="1" vertOverflow="ellipsis" vert="horz" wrap="square" anchor="ctr" anchorCtr="1"/>
        <a:lstStyle/>
        <a:p>
          <a:pPr>
            <a:defRPr lang="en-US" sz="108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pivotFmt>
      <c:pivotFmt>
        <c:idx val="4"/>
        <c:spPr>
          <a:solidFill>
            <a:schemeClr val="bg1">
              <a:lumMod val="50000"/>
            </a:schemeClr>
          </a:solidFill>
          <a:ln>
            <a:noFill/>
          </a:ln>
          <a:effectLst/>
        </c:spPr>
      </c:pivotFmt>
      <c:pivotFmt>
        <c:idx val="5"/>
        <c:spPr>
          <a:solidFill>
            <a:srgbClr val="FFC00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000"/>
          </a:solidFill>
          <a:ln>
            <a:noFill/>
          </a:ln>
          <a:effectLst/>
        </c:spPr>
      </c:pivotFmt>
      <c:pivotFmt>
        <c:idx val="8"/>
        <c:spPr>
          <a:solidFill>
            <a:schemeClr val="bg1">
              <a:lumMod val="50000"/>
            </a:schemeClr>
          </a:solidFill>
          <a:ln>
            <a:noFill/>
          </a:ln>
          <a:effectLst/>
        </c:spPr>
      </c:pivotFmt>
      <c:pivotFmt>
        <c:idx val="9"/>
        <c:spPr>
          <a:solidFill>
            <a:schemeClr val="accent6">
              <a:lumMod val="75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a:defRPr lang="en-US"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C000"/>
          </a:solidFill>
          <a:ln>
            <a:noFill/>
          </a:ln>
          <a:effectLst/>
        </c:spPr>
      </c:pivotFmt>
      <c:pivotFmt>
        <c:idx val="12"/>
        <c:spPr>
          <a:solidFill>
            <a:schemeClr val="bg1">
              <a:lumMod val="50000"/>
            </a:schemeClr>
          </a:solidFill>
          <a:ln>
            <a:noFill/>
          </a:ln>
          <a:effectLst/>
        </c:spPr>
      </c:pivotFmt>
      <c:pivotFmt>
        <c:idx val="13"/>
        <c:spPr>
          <a:solidFill>
            <a:schemeClr val="accent6">
              <a:lumMod val="75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a:defRPr lang="en-US"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C000"/>
          </a:solidFill>
          <a:ln>
            <a:noFill/>
          </a:ln>
          <a:effectLst/>
        </c:spPr>
      </c:pivotFmt>
      <c:pivotFmt>
        <c:idx val="16"/>
        <c:spPr>
          <a:solidFill>
            <a:schemeClr val="bg1">
              <a:lumMod val="50000"/>
            </a:schemeClr>
          </a:solidFill>
          <a:ln>
            <a:noFill/>
          </a:ln>
          <a:effectLst/>
        </c:spPr>
      </c:pivotFmt>
      <c:pivotFmt>
        <c:idx val="17"/>
        <c:spPr>
          <a:solidFill>
            <a:schemeClr val="accent6">
              <a:lumMod val="75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lgn="ctr">
                <a:defRPr lang="en-US"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s>
    <c:plotArea>
      <c:layout/>
      <c:barChart>
        <c:barDir val="bar"/>
        <c:grouping val="clustered"/>
        <c:varyColors val="1"/>
        <c:ser>
          <c:idx val="0"/>
          <c:order val="0"/>
          <c:tx>
            <c:strRef>
              <c:f>'New '!$B$4</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C970-4BB6-B9C2-C0BCB7A723CD}"/>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C970-4BB6-B9C2-C0BCB7A723CD}"/>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C970-4BB6-B9C2-C0BCB7A723CD}"/>
              </c:ext>
            </c:extLst>
          </c:dPt>
          <c:dLbls>
            <c:spPr>
              <a:noFill/>
              <a:ln>
                <a:noFill/>
              </a:ln>
              <a:effectLst/>
            </c:spPr>
            <c:txPr>
              <a:bodyPr rot="0" spcFirstLastPara="1" vertOverflow="ellipsis" vert="horz" wrap="square" anchor="ctr" anchorCtr="1"/>
              <a:lstStyle/>
              <a:p>
                <a:pPr algn="ctr">
                  <a:defRPr lang="en-US"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 '!$A$5:$A$7</c:f>
              <c:strCache>
                <c:ptCount val="3"/>
                <c:pt idx="0">
                  <c:v> Target</c:v>
                </c:pt>
                <c:pt idx="1">
                  <c:v> Achivement</c:v>
                </c:pt>
                <c:pt idx="2">
                  <c:v> Invoice</c:v>
                </c:pt>
              </c:strCache>
            </c:strRef>
          </c:cat>
          <c:val>
            <c:numRef>
              <c:f>'New '!$B$5:$B$7</c:f>
              <c:numCache>
                <c:formatCode>0.00,,\ "Mn"</c:formatCode>
                <c:ptCount val="3"/>
                <c:pt idx="0">
                  <c:v>4100000</c:v>
                </c:pt>
                <c:pt idx="1">
                  <c:v>3531629.3099999996</c:v>
                </c:pt>
                <c:pt idx="2">
                  <c:v>569815</c:v>
                </c:pt>
              </c:numCache>
            </c:numRef>
          </c:val>
          <c:extLst>
            <c:ext xmlns:c16="http://schemas.microsoft.com/office/drawing/2014/chart" uri="{C3380CC4-5D6E-409C-BE32-E72D297353CC}">
              <c16:uniqueId val="{00000006-C970-4BB6-B9C2-C0BCB7A723CD}"/>
            </c:ext>
          </c:extLst>
        </c:ser>
        <c:dLbls>
          <c:showLegendKey val="0"/>
          <c:showVal val="1"/>
          <c:showCatName val="0"/>
          <c:showSerName val="0"/>
          <c:showPercent val="0"/>
          <c:showBubbleSize val="0"/>
        </c:dLbls>
        <c:gapWidth val="75"/>
        <c:axId val="2071794208"/>
        <c:axId val="2071799488"/>
      </c:barChart>
      <c:catAx>
        <c:axId val="207179420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lgn="ctr">
              <a:defRPr lang="en-US" sz="900" b="1" i="0" u="none" strike="noStrike" kern="1200" baseline="0">
                <a:solidFill>
                  <a:schemeClr val="bg1"/>
                </a:solidFill>
                <a:latin typeface="+mn-lt"/>
                <a:ea typeface="+mn-ea"/>
                <a:cs typeface="+mn-cs"/>
              </a:defRPr>
            </a:pPr>
            <a:endParaRPr lang="en-US"/>
          </a:p>
        </c:txPr>
        <c:crossAx val="2071799488"/>
        <c:crosses val="autoZero"/>
        <c:auto val="1"/>
        <c:lblAlgn val="ctr"/>
        <c:lblOffset val="100"/>
        <c:noMultiLvlLbl val="0"/>
      </c:catAx>
      <c:valAx>
        <c:axId val="2071799488"/>
        <c:scaling>
          <c:orientation val="minMax"/>
        </c:scaling>
        <c:delete val="1"/>
        <c:axPos val="b"/>
        <c:numFmt formatCode="0.00,,\ &quot;Mn&quot;" sourceLinked="1"/>
        <c:majorTickMark val="none"/>
        <c:minorTickMark val="none"/>
        <c:tickLblPos val="nextTo"/>
        <c:crossAx val="2071794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lgn="ctr">
        <a:defRPr lang="en-US" sz="900" b="1" i="0" u="none" strike="noStrike" kern="1200" baseline="0">
          <a:solidFill>
            <a:schemeClr val="tx1">
              <a:lumMod val="95000"/>
              <a:lumOff val="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Dashboard.xlsx]Cross Sell!PivotTable1</c:name>
    <c:fmtId val="4"/>
  </c:pivotSource>
  <c:chart>
    <c:title>
      <c:tx>
        <c:rich>
          <a:bodyPr rot="0" spcFirstLastPara="1" vertOverflow="ellipsis" vert="horz" wrap="square" anchor="ctr" anchorCtr="1"/>
          <a:lstStyle/>
          <a:p>
            <a:pPr>
              <a:defRPr lang="en-US" sz="1080" b="1" i="0" u="none" strike="noStrike" kern="1200" spc="0" baseline="0">
                <a:solidFill>
                  <a:schemeClr val="tx1">
                    <a:lumMod val="95000"/>
                    <a:lumOff val="5000"/>
                  </a:schemeClr>
                </a:solidFill>
                <a:latin typeface="+mn-lt"/>
                <a:ea typeface="+mn-ea"/>
                <a:cs typeface="+mn-cs"/>
              </a:defRPr>
            </a:pPr>
            <a:r>
              <a:rPr lang="en-US"/>
              <a:t>Cross Sell</a:t>
            </a:r>
          </a:p>
        </c:rich>
      </c:tx>
      <c:overlay val="0"/>
      <c:spPr>
        <a:solidFill>
          <a:schemeClr val="bg1">
            <a:lumMod val="85000"/>
          </a:schemeClr>
        </a:solidFill>
        <a:ln>
          <a:noFill/>
        </a:ln>
        <a:effectLst/>
      </c:spPr>
      <c:txPr>
        <a:bodyPr rot="0" spcFirstLastPara="1" vertOverflow="ellipsis" vert="horz" wrap="square" anchor="ctr" anchorCtr="1"/>
        <a:lstStyle/>
        <a:p>
          <a:pPr>
            <a:defRPr lang="en-US" sz="108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pivotFmt>
      <c:pivotFmt>
        <c:idx val="4"/>
        <c:spPr>
          <a:solidFill>
            <a:schemeClr val="bg1">
              <a:lumMod val="50000"/>
            </a:schemeClr>
          </a:solidFill>
          <a:ln>
            <a:noFill/>
          </a:ln>
          <a:effectLst/>
        </c:spPr>
      </c:pivotFmt>
      <c:pivotFmt>
        <c:idx val="5"/>
        <c:spPr>
          <a:solidFill>
            <a:schemeClr val="accent6">
              <a:lumMod val="75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000"/>
          </a:solidFill>
          <a:ln>
            <a:noFill/>
          </a:ln>
          <a:effectLst/>
        </c:spPr>
      </c:pivotFmt>
      <c:pivotFmt>
        <c:idx val="8"/>
        <c:spPr>
          <a:solidFill>
            <a:schemeClr val="bg1">
              <a:lumMod val="50000"/>
            </a:schemeClr>
          </a:solidFill>
          <a:ln>
            <a:noFill/>
          </a:ln>
          <a:effectLst/>
        </c:spPr>
      </c:pivotFmt>
      <c:pivotFmt>
        <c:idx val="9"/>
        <c:spPr>
          <a:solidFill>
            <a:schemeClr val="accent6">
              <a:lumMod val="75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a:defRPr lang="en-US"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C000"/>
          </a:solidFill>
          <a:ln>
            <a:noFill/>
          </a:ln>
          <a:effectLst/>
        </c:spPr>
      </c:pivotFmt>
      <c:pivotFmt>
        <c:idx val="12"/>
        <c:spPr>
          <a:solidFill>
            <a:schemeClr val="bg1">
              <a:lumMod val="50000"/>
            </a:schemeClr>
          </a:solidFill>
          <a:ln>
            <a:noFill/>
          </a:ln>
          <a:effectLst/>
        </c:spPr>
      </c:pivotFmt>
      <c:pivotFmt>
        <c:idx val="13"/>
        <c:spPr>
          <a:solidFill>
            <a:schemeClr val="accent6">
              <a:lumMod val="75000"/>
            </a:schemeClr>
          </a:solidFill>
          <a:ln>
            <a:noFill/>
          </a:ln>
          <a:effectLst/>
        </c:spPr>
      </c:pivotFmt>
    </c:pivotFmts>
    <c:plotArea>
      <c:layout>
        <c:manualLayout>
          <c:layoutTarget val="inner"/>
          <c:xMode val="edge"/>
          <c:yMode val="edge"/>
          <c:x val="0.15910889682604107"/>
          <c:y val="0.25833133826024601"/>
          <c:w val="0.81254058771004145"/>
          <c:h val="0.6459631217744306"/>
        </c:manualLayout>
      </c:layout>
      <c:barChart>
        <c:barDir val="bar"/>
        <c:grouping val="clustered"/>
        <c:varyColors val="0"/>
        <c:ser>
          <c:idx val="0"/>
          <c:order val="0"/>
          <c:tx>
            <c:strRef>
              <c:f>'Cross Sell'!$B$4</c:f>
              <c:strCache>
                <c:ptCount val="1"/>
                <c:pt idx="0">
                  <c:v>Total</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1-5690-4343-9074-96C5DCE962F7}"/>
              </c:ext>
            </c:extLst>
          </c:dPt>
          <c:dPt>
            <c:idx val="1"/>
            <c:invertIfNegative val="0"/>
            <c:bubble3D val="0"/>
            <c:spPr>
              <a:solidFill>
                <a:schemeClr val="bg1">
                  <a:lumMod val="50000"/>
                </a:schemeClr>
              </a:solidFill>
              <a:ln>
                <a:noFill/>
              </a:ln>
              <a:effectLst/>
            </c:spPr>
            <c:extLst>
              <c:ext xmlns:c16="http://schemas.microsoft.com/office/drawing/2014/chart" uri="{C3380CC4-5D6E-409C-BE32-E72D297353CC}">
                <c16:uniqueId val="{00000003-5690-4343-9074-96C5DCE962F7}"/>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5690-4343-9074-96C5DCE962F7}"/>
              </c:ext>
            </c:extLst>
          </c:dPt>
          <c:dLbls>
            <c:spPr>
              <a:noFill/>
              <a:ln>
                <a:noFill/>
              </a:ln>
              <a:effectLst/>
            </c:spPr>
            <c:txPr>
              <a:bodyPr rot="0" spcFirstLastPara="1" vertOverflow="ellipsis" vert="horz" wrap="square" anchor="ctr" anchorCtr="0"/>
              <a:lstStyle/>
              <a:p>
                <a:pPr algn="ctr">
                  <a:defRPr lang="en-US"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 Sell'!$A$5:$A$7</c:f>
              <c:strCache>
                <c:ptCount val="3"/>
                <c:pt idx="0">
                  <c:v> Target</c:v>
                </c:pt>
                <c:pt idx="1">
                  <c:v> Achivement</c:v>
                </c:pt>
                <c:pt idx="2">
                  <c:v> Invoice</c:v>
                </c:pt>
              </c:strCache>
            </c:strRef>
          </c:cat>
          <c:val>
            <c:numRef>
              <c:f>'Cross Sell'!$B$5:$B$7</c:f>
              <c:numCache>
                <c:formatCode>0.00,,\ "Mn"</c:formatCode>
                <c:ptCount val="3"/>
                <c:pt idx="0">
                  <c:v>7290000</c:v>
                </c:pt>
                <c:pt idx="1">
                  <c:v>13041253.300000001</c:v>
                </c:pt>
                <c:pt idx="2">
                  <c:v>2853842</c:v>
                </c:pt>
              </c:numCache>
            </c:numRef>
          </c:val>
          <c:extLst>
            <c:ext xmlns:c16="http://schemas.microsoft.com/office/drawing/2014/chart" uri="{C3380CC4-5D6E-409C-BE32-E72D297353CC}">
              <c16:uniqueId val="{00000006-5690-4343-9074-96C5DCE962F7}"/>
            </c:ext>
          </c:extLst>
        </c:ser>
        <c:dLbls>
          <c:showLegendKey val="0"/>
          <c:showVal val="1"/>
          <c:showCatName val="0"/>
          <c:showSerName val="0"/>
          <c:showPercent val="0"/>
          <c:showBubbleSize val="0"/>
        </c:dLbls>
        <c:gapWidth val="75"/>
        <c:axId val="2071794688"/>
        <c:axId val="2071801408"/>
      </c:barChart>
      <c:catAx>
        <c:axId val="2071794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1" i="0" u="none" strike="noStrike" kern="1200" baseline="0">
                <a:solidFill>
                  <a:schemeClr val="tx1">
                    <a:lumMod val="95000"/>
                    <a:lumOff val="5000"/>
                  </a:schemeClr>
                </a:solidFill>
                <a:latin typeface="+mn-lt"/>
                <a:ea typeface="+mn-ea"/>
                <a:cs typeface="+mn-cs"/>
              </a:defRPr>
            </a:pPr>
            <a:endParaRPr lang="en-US"/>
          </a:p>
        </c:txPr>
        <c:crossAx val="2071801408"/>
        <c:crosses val="autoZero"/>
        <c:auto val="1"/>
        <c:lblAlgn val="ctr"/>
        <c:lblOffset val="100"/>
        <c:noMultiLvlLbl val="0"/>
      </c:catAx>
      <c:valAx>
        <c:axId val="2071801408"/>
        <c:scaling>
          <c:orientation val="minMax"/>
        </c:scaling>
        <c:delete val="1"/>
        <c:axPos val="b"/>
        <c:numFmt formatCode="0.00,,\ &quot;Mn&quot;" sourceLinked="1"/>
        <c:majorTickMark val="none"/>
        <c:minorTickMark val="none"/>
        <c:tickLblPos val="nextTo"/>
        <c:crossAx val="2071794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lgn="ctr">
        <a:defRPr lang="en-US" sz="900" b="1" i="0" u="none" strike="noStrike" kern="1200" baseline="0">
          <a:solidFill>
            <a:schemeClr val="tx1">
              <a:lumMod val="95000"/>
              <a:lumOff val="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Dashboard.xlsx]Renewal !PivotTable3</c:name>
    <c:fmtId val="4"/>
  </c:pivotSource>
  <c:chart>
    <c:title>
      <c:tx>
        <c:rich>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r>
              <a:rPr lang="en-US">
                <a:solidFill>
                  <a:srgbClr val="FF0000"/>
                </a:solidFill>
              </a:rPr>
              <a:t>Renewal</a:t>
            </a:r>
          </a:p>
        </c:rich>
      </c:tx>
      <c:overlay val="0"/>
      <c:spPr>
        <a:solidFill>
          <a:schemeClr val="bg1">
            <a:lumMod val="85000"/>
          </a:schemeClr>
        </a:solidFill>
        <a:ln>
          <a:noFill/>
        </a:ln>
        <a:effectLst/>
      </c:spPr>
      <c:txPr>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pivotFmt>
      <c:pivotFmt>
        <c:idx val="4"/>
        <c:spPr>
          <a:solidFill>
            <a:schemeClr val="bg1">
              <a:lumMod val="50000"/>
            </a:schemeClr>
          </a:solidFill>
          <a:ln>
            <a:noFill/>
          </a:ln>
          <a:effectLst/>
        </c:spPr>
      </c:pivotFmt>
      <c:pivotFmt>
        <c:idx val="5"/>
        <c:spPr>
          <a:solidFill>
            <a:srgbClr val="FFC00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000"/>
          </a:solidFill>
          <a:ln>
            <a:noFill/>
          </a:ln>
          <a:effectLst/>
        </c:spPr>
      </c:pivotFmt>
      <c:pivotFmt>
        <c:idx val="8"/>
        <c:spPr>
          <a:solidFill>
            <a:schemeClr val="bg1">
              <a:lumMod val="50000"/>
            </a:schemeClr>
          </a:solidFill>
          <a:ln>
            <a:noFill/>
          </a:ln>
          <a:effectLst/>
        </c:spPr>
      </c:pivotFmt>
      <c:pivotFmt>
        <c:idx val="9"/>
        <c:spPr>
          <a:solidFill>
            <a:schemeClr val="accent6">
              <a:lumMod val="75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a:defRPr lang="en-US"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C000"/>
          </a:solidFill>
          <a:ln>
            <a:noFill/>
          </a:ln>
          <a:effectLst/>
        </c:spPr>
      </c:pivotFmt>
      <c:pivotFmt>
        <c:idx val="12"/>
        <c:spPr>
          <a:solidFill>
            <a:schemeClr val="bg1">
              <a:lumMod val="50000"/>
            </a:schemeClr>
          </a:solidFill>
          <a:ln>
            <a:noFill/>
          </a:ln>
          <a:effectLst/>
        </c:spPr>
      </c:pivotFmt>
      <c:pivotFmt>
        <c:idx val="13"/>
        <c:spPr>
          <a:solidFill>
            <a:schemeClr val="accent6">
              <a:lumMod val="75000"/>
            </a:schemeClr>
          </a:solidFill>
          <a:ln>
            <a:noFill/>
          </a:ln>
          <a:effectLst/>
        </c:spPr>
      </c:pivotFmt>
    </c:pivotFmts>
    <c:plotArea>
      <c:layout/>
      <c:barChart>
        <c:barDir val="bar"/>
        <c:grouping val="clustered"/>
        <c:varyColors val="0"/>
        <c:ser>
          <c:idx val="0"/>
          <c:order val="0"/>
          <c:tx>
            <c:strRef>
              <c:f>'Renewal '!$B$4</c:f>
              <c:strCache>
                <c:ptCount val="1"/>
                <c:pt idx="0">
                  <c:v>Total</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1-0B08-4C1A-9551-91D9A09535AC}"/>
              </c:ext>
            </c:extLst>
          </c:dPt>
          <c:dPt>
            <c:idx val="1"/>
            <c:invertIfNegative val="0"/>
            <c:bubble3D val="0"/>
            <c:spPr>
              <a:solidFill>
                <a:schemeClr val="bg1">
                  <a:lumMod val="50000"/>
                </a:schemeClr>
              </a:solidFill>
              <a:ln>
                <a:noFill/>
              </a:ln>
              <a:effectLst/>
            </c:spPr>
            <c:extLst>
              <c:ext xmlns:c16="http://schemas.microsoft.com/office/drawing/2014/chart" uri="{C3380CC4-5D6E-409C-BE32-E72D297353CC}">
                <c16:uniqueId val="{00000003-0B08-4C1A-9551-91D9A09535AC}"/>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0B08-4C1A-9551-91D9A09535AC}"/>
              </c:ext>
            </c:extLst>
          </c:dPt>
          <c:dLbls>
            <c:spPr>
              <a:noFill/>
              <a:ln>
                <a:noFill/>
              </a:ln>
              <a:effectLst/>
            </c:spPr>
            <c:txPr>
              <a:bodyPr rot="0" spcFirstLastPara="1" vertOverflow="ellipsis" vert="horz" wrap="square" anchor="ctr" anchorCtr="0"/>
              <a:lstStyle/>
              <a:p>
                <a:pPr algn="ctr">
                  <a:defRPr lang="en-US"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'Renewal '!$A$5:$A$7</c:f>
              <c:strCache>
                <c:ptCount val="3"/>
                <c:pt idx="0">
                  <c:v>Target</c:v>
                </c:pt>
                <c:pt idx="1">
                  <c:v> Achivement</c:v>
                </c:pt>
                <c:pt idx="2">
                  <c:v> Invoice</c:v>
                </c:pt>
              </c:strCache>
            </c:strRef>
          </c:cat>
          <c:val>
            <c:numRef>
              <c:f>'Renewal '!$B$5:$B$7</c:f>
              <c:numCache>
                <c:formatCode>0.00,,\ "Mn"</c:formatCode>
                <c:ptCount val="3"/>
                <c:pt idx="0">
                  <c:v>9520000</c:v>
                </c:pt>
                <c:pt idx="1">
                  <c:v>18507270.640000001</c:v>
                </c:pt>
                <c:pt idx="2">
                  <c:v>8244310</c:v>
                </c:pt>
              </c:numCache>
            </c:numRef>
          </c:val>
          <c:extLst>
            <c:ext xmlns:c16="http://schemas.microsoft.com/office/drawing/2014/chart" uri="{C3380CC4-5D6E-409C-BE32-E72D297353CC}">
              <c16:uniqueId val="{00000006-0B08-4C1A-9551-91D9A09535AC}"/>
            </c:ext>
          </c:extLst>
        </c:ser>
        <c:dLbls>
          <c:showLegendKey val="0"/>
          <c:showVal val="1"/>
          <c:showCatName val="0"/>
          <c:showSerName val="0"/>
          <c:showPercent val="0"/>
          <c:showBubbleSize val="0"/>
        </c:dLbls>
        <c:gapWidth val="75"/>
        <c:axId val="774365424"/>
        <c:axId val="774369744"/>
      </c:barChart>
      <c:catAx>
        <c:axId val="774365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tx1">
                    <a:lumMod val="95000"/>
                    <a:lumOff val="5000"/>
                  </a:schemeClr>
                </a:solidFill>
                <a:latin typeface="+mn-lt"/>
                <a:ea typeface="+mn-ea"/>
                <a:cs typeface="+mn-cs"/>
              </a:defRPr>
            </a:pPr>
            <a:endParaRPr lang="en-US"/>
          </a:p>
        </c:txPr>
        <c:crossAx val="774369744"/>
        <c:crosses val="autoZero"/>
        <c:auto val="1"/>
        <c:lblAlgn val="ctr"/>
        <c:lblOffset val="100"/>
        <c:noMultiLvlLbl val="0"/>
      </c:catAx>
      <c:valAx>
        <c:axId val="774369744"/>
        <c:scaling>
          <c:orientation val="minMax"/>
        </c:scaling>
        <c:delete val="1"/>
        <c:axPos val="b"/>
        <c:numFmt formatCode="0.00,,\ &quot;Mn&quot;" sourceLinked="1"/>
        <c:majorTickMark val="none"/>
        <c:minorTickMark val="none"/>
        <c:tickLblPos val="nextTo"/>
        <c:crossAx val="774365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Dashboard.xlsx]No Of Meetings!PivotTable7</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No Of Meeting By Account Exc</a:t>
            </a:r>
          </a:p>
        </c:rich>
      </c:tx>
      <c:overlay val="0"/>
      <c:spPr>
        <a:solidFill>
          <a:schemeClr val="bg1">
            <a:lumMod val="85000"/>
          </a:schemeClr>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40000"/>
              <a:lumOff val="60000"/>
            </a:schemeClr>
          </a:solidFill>
          <a:ln>
            <a:noFill/>
          </a:ln>
          <a:effectLst/>
        </c:spPr>
      </c:pivotFmt>
      <c:pivotFmt>
        <c:idx val="8"/>
        <c:spPr>
          <a:solidFill>
            <a:srgbClr val="FFFF00"/>
          </a:solidFill>
          <a:ln>
            <a:noFill/>
          </a:ln>
          <a:effectLst/>
        </c:spPr>
      </c:pivotFmt>
      <c:pivotFmt>
        <c:idx val="9"/>
        <c:spPr>
          <a:solidFill>
            <a:srgbClr val="FFFF00"/>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FF00"/>
          </a:solidFill>
          <a:ln>
            <a:noFill/>
          </a:ln>
          <a:effectLst/>
        </c:spPr>
      </c:pivotFmt>
      <c:pivotFmt>
        <c:idx val="12"/>
        <c:spPr>
          <a:solidFill>
            <a:srgbClr val="FFFF00"/>
          </a:solidFill>
          <a:ln>
            <a:noFill/>
          </a:ln>
          <a:effectLst/>
        </c:spPr>
      </c:pivotFmt>
      <c:pivotFmt>
        <c:idx val="13"/>
        <c:spPr>
          <a:solidFill>
            <a:schemeClr val="accent6">
              <a:lumMod val="40000"/>
              <a:lumOff val="6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75000"/>
            </a:schemeClr>
          </a:solidFill>
          <a:ln>
            <a:noFill/>
          </a:ln>
          <a:effectLst/>
        </c:spPr>
      </c:pivotFmt>
      <c:pivotFmt>
        <c:idx val="19"/>
        <c:spPr>
          <a:solidFill>
            <a:schemeClr val="accent6">
              <a:lumMod val="5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FFFF00"/>
          </a:solidFill>
          <a:ln>
            <a:noFill/>
          </a:ln>
          <a:effectLst/>
        </c:spPr>
      </c:pivotFmt>
      <c:pivotFmt>
        <c:idx val="22"/>
        <c:spPr>
          <a:solidFill>
            <a:srgbClr val="FFFF00"/>
          </a:solidFill>
          <a:ln>
            <a:noFill/>
          </a:ln>
          <a:effectLst/>
        </c:spPr>
      </c:pivotFmt>
      <c:pivotFmt>
        <c:idx val="23"/>
        <c:spPr>
          <a:solidFill>
            <a:schemeClr val="accent6">
              <a:lumMod val="40000"/>
              <a:lumOff val="60000"/>
            </a:schemeClr>
          </a:solidFill>
          <a:ln>
            <a:noFill/>
          </a:ln>
          <a:effectLst/>
        </c:spPr>
      </c:pivotFmt>
      <c:pivotFmt>
        <c:idx val="24"/>
        <c:spPr>
          <a:solidFill>
            <a:schemeClr val="accent6">
              <a:lumMod val="40000"/>
              <a:lumOff val="60000"/>
            </a:schemeClr>
          </a:solidFill>
          <a:ln>
            <a:noFill/>
          </a:ln>
          <a:effectLst/>
        </c:spPr>
      </c:pivotFmt>
      <c:pivotFmt>
        <c:idx val="25"/>
        <c:spPr>
          <a:solidFill>
            <a:schemeClr val="accent6">
              <a:lumMod val="60000"/>
              <a:lumOff val="40000"/>
            </a:schemeClr>
          </a:solidFill>
          <a:ln>
            <a:noFill/>
          </a:ln>
          <a:effectLst/>
        </c:spPr>
      </c:pivotFmt>
      <c:pivotFmt>
        <c:idx val="26"/>
        <c:spPr>
          <a:solidFill>
            <a:schemeClr val="accent6">
              <a:lumMod val="60000"/>
              <a:lumOff val="40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75000"/>
            </a:schemeClr>
          </a:solidFill>
          <a:ln>
            <a:noFill/>
          </a:ln>
          <a:effectLst/>
        </c:spPr>
      </c:pivotFmt>
      <c:pivotFmt>
        <c:idx val="29"/>
        <c:spPr>
          <a:solidFill>
            <a:schemeClr val="accent6">
              <a:lumMod val="50000"/>
            </a:schemeClr>
          </a:solidFill>
          <a:ln>
            <a:noFill/>
          </a:ln>
          <a:effectLst/>
        </c:spPr>
      </c:pivotFmt>
    </c:pivotFmts>
    <c:plotArea>
      <c:layout>
        <c:manualLayout>
          <c:layoutTarget val="inner"/>
          <c:xMode val="edge"/>
          <c:yMode val="edge"/>
          <c:x val="0.20944464612829594"/>
          <c:y val="0.18589555880917524"/>
          <c:w val="0.76405826855108927"/>
          <c:h val="0.76530014641288435"/>
        </c:manualLayout>
      </c:layout>
      <c:barChart>
        <c:barDir val="bar"/>
        <c:grouping val="clustered"/>
        <c:varyColors val="1"/>
        <c:ser>
          <c:idx val="0"/>
          <c:order val="0"/>
          <c:tx>
            <c:strRef>
              <c:f>'No Of Meetings'!$B$1</c:f>
              <c:strCache>
                <c:ptCount val="1"/>
                <c:pt idx="0">
                  <c:v>Total</c:v>
                </c:pt>
              </c:strCache>
            </c:strRef>
          </c:tx>
          <c:invertIfNegative val="0"/>
          <c:dPt>
            <c:idx val="0"/>
            <c:invertIfNegative val="0"/>
            <c:bubble3D val="0"/>
            <c:spPr>
              <a:solidFill>
                <a:srgbClr val="FFFF00"/>
              </a:solidFill>
              <a:ln>
                <a:noFill/>
              </a:ln>
              <a:effectLst/>
            </c:spPr>
            <c:extLst>
              <c:ext xmlns:c16="http://schemas.microsoft.com/office/drawing/2014/chart" uri="{C3380CC4-5D6E-409C-BE32-E72D297353CC}">
                <c16:uniqueId val="{00000001-57CC-4B80-93F8-A2F304C4FEB7}"/>
              </c:ext>
            </c:extLst>
          </c:dPt>
          <c:dPt>
            <c:idx val="1"/>
            <c:invertIfNegative val="0"/>
            <c:bubble3D val="0"/>
            <c:spPr>
              <a:solidFill>
                <a:srgbClr val="FFFF00"/>
              </a:solidFill>
              <a:ln>
                <a:noFill/>
              </a:ln>
              <a:effectLst/>
            </c:spPr>
            <c:extLst>
              <c:ext xmlns:c16="http://schemas.microsoft.com/office/drawing/2014/chart" uri="{C3380CC4-5D6E-409C-BE32-E72D297353CC}">
                <c16:uniqueId val="{00000003-57CC-4B80-93F8-A2F304C4FEB7}"/>
              </c:ext>
            </c:extLst>
          </c:dPt>
          <c:dPt>
            <c:idx val="2"/>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5-57CC-4B80-93F8-A2F304C4FEB7}"/>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57CC-4B80-93F8-A2F304C4FEB7}"/>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9-57CC-4B80-93F8-A2F304C4FEB7}"/>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B-57CC-4B80-93F8-A2F304C4FEB7}"/>
              </c:ext>
            </c:extLst>
          </c:dPt>
          <c:dPt>
            <c:idx val="6"/>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D-57CC-4B80-93F8-A2F304C4FEB7}"/>
              </c:ext>
            </c:extLst>
          </c:dPt>
          <c:dPt>
            <c:idx val="7"/>
            <c:invertIfNegative val="0"/>
            <c:bubble3D val="0"/>
            <c:spPr>
              <a:solidFill>
                <a:schemeClr val="accent6">
                  <a:lumMod val="75000"/>
                </a:schemeClr>
              </a:solidFill>
              <a:ln>
                <a:noFill/>
              </a:ln>
              <a:effectLst/>
            </c:spPr>
            <c:extLst>
              <c:ext xmlns:c16="http://schemas.microsoft.com/office/drawing/2014/chart" uri="{C3380CC4-5D6E-409C-BE32-E72D297353CC}">
                <c16:uniqueId val="{0000000F-57CC-4B80-93F8-A2F304C4FEB7}"/>
              </c:ext>
            </c:extLst>
          </c:dPt>
          <c:dPt>
            <c:idx val="8"/>
            <c:invertIfNegative val="0"/>
            <c:bubble3D val="0"/>
            <c:spPr>
              <a:solidFill>
                <a:schemeClr val="accent6">
                  <a:lumMod val="50000"/>
                </a:schemeClr>
              </a:solidFill>
              <a:ln>
                <a:noFill/>
              </a:ln>
              <a:effectLst/>
            </c:spPr>
            <c:extLst>
              <c:ext xmlns:c16="http://schemas.microsoft.com/office/drawing/2014/chart" uri="{C3380CC4-5D6E-409C-BE32-E72D297353CC}">
                <c16:uniqueId val="{00000011-57CC-4B80-93F8-A2F304C4FEB7}"/>
              </c:ext>
            </c:extLst>
          </c:dPt>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Meetings'!$A$2:$A$11</c:f>
              <c:strCache>
                <c:ptCount val="9"/>
                <c:pt idx="0">
                  <c:v>Divya Dhingra</c:v>
                </c:pt>
                <c:pt idx="1">
                  <c:v>Vaibhav K Thaker</c:v>
                </c:pt>
                <c:pt idx="2">
                  <c:v>Neel Jain</c:v>
                </c:pt>
                <c:pt idx="3">
                  <c:v>Shobhit Agarwal</c:v>
                </c:pt>
                <c:pt idx="4">
                  <c:v>Nishant Sharma</c:v>
                </c:pt>
                <c:pt idx="5">
                  <c:v>Shloka Shelat</c:v>
                </c:pt>
                <c:pt idx="6">
                  <c:v>Ritesh Sharma</c:v>
                </c:pt>
                <c:pt idx="7">
                  <c:v>Anil Tailor</c:v>
                </c:pt>
                <c:pt idx="8">
                  <c:v>Ankita Shah</c:v>
                </c:pt>
              </c:strCache>
            </c:strRef>
          </c:cat>
          <c:val>
            <c:numRef>
              <c:f>'No Of Meetings'!$B$2:$B$11</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12-57CC-4B80-93F8-A2F304C4FEB7}"/>
            </c:ext>
          </c:extLst>
        </c:ser>
        <c:dLbls>
          <c:dLblPos val="outEnd"/>
          <c:showLegendKey val="0"/>
          <c:showVal val="1"/>
          <c:showCatName val="0"/>
          <c:showSerName val="0"/>
          <c:showPercent val="0"/>
          <c:showBubbleSize val="0"/>
        </c:dLbls>
        <c:gapWidth val="182"/>
        <c:axId val="774372144"/>
        <c:axId val="774368304"/>
      </c:barChart>
      <c:catAx>
        <c:axId val="774372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tx1">
                    <a:lumMod val="95000"/>
                    <a:lumOff val="5000"/>
                  </a:schemeClr>
                </a:solidFill>
                <a:latin typeface="+mn-lt"/>
                <a:ea typeface="+mn-ea"/>
                <a:cs typeface="+mn-cs"/>
              </a:defRPr>
            </a:pPr>
            <a:endParaRPr lang="en-US"/>
          </a:p>
        </c:txPr>
        <c:crossAx val="774368304"/>
        <c:crosses val="autoZero"/>
        <c:auto val="1"/>
        <c:lblAlgn val="ctr"/>
        <c:lblOffset val="100"/>
        <c:noMultiLvlLbl val="0"/>
      </c:catAx>
      <c:valAx>
        <c:axId val="774368304"/>
        <c:scaling>
          <c:orientation val="minMax"/>
        </c:scaling>
        <c:delete val="1"/>
        <c:axPos val="b"/>
        <c:numFmt formatCode="General" sourceLinked="1"/>
        <c:majorTickMark val="none"/>
        <c:minorTickMark val="none"/>
        <c:tickLblPos val="nextTo"/>
        <c:crossAx val="774372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Dashboard.xlsx]Invoice!PivotTable12</c:name>
    <c:fmtId val="4"/>
  </c:pivotSource>
  <c:chart>
    <c:title>
      <c:tx>
        <c:rich>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r>
              <a:rPr lang="en-US">
                <a:solidFill>
                  <a:srgbClr val="FF0000"/>
                </a:solidFill>
              </a:rPr>
              <a:t>No Of Invoice By Account Excecutive</a:t>
            </a:r>
          </a:p>
        </c:rich>
      </c:tx>
      <c:overlay val="0"/>
      <c:spPr>
        <a:solidFill>
          <a:schemeClr val="bg1">
            <a:lumMod val="85000"/>
          </a:schemeClr>
        </a:solidFill>
        <a:ln>
          <a:noFill/>
        </a:ln>
        <a:effectLst/>
      </c:spPr>
      <c:txPr>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Invoice!$B$2:$B$3</c:f>
              <c:strCache>
                <c:ptCount val="1"/>
                <c:pt idx="0">
                  <c:v>(blank)</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Invoice!$A$4:$A$10</c:f>
              <c:strCache>
                <c:ptCount val="7"/>
                <c:pt idx="0">
                  <c:v>Neel Jain</c:v>
                </c:pt>
                <c:pt idx="1">
                  <c:v>Nishant Sharma</c:v>
                </c:pt>
                <c:pt idx="2">
                  <c:v>Shobhit Agarwal</c:v>
                </c:pt>
                <c:pt idx="3">
                  <c:v>Shloka Shelat</c:v>
                </c:pt>
                <c:pt idx="4">
                  <c:v>Vidit Shah</c:v>
                </c:pt>
                <c:pt idx="5">
                  <c:v>Ankita Shah</c:v>
                </c:pt>
                <c:pt idx="6">
                  <c:v>Divya Dhingra</c:v>
                </c:pt>
              </c:strCache>
            </c:strRef>
          </c:cat>
          <c:val>
            <c:numRef>
              <c:f>Invoice!$B$4:$B$10</c:f>
              <c:numCache>
                <c:formatCode>General</c:formatCode>
                <c:ptCount val="7"/>
                <c:pt idx="2">
                  <c:v>4</c:v>
                </c:pt>
                <c:pt idx="4">
                  <c:v>1</c:v>
                </c:pt>
                <c:pt idx="5">
                  <c:v>18</c:v>
                </c:pt>
                <c:pt idx="6">
                  <c:v>5</c:v>
                </c:pt>
              </c:numCache>
            </c:numRef>
          </c:val>
          <c:extLst>
            <c:ext xmlns:c16="http://schemas.microsoft.com/office/drawing/2014/chart" uri="{C3380CC4-5D6E-409C-BE32-E72D297353CC}">
              <c16:uniqueId val="{00000000-344A-485C-BCC4-1D4218CD46ED}"/>
            </c:ext>
          </c:extLst>
        </c:ser>
        <c:ser>
          <c:idx val="1"/>
          <c:order val="1"/>
          <c:tx>
            <c:strRef>
              <c:f>Invoice!$C$2:$C$3</c:f>
              <c:strCache>
                <c:ptCount val="1"/>
                <c:pt idx="0">
                  <c:v>Cross Sell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Invoice!$A$4:$A$10</c:f>
              <c:strCache>
                <c:ptCount val="7"/>
                <c:pt idx="0">
                  <c:v>Neel Jain</c:v>
                </c:pt>
                <c:pt idx="1">
                  <c:v>Nishant Sharma</c:v>
                </c:pt>
                <c:pt idx="2">
                  <c:v>Shobhit Agarwal</c:v>
                </c:pt>
                <c:pt idx="3">
                  <c:v>Shloka Shelat</c:v>
                </c:pt>
                <c:pt idx="4">
                  <c:v>Vidit Shah</c:v>
                </c:pt>
                <c:pt idx="5">
                  <c:v>Ankita Shah</c:v>
                </c:pt>
                <c:pt idx="6">
                  <c:v>Divya Dhingra</c:v>
                </c:pt>
              </c:strCache>
            </c:strRef>
          </c:cat>
          <c:val>
            <c:numRef>
              <c:f>Invoice!$C$4:$C$10</c:f>
              <c:numCache>
                <c:formatCode>General</c:formatCode>
                <c:ptCount val="7"/>
                <c:pt idx="1">
                  <c:v>10</c:v>
                </c:pt>
                <c:pt idx="2">
                  <c:v>2</c:v>
                </c:pt>
                <c:pt idx="3">
                  <c:v>20</c:v>
                </c:pt>
                <c:pt idx="4">
                  <c:v>12</c:v>
                </c:pt>
                <c:pt idx="6">
                  <c:v>19</c:v>
                </c:pt>
              </c:numCache>
            </c:numRef>
          </c:val>
          <c:extLst>
            <c:ext xmlns:c16="http://schemas.microsoft.com/office/drawing/2014/chart" uri="{C3380CC4-5D6E-409C-BE32-E72D297353CC}">
              <c16:uniqueId val="{00000001-344A-485C-BCC4-1D4218CD46ED}"/>
            </c:ext>
          </c:extLst>
        </c:ser>
        <c:ser>
          <c:idx val="2"/>
          <c:order val="2"/>
          <c:tx>
            <c:strRef>
              <c:f>Invoice!$D$2:$D$3</c:f>
              <c:strCache>
                <c:ptCount val="1"/>
                <c:pt idx="0">
                  <c:v>New</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Invoice!$A$4:$A$10</c:f>
              <c:strCache>
                <c:ptCount val="7"/>
                <c:pt idx="0">
                  <c:v>Neel Jain</c:v>
                </c:pt>
                <c:pt idx="1">
                  <c:v>Nishant Sharma</c:v>
                </c:pt>
                <c:pt idx="2">
                  <c:v>Shobhit Agarwal</c:v>
                </c:pt>
                <c:pt idx="3">
                  <c:v>Shloka Shelat</c:v>
                </c:pt>
                <c:pt idx="4">
                  <c:v>Vidit Shah</c:v>
                </c:pt>
                <c:pt idx="5">
                  <c:v>Ankita Shah</c:v>
                </c:pt>
                <c:pt idx="6">
                  <c:v>Divya Dhingra</c:v>
                </c:pt>
              </c:strCache>
            </c:strRef>
          </c:cat>
          <c:val>
            <c:numRef>
              <c:f>Invoice!$D$4:$D$10</c:f>
              <c:numCache>
                <c:formatCode>General</c:formatCode>
                <c:ptCount val="7"/>
                <c:pt idx="0">
                  <c:v>1</c:v>
                </c:pt>
                <c:pt idx="2">
                  <c:v>8</c:v>
                </c:pt>
                <c:pt idx="3">
                  <c:v>7</c:v>
                </c:pt>
              </c:numCache>
            </c:numRef>
          </c:val>
          <c:extLst>
            <c:ext xmlns:c16="http://schemas.microsoft.com/office/drawing/2014/chart" uri="{C3380CC4-5D6E-409C-BE32-E72D297353CC}">
              <c16:uniqueId val="{00000002-344A-485C-BCC4-1D4218CD46ED}"/>
            </c:ext>
          </c:extLst>
        </c:ser>
        <c:ser>
          <c:idx val="3"/>
          <c:order val="3"/>
          <c:tx>
            <c:strRef>
              <c:f>Invoice!$E$2:$E$3</c:f>
              <c:strCache>
                <c:ptCount val="1"/>
                <c:pt idx="0">
                  <c:v>Renewal</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Invoice!$A$4:$A$10</c:f>
              <c:strCache>
                <c:ptCount val="7"/>
                <c:pt idx="0">
                  <c:v>Neel Jain</c:v>
                </c:pt>
                <c:pt idx="1">
                  <c:v>Nishant Sharma</c:v>
                </c:pt>
                <c:pt idx="2">
                  <c:v>Shobhit Agarwal</c:v>
                </c:pt>
                <c:pt idx="3">
                  <c:v>Shloka Shelat</c:v>
                </c:pt>
                <c:pt idx="4">
                  <c:v>Vidit Shah</c:v>
                </c:pt>
                <c:pt idx="5">
                  <c:v>Ankita Shah</c:v>
                </c:pt>
                <c:pt idx="6">
                  <c:v>Divya Dhingra</c:v>
                </c:pt>
              </c:strCache>
            </c:strRef>
          </c:cat>
          <c:val>
            <c:numRef>
              <c:f>Invoice!$E$4:$E$10</c:f>
              <c:numCache>
                <c:formatCode>General</c:formatCode>
                <c:ptCount val="7"/>
                <c:pt idx="3">
                  <c:v>3</c:v>
                </c:pt>
                <c:pt idx="4">
                  <c:v>18</c:v>
                </c:pt>
                <c:pt idx="5">
                  <c:v>18</c:v>
                </c:pt>
                <c:pt idx="6">
                  <c:v>58</c:v>
                </c:pt>
              </c:numCache>
            </c:numRef>
          </c:val>
          <c:extLst>
            <c:ext xmlns:c16="http://schemas.microsoft.com/office/drawing/2014/chart" uri="{C3380CC4-5D6E-409C-BE32-E72D297353CC}">
              <c16:uniqueId val="{00000003-344A-485C-BCC4-1D4218CD46ED}"/>
            </c:ext>
          </c:extLst>
        </c:ser>
        <c:dLbls>
          <c:dLblPos val="ctr"/>
          <c:showLegendKey val="0"/>
          <c:showVal val="1"/>
          <c:showCatName val="0"/>
          <c:showSerName val="0"/>
          <c:showPercent val="0"/>
          <c:showBubbleSize val="0"/>
        </c:dLbls>
        <c:gapWidth val="150"/>
        <c:overlap val="100"/>
        <c:axId val="1584384624"/>
        <c:axId val="1584368784"/>
      </c:barChart>
      <c:catAx>
        <c:axId val="1584384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1584368784"/>
        <c:crosses val="autoZero"/>
        <c:auto val="1"/>
        <c:lblAlgn val="ctr"/>
        <c:lblOffset val="100"/>
        <c:noMultiLvlLbl val="0"/>
      </c:catAx>
      <c:valAx>
        <c:axId val="1584368784"/>
        <c:scaling>
          <c:orientation val="minMax"/>
        </c:scaling>
        <c:delete val="1"/>
        <c:axPos val="b"/>
        <c:numFmt formatCode="General" sourceLinked="1"/>
        <c:majorTickMark val="out"/>
        <c:minorTickMark val="none"/>
        <c:tickLblPos val="nextTo"/>
        <c:crossAx val="158438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lgn="ctr">
            <a:defRPr lang="en-US" sz="900" b="1"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Dashboard.xlsx]opportunity!PivotTable10</c:name>
    <c:fmtId val="5"/>
  </c:pivotSource>
  <c:chart>
    <c:title>
      <c:tx>
        <c:rich>
          <a:bodyPr rot="0" spcFirstLastPara="1" vertOverflow="ellipsis" vert="horz" wrap="square" anchor="ctr" anchorCtr="1"/>
          <a:lstStyle/>
          <a:p>
            <a:pPr>
              <a:defRPr lang="en-US" sz="1080" b="1" i="0" u="none" strike="noStrike" kern="1200" spc="0" baseline="0">
                <a:solidFill>
                  <a:schemeClr val="tx1">
                    <a:lumMod val="95000"/>
                    <a:lumOff val="5000"/>
                  </a:schemeClr>
                </a:solidFill>
                <a:latin typeface="+mn-lt"/>
                <a:ea typeface="+mn-ea"/>
                <a:cs typeface="+mn-cs"/>
              </a:defRPr>
            </a:pPr>
            <a:r>
              <a:rPr lang="en-US"/>
              <a:t>Oppty By Revenue - Top 4</a:t>
            </a:r>
          </a:p>
        </c:rich>
      </c:tx>
      <c:overlay val="0"/>
      <c:spPr>
        <a:solidFill>
          <a:schemeClr val="bg1">
            <a:lumMod val="85000"/>
          </a:schemeClr>
        </a:solidFill>
        <a:ln>
          <a:noFill/>
        </a:ln>
        <a:effectLst/>
      </c:spPr>
      <c:txPr>
        <a:bodyPr rot="0" spcFirstLastPara="1" vertOverflow="ellipsis" vert="horz" wrap="square" anchor="ctr" anchorCtr="1"/>
        <a:lstStyle/>
        <a:p>
          <a:pPr>
            <a:defRPr lang="en-US" sz="108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solidFill>
              <a:schemeClr val="bg1">
                <a:lumMod val="85000"/>
                <a:alpha val="94000"/>
              </a:schemeClr>
            </a:solid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solidFill>
              <a:schemeClr val="bg1">
                <a:lumMod val="85000"/>
                <a:alpha val="94000"/>
              </a:schemeClr>
            </a:solidFill>
          </a:ln>
          <a:effectLst/>
        </c:spPr>
      </c:pivotFmt>
      <c:pivotFmt>
        <c:idx val="2"/>
        <c:spPr>
          <a:solidFill>
            <a:schemeClr val="accent2">
              <a:lumMod val="60000"/>
              <a:lumOff val="40000"/>
            </a:schemeClr>
          </a:solidFill>
          <a:ln>
            <a:solidFill>
              <a:schemeClr val="bg1">
                <a:lumMod val="85000"/>
                <a:alpha val="94000"/>
              </a:schemeClr>
            </a:solidFill>
          </a:ln>
          <a:effectLst/>
        </c:spPr>
      </c:pivotFmt>
      <c:pivotFmt>
        <c:idx val="3"/>
        <c:spPr>
          <a:solidFill>
            <a:schemeClr val="accent2">
              <a:lumMod val="60000"/>
              <a:lumOff val="40000"/>
            </a:schemeClr>
          </a:solidFill>
          <a:ln>
            <a:solidFill>
              <a:schemeClr val="bg1">
                <a:lumMod val="85000"/>
                <a:alpha val="94000"/>
              </a:schemeClr>
            </a:solidFill>
          </a:ln>
          <a:effectLst/>
        </c:spPr>
      </c:pivotFmt>
      <c:pivotFmt>
        <c:idx val="4"/>
        <c:spPr>
          <a:solidFill>
            <a:schemeClr val="accent2">
              <a:lumMod val="75000"/>
            </a:schemeClr>
          </a:solidFill>
          <a:ln>
            <a:solidFill>
              <a:schemeClr val="bg1">
                <a:lumMod val="85000"/>
                <a:alpha val="94000"/>
              </a:schemeClr>
            </a:solidFill>
          </a:ln>
          <a:effectLst/>
        </c:spPr>
      </c:pivotFmt>
      <c:pivotFmt>
        <c:idx val="5"/>
        <c:spPr>
          <a:solidFill>
            <a:schemeClr val="accent1"/>
          </a:solidFill>
          <a:ln>
            <a:solidFill>
              <a:schemeClr val="bg1">
                <a:lumMod val="85000"/>
                <a:alpha val="94000"/>
              </a:schemeClr>
            </a:solid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75000"/>
            </a:schemeClr>
          </a:solidFill>
          <a:ln>
            <a:solidFill>
              <a:schemeClr val="bg1">
                <a:lumMod val="85000"/>
                <a:alpha val="94000"/>
              </a:schemeClr>
            </a:solidFill>
          </a:ln>
          <a:effectLst/>
        </c:spPr>
      </c:pivotFmt>
      <c:pivotFmt>
        <c:idx val="7"/>
        <c:spPr>
          <a:solidFill>
            <a:schemeClr val="accent2">
              <a:lumMod val="60000"/>
              <a:lumOff val="40000"/>
            </a:schemeClr>
          </a:solidFill>
          <a:ln>
            <a:solidFill>
              <a:schemeClr val="bg1">
                <a:lumMod val="85000"/>
                <a:alpha val="94000"/>
              </a:schemeClr>
            </a:solidFill>
          </a:ln>
          <a:effectLst/>
        </c:spPr>
      </c:pivotFmt>
      <c:pivotFmt>
        <c:idx val="8"/>
        <c:spPr>
          <a:solidFill>
            <a:schemeClr val="accent2">
              <a:lumMod val="60000"/>
              <a:lumOff val="40000"/>
            </a:schemeClr>
          </a:solidFill>
          <a:ln>
            <a:solidFill>
              <a:schemeClr val="bg1">
                <a:lumMod val="85000"/>
                <a:alpha val="94000"/>
              </a:schemeClr>
            </a:solidFill>
          </a:ln>
          <a:effectLst/>
        </c:spPr>
      </c:pivotFmt>
      <c:pivotFmt>
        <c:idx val="9"/>
        <c:spPr>
          <a:solidFill>
            <a:schemeClr val="accent6">
              <a:lumMod val="75000"/>
            </a:schemeClr>
          </a:solidFill>
          <a:ln>
            <a:solidFill>
              <a:schemeClr val="bg1">
                <a:lumMod val="85000"/>
                <a:alpha val="94000"/>
              </a:schemeClr>
            </a:solidFill>
          </a:ln>
          <a:effectLst/>
        </c:spPr>
      </c:pivotFmt>
      <c:pivotFmt>
        <c:idx val="10"/>
        <c:spPr>
          <a:solidFill>
            <a:schemeClr val="accent1"/>
          </a:solidFill>
          <a:ln>
            <a:solidFill>
              <a:schemeClr val="bg1">
                <a:lumMod val="85000"/>
                <a:alpha val="94000"/>
              </a:schemeClr>
            </a:solidFill>
          </a:ln>
          <a:effectLst/>
        </c:spPr>
        <c:marker>
          <c:symbol val="none"/>
        </c:marker>
        <c:dLbl>
          <c:idx val="0"/>
          <c:numFmt formatCode="00,&quot;k&quot;" sourceLinked="0"/>
          <c:spPr>
            <a:noFill/>
            <a:ln>
              <a:noFill/>
            </a:ln>
            <a:effectLst/>
          </c:spPr>
          <c:txPr>
            <a:bodyPr rot="0" spcFirstLastPara="1" vertOverflow="ellipsis" vert="horz" wrap="square" anchor="ctr" anchorCtr="0"/>
            <a:lstStyle/>
            <a:p>
              <a:pPr algn="ctr">
                <a:defRPr lang="en-US"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75000"/>
            </a:schemeClr>
          </a:solidFill>
          <a:ln>
            <a:solidFill>
              <a:schemeClr val="bg1">
                <a:lumMod val="85000"/>
                <a:alpha val="94000"/>
              </a:schemeClr>
            </a:solidFill>
          </a:ln>
          <a:effectLst/>
        </c:spPr>
      </c:pivotFmt>
      <c:pivotFmt>
        <c:idx val="12"/>
        <c:spPr>
          <a:solidFill>
            <a:srgbClr val="FFC000"/>
          </a:solidFill>
          <a:ln>
            <a:solidFill>
              <a:schemeClr val="bg1">
                <a:lumMod val="85000"/>
                <a:alpha val="94000"/>
              </a:schemeClr>
            </a:solidFill>
          </a:ln>
          <a:effectLst/>
        </c:spPr>
      </c:pivotFmt>
      <c:pivotFmt>
        <c:idx val="13"/>
        <c:spPr>
          <a:solidFill>
            <a:srgbClr val="FFC000"/>
          </a:solidFill>
          <a:ln>
            <a:solidFill>
              <a:schemeClr val="bg1">
                <a:lumMod val="85000"/>
                <a:alpha val="94000"/>
              </a:schemeClr>
            </a:solidFill>
          </a:ln>
          <a:effectLst/>
        </c:spPr>
      </c:pivotFmt>
      <c:pivotFmt>
        <c:idx val="14"/>
        <c:spPr>
          <a:solidFill>
            <a:schemeClr val="accent6">
              <a:lumMod val="75000"/>
            </a:schemeClr>
          </a:solidFill>
          <a:ln>
            <a:solidFill>
              <a:schemeClr val="bg1">
                <a:lumMod val="85000"/>
                <a:alpha val="94000"/>
              </a:schemeClr>
            </a:solidFill>
          </a:ln>
          <a:effectLst/>
        </c:spPr>
      </c:pivotFmt>
    </c:pivotFmts>
    <c:plotArea>
      <c:layout/>
      <c:barChart>
        <c:barDir val="bar"/>
        <c:grouping val="clustered"/>
        <c:varyColors val="0"/>
        <c:ser>
          <c:idx val="0"/>
          <c:order val="0"/>
          <c:tx>
            <c:strRef>
              <c:f>opportunity!$B$10</c:f>
              <c:strCache>
                <c:ptCount val="1"/>
                <c:pt idx="0">
                  <c:v>Total</c:v>
                </c:pt>
              </c:strCache>
            </c:strRef>
          </c:tx>
          <c:spPr>
            <a:solidFill>
              <a:schemeClr val="accent1"/>
            </a:solidFill>
            <a:ln>
              <a:solidFill>
                <a:schemeClr val="bg1">
                  <a:lumMod val="85000"/>
                  <a:alpha val="94000"/>
                </a:schemeClr>
              </a:solidFill>
            </a:ln>
            <a:effectLst/>
          </c:spPr>
          <c:invertIfNegative val="0"/>
          <c:dPt>
            <c:idx val="0"/>
            <c:invertIfNegative val="0"/>
            <c:bubble3D val="0"/>
            <c:spPr>
              <a:solidFill>
                <a:schemeClr val="accent2">
                  <a:lumMod val="75000"/>
                </a:schemeClr>
              </a:solidFill>
              <a:ln>
                <a:solidFill>
                  <a:schemeClr val="bg1">
                    <a:lumMod val="85000"/>
                    <a:alpha val="94000"/>
                  </a:schemeClr>
                </a:solidFill>
              </a:ln>
              <a:effectLst/>
            </c:spPr>
            <c:extLst>
              <c:ext xmlns:c16="http://schemas.microsoft.com/office/drawing/2014/chart" uri="{C3380CC4-5D6E-409C-BE32-E72D297353CC}">
                <c16:uniqueId val="{00000001-CB71-4CBC-8E13-3520ED478FFF}"/>
              </c:ext>
            </c:extLst>
          </c:dPt>
          <c:dPt>
            <c:idx val="1"/>
            <c:invertIfNegative val="0"/>
            <c:bubble3D val="0"/>
            <c:spPr>
              <a:solidFill>
                <a:srgbClr val="FFC000"/>
              </a:solidFill>
              <a:ln>
                <a:solidFill>
                  <a:schemeClr val="bg1">
                    <a:lumMod val="85000"/>
                    <a:alpha val="94000"/>
                  </a:schemeClr>
                </a:solidFill>
              </a:ln>
              <a:effectLst/>
            </c:spPr>
            <c:extLst>
              <c:ext xmlns:c16="http://schemas.microsoft.com/office/drawing/2014/chart" uri="{C3380CC4-5D6E-409C-BE32-E72D297353CC}">
                <c16:uniqueId val="{00000003-CB71-4CBC-8E13-3520ED478FFF}"/>
              </c:ext>
            </c:extLst>
          </c:dPt>
          <c:dPt>
            <c:idx val="2"/>
            <c:invertIfNegative val="0"/>
            <c:bubble3D val="0"/>
            <c:spPr>
              <a:solidFill>
                <a:srgbClr val="FFC000"/>
              </a:solidFill>
              <a:ln>
                <a:solidFill>
                  <a:schemeClr val="bg1">
                    <a:lumMod val="85000"/>
                    <a:alpha val="94000"/>
                  </a:schemeClr>
                </a:solidFill>
              </a:ln>
              <a:effectLst/>
            </c:spPr>
            <c:extLst>
              <c:ext xmlns:c16="http://schemas.microsoft.com/office/drawing/2014/chart" uri="{C3380CC4-5D6E-409C-BE32-E72D297353CC}">
                <c16:uniqueId val="{00000005-CB71-4CBC-8E13-3520ED478FFF}"/>
              </c:ext>
            </c:extLst>
          </c:dPt>
          <c:dPt>
            <c:idx val="3"/>
            <c:invertIfNegative val="0"/>
            <c:bubble3D val="0"/>
            <c:spPr>
              <a:solidFill>
                <a:schemeClr val="accent6">
                  <a:lumMod val="75000"/>
                </a:schemeClr>
              </a:solidFill>
              <a:ln>
                <a:solidFill>
                  <a:schemeClr val="bg1">
                    <a:lumMod val="85000"/>
                    <a:alpha val="94000"/>
                  </a:schemeClr>
                </a:solidFill>
              </a:ln>
              <a:effectLst/>
            </c:spPr>
            <c:extLst>
              <c:ext xmlns:c16="http://schemas.microsoft.com/office/drawing/2014/chart" uri="{C3380CC4-5D6E-409C-BE32-E72D297353CC}">
                <c16:uniqueId val="{00000007-CB71-4CBC-8E13-3520ED478FFF}"/>
              </c:ext>
            </c:extLst>
          </c:dPt>
          <c:dLbls>
            <c:numFmt formatCode="00,&quot;k&quot;" sourceLinked="0"/>
            <c:spPr>
              <a:noFill/>
              <a:ln>
                <a:noFill/>
              </a:ln>
              <a:effectLst/>
            </c:spPr>
            <c:txPr>
              <a:bodyPr rot="0" spcFirstLastPara="1" vertOverflow="ellipsis" vert="horz" wrap="square" anchor="ctr" anchorCtr="0"/>
              <a:lstStyle/>
              <a:p>
                <a:pPr algn="ctr">
                  <a:defRPr lang="en-US"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opportunity!$A$11:$A$15</c:f>
              <c:strCache>
                <c:ptCount val="4"/>
                <c:pt idx="0">
                  <c:v>CVP GMC</c:v>
                </c:pt>
                <c:pt idx="1">
                  <c:v>DB -Mega Policy</c:v>
                </c:pt>
                <c:pt idx="2">
                  <c:v>EL-Group Mediclaim</c:v>
                </c:pt>
                <c:pt idx="3">
                  <c:v>Fire</c:v>
                </c:pt>
              </c:strCache>
            </c:strRef>
          </c:cat>
          <c:val>
            <c:numRef>
              <c:f>opportunity!$B$11:$B$15</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8-CB71-4CBC-8E13-3520ED478FFF}"/>
            </c:ext>
          </c:extLst>
        </c:ser>
        <c:dLbls>
          <c:dLblPos val="outEnd"/>
          <c:showLegendKey val="0"/>
          <c:showVal val="1"/>
          <c:showCatName val="0"/>
          <c:showSerName val="0"/>
          <c:showPercent val="0"/>
          <c:showBubbleSize val="0"/>
        </c:dLbls>
        <c:gapWidth val="182"/>
        <c:axId val="1584370704"/>
        <c:axId val="1584371664"/>
      </c:barChart>
      <c:catAx>
        <c:axId val="1584370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1" i="0" u="none" strike="noStrike" kern="1200" baseline="0">
                <a:solidFill>
                  <a:schemeClr val="tx1">
                    <a:lumMod val="95000"/>
                    <a:lumOff val="5000"/>
                  </a:schemeClr>
                </a:solidFill>
                <a:latin typeface="+mn-lt"/>
                <a:ea typeface="+mn-ea"/>
                <a:cs typeface="+mn-cs"/>
              </a:defRPr>
            </a:pPr>
            <a:endParaRPr lang="en-US"/>
          </a:p>
        </c:txPr>
        <c:crossAx val="1584371664"/>
        <c:crosses val="autoZero"/>
        <c:auto val="1"/>
        <c:lblAlgn val="ctr"/>
        <c:lblOffset val="100"/>
        <c:noMultiLvlLbl val="0"/>
      </c:catAx>
      <c:valAx>
        <c:axId val="1584371664"/>
        <c:scaling>
          <c:orientation val="minMax"/>
        </c:scaling>
        <c:delete val="1"/>
        <c:axPos val="b"/>
        <c:numFmt formatCode="General" sourceLinked="1"/>
        <c:majorTickMark val="none"/>
        <c:minorTickMark val="none"/>
        <c:tickLblPos val="nextTo"/>
        <c:crossAx val="1584370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lgn="ctr">
        <a:defRPr lang="en-US" sz="900" b="1" i="0" u="none" strike="noStrike" kern="1200" baseline="0">
          <a:solidFill>
            <a:schemeClr val="tx1">
              <a:lumMod val="95000"/>
              <a:lumOff val="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Dashboard.xlsx]opportunity!PivotTable11</c:name>
    <c:fmtId val="2"/>
  </c:pivotSource>
  <c:chart>
    <c:title>
      <c:tx>
        <c:rich>
          <a:bodyPr rot="0" spcFirstLastPara="1" vertOverflow="ellipsis" vert="horz" wrap="square" anchor="ctr" anchorCtr="1"/>
          <a:lstStyle/>
          <a:p>
            <a:pPr algn="ctr">
              <a:defRPr sz="1400" b="1" i="0" u="none" strike="noStrike" kern="1200" spc="0" baseline="0">
                <a:solidFill>
                  <a:srgbClr val="FF0000"/>
                </a:solidFill>
                <a:latin typeface="+mn-lt"/>
                <a:ea typeface="+mn-ea"/>
                <a:cs typeface="+mn-cs"/>
              </a:defRPr>
            </a:pPr>
            <a:r>
              <a:rPr lang="en-US">
                <a:solidFill>
                  <a:srgbClr val="FF0000"/>
                </a:solidFill>
              </a:rPr>
              <a:t>Open Oppty Top -4</a:t>
            </a:r>
          </a:p>
        </c:rich>
      </c:tx>
      <c:layout>
        <c:manualLayout>
          <c:xMode val="edge"/>
          <c:yMode val="edge"/>
          <c:x val="0.41872270492821573"/>
          <c:y val="5.4878022432291902E-2"/>
        </c:manualLayout>
      </c:layout>
      <c:overlay val="0"/>
      <c:spPr>
        <a:solidFill>
          <a:schemeClr val="bg1">
            <a:lumMod val="85000"/>
          </a:schemeClr>
        </a:solidFill>
        <a:ln>
          <a:noFill/>
        </a:ln>
        <a:effectLst/>
      </c:spPr>
      <c:txPr>
        <a:bodyPr rot="0" spcFirstLastPara="1" vertOverflow="ellipsis" vert="horz" wrap="square" anchor="ctr" anchorCtr="1"/>
        <a:lstStyle/>
        <a:p>
          <a:pPr algn="ctr">
            <a:defRPr sz="14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75000"/>
            </a:schemeClr>
          </a:solidFill>
          <a:ln>
            <a:noFill/>
          </a:ln>
          <a:effectLst/>
        </c:spPr>
      </c:pivotFmt>
      <c:pivotFmt>
        <c:idx val="3"/>
        <c:spPr>
          <a:solidFill>
            <a:schemeClr val="accent6">
              <a:lumMod val="75000"/>
            </a:schemeClr>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a:noFill/>
          </a:ln>
          <a:effectLst/>
        </c:spPr>
      </c:pivotFmt>
      <c:pivotFmt>
        <c:idx val="7"/>
        <c:spPr>
          <a:solidFill>
            <a:schemeClr val="accent1">
              <a:lumMod val="75000"/>
            </a:schemeClr>
          </a:solidFill>
          <a:ln>
            <a:noFill/>
          </a:ln>
          <a:effectLst/>
        </c:spPr>
      </c:pivotFmt>
      <c:pivotFmt>
        <c:idx val="8"/>
        <c:spPr>
          <a:solidFill>
            <a:schemeClr val="accent6">
              <a:lumMod val="75000"/>
            </a:schemeClr>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75000"/>
            </a:schemeClr>
          </a:solidFill>
          <a:ln>
            <a:noFill/>
          </a:ln>
          <a:effectLst/>
        </c:spPr>
      </c:pivotFmt>
      <c:pivotFmt>
        <c:idx val="12"/>
        <c:spPr>
          <a:solidFill>
            <a:schemeClr val="accent1">
              <a:lumMod val="75000"/>
            </a:schemeClr>
          </a:solidFill>
          <a:ln>
            <a:noFill/>
          </a:ln>
          <a:effectLst/>
        </c:spPr>
      </c:pivotFmt>
      <c:pivotFmt>
        <c:idx val="13"/>
        <c:spPr>
          <a:solidFill>
            <a:schemeClr val="accent6">
              <a:lumMod val="75000"/>
            </a:schemeClr>
          </a:solidFill>
          <a:ln>
            <a:noFill/>
          </a:ln>
          <a:effectLst/>
        </c:spPr>
      </c:pivotFmt>
      <c:pivotFmt>
        <c:idx val="14"/>
        <c:spPr>
          <a:solidFill>
            <a:schemeClr val="accent1"/>
          </a:solidFill>
          <a:ln>
            <a:noFill/>
          </a:ln>
          <a:effectLst/>
        </c:spPr>
      </c:pivotFmt>
    </c:pivotFmts>
    <c:plotArea>
      <c:layout>
        <c:manualLayout>
          <c:layoutTarget val="inner"/>
          <c:xMode val="edge"/>
          <c:yMode val="edge"/>
          <c:x val="1.9443790673466379E-2"/>
          <c:y val="0.31257682841404349"/>
          <c:w val="0.96111241865306729"/>
          <c:h val="0.4197509328434485"/>
        </c:manualLayout>
      </c:layout>
      <c:barChart>
        <c:barDir val="col"/>
        <c:grouping val="stacked"/>
        <c:varyColors val="1"/>
        <c:ser>
          <c:idx val="0"/>
          <c:order val="0"/>
          <c:tx>
            <c:strRef>
              <c:f>opportunity!$B$22</c:f>
              <c:strCache>
                <c:ptCount val="1"/>
                <c:pt idx="0">
                  <c:v>Total</c:v>
                </c:pt>
              </c:strCache>
            </c:strRef>
          </c:tx>
          <c:invertIfNegative val="0"/>
          <c:dPt>
            <c:idx val="0"/>
            <c:invertIfNegative val="0"/>
            <c:bubble3D val="0"/>
            <c:spPr>
              <a:solidFill>
                <a:schemeClr val="accent1">
                  <a:lumMod val="75000"/>
                </a:schemeClr>
              </a:solidFill>
              <a:ln>
                <a:noFill/>
              </a:ln>
              <a:effectLst/>
            </c:spPr>
            <c:extLst>
              <c:ext xmlns:c16="http://schemas.microsoft.com/office/drawing/2014/chart" uri="{C3380CC4-5D6E-409C-BE32-E72D297353CC}">
                <c16:uniqueId val="{00000001-3DA3-45D1-AD59-E1A0526F37DD}"/>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3DA3-45D1-AD59-E1A0526F37DD}"/>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3DA3-45D1-AD59-E1A0526F37DD}"/>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3DA3-45D1-AD59-E1A0526F37DD}"/>
              </c:ext>
            </c:extLst>
          </c:dPt>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opportunity!$A$23:$A$27</c:f>
              <c:strCache>
                <c:ptCount val="4"/>
                <c:pt idx="0">
                  <c:v>DB -Mega Policy</c:v>
                </c:pt>
                <c:pt idx="1">
                  <c:v>EL-Group Mediclaim</c:v>
                </c:pt>
                <c:pt idx="2">
                  <c:v>CVP GMC</c:v>
                </c:pt>
                <c:pt idx="3">
                  <c:v>BE-Mega policy</c:v>
                </c:pt>
              </c:strCache>
            </c:strRef>
          </c:cat>
          <c:val>
            <c:numRef>
              <c:f>opportunity!$B$23:$B$27</c:f>
              <c:numCache>
                <c:formatCode>General</c:formatCode>
                <c:ptCount val="4"/>
                <c:pt idx="0">
                  <c:v>400000</c:v>
                </c:pt>
                <c:pt idx="1">
                  <c:v>400000</c:v>
                </c:pt>
                <c:pt idx="2">
                  <c:v>350000</c:v>
                </c:pt>
                <c:pt idx="3">
                  <c:v>300000</c:v>
                </c:pt>
              </c:numCache>
            </c:numRef>
          </c:val>
          <c:extLst>
            <c:ext xmlns:c16="http://schemas.microsoft.com/office/drawing/2014/chart" uri="{C3380CC4-5D6E-409C-BE32-E72D297353CC}">
              <c16:uniqueId val="{00000008-3DA3-45D1-AD59-E1A0526F37DD}"/>
            </c:ext>
          </c:extLst>
        </c:ser>
        <c:dLbls>
          <c:dLblPos val="ctr"/>
          <c:showLegendKey val="0"/>
          <c:showVal val="1"/>
          <c:showCatName val="0"/>
          <c:showSerName val="0"/>
          <c:showPercent val="0"/>
          <c:showBubbleSize val="0"/>
        </c:dLbls>
        <c:gapWidth val="150"/>
        <c:overlap val="100"/>
        <c:axId val="960539264"/>
        <c:axId val="960531584"/>
      </c:barChart>
      <c:catAx>
        <c:axId val="960539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tx1">
                    <a:lumMod val="95000"/>
                    <a:lumOff val="5000"/>
                  </a:schemeClr>
                </a:solidFill>
                <a:latin typeface="+mn-lt"/>
                <a:ea typeface="+mn-ea"/>
                <a:cs typeface="+mn-cs"/>
              </a:defRPr>
            </a:pPr>
            <a:endParaRPr lang="en-US"/>
          </a:p>
        </c:txPr>
        <c:crossAx val="960531584"/>
        <c:crosses val="autoZero"/>
        <c:auto val="1"/>
        <c:lblAlgn val="ctr"/>
        <c:lblOffset val="100"/>
        <c:noMultiLvlLbl val="0"/>
      </c:catAx>
      <c:valAx>
        <c:axId val="960531584"/>
        <c:scaling>
          <c:orientation val="minMax"/>
        </c:scaling>
        <c:delete val="1"/>
        <c:axPos val="l"/>
        <c:numFmt formatCode="General" sourceLinked="1"/>
        <c:majorTickMark val="none"/>
        <c:minorTickMark val="none"/>
        <c:tickLblPos val="nextTo"/>
        <c:crossAx val="960539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Dashboard.xlsx]opportunity!PivotTable13</c:name>
    <c:fmtId val="4"/>
  </c:pivotSource>
  <c:chart>
    <c:title>
      <c:tx>
        <c:rich>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r>
              <a:rPr lang="en-US">
                <a:solidFill>
                  <a:srgbClr val="FF0000"/>
                </a:solidFill>
              </a:rPr>
              <a:t>Oppty - Product Distribution</a:t>
            </a:r>
          </a:p>
        </c:rich>
      </c:tx>
      <c:overlay val="0"/>
      <c:spPr>
        <a:solidFill>
          <a:schemeClr val="bg1">
            <a:lumMod val="85000"/>
          </a:schemeClr>
        </a:solidFill>
        <a:ln>
          <a:noFill/>
        </a:ln>
        <a:effectLst/>
      </c:spPr>
      <c:txPr>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s>
    <c:plotArea>
      <c:layout/>
      <c:doughnutChart>
        <c:varyColors val="1"/>
        <c:ser>
          <c:idx val="0"/>
          <c:order val="0"/>
          <c:tx>
            <c:strRef>
              <c:f>opportunity!$H$3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F41-49BB-A92C-0E00D05112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F41-49BB-A92C-0E00D051129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F41-49BB-A92C-0E00D051129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F41-49BB-A92C-0E00D051129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F41-49BB-A92C-0E00D051129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F41-49BB-A92C-0E00D051129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F41-49BB-A92C-0E00D051129B}"/>
              </c:ext>
            </c:extLst>
          </c:dPt>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opportunity!$G$4:$G$11</c:f>
              <c:strCache>
                <c:ptCount val="7"/>
                <c:pt idx="0">
                  <c:v>Employee Benefits</c:v>
                </c:pt>
                <c:pt idx="1">
                  <c:v>Engineering</c:v>
                </c:pt>
                <c:pt idx="2">
                  <c:v>Fire</c:v>
                </c:pt>
                <c:pt idx="3">
                  <c:v>Liability</c:v>
                </c:pt>
                <c:pt idx="4">
                  <c:v>Marine</c:v>
                </c:pt>
                <c:pt idx="5">
                  <c:v>Miscellaneous</c:v>
                </c:pt>
                <c:pt idx="6">
                  <c:v>Terrorism</c:v>
                </c:pt>
              </c:strCache>
            </c:strRef>
          </c:cat>
          <c:val>
            <c:numRef>
              <c:f>opportunity!$H$4:$H$11</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E-0F41-49BB-A92C-0E00D051129B}"/>
            </c:ext>
          </c:extLst>
        </c:ser>
        <c:dLbls>
          <c:showLegendKey val="0"/>
          <c:showVal val="1"/>
          <c:showCatName val="0"/>
          <c:showSerName val="0"/>
          <c:showPercent val="0"/>
          <c:showBubbleSize val="0"/>
          <c:showLeaderLines val="1"/>
        </c:dLbls>
        <c:firstSliceAng val="0"/>
        <c:holeSize val="45"/>
      </c:doughnutChart>
      <c:spPr>
        <a:noFill/>
        <a:ln>
          <a:noFill/>
        </a:ln>
        <a:effectLst/>
      </c:spPr>
    </c:plotArea>
    <c:legend>
      <c:legendPos val="r"/>
      <c:overlay val="0"/>
      <c:spPr>
        <a:noFill/>
        <a:ln>
          <a:noFill/>
        </a:ln>
        <a:effectLst/>
      </c:spPr>
      <c:txPr>
        <a:bodyPr rot="0" spcFirstLastPara="1" vertOverflow="ellipsis" vert="horz" wrap="square" anchor="ctr" anchorCtr="1"/>
        <a:lstStyle/>
        <a:p>
          <a:pPr algn="ctr">
            <a:defRPr lang="en-US" sz="900" b="1"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bg1">
          <a:lumMod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Dashboard.xlsx]Cross Sell!PivotTable1</c:name>
    <c:fmtId val="0"/>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a:solidFill>
                  <a:srgbClr val="FF0000"/>
                </a:solidFill>
              </a:rPr>
              <a:t>Cross</a:t>
            </a:r>
            <a:r>
              <a:rPr lang="en-US" baseline="0">
                <a:solidFill>
                  <a:srgbClr val="FF0000"/>
                </a:solidFill>
              </a:rPr>
              <a:t> Sell</a:t>
            </a:r>
            <a:endParaRPr lang="en-US">
              <a:solidFill>
                <a:srgbClr val="FF0000"/>
              </a:solidFill>
            </a:endParaRP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pivotFmt>
      <c:pivotFmt>
        <c:idx val="4"/>
        <c:spPr>
          <a:solidFill>
            <a:schemeClr val="bg1">
              <a:lumMod val="50000"/>
            </a:schemeClr>
          </a:solidFill>
          <a:ln>
            <a:noFill/>
          </a:ln>
          <a:effectLst/>
        </c:spPr>
      </c:pivotFmt>
      <c:pivotFmt>
        <c:idx val="5"/>
        <c:spPr>
          <a:solidFill>
            <a:schemeClr val="accent6">
              <a:lumMod val="75000"/>
            </a:schemeClr>
          </a:solidFill>
          <a:ln>
            <a:noFill/>
          </a:ln>
          <a:effectLst/>
        </c:spPr>
      </c:pivotFmt>
    </c:pivotFmts>
    <c:plotArea>
      <c:layout/>
      <c:barChart>
        <c:barDir val="bar"/>
        <c:grouping val="clustered"/>
        <c:varyColors val="0"/>
        <c:ser>
          <c:idx val="0"/>
          <c:order val="0"/>
          <c:tx>
            <c:strRef>
              <c:f>'Cross Sell'!$B$4</c:f>
              <c:strCache>
                <c:ptCount val="1"/>
                <c:pt idx="0">
                  <c:v>Total</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1-BFCE-415D-BDCB-7B0033307373}"/>
              </c:ext>
            </c:extLst>
          </c:dPt>
          <c:dPt>
            <c:idx val="1"/>
            <c:invertIfNegative val="0"/>
            <c:bubble3D val="0"/>
            <c:spPr>
              <a:solidFill>
                <a:schemeClr val="bg1">
                  <a:lumMod val="50000"/>
                </a:schemeClr>
              </a:solidFill>
              <a:ln>
                <a:noFill/>
              </a:ln>
              <a:effectLst/>
            </c:spPr>
            <c:extLst>
              <c:ext xmlns:c16="http://schemas.microsoft.com/office/drawing/2014/chart" uri="{C3380CC4-5D6E-409C-BE32-E72D297353CC}">
                <c16:uniqueId val="{00000002-BFCE-415D-BDCB-7B0033307373}"/>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3-BFCE-415D-BDCB-7B00333073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 Sell'!$A$5:$A$7</c:f>
              <c:strCache>
                <c:ptCount val="3"/>
                <c:pt idx="0">
                  <c:v> Target</c:v>
                </c:pt>
                <c:pt idx="1">
                  <c:v> Achivement</c:v>
                </c:pt>
                <c:pt idx="2">
                  <c:v> Invoice</c:v>
                </c:pt>
              </c:strCache>
            </c:strRef>
          </c:cat>
          <c:val>
            <c:numRef>
              <c:f>'Cross Sell'!$B$5:$B$7</c:f>
              <c:numCache>
                <c:formatCode>0.00,,\ "Mn"</c:formatCode>
                <c:ptCount val="3"/>
                <c:pt idx="0">
                  <c:v>7290000</c:v>
                </c:pt>
                <c:pt idx="1">
                  <c:v>13041253.300000001</c:v>
                </c:pt>
                <c:pt idx="2">
                  <c:v>2853842</c:v>
                </c:pt>
              </c:numCache>
            </c:numRef>
          </c:val>
          <c:extLst>
            <c:ext xmlns:c16="http://schemas.microsoft.com/office/drawing/2014/chart" uri="{C3380CC4-5D6E-409C-BE32-E72D297353CC}">
              <c16:uniqueId val="{00000000-15BD-4DD0-A428-863E4AB0E9E6}"/>
            </c:ext>
          </c:extLst>
        </c:ser>
        <c:dLbls>
          <c:showLegendKey val="0"/>
          <c:showVal val="1"/>
          <c:showCatName val="0"/>
          <c:showSerName val="0"/>
          <c:showPercent val="0"/>
          <c:showBubbleSize val="0"/>
        </c:dLbls>
        <c:gapWidth val="75"/>
        <c:axId val="2071794688"/>
        <c:axId val="2071801408"/>
      </c:barChart>
      <c:catAx>
        <c:axId val="2071794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71801408"/>
        <c:crosses val="autoZero"/>
        <c:auto val="1"/>
        <c:lblAlgn val="ctr"/>
        <c:lblOffset val="100"/>
        <c:noMultiLvlLbl val="0"/>
      </c:catAx>
      <c:valAx>
        <c:axId val="2071801408"/>
        <c:scaling>
          <c:orientation val="minMax"/>
        </c:scaling>
        <c:delete val="1"/>
        <c:axPos val="b"/>
        <c:numFmt formatCode="0.00,,\ &quot;Mn&quot;" sourceLinked="1"/>
        <c:majorTickMark val="none"/>
        <c:minorTickMark val="none"/>
        <c:tickLblPos val="nextTo"/>
        <c:crossAx val="2071794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Dashboard.xlsx]New !PivotTable2</c:name>
    <c:fmtId val="0"/>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a:solidFill>
                  <a:srgbClr val="FF0000"/>
                </a:solidFill>
              </a:rPr>
              <a:t>New</a:t>
            </a: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pivotFmt>
      <c:pivotFmt>
        <c:idx val="4"/>
        <c:spPr>
          <a:solidFill>
            <a:schemeClr val="bg1">
              <a:lumMod val="50000"/>
            </a:schemeClr>
          </a:solidFill>
          <a:ln>
            <a:noFill/>
          </a:ln>
          <a:effectLst/>
        </c:spPr>
      </c:pivotFmt>
      <c:pivotFmt>
        <c:idx val="5"/>
        <c:spPr>
          <a:solidFill>
            <a:srgbClr val="FFC000"/>
          </a:solidFill>
          <a:ln>
            <a:noFill/>
          </a:ln>
          <a:effectLst/>
        </c:spPr>
      </c:pivotFmt>
    </c:pivotFmts>
    <c:plotArea>
      <c:layout/>
      <c:barChart>
        <c:barDir val="bar"/>
        <c:grouping val="clustered"/>
        <c:varyColors val="0"/>
        <c:ser>
          <c:idx val="0"/>
          <c:order val="0"/>
          <c:tx>
            <c:strRef>
              <c:f>'New '!$B$4</c:f>
              <c:strCache>
                <c:ptCount val="1"/>
                <c:pt idx="0">
                  <c:v>Total</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3-AC2F-4B5F-BC02-9E52F26DA3E4}"/>
              </c:ext>
            </c:extLst>
          </c:dPt>
          <c:dPt>
            <c:idx val="1"/>
            <c:invertIfNegative val="0"/>
            <c:bubble3D val="0"/>
            <c:spPr>
              <a:solidFill>
                <a:schemeClr val="bg1">
                  <a:lumMod val="50000"/>
                </a:schemeClr>
              </a:solidFill>
              <a:ln>
                <a:noFill/>
              </a:ln>
              <a:effectLst/>
            </c:spPr>
            <c:extLst>
              <c:ext xmlns:c16="http://schemas.microsoft.com/office/drawing/2014/chart" uri="{C3380CC4-5D6E-409C-BE32-E72D297353CC}">
                <c16:uniqueId val="{00000002-AC2F-4B5F-BC02-9E52F26DA3E4}"/>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1-AC2F-4B5F-BC02-9E52F26DA3E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 '!$A$5:$A$7</c:f>
              <c:strCache>
                <c:ptCount val="3"/>
                <c:pt idx="0">
                  <c:v> Target</c:v>
                </c:pt>
                <c:pt idx="1">
                  <c:v> Achivement</c:v>
                </c:pt>
                <c:pt idx="2">
                  <c:v> Invoice</c:v>
                </c:pt>
              </c:strCache>
            </c:strRef>
          </c:cat>
          <c:val>
            <c:numRef>
              <c:f>'New '!$B$5:$B$7</c:f>
              <c:numCache>
                <c:formatCode>0.00,,\ "Mn"</c:formatCode>
                <c:ptCount val="3"/>
                <c:pt idx="0">
                  <c:v>4100000</c:v>
                </c:pt>
                <c:pt idx="1">
                  <c:v>3531629.3099999996</c:v>
                </c:pt>
                <c:pt idx="2">
                  <c:v>569815</c:v>
                </c:pt>
              </c:numCache>
            </c:numRef>
          </c:val>
          <c:extLst>
            <c:ext xmlns:c16="http://schemas.microsoft.com/office/drawing/2014/chart" uri="{C3380CC4-5D6E-409C-BE32-E72D297353CC}">
              <c16:uniqueId val="{00000000-9432-4E3D-8B3A-2B831354FCB1}"/>
            </c:ext>
          </c:extLst>
        </c:ser>
        <c:dLbls>
          <c:showLegendKey val="0"/>
          <c:showVal val="1"/>
          <c:showCatName val="0"/>
          <c:showSerName val="0"/>
          <c:showPercent val="0"/>
          <c:showBubbleSize val="0"/>
        </c:dLbls>
        <c:gapWidth val="75"/>
        <c:axId val="2071794208"/>
        <c:axId val="2071799488"/>
      </c:barChart>
      <c:catAx>
        <c:axId val="207179420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71799488"/>
        <c:crosses val="autoZero"/>
        <c:auto val="1"/>
        <c:lblAlgn val="ctr"/>
        <c:lblOffset val="100"/>
        <c:noMultiLvlLbl val="0"/>
      </c:catAx>
      <c:valAx>
        <c:axId val="2071799488"/>
        <c:scaling>
          <c:orientation val="minMax"/>
        </c:scaling>
        <c:delete val="1"/>
        <c:axPos val="b"/>
        <c:numFmt formatCode="0.00,,\ &quot;Mn&quot;" sourceLinked="1"/>
        <c:majorTickMark val="none"/>
        <c:minorTickMark val="none"/>
        <c:tickLblPos val="nextTo"/>
        <c:crossAx val="2071794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Dashboard.xlsx]Renewal !PivotTable3</c:name>
    <c:fmtId val="0"/>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a:solidFill>
                  <a:srgbClr val="FF0000"/>
                </a:solidFill>
              </a:rPr>
              <a:t>Renewal</a:t>
            </a: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pivotFmt>
      <c:pivotFmt>
        <c:idx val="4"/>
        <c:spPr>
          <a:solidFill>
            <a:schemeClr val="bg1">
              <a:lumMod val="50000"/>
            </a:schemeClr>
          </a:solidFill>
          <a:ln>
            <a:noFill/>
          </a:ln>
          <a:effectLst/>
        </c:spPr>
      </c:pivotFmt>
      <c:pivotFmt>
        <c:idx val="5"/>
        <c:spPr>
          <a:solidFill>
            <a:srgbClr val="FFC000"/>
          </a:solidFill>
          <a:ln>
            <a:noFill/>
          </a:ln>
          <a:effectLst/>
        </c:spPr>
      </c:pivotFmt>
    </c:pivotFmts>
    <c:plotArea>
      <c:layout/>
      <c:barChart>
        <c:barDir val="bar"/>
        <c:grouping val="clustered"/>
        <c:varyColors val="0"/>
        <c:ser>
          <c:idx val="0"/>
          <c:order val="0"/>
          <c:tx>
            <c:strRef>
              <c:f>'Renewal '!$B$4</c:f>
              <c:strCache>
                <c:ptCount val="1"/>
                <c:pt idx="0">
                  <c:v>Total</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3-F048-4DDB-B25F-59655350697D}"/>
              </c:ext>
            </c:extLst>
          </c:dPt>
          <c:dPt>
            <c:idx val="1"/>
            <c:invertIfNegative val="0"/>
            <c:bubble3D val="0"/>
            <c:spPr>
              <a:solidFill>
                <a:schemeClr val="bg1">
                  <a:lumMod val="50000"/>
                </a:schemeClr>
              </a:solidFill>
              <a:ln>
                <a:noFill/>
              </a:ln>
              <a:effectLst/>
            </c:spPr>
            <c:extLst>
              <c:ext xmlns:c16="http://schemas.microsoft.com/office/drawing/2014/chart" uri="{C3380CC4-5D6E-409C-BE32-E72D297353CC}">
                <c16:uniqueId val="{00000002-F048-4DDB-B25F-59655350697D}"/>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1-F048-4DDB-B25F-59655350697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'Renewal '!$A$5:$A$7</c:f>
              <c:strCache>
                <c:ptCount val="3"/>
                <c:pt idx="0">
                  <c:v>Target</c:v>
                </c:pt>
                <c:pt idx="1">
                  <c:v> Achivement</c:v>
                </c:pt>
                <c:pt idx="2">
                  <c:v> Invoice</c:v>
                </c:pt>
              </c:strCache>
            </c:strRef>
          </c:cat>
          <c:val>
            <c:numRef>
              <c:f>'Renewal '!$B$5:$B$7</c:f>
              <c:numCache>
                <c:formatCode>0.00,,\ "Mn"</c:formatCode>
                <c:ptCount val="3"/>
                <c:pt idx="0">
                  <c:v>9520000</c:v>
                </c:pt>
                <c:pt idx="1">
                  <c:v>18507270.640000001</c:v>
                </c:pt>
                <c:pt idx="2">
                  <c:v>8244310</c:v>
                </c:pt>
              </c:numCache>
            </c:numRef>
          </c:val>
          <c:extLst>
            <c:ext xmlns:c16="http://schemas.microsoft.com/office/drawing/2014/chart" uri="{C3380CC4-5D6E-409C-BE32-E72D297353CC}">
              <c16:uniqueId val="{00000000-5916-41E1-B6FA-F25A89F10F2A}"/>
            </c:ext>
          </c:extLst>
        </c:ser>
        <c:dLbls>
          <c:showLegendKey val="0"/>
          <c:showVal val="1"/>
          <c:showCatName val="0"/>
          <c:showSerName val="0"/>
          <c:showPercent val="0"/>
          <c:showBubbleSize val="0"/>
        </c:dLbls>
        <c:gapWidth val="75"/>
        <c:axId val="774365424"/>
        <c:axId val="774369744"/>
      </c:barChart>
      <c:catAx>
        <c:axId val="774365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369744"/>
        <c:crosses val="autoZero"/>
        <c:auto val="1"/>
        <c:lblAlgn val="ctr"/>
        <c:lblOffset val="100"/>
        <c:noMultiLvlLbl val="0"/>
      </c:catAx>
      <c:valAx>
        <c:axId val="774369744"/>
        <c:scaling>
          <c:orientation val="minMax"/>
        </c:scaling>
        <c:delete val="1"/>
        <c:axPos val="b"/>
        <c:numFmt formatCode="0.00,,\ &quot;Mn&quot;" sourceLinked="1"/>
        <c:majorTickMark val="none"/>
        <c:minorTickMark val="none"/>
        <c:tickLblPos val="nextTo"/>
        <c:crossAx val="774365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Dashboard.xlsx]Cross Sell!PivotTable1</c:name>
    <c:fmtId val="6"/>
  </c:pivotSource>
  <c:chart>
    <c:title>
      <c:tx>
        <c:rich>
          <a:bodyPr rot="0" spcFirstLastPara="1" vertOverflow="ellipsis" vert="horz" wrap="square" anchor="ctr" anchorCtr="1"/>
          <a:lstStyle/>
          <a:p>
            <a:pPr>
              <a:defRPr lang="en-US" sz="1080" b="1" i="0" u="none" strike="noStrike" kern="1200" spc="0" baseline="0">
                <a:solidFill>
                  <a:srgbClr val="FF0000"/>
                </a:solidFill>
                <a:latin typeface="+mn-lt"/>
                <a:ea typeface="+mn-ea"/>
                <a:cs typeface="+mn-cs"/>
              </a:defRPr>
            </a:pPr>
            <a:r>
              <a:rPr lang="en-US">
                <a:solidFill>
                  <a:srgbClr val="FF0000"/>
                </a:solidFill>
              </a:rPr>
              <a:t>Cross Sell</a:t>
            </a:r>
          </a:p>
        </c:rich>
      </c:tx>
      <c:overlay val="0"/>
      <c:spPr>
        <a:solidFill>
          <a:schemeClr val="bg1"/>
        </a:solidFill>
        <a:ln>
          <a:noFill/>
        </a:ln>
        <a:effectLst/>
      </c:spPr>
      <c:txPr>
        <a:bodyPr rot="0" spcFirstLastPara="1" vertOverflow="ellipsis" vert="horz" wrap="square" anchor="ctr" anchorCtr="1"/>
        <a:lstStyle/>
        <a:p>
          <a:pPr>
            <a:defRPr lang="en-US" sz="108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pivotFmt>
      <c:pivotFmt>
        <c:idx val="4"/>
        <c:spPr>
          <a:solidFill>
            <a:schemeClr val="bg1">
              <a:lumMod val="50000"/>
            </a:schemeClr>
          </a:solidFill>
          <a:ln>
            <a:noFill/>
          </a:ln>
          <a:effectLst/>
        </c:spPr>
      </c:pivotFmt>
      <c:pivotFmt>
        <c:idx val="5"/>
        <c:spPr>
          <a:solidFill>
            <a:schemeClr val="accent6">
              <a:lumMod val="75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000"/>
          </a:solidFill>
          <a:ln>
            <a:noFill/>
          </a:ln>
          <a:effectLst/>
        </c:spPr>
      </c:pivotFmt>
      <c:pivotFmt>
        <c:idx val="8"/>
        <c:spPr>
          <a:solidFill>
            <a:schemeClr val="bg1">
              <a:lumMod val="50000"/>
            </a:schemeClr>
          </a:solidFill>
          <a:ln>
            <a:noFill/>
          </a:ln>
          <a:effectLst/>
        </c:spPr>
      </c:pivotFmt>
      <c:pivotFmt>
        <c:idx val="9"/>
        <c:spPr>
          <a:solidFill>
            <a:schemeClr val="accent6">
              <a:lumMod val="75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a:defRPr lang="en-US"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C000"/>
          </a:solidFill>
          <a:ln>
            <a:noFill/>
          </a:ln>
          <a:effectLst/>
        </c:spPr>
      </c:pivotFmt>
      <c:pivotFmt>
        <c:idx val="12"/>
        <c:spPr>
          <a:solidFill>
            <a:schemeClr val="bg1">
              <a:lumMod val="50000"/>
            </a:schemeClr>
          </a:solidFill>
          <a:ln>
            <a:noFill/>
          </a:ln>
          <a:effectLst/>
        </c:spPr>
      </c:pivotFmt>
      <c:pivotFmt>
        <c:idx val="13"/>
        <c:spPr>
          <a:solidFill>
            <a:schemeClr val="accent6">
              <a:lumMod val="75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a:defRPr lang="en-US"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C000"/>
          </a:solidFill>
          <a:ln>
            <a:noFill/>
          </a:ln>
          <a:effectLst/>
        </c:spPr>
      </c:pivotFmt>
      <c:pivotFmt>
        <c:idx val="16"/>
        <c:spPr>
          <a:solidFill>
            <a:schemeClr val="bg1">
              <a:lumMod val="50000"/>
            </a:schemeClr>
          </a:solidFill>
          <a:ln>
            <a:noFill/>
          </a:ln>
          <a:effectLst/>
        </c:spPr>
      </c:pivotFmt>
      <c:pivotFmt>
        <c:idx val="17"/>
        <c:spPr>
          <a:solidFill>
            <a:schemeClr val="accent6">
              <a:lumMod val="75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lgn="ctr">
                <a:defRPr lang="en-US"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s>
    <c:plotArea>
      <c:layout>
        <c:manualLayout>
          <c:layoutTarget val="inner"/>
          <c:xMode val="edge"/>
          <c:yMode val="edge"/>
          <c:x val="0.15910889682604107"/>
          <c:y val="0.25833133826024601"/>
          <c:w val="0.81254058771004145"/>
          <c:h val="0.6459631217744306"/>
        </c:manualLayout>
      </c:layout>
      <c:barChart>
        <c:barDir val="bar"/>
        <c:grouping val="clustered"/>
        <c:varyColors val="1"/>
        <c:ser>
          <c:idx val="0"/>
          <c:order val="0"/>
          <c:tx>
            <c:strRef>
              <c:f>'Cross Sell'!$B$4</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6FF5-4DFE-B5E1-34DC1006C6A1}"/>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6FF5-4DFE-B5E1-34DC1006C6A1}"/>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6FF5-4DFE-B5E1-34DC1006C6A1}"/>
              </c:ext>
            </c:extLst>
          </c:dPt>
          <c:dLbls>
            <c:spPr>
              <a:noFill/>
              <a:ln>
                <a:noFill/>
              </a:ln>
              <a:effectLst/>
            </c:spPr>
            <c:txPr>
              <a:bodyPr rot="0" spcFirstLastPara="1" vertOverflow="ellipsis" vert="horz" wrap="square" anchor="ctr" anchorCtr="1"/>
              <a:lstStyle/>
              <a:p>
                <a:pPr algn="ctr">
                  <a:defRPr lang="en-US"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 Sell'!$A$5:$A$7</c:f>
              <c:strCache>
                <c:ptCount val="3"/>
                <c:pt idx="0">
                  <c:v> Target</c:v>
                </c:pt>
                <c:pt idx="1">
                  <c:v> Achivement</c:v>
                </c:pt>
                <c:pt idx="2">
                  <c:v> Invoice</c:v>
                </c:pt>
              </c:strCache>
            </c:strRef>
          </c:cat>
          <c:val>
            <c:numRef>
              <c:f>'Cross Sell'!$B$5:$B$7</c:f>
              <c:numCache>
                <c:formatCode>0.00,,\ "Mn"</c:formatCode>
                <c:ptCount val="3"/>
                <c:pt idx="0">
                  <c:v>7290000</c:v>
                </c:pt>
                <c:pt idx="1">
                  <c:v>13041253.300000001</c:v>
                </c:pt>
                <c:pt idx="2">
                  <c:v>2853842</c:v>
                </c:pt>
              </c:numCache>
            </c:numRef>
          </c:val>
          <c:extLst>
            <c:ext xmlns:c16="http://schemas.microsoft.com/office/drawing/2014/chart" uri="{C3380CC4-5D6E-409C-BE32-E72D297353CC}">
              <c16:uniqueId val="{00000006-6FF5-4DFE-B5E1-34DC1006C6A1}"/>
            </c:ext>
          </c:extLst>
        </c:ser>
        <c:dLbls>
          <c:showLegendKey val="0"/>
          <c:showVal val="1"/>
          <c:showCatName val="0"/>
          <c:showSerName val="0"/>
          <c:showPercent val="0"/>
          <c:showBubbleSize val="0"/>
        </c:dLbls>
        <c:gapWidth val="75"/>
        <c:axId val="2071794688"/>
        <c:axId val="2071801408"/>
      </c:barChart>
      <c:catAx>
        <c:axId val="207179468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crossAx val="2071801408"/>
        <c:crosses val="autoZero"/>
        <c:auto val="1"/>
        <c:lblAlgn val="ctr"/>
        <c:lblOffset val="100"/>
        <c:noMultiLvlLbl val="0"/>
      </c:catAx>
      <c:valAx>
        <c:axId val="2071801408"/>
        <c:scaling>
          <c:orientation val="minMax"/>
        </c:scaling>
        <c:delete val="1"/>
        <c:axPos val="b"/>
        <c:numFmt formatCode="0.00,,\ &quot;Mn&quot;" sourceLinked="1"/>
        <c:majorTickMark val="none"/>
        <c:minorTickMark val="none"/>
        <c:tickLblPos val="nextTo"/>
        <c:crossAx val="2071794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lgn="ctr">
        <a:defRPr lang="en-US" sz="900" b="1" i="0" u="none" strike="noStrike" kern="1200" baseline="0">
          <a:solidFill>
            <a:schemeClr val="tx1">
              <a:lumMod val="95000"/>
              <a:lumOff val="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Dashboard.xlsx]No Of Meetings!PivotTable7</c:name>
    <c:fmtId val="0"/>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a:solidFill>
                  <a:srgbClr val="FF0000"/>
                </a:solidFill>
              </a:rPr>
              <a:t>No</a:t>
            </a:r>
            <a:r>
              <a:rPr lang="en-US" baseline="0">
                <a:solidFill>
                  <a:srgbClr val="FF0000"/>
                </a:solidFill>
              </a:rPr>
              <a:t> Of Meeting By Account Exc</a:t>
            </a:r>
            <a:endParaRPr lang="en-US">
              <a:solidFill>
                <a:srgbClr val="FF0000"/>
              </a:solidFill>
            </a:endParaRP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40000"/>
              <a:lumOff val="60000"/>
            </a:schemeClr>
          </a:solidFill>
          <a:ln>
            <a:noFill/>
          </a:ln>
          <a:effectLst/>
        </c:spPr>
      </c:pivotFmt>
      <c:pivotFmt>
        <c:idx val="8"/>
        <c:spPr>
          <a:solidFill>
            <a:srgbClr val="FFFF00"/>
          </a:solidFill>
          <a:ln>
            <a:noFill/>
          </a:ln>
          <a:effectLst/>
        </c:spPr>
      </c:pivotFmt>
      <c:pivotFmt>
        <c:idx val="9"/>
        <c:spPr>
          <a:solidFill>
            <a:srgbClr val="FFFF00"/>
          </a:solidFill>
          <a:ln>
            <a:noFill/>
          </a:ln>
          <a:effectLst/>
        </c:spPr>
      </c:pivotFmt>
    </c:pivotFmts>
    <c:plotArea>
      <c:layout>
        <c:manualLayout>
          <c:layoutTarget val="inner"/>
          <c:xMode val="edge"/>
          <c:yMode val="edge"/>
          <c:x val="0.20944464612829594"/>
          <c:y val="0.18589555880917524"/>
          <c:w val="0.76405826855108927"/>
          <c:h val="0.76530014641288435"/>
        </c:manualLayout>
      </c:layout>
      <c:barChart>
        <c:barDir val="bar"/>
        <c:grouping val="clustered"/>
        <c:varyColors val="1"/>
        <c:ser>
          <c:idx val="0"/>
          <c:order val="0"/>
          <c:tx>
            <c:strRef>
              <c:f>'No Of Meetings'!$B$1</c:f>
              <c:strCache>
                <c:ptCount val="1"/>
                <c:pt idx="0">
                  <c:v>Total</c:v>
                </c:pt>
              </c:strCache>
            </c:strRef>
          </c:tx>
          <c:invertIfNegative val="0"/>
          <c:dPt>
            <c:idx val="0"/>
            <c:invertIfNegative val="0"/>
            <c:bubble3D val="0"/>
            <c:spPr>
              <a:solidFill>
                <a:srgbClr val="FFFF00"/>
              </a:solidFill>
              <a:ln>
                <a:noFill/>
              </a:ln>
              <a:effectLst/>
            </c:spPr>
            <c:extLst>
              <c:ext xmlns:c16="http://schemas.microsoft.com/office/drawing/2014/chart" uri="{C3380CC4-5D6E-409C-BE32-E72D297353CC}">
                <c16:uniqueId val="{00000008-64AF-489A-BA44-EE7EC0C4D3E9}"/>
              </c:ext>
            </c:extLst>
          </c:dPt>
          <c:dPt>
            <c:idx val="1"/>
            <c:invertIfNegative val="0"/>
            <c:bubble3D val="0"/>
            <c:spPr>
              <a:solidFill>
                <a:srgbClr val="FFFF00"/>
              </a:solidFill>
              <a:ln>
                <a:noFill/>
              </a:ln>
              <a:effectLst/>
            </c:spPr>
            <c:extLst>
              <c:ext xmlns:c16="http://schemas.microsoft.com/office/drawing/2014/chart" uri="{C3380CC4-5D6E-409C-BE32-E72D297353CC}">
                <c16:uniqueId val="{00000007-64AF-489A-BA44-EE7EC0C4D3E9}"/>
              </c:ext>
            </c:extLst>
          </c:dPt>
          <c:dPt>
            <c:idx val="2"/>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6-64AF-489A-BA44-EE7EC0C4D3E9}"/>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5-64AF-489A-BA44-EE7EC0C4D3E9}"/>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4-64AF-489A-BA44-EE7EC0C4D3E9}"/>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64AF-489A-BA44-EE7EC0C4D3E9}"/>
              </c:ext>
            </c:extLst>
          </c:dPt>
          <c:dPt>
            <c:idx val="6"/>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2-64AF-489A-BA44-EE7EC0C4D3E9}"/>
              </c:ext>
            </c:extLst>
          </c:dPt>
          <c:dPt>
            <c:idx val="7"/>
            <c:invertIfNegative val="0"/>
            <c:bubble3D val="0"/>
            <c:spPr>
              <a:solidFill>
                <a:schemeClr val="accent6">
                  <a:lumMod val="75000"/>
                </a:schemeClr>
              </a:solidFill>
              <a:ln>
                <a:noFill/>
              </a:ln>
              <a:effectLst/>
            </c:spPr>
            <c:extLst>
              <c:ext xmlns:c16="http://schemas.microsoft.com/office/drawing/2014/chart" uri="{C3380CC4-5D6E-409C-BE32-E72D297353CC}">
                <c16:uniqueId val="{00000001-64AF-489A-BA44-EE7EC0C4D3E9}"/>
              </c:ext>
            </c:extLst>
          </c:dPt>
          <c:dPt>
            <c:idx val="8"/>
            <c:invertIfNegative val="0"/>
            <c:bubble3D val="0"/>
            <c:spPr>
              <a:solidFill>
                <a:schemeClr val="accent6">
                  <a:lumMod val="50000"/>
                </a:schemeClr>
              </a:solidFill>
              <a:ln>
                <a:noFill/>
              </a:ln>
              <a:effectLst/>
            </c:spPr>
            <c:extLst>
              <c:ext xmlns:c16="http://schemas.microsoft.com/office/drawing/2014/chart" uri="{C3380CC4-5D6E-409C-BE32-E72D297353CC}">
                <c16:uniqueId val="{00000000-64AF-489A-BA44-EE7EC0C4D3E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Meetings'!$A$2:$A$11</c:f>
              <c:strCache>
                <c:ptCount val="9"/>
                <c:pt idx="0">
                  <c:v>Divya Dhingra</c:v>
                </c:pt>
                <c:pt idx="1">
                  <c:v>Vaibhav K Thaker</c:v>
                </c:pt>
                <c:pt idx="2">
                  <c:v>Neel Jain</c:v>
                </c:pt>
                <c:pt idx="3">
                  <c:v>Shobhit Agarwal</c:v>
                </c:pt>
                <c:pt idx="4">
                  <c:v>Nishant Sharma</c:v>
                </c:pt>
                <c:pt idx="5">
                  <c:v>Shloka Shelat</c:v>
                </c:pt>
                <c:pt idx="6">
                  <c:v>Ritesh Sharma</c:v>
                </c:pt>
                <c:pt idx="7">
                  <c:v>Anil Tailor</c:v>
                </c:pt>
                <c:pt idx="8">
                  <c:v>Ankita Shah</c:v>
                </c:pt>
              </c:strCache>
            </c:strRef>
          </c:cat>
          <c:val>
            <c:numRef>
              <c:f>'No Of Meetings'!$B$2:$B$11</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0-7D89-4B72-B652-74BEFE969F50}"/>
            </c:ext>
          </c:extLst>
        </c:ser>
        <c:dLbls>
          <c:dLblPos val="outEnd"/>
          <c:showLegendKey val="0"/>
          <c:showVal val="1"/>
          <c:showCatName val="0"/>
          <c:showSerName val="0"/>
          <c:showPercent val="0"/>
          <c:showBubbleSize val="0"/>
        </c:dLbls>
        <c:gapWidth val="182"/>
        <c:axId val="774372144"/>
        <c:axId val="774368304"/>
      </c:barChart>
      <c:catAx>
        <c:axId val="774372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74368304"/>
        <c:crosses val="autoZero"/>
        <c:auto val="1"/>
        <c:lblAlgn val="ctr"/>
        <c:lblOffset val="100"/>
        <c:noMultiLvlLbl val="0"/>
      </c:catAx>
      <c:valAx>
        <c:axId val="774368304"/>
        <c:scaling>
          <c:orientation val="minMax"/>
        </c:scaling>
        <c:delete val="1"/>
        <c:axPos val="b"/>
        <c:numFmt formatCode="General" sourceLinked="1"/>
        <c:majorTickMark val="none"/>
        <c:minorTickMark val="none"/>
        <c:tickLblPos val="nextTo"/>
        <c:crossAx val="774372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Dashboard.xlsx]opportunity!PivotTable13</c:name>
    <c:fmtId val="0"/>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a:solidFill>
                  <a:srgbClr val="FF0000"/>
                </a:solidFill>
              </a:rPr>
              <a:t>Oppty</a:t>
            </a:r>
            <a:r>
              <a:rPr lang="en-US" baseline="0">
                <a:solidFill>
                  <a:srgbClr val="FF0000"/>
                </a:solidFill>
              </a:rPr>
              <a:t> - Product Distribution</a:t>
            </a:r>
            <a:endParaRPr lang="en-US">
              <a:solidFill>
                <a:srgbClr val="FF0000"/>
              </a:solidFill>
            </a:endParaRP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doughnutChart>
        <c:varyColors val="1"/>
        <c:ser>
          <c:idx val="0"/>
          <c:order val="0"/>
          <c:tx>
            <c:strRef>
              <c:f>opportunity!$H$3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E171-4B63-AD6B-C24A9C4DB69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D5D-4D29-9043-3E23DCDB4CE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D5D-4D29-9043-3E23DCDB4CE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D5D-4D29-9043-3E23DCDB4CE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D5D-4D29-9043-3E23DCDB4CE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D5D-4D29-9043-3E23DCDB4CE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D5D-4D29-9043-3E23DCDB4CE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opportunity!$G$4:$G$11</c:f>
              <c:strCache>
                <c:ptCount val="7"/>
                <c:pt idx="0">
                  <c:v>Employee Benefits</c:v>
                </c:pt>
                <c:pt idx="1">
                  <c:v>Engineering</c:v>
                </c:pt>
                <c:pt idx="2">
                  <c:v>Fire</c:v>
                </c:pt>
                <c:pt idx="3">
                  <c:v>Liability</c:v>
                </c:pt>
                <c:pt idx="4">
                  <c:v>Marine</c:v>
                </c:pt>
                <c:pt idx="5">
                  <c:v>Miscellaneous</c:v>
                </c:pt>
                <c:pt idx="6">
                  <c:v>Terrorism</c:v>
                </c:pt>
              </c:strCache>
            </c:strRef>
          </c:cat>
          <c:val>
            <c:numRef>
              <c:f>opportunity!$H$4:$H$11</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0-E171-4B63-AD6B-C24A9C4DB692}"/>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Dashboard.xlsx]opportunity!PivotTable10</c:name>
    <c:fmtId val="0"/>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a:solidFill>
                  <a:srgbClr val="FF0000"/>
                </a:solidFill>
              </a:rPr>
              <a:t>Oppty</a:t>
            </a:r>
            <a:r>
              <a:rPr lang="en-US" baseline="0">
                <a:solidFill>
                  <a:srgbClr val="FF0000"/>
                </a:solidFill>
              </a:rPr>
              <a:t> By Revenue - Top 4</a:t>
            </a:r>
            <a:endParaRPr lang="en-US">
              <a:solidFill>
                <a:srgbClr val="FF0000"/>
              </a:solidFill>
            </a:endParaRP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solidFill>
              <a:schemeClr val="bg1">
                <a:lumMod val="85000"/>
                <a:alpha val="94000"/>
              </a:schemeClr>
            </a:solid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solidFill>
              <a:schemeClr val="bg1">
                <a:lumMod val="85000"/>
                <a:alpha val="94000"/>
              </a:schemeClr>
            </a:solidFill>
          </a:ln>
          <a:effectLst/>
        </c:spPr>
      </c:pivotFmt>
      <c:pivotFmt>
        <c:idx val="2"/>
        <c:spPr>
          <a:solidFill>
            <a:schemeClr val="accent2">
              <a:lumMod val="60000"/>
              <a:lumOff val="40000"/>
            </a:schemeClr>
          </a:solidFill>
          <a:ln>
            <a:solidFill>
              <a:schemeClr val="bg1">
                <a:lumMod val="85000"/>
                <a:alpha val="94000"/>
              </a:schemeClr>
            </a:solidFill>
          </a:ln>
          <a:effectLst/>
        </c:spPr>
      </c:pivotFmt>
      <c:pivotFmt>
        <c:idx val="3"/>
        <c:spPr>
          <a:solidFill>
            <a:schemeClr val="accent2">
              <a:lumMod val="60000"/>
              <a:lumOff val="40000"/>
            </a:schemeClr>
          </a:solidFill>
          <a:ln>
            <a:solidFill>
              <a:schemeClr val="bg1">
                <a:lumMod val="85000"/>
                <a:alpha val="94000"/>
              </a:schemeClr>
            </a:solidFill>
          </a:ln>
          <a:effectLst/>
        </c:spPr>
      </c:pivotFmt>
      <c:pivotFmt>
        <c:idx val="4"/>
        <c:spPr>
          <a:solidFill>
            <a:schemeClr val="accent2">
              <a:lumMod val="75000"/>
            </a:schemeClr>
          </a:solidFill>
          <a:ln>
            <a:solidFill>
              <a:schemeClr val="bg1">
                <a:lumMod val="85000"/>
                <a:alpha val="94000"/>
              </a:schemeClr>
            </a:solidFill>
          </a:ln>
          <a:effectLst/>
        </c:spPr>
      </c:pivotFmt>
    </c:pivotFmts>
    <c:plotArea>
      <c:layout/>
      <c:barChart>
        <c:barDir val="bar"/>
        <c:grouping val="clustered"/>
        <c:varyColors val="0"/>
        <c:ser>
          <c:idx val="0"/>
          <c:order val="0"/>
          <c:tx>
            <c:strRef>
              <c:f>opportunity!$B$10</c:f>
              <c:strCache>
                <c:ptCount val="1"/>
                <c:pt idx="0">
                  <c:v>Total</c:v>
                </c:pt>
              </c:strCache>
            </c:strRef>
          </c:tx>
          <c:spPr>
            <a:solidFill>
              <a:schemeClr val="accent1"/>
            </a:solidFill>
            <a:ln>
              <a:solidFill>
                <a:schemeClr val="bg1">
                  <a:lumMod val="85000"/>
                  <a:alpha val="94000"/>
                </a:schemeClr>
              </a:solidFill>
            </a:ln>
            <a:effectLst/>
          </c:spPr>
          <c:invertIfNegative val="0"/>
          <c:dPt>
            <c:idx val="0"/>
            <c:invertIfNegative val="0"/>
            <c:bubble3D val="0"/>
            <c:spPr>
              <a:solidFill>
                <a:schemeClr val="accent2">
                  <a:lumMod val="75000"/>
                </a:schemeClr>
              </a:solidFill>
              <a:ln>
                <a:solidFill>
                  <a:schemeClr val="bg1">
                    <a:lumMod val="85000"/>
                    <a:alpha val="94000"/>
                  </a:schemeClr>
                </a:solidFill>
              </a:ln>
              <a:effectLst/>
            </c:spPr>
            <c:extLst>
              <c:ext xmlns:c16="http://schemas.microsoft.com/office/drawing/2014/chart" uri="{C3380CC4-5D6E-409C-BE32-E72D297353CC}">
                <c16:uniqueId val="{00000005-1E57-40DA-82D4-4A4D24BCE409}"/>
              </c:ext>
            </c:extLst>
          </c:dPt>
          <c:dPt>
            <c:idx val="1"/>
            <c:invertIfNegative val="0"/>
            <c:bubble3D val="0"/>
            <c:spPr>
              <a:solidFill>
                <a:schemeClr val="accent2">
                  <a:lumMod val="60000"/>
                  <a:lumOff val="40000"/>
                </a:schemeClr>
              </a:solidFill>
              <a:ln>
                <a:solidFill>
                  <a:schemeClr val="bg1">
                    <a:lumMod val="85000"/>
                    <a:alpha val="94000"/>
                  </a:schemeClr>
                </a:solidFill>
              </a:ln>
              <a:effectLst/>
            </c:spPr>
            <c:extLst>
              <c:ext xmlns:c16="http://schemas.microsoft.com/office/drawing/2014/chart" uri="{C3380CC4-5D6E-409C-BE32-E72D297353CC}">
                <c16:uniqueId val="{00000004-1E57-40DA-82D4-4A4D24BCE409}"/>
              </c:ext>
            </c:extLst>
          </c:dPt>
          <c:dPt>
            <c:idx val="2"/>
            <c:invertIfNegative val="0"/>
            <c:bubble3D val="0"/>
            <c:spPr>
              <a:solidFill>
                <a:schemeClr val="accent2">
                  <a:lumMod val="60000"/>
                  <a:lumOff val="40000"/>
                </a:schemeClr>
              </a:solidFill>
              <a:ln>
                <a:solidFill>
                  <a:schemeClr val="bg1">
                    <a:lumMod val="85000"/>
                    <a:alpha val="94000"/>
                  </a:schemeClr>
                </a:solidFill>
              </a:ln>
              <a:effectLst/>
            </c:spPr>
            <c:extLst>
              <c:ext xmlns:c16="http://schemas.microsoft.com/office/drawing/2014/chart" uri="{C3380CC4-5D6E-409C-BE32-E72D297353CC}">
                <c16:uniqueId val="{00000003-1E57-40DA-82D4-4A4D24BCE409}"/>
              </c:ext>
            </c:extLst>
          </c:dPt>
          <c:dPt>
            <c:idx val="3"/>
            <c:invertIfNegative val="0"/>
            <c:bubble3D val="0"/>
            <c:spPr>
              <a:solidFill>
                <a:schemeClr val="accent6">
                  <a:lumMod val="75000"/>
                </a:schemeClr>
              </a:solidFill>
              <a:ln>
                <a:solidFill>
                  <a:schemeClr val="bg1">
                    <a:lumMod val="85000"/>
                    <a:alpha val="94000"/>
                  </a:schemeClr>
                </a:solidFill>
              </a:ln>
              <a:effectLst/>
            </c:spPr>
            <c:extLst>
              <c:ext xmlns:c16="http://schemas.microsoft.com/office/drawing/2014/chart" uri="{C3380CC4-5D6E-409C-BE32-E72D297353CC}">
                <c16:uniqueId val="{00000002-1E57-40DA-82D4-4A4D24BCE409}"/>
              </c:ext>
            </c:extLst>
          </c:dPt>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opportunity!$A$11:$A$15</c:f>
              <c:strCache>
                <c:ptCount val="4"/>
                <c:pt idx="0">
                  <c:v>CVP GMC</c:v>
                </c:pt>
                <c:pt idx="1">
                  <c:v>DB -Mega Policy</c:v>
                </c:pt>
                <c:pt idx="2">
                  <c:v>EL-Group Mediclaim</c:v>
                </c:pt>
                <c:pt idx="3">
                  <c:v>Fire</c:v>
                </c:pt>
              </c:strCache>
            </c:strRef>
          </c:cat>
          <c:val>
            <c:numRef>
              <c:f>opportunity!$B$11:$B$15</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0-1E57-40DA-82D4-4A4D24BCE409}"/>
            </c:ext>
          </c:extLst>
        </c:ser>
        <c:dLbls>
          <c:dLblPos val="outEnd"/>
          <c:showLegendKey val="0"/>
          <c:showVal val="1"/>
          <c:showCatName val="0"/>
          <c:showSerName val="0"/>
          <c:showPercent val="0"/>
          <c:showBubbleSize val="0"/>
        </c:dLbls>
        <c:gapWidth val="182"/>
        <c:axId val="1584370704"/>
        <c:axId val="1584371664"/>
      </c:barChart>
      <c:catAx>
        <c:axId val="1584370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84371664"/>
        <c:crosses val="autoZero"/>
        <c:auto val="1"/>
        <c:lblAlgn val="ctr"/>
        <c:lblOffset val="100"/>
        <c:noMultiLvlLbl val="0"/>
      </c:catAx>
      <c:valAx>
        <c:axId val="1584371664"/>
        <c:scaling>
          <c:orientation val="minMax"/>
        </c:scaling>
        <c:delete val="1"/>
        <c:axPos val="b"/>
        <c:numFmt formatCode="General" sourceLinked="1"/>
        <c:majorTickMark val="none"/>
        <c:minorTickMark val="none"/>
        <c:tickLblPos val="nextTo"/>
        <c:crossAx val="1584370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Dashboard.xlsx]opportunity!PivotTable11</c:name>
    <c:fmtId val="0"/>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a:solidFill>
                  <a:srgbClr val="FF0000"/>
                </a:solidFill>
              </a:rPr>
              <a:t>Open</a:t>
            </a:r>
            <a:r>
              <a:rPr lang="en-US" baseline="0">
                <a:solidFill>
                  <a:srgbClr val="FF0000"/>
                </a:solidFill>
              </a:rPr>
              <a:t> Oppty Top -4</a:t>
            </a:r>
            <a:endParaRPr lang="en-US">
              <a:solidFill>
                <a:srgbClr val="FF0000"/>
              </a:solidFill>
            </a:endParaRP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75000"/>
            </a:schemeClr>
          </a:solidFill>
          <a:ln>
            <a:noFill/>
          </a:ln>
          <a:effectLst/>
        </c:spPr>
      </c:pivotFmt>
      <c:pivotFmt>
        <c:idx val="3"/>
        <c:spPr>
          <a:solidFill>
            <a:schemeClr val="accent6">
              <a:lumMod val="75000"/>
            </a:schemeClr>
          </a:solidFill>
          <a:ln>
            <a:noFill/>
          </a:ln>
          <a:effectLst/>
        </c:spPr>
      </c:pivotFmt>
      <c:pivotFmt>
        <c:idx val="4"/>
        <c:spPr>
          <a:solidFill>
            <a:schemeClr val="accent1"/>
          </a:solidFill>
          <a:ln>
            <a:noFill/>
          </a:ln>
          <a:effectLst/>
        </c:spPr>
      </c:pivotFmt>
    </c:pivotFmts>
    <c:plotArea>
      <c:layout/>
      <c:barChart>
        <c:barDir val="col"/>
        <c:grouping val="stacked"/>
        <c:varyColors val="1"/>
        <c:ser>
          <c:idx val="0"/>
          <c:order val="0"/>
          <c:tx>
            <c:strRef>
              <c:f>opportunity!$B$22</c:f>
              <c:strCache>
                <c:ptCount val="1"/>
                <c:pt idx="0">
                  <c:v>Total</c:v>
                </c:pt>
              </c:strCache>
            </c:strRef>
          </c:tx>
          <c:invertIfNegative val="0"/>
          <c:dPt>
            <c:idx val="0"/>
            <c:invertIfNegative val="0"/>
            <c:bubble3D val="0"/>
            <c:spPr>
              <a:solidFill>
                <a:schemeClr val="accent1">
                  <a:lumMod val="75000"/>
                </a:schemeClr>
              </a:solidFill>
              <a:ln>
                <a:noFill/>
              </a:ln>
              <a:effectLst/>
            </c:spPr>
            <c:extLst>
              <c:ext xmlns:c16="http://schemas.microsoft.com/office/drawing/2014/chart" uri="{C3380CC4-5D6E-409C-BE32-E72D297353CC}">
                <c16:uniqueId val="{00000002-4AA8-4AD6-8F5F-06E3AC08374E}"/>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4AA8-4AD6-8F5F-06E3AC08374E}"/>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4-4AA8-4AD6-8F5F-06E3AC08374E}"/>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5-4AA8-4AD6-8F5F-06E3AC08374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opportunity!$A$23:$A$27</c:f>
              <c:strCache>
                <c:ptCount val="4"/>
                <c:pt idx="0">
                  <c:v>DB -Mega Policy</c:v>
                </c:pt>
                <c:pt idx="1">
                  <c:v>EL-Group Mediclaim</c:v>
                </c:pt>
                <c:pt idx="2">
                  <c:v>CVP GMC</c:v>
                </c:pt>
                <c:pt idx="3">
                  <c:v>BE-Mega policy</c:v>
                </c:pt>
              </c:strCache>
            </c:strRef>
          </c:cat>
          <c:val>
            <c:numRef>
              <c:f>opportunity!$B$23:$B$27</c:f>
              <c:numCache>
                <c:formatCode>General</c:formatCode>
                <c:ptCount val="4"/>
                <c:pt idx="0">
                  <c:v>400000</c:v>
                </c:pt>
                <c:pt idx="1">
                  <c:v>400000</c:v>
                </c:pt>
                <c:pt idx="2">
                  <c:v>350000</c:v>
                </c:pt>
                <c:pt idx="3">
                  <c:v>300000</c:v>
                </c:pt>
              </c:numCache>
            </c:numRef>
          </c:val>
          <c:extLst>
            <c:ext xmlns:c16="http://schemas.microsoft.com/office/drawing/2014/chart" uri="{C3380CC4-5D6E-409C-BE32-E72D297353CC}">
              <c16:uniqueId val="{00000000-4AA8-4AD6-8F5F-06E3AC08374E}"/>
            </c:ext>
          </c:extLst>
        </c:ser>
        <c:dLbls>
          <c:showLegendKey val="0"/>
          <c:showVal val="0"/>
          <c:showCatName val="0"/>
          <c:showSerName val="0"/>
          <c:showPercent val="0"/>
          <c:showBubbleSize val="0"/>
        </c:dLbls>
        <c:gapWidth val="150"/>
        <c:overlap val="100"/>
        <c:axId val="960539264"/>
        <c:axId val="960531584"/>
      </c:barChart>
      <c:catAx>
        <c:axId val="960539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531584"/>
        <c:crosses val="autoZero"/>
        <c:auto val="1"/>
        <c:lblAlgn val="ctr"/>
        <c:lblOffset val="100"/>
        <c:noMultiLvlLbl val="0"/>
      </c:catAx>
      <c:valAx>
        <c:axId val="960531584"/>
        <c:scaling>
          <c:orientation val="minMax"/>
        </c:scaling>
        <c:delete val="1"/>
        <c:axPos val="l"/>
        <c:numFmt formatCode="General" sourceLinked="1"/>
        <c:majorTickMark val="none"/>
        <c:minorTickMark val="none"/>
        <c:tickLblPos val="nextTo"/>
        <c:crossAx val="960539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Dashboard.xlsx]Invoice!PivotTable12</c:name>
    <c:fmtId val="0"/>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a:solidFill>
                  <a:srgbClr val="FF0000"/>
                </a:solidFill>
              </a:rPr>
              <a:t>No</a:t>
            </a:r>
            <a:r>
              <a:rPr lang="en-US" baseline="0">
                <a:solidFill>
                  <a:srgbClr val="FF0000"/>
                </a:solidFill>
              </a:rPr>
              <a:t> Of Invoice By Account Excecutive</a:t>
            </a:r>
            <a:endParaRPr lang="en-US">
              <a:solidFill>
                <a:srgbClr val="FF0000"/>
              </a:solidFill>
            </a:endParaRP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Invoice!$B$2:$B$3</c:f>
              <c:strCache>
                <c:ptCount val="1"/>
                <c:pt idx="0">
                  <c:v>(blank)</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Invoice!$A$4:$A$10</c:f>
              <c:strCache>
                <c:ptCount val="7"/>
                <c:pt idx="0">
                  <c:v>Neel Jain</c:v>
                </c:pt>
                <c:pt idx="1">
                  <c:v>Nishant Sharma</c:v>
                </c:pt>
                <c:pt idx="2">
                  <c:v>Shobhit Agarwal</c:v>
                </c:pt>
                <c:pt idx="3">
                  <c:v>Shloka Shelat</c:v>
                </c:pt>
                <c:pt idx="4">
                  <c:v>Vidit Shah</c:v>
                </c:pt>
                <c:pt idx="5">
                  <c:v>Ankita Shah</c:v>
                </c:pt>
                <c:pt idx="6">
                  <c:v>Divya Dhingra</c:v>
                </c:pt>
              </c:strCache>
            </c:strRef>
          </c:cat>
          <c:val>
            <c:numRef>
              <c:f>Invoice!$B$4:$B$10</c:f>
              <c:numCache>
                <c:formatCode>General</c:formatCode>
                <c:ptCount val="7"/>
                <c:pt idx="2">
                  <c:v>4</c:v>
                </c:pt>
                <c:pt idx="4">
                  <c:v>1</c:v>
                </c:pt>
                <c:pt idx="5">
                  <c:v>18</c:v>
                </c:pt>
                <c:pt idx="6">
                  <c:v>5</c:v>
                </c:pt>
              </c:numCache>
            </c:numRef>
          </c:val>
          <c:extLst>
            <c:ext xmlns:c16="http://schemas.microsoft.com/office/drawing/2014/chart" uri="{C3380CC4-5D6E-409C-BE32-E72D297353CC}">
              <c16:uniqueId val="{00000000-E3C7-4A34-8520-547269D49EC6}"/>
            </c:ext>
          </c:extLst>
        </c:ser>
        <c:ser>
          <c:idx val="1"/>
          <c:order val="1"/>
          <c:tx>
            <c:strRef>
              <c:f>Invoice!$C$2:$C$3</c:f>
              <c:strCache>
                <c:ptCount val="1"/>
                <c:pt idx="0">
                  <c:v>Cross Sell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Invoice!$A$4:$A$10</c:f>
              <c:strCache>
                <c:ptCount val="7"/>
                <c:pt idx="0">
                  <c:v>Neel Jain</c:v>
                </c:pt>
                <c:pt idx="1">
                  <c:v>Nishant Sharma</c:v>
                </c:pt>
                <c:pt idx="2">
                  <c:v>Shobhit Agarwal</c:v>
                </c:pt>
                <c:pt idx="3">
                  <c:v>Shloka Shelat</c:v>
                </c:pt>
                <c:pt idx="4">
                  <c:v>Vidit Shah</c:v>
                </c:pt>
                <c:pt idx="5">
                  <c:v>Ankita Shah</c:v>
                </c:pt>
                <c:pt idx="6">
                  <c:v>Divya Dhingra</c:v>
                </c:pt>
              </c:strCache>
            </c:strRef>
          </c:cat>
          <c:val>
            <c:numRef>
              <c:f>Invoice!$C$4:$C$10</c:f>
              <c:numCache>
                <c:formatCode>General</c:formatCode>
                <c:ptCount val="7"/>
                <c:pt idx="1">
                  <c:v>10</c:v>
                </c:pt>
                <c:pt idx="2">
                  <c:v>2</c:v>
                </c:pt>
                <c:pt idx="3">
                  <c:v>20</c:v>
                </c:pt>
                <c:pt idx="4">
                  <c:v>12</c:v>
                </c:pt>
                <c:pt idx="6">
                  <c:v>19</c:v>
                </c:pt>
              </c:numCache>
            </c:numRef>
          </c:val>
          <c:extLst>
            <c:ext xmlns:c16="http://schemas.microsoft.com/office/drawing/2014/chart" uri="{C3380CC4-5D6E-409C-BE32-E72D297353CC}">
              <c16:uniqueId val="{00000001-E3C7-4A34-8520-547269D49EC6}"/>
            </c:ext>
          </c:extLst>
        </c:ser>
        <c:ser>
          <c:idx val="2"/>
          <c:order val="2"/>
          <c:tx>
            <c:strRef>
              <c:f>Invoice!$D$2:$D$3</c:f>
              <c:strCache>
                <c:ptCount val="1"/>
                <c:pt idx="0">
                  <c:v>New</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Invoice!$A$4:$A$10</c:f>
              <c:strCache>
                <c:ptCount val="7"/>
                <c:pt idx="0">
                  <c:v>Neel Jain</c:v>
                </c:pt>
                <c:pt idx="1">
                  <c:v>Nishant Sharma</c:v>
                </c:pt>
                <c:pt idx="2">
                  <c:v>Shobhit Agarwal</c:v>
                </c:pt>
                <c:pt idx="3">
                  <c:v>Shloka Shelat</c:v>
                </c:pt>
                <c:pt idx="4">
                  <c:v>Vidit Shah</c:v>
                </c:pt>
                <c:pt idx="5">
                  <c:v>Ankita Shah</c:v>
                </c:pt>
                <c:pt idx="6">
                  <c:v>Divya Dhingra</c:v>
                </c:pt>
              </c:strCache>
            </c:strRef>
          </c:cat>
          <c:val>
            <c:numRef>
              <c:f>Invoice!$D$4:$D$10</c:f>
              <c:numCache>
                <c:formatCode>General</c:formatCode>
                <c:ptCount val="7"/>
                <c:pt idx="0">
                  <c:v>1</c:v>
                </c:pt>
                <c:pt idx="2">
                  <c:v>8</c:v>
                </c:pt>
                <c:pt idx="3">
                  <c:v>7</c:v>
                </c:pt>
              </c:numCache>
            </c:numRef>
          </c:val>
          <c:extLst>
            <c:ext xmlns:c16="http://schemas.microsoft.com/office/drawing/2014/chart" uri="{C3380CC4-5D6E-409C-BE32-E72D297353CC}">
              <c16:uniqueId val="{00000002-E3C7-4A34-8520-547269D49EC6}"/>
            </c:ext>
          </c:extLst>
        </c:ser>
        <c:ser>
          <c:idx val="3"/>
          <c:order val="3"/>
          <c:tx>
            <c:strRef>
              <c:f>Invoice!$E$2:$E$3</c:f>
              <c:strCache>
                <c:ptCount val="1"/>
                <c:pt idx="0">
                  <c:v>Renewal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Invoice!$A$4:$A$10</c:f>
              <c:strCache>
                <c:ptCount val="7"/>
                <c:pt idx="0">
                  <c:v>Neel Jain</c:v>
                </c:pt>
                <c:pt idx="1">
                  <c:v>Nishant Sharma</c:v>
                </c:pt>
                <c:pt idx="2">
                  <c:v>Shobhit Agarwal</c:v>
                </c:pt>
                <c:pt idx="3">
                  <c:v>Shloka Shelat</c:v>
                </c:pt>
                <c:pt idx="4">
                  <c:v>Vidit Shah</c:v>
                </c:pt>
                <c:pt idx="5">
                  <c:v>Ankita Shah</c:v>
                </c:pt>
                <c:pt idx="6">
                  <c:v>Divya Dhingra</c:v>
                </c:pt>
              </c:strCache>
            </c:strRef>
          </c:cat>
          <c:val>
            <c:numRef>
              <c:f>Invoice!$E$4:$E$10</c:f>
              <c:numCache>
                <c:formatCode>General</c:formatCode>
                <c:ptCount val="7"/>
                <c:pt idx="3">
                  <c:v>3</c:v>
                </c:pt>
                <c:pt idx="4">
                  <c:v>18</c:v>
                </c:pt>
                <c:pt idx="5">
                  <c:v>18</c:v>
                </c:pt>
                <c:pt idx="6">
                  <c:v>58</c:v>
                </c:pt>
              </c:numCache>
            </c:numRef>
          </c:val>
          <c:extLst>
            <c:ext xmlns:c16="http://schemas.microsoft.com/office/drawing/2014/chart" uri="{C3380CC4-5D6E-409C-BE32-E72D297353CC}">
              <c16:uniqueId val="{00000003-E3C7-4A34-8520-547269D49EC6}"/>
            </c:ext>
          </c:extLst>
        </c:ser>
        <c:dLbls>
          <c:dLblPos val="ctr"/>
          <c:showLegendKey val="0"/>
          <c:showVal val="1"/>
          <c:showCatName val="0"/>
          <c:showSerName val="0"/>
          <c:showPercent val="0"/>
          <c:showBubbleSize val="0"/>
        </c:dLbls>
        <c:gapWidth val="150"/>
        <c:overlap val="100"/>
        <c:axId val="1584384624"/>
        <c:axId val="1584368784"/>
      </c:barChart>
      <c:catAx>
        <c:axId val="1584384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368784"/>
        <c:crosses val="autoZero"/>
        <c:auto val="1"/>
        <c:lblAlgn val="ctr"/>
        <c:lblOffset val="100"/>
        <c:noMultiLvlLbl val="0"/>
      </c:catAx>
      <c:valAx>
        <c:axId val="1584368784"/>
        <c:scaling>
          <c:orientation val="minMax"/>
        </c:scaling>
        <c:delete val="1"/>
        <c:axPos val="b"/>
        <c:numFmt formatCode="General" sourceLinked="1"/>
        <c:majorTickMark val="out"/>
        <c:minorTickMark val="none"/>
        <c:tickLblPos val="nextTo"/>
        <c:crossAx val="158438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Dashboard.xlsx]Cross Sell!PivotTable1</c:name>
    <c:fmtId val="2"/>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a:solidFill>
                  <a:srgbClr val="FF0000"/>
                </a:solidFill>
              </a:rPr>
              <a:t>Cross</a:t>
            </a:r>
            <a:r>
              <a:rPr lang="en-US" baseline="0">
                <a:solidFill>
                  <a:srgbClr val="FF0000"/>
                </a:solidFill>
              </a:rPr>
              <a:t> Sell</a:t>
            </a:r>
            <a:endParaRPr lang="en-US">
              <a:solidFill>
                <a:srgbClr val="FF0000"/>
              </a:solidFill>
            </a:endParaRP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pivotFmt>
      <c:pivotFmt>
        <c:idx val="4"/>
        <c:spPr>
          <a:solidFill>
            <a:schemeClr val="bg1">
              <a:lumMod val="50000"/>
            </a:schemeClr>
          </a:solidFill>
          <a:ln>
            <a:noFill/>
          </a:ln>
          <a:effectLst/>
        </c:spPr>
      </c:pivotFmt>
      <c:pivotFmt>
        <c:idx val="5"/>
        <c:spPr>
          <a:solidFill>
            <a:schemeClr val="accent6">
              <a:lumMod val="75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000"/>
          </a:solidFill>
          <a:ln>
            <a:noFill/>
          </a:ln>
          <a:effectLst/>
        </c:spPr>
      </c:pivotFmt>
      <c:pivotFmt>
        <c:idx val="8"/>
        <c:spPr>
          <a:solidFill>
            <a:schemeClr val="bg1">
              <a:lumMod val="50000"/>
            </a:schemeClr>
          </a:solidFill>
          <a:ln>
            <a:noFill/>
          </a:ln>
          <a:effectLst/>
        </c:spPr>
      </c:pivotFmt>
      <c:pivotFmt>
        <c:idx val="9"/>
        <c:spPr>
          <a:solidFill>
            <a:schemeClr val="accent6">
              <a:lumMod val="75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C000"/>
          </a:solidFill>
          <a:ln>
            <a:noFill/>
          </a:ln>
          <a:effectLst/>
        </c:spPr>
      </c:pivotFmt>
      <c:pivotFmt>
        <c:idx val="12"/>
        <c:spPr>
          <a:solidFill>
            <a:schemeClr val="bg1">
              <a:lumMod val="50000"/>
            </a:schemeClr>
          </a:solidFill>
          <a:ln>
            <a:noFill/>
          </a:ln>
          <a:effectLst/>
        </c:spPr>
      </c:pivotFmt>
      <c:pivotFmt>
        <c:idx val="13"/>
        <c:spPr>
          <a:solidFill>
            <a:schemeClr val="accent6">
              <a:lumMod val="75000"/>
            </a:schemeClr>
          </a:solidFill>
          <a:ln>
            <a:noFill/>
          </a:ln>
          <a:effectLst/>
        </c:spPr>
      </c:pivotFmt>
    </c:pivotFmts>
    <c:plotArea>
      <c:layout>
        <c:manualLayout>
          <c:layoutTarget val="inner"/>
          <c:xMode val="edge"/>
          <c:yMode val="edge"/>
          <c:x val="0.23121442684832935"/>
          <c:y val="0.30586854460093899"/>
          <c:w val="0.72758707127901145"/>
          <c:h val="0.62370892018779345"/>
        </c:manualLayout>
      </c:layout>
      <c:barChart>
        <c:barDir val="bar"/>
        <c:grouping val="clustered"/>
        <c:varyColors val="0"/>
        <c:ser>
          <c:idx val="0"/>
          <c:order val="0"/>
          <c:tx>
            <c:strRef>
              <c:f>'Cross Sell'!$B$4</c:f>
              <c:strCache>
                <c:ptCount val="1"/>
                <c:pt idx="0">
                  <c:v>Total</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1-FAC6-4D18-9CAC-DB8D04D0F343}"/>
              </c:ext>
            </c:extLst>
          </c:dPt>
          <c:dPt>
            <c:idx val="1"/>
            <c:invertIfNegative val="0"/>
            <c:bubble3D val="0"/>
            <c:spPr>
              <a:solidFill>
                <a:schemeClr val="bg1">
                  <a:lumMod val="50000"/>
                </a:schemeClr>
              </a:solidFill>
              <a:ln>
                <a:noFill/>
              </a:ln>
              <a:effectLst/>
            </c:spPr>
            <c:extLst>
              <c:ext xmlns:c16="http://schemas.microsoft.com/office/drawing/2014/chart" uri="{C3380CC4-5D6E-409C-BE32-E72D297353CC}">
                <c16:uniqueId val="{00000003-FAC6-4D18-9CAC-DB8D04D0F343}"/>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FAC6-4D18-9CAC-DB8D04D0F34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 Sell'!$A$5:$A$7</c:f>
              <c:strCache>
                <c:ptCount val="3"/>
                <c:pt idx="0">
                  <c:v> Target</c:v>
                </c:pt>
                <c:pt idx="1">
                  <c:v> Achivement</c:v>
                </c:pt>
                <c:pt idx="2">
                  <c:v> Invoice</c:v>
                </c:pt>
              </c:strCache>
            </c:strRef>
          </c:cat>
          <c:val>
            <c:numRef>
              <c:f>'Cross Sell'!$B$5:$B$7</c:f>
              <c:numCache>
                <c:formatCode>0.00,,\ "Mn"</c:formatCode>
                <c:ptCount val="3"/>
                <c:pt idx="0">
                  <c:v>7290000</c:v>
                </c:pt>
                <c:pt idx="1">
                  <c:v>13041253.300000001</c:v>
                </c:pt>
                <c:pt idx="2">
                  <c:v>2853842</c:v>
                </c:pt>
              </c:numCache>
            </c:numRef>
          </c:val>
          <c:extLst>
            <c:ext xmlns:c16="http://schemas.microsoft.com/office/drawing/2014/chart" uri="{C3380CC4-5D6E-409C-BE32-E72D297353CC}">
              <c16:uniqueId val="{00000006-FAC6-4D18-9CAC-DB8D04D0F343}"/>
            </c:ext>
          </c:extLst>
        </c:ser>
        <c:dLbls>
          <c:showLegendKey val="0"/>
          <c:showVal val="1"/>
          <c:showCatName val="0"/>
          <c:showSerName val="0"/>
          <c:showPercent val="0"/>
          <c:showBubbleSize val="0"/>
        </c:dLbls>
        <c:gapWidth val="75"/>
        <c:axId val="2071794688"/>
        <c:axId val="2071801408"/>
      </c:barChart>
      <c:catAx>
        <c:axId val="2071794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71801408"/>
        <c:crosses val="autoZero"/>
        <c:auto val="1"/>
        <c:lblAlgn val="ctr"/>
        <c:lblOffset val="100"/>
        <c:noMultiLvlLbl val="0"/>
      </c:catAx>
      <c:valAx>
        <c:axId val="2071801408"/>
        <c:scaling>
          <c:orientation val="minMax"/>
        </c:scaling>
        <c:delete val="1"/>
        <c:axPos val="b"/>
        <c:numFmt formatCode="0.00,,\ &quot;Mn&quot;" sourceLinked="1"/>
        <c:majorTickMark val="none"/>
        <c:minorTickMark val="none"/>
        <c:tickLblPos val="nextTo"/>
        <c:crossAx val="2071794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Dashboard.xlsx]New !PivotTable2</c:name>
    <c:fmtId val="2"/>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a:solidFill>
                  <a:srgbClr val="FF0000"/>
                </a:solidFill>
              </a:rPr>
              <a:t>New</a:t>
            </a: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pivotFmt>
      <c:pivotFmt>
        <c:idx val="4"/>
        <c:spPr>
          <a:solidFill>
            <a:schemeClr val="bg1">
              <a:lumMod val="50000"/>
            </a:schemeClr>
          </a:solidFill>
          <a:ln>
            <a:noFill/>
          </a:ln>
          <a:effectLst/>
        </c:spPr>
      </c:pivotFmt>
      <c:pivotFmt>
        <c:idx val="5"/>
        <c:spPr>
          <a:solidFill>
            <a:srgbClr val="FFC00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000"/>
          </a:solidFill>
          <a:ln>
            <a:noFill/>
          </a:ln>
          <a:effectLst/>
        </c:spPr>
      </c:pivotFmt>
      <c:pivotFmt>
        <c:idx val="8"/>
        <c:spPr>
          <a:solidFill>
            <a:schemeClr val="bg1">
              <a:lumMod val="50000"/>
            </a:schemeClr>
          </a:solidFill>
          <a:ln>
            <a:noFill/>
          </a:ln>
          <a:effectLst/>
        </c:spPr>
      </c:pivotFmt>
      <c:pivotFmt>
        <c:idx val="9"/>
        <c:spPr>
          <a:solidFill>
            <a:schemeClr val="accent6">
              <a:lumMod val="75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C000"/>
          </a:solidFill>
          <a:ln>
            <a:noFill/>
          </a:ln>
          <a:effectLst/>
        </c:spPr>
      </c:pivotFmt>
      <c:pivotFmt>
        <c:idx val="12"/>
        <c:spPr>
          <a:solidFill>
            <a:schemeClr val="bg1">
              <a:lumMod val="50000"/>
            </a:schemeClr>
          </a:solidFill>
          <a:ln>
            <a:noFill/>
          </a:ln>
          <a:effectLst/>
        </c:spPr>
      </c:pivotFmt>
      <c:pivotFmt>
        <c:idx val="13"/>
        <c:spPr>
          <a:solidFill>
            <a:schemeClr val="accent6">
              <a:lumMod val="75000"/>
            </a:schemeClr>
          </a:solidFill>
          <a:ln>
            <a:noFill/>
          </a:ln>
          <a:effectLst/>
        </c:spPr>
      </c:pivotFmt>
    </c:pivotFmts>
    <c:plotArea>
      <c:layout/>
      <c:barChart>
        <c:barDir val="bar"/>
        <c:grouping val="clustered"/>
        <c:varyColors val="0"/>
        <c:ser>
          <c:idx val="0"/>
          <c:order val="0"/>
          <c:tx>
            <c:strRef>
              <c:f>'New '!$B$4</c:f>
              <c:strCache>
                <c:ptCount val="1"/>
                <c:pt idx="0">
                  <c:v>Total</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1-AFA9-4215-AABB-79060EAC580C}"/>
              </c:ext>
            </c:extLst>
          </c:dPt>
          <c:dPt>
            <c:idx val="1"/>
            <c:invertIfNegative val="0"/>
            <c:bubble3D val="0"/>
            <c:spPr>
              <a:solidFill>
                <a:schemeClr val="bg1">
                  <a:lumMod val="50000"/>
                </a:schemeClr>
              </a:solidFill>
              <a:ln>
                <a:noFill/>
              </a:ln>
              <a:effectLst/>
            </c:spPr>
            <c:extLst>
              <c:ext xmlns:c16="http://schemas.microsoft.com/office/drawing/2014/chart" uri="{C3380CC4-5D6E-409C-BE32-E72D297353CC}">
                <c16:uniqueId val="{00000003-AFA9-4215-AABB-79060EAC580C}"/>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AFA9-4215-AABB-79060EAC580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 '!$A$5:$A$7</c:f>
              <c:strCache>
                <c:ptCount val="3"/>
                <c:pt idx="0">
                  <c:v> Target</c:v>
                </c:pt>
                <c:pt idx="1">
                  <c:v> Achivement</c:v>
                </c:pt>
                <c:pt idx="2">
                  <c:v> Invoice</c:v>
                </c:pt>
              </c:strCache>
            </c:strRef>
          </c:cat>
          <c:val>
            <c:numRef>
              <c:f>'New '!$B$5:$B$7</c:f>
              <c:numCache>
                <c:formatCode>0.00,,\ "Mn"</c:formatCode>
                <c:ptCount val="3"/>
                <c:pt idx="0">
                  <c:v>4100000</c:v>
                </c:pt>
                <c:pt idx="1">
                  <c:v>3531629.3099999996</c:v>
                </c:pt>
                <c:pt idx="2">
                  <c:v>569815</c:v>
                </c:pt>
              </c:numCache>
            </c:numRef>
          </c:val>
          <c:extLst>
            <c:ext xmlns:c16="http://schemas.microsoft.com/office/drawing/2014/chart" uri="{C3380CC4-5D6E-409C-BE32-E72D297353CC}">
              <c16:uniqueId val="{00000006-AFA9-4215-AABB-79060EAC580C}"/>
            </c:ext>
          </c:extLst>
        </c:ser>
        <c:dLbls>
          <c:showLegendKey val="0"/>
          <c:showVal val="1"/>
          <c:showCatName val="0"/>
          <c:showSerName val="0"/>
          <c:showPercent val="0"/>
          <c:showBubbleSize val="0"/>
        </c:dLbls>
        <c:gapWidth val="75"/>
        <c:axId val="2071794208"/>
        <c:axId val="2071799488"/>
      </c:barChart>
      <c:catAx>
        <c:axId val="207179420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71799488"/>
        <c:crosses val="autoZero"/>
        <c:auto val="1"/>
        <c:lblAlgn val="ctr"/>
        <c:lblOffset val="100"/>
        <c:noMultiLvlLbl val="0"/>
      </c:catAx>
      <c:valAx>
        <c:axId val="2071799488"/>
        <c:scaling>
          <c:orientation val="minMax"/>
        </c:scaling>
        <c:delete val="1"/>
        <c:axPos val="b"/>
        <c:numFmt formatCode="0.00,,\ &quot;Mn&quot;" sourceLinked="1"/>
        <c:majorTickMark val="none"/>
        <c:minorTickMark val="none"/>
        <c:tickLblPos val="nextTo"/>
        <c:crossAx val="2071794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Dashboard.xlsx]Renewal !PivotTable3</c:name>
    <c:fmtId val="2"/>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a:solidFill>
                  <a:srgbClr val="FF0000"/>
                </a:solidFill>
              </a:rPr>
              <a:t>Renewal</a:t>
            </a: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pivotFmt>
      <c:pivotFmt>
        <c:idx val="4"/>
        <c:spPr>
          <a:solidFill>
            <a:schemeClr val="bg1">
              <a:lumMod val="50000"/>
            </a:schemeClr>
          </a:solidFill>
          <a:ln>
            <a:noFill/>
          </a:ln>
          <a:effectLst/>
        </c:spPr>
      </c:pivotFmt>
      <c:pivotFmt>
        <c:idx val="5"/>
        <c:spPr>
          <a:solidFill>
            <a:srgbClr val="FFC00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000"/>
          </a:solidFill>
          <a:ln>
            <a:noFill/>
          </a:ln>
          <a:effectLst/>
        </c:spPr>
      </c:pivotFmt>
      <c:pivotFmt>
        <c:idx val="8"/>
        <c:spPr>
          <a:solidFill>
            <a:schemeClr val="bg1">
              <a:lumMod val="50000"/>
            </a:schemeClr>
          </a:solidFill>
          <a:ln>
            <a:noFill/>
          </a:ln>
          <a:effectLst/>
        </c:spPr>
      </c:pivotFmt>
      <c:pivotFmt>
        <c:idx val="9"/>
        <c:spPr>
          <a:solidFill>
            <a:schemeClr val="accent6">
              <a:lumMod val="75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C000"/>
          </a:solidFill>
          <a:ln>
            <a:noFill/>
          </a:ln>
          <a:effectLst/>
        </c:spPr>
      </c:pivotFmt>
      <c:pivotFmt>
        <c:idx val="12"/>
        <c:spPr>
          <a:solidFill>
            <a:schemeClr val="bg1">
              <a:lumMod val="50000"/>
            </a:schemeClr>
          </a:solidFill>
          <a:ln>
            <a:noFill/>
          </a:ln>
          <a:effectLst/>
        </c:spPr>
      </c:pivotFmt>
      <c:pivotFmt>
        <c:idx val="13"/>
        <c:spPr>
          <a:solidFill>
            <a:schemeClr val="accent6">
              <a:lumMod val="75000"/>
            </a:schemeClr>
          </a:solidFill>
          <a:ln>
            <a:noFill/>
          </a:ln>
          <a:effectLst/>
        </c:spPr>
      </c:pivotFmt>
    </c:pivotFmts>
    <c:plotArea>
      <c:layout/>
      <c:barChart>
        <c:barDir val="bar"/>
        <c:grouping val="clustered"/>
        <c:varyColors val="0"/>
        <c:ser>
          <c:idx val="0"/>
          <c:order val="0"/>
          <c:tx>
            <c:strRef>
              <c:f>'Renewal '!$B$4</c:f>
              <c:strCache>
                <c:ptCount val="1"/>
                <c:pt idx="0">
                  <c:v>Total</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1-1872-457F-BD11-00E086204AB7}"/>
              </c:ext>
            </c:extLst>
          </c:dPt>
          <c:dPt>
            <c:idx val="1"/>
            <c:invertIfNegative val="0"/>
            <c:bubble3D val="0"/>
            <c:spPr>
              <a:solidFill>
                <a:schemeClr val="bg1">
                  <a:lumMod val="50000"/>
                </a:schemeClr>
              </a:solidFill>
              <a:ln>
                <a:noFill/>
              </a:ln>
              <a:effectLst/>
            </c:spPr>
            <c:extLst>
              <c:ext xmlns:c16="http://schemas.microsoft.com/office/drawing/2014/chart" uri="{C3380CC4-5D6E-409C-BE32-E72D297353CC}">
                <c16:uniqueId val="{00000003-1872-457F-BD11-00E086204AB7}"/>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1872-457F-BD11-00E086204AB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'Renewal '!$A$5:$A$7</c:f>
              <c:strCache>
                <c:ptCount val="3"/>
                <c:pt idx="0">
                  <c:v>Target</c:v>
                </c:pt>
                <c:pt idx="1">
                  <c:v> Achivement</c:v>
                </c:pt>
                <c:pt idx="2">
                  <c:v> Invoice</c:v>
                </c:pt>
              </c:strCache>
            </c:strRef>
          </c:cat>
          <c:val>
            <c:numRef>
              <c:f>'Renewal '!$B$5:$B$7</c:f>
              <c:numCache>
                <c:formatCode>0.00,,\ "Mn"</c:formatCode>
                <c:ptCount val="3"/>
                <c:pt idx="0">
                  <c:v>9520000</c:v>
                </c:pt>
                <c:pt idx="1">
                  <c:v>18507270.640000001</c:v>
                </c:pt>
                <c:pt idx="2">
                  <c:v>8244310</c:v>
                </c:pt>
              </c:numCache>
            </c:numRef>
          </c:val>
          <c:extLst>
            <c:ext xmlns:c16="http://schemas.microsoft.com/office/drawing/2014/chart" uri="{C3380CC4-5D6E-409C-BE32-E72D297353CC}">
              <c16:uniqueId val="{00000006-1872-457F-BD11-00E086204AB7}"/>
            </c:ext>
          </c:extLst>
        </c:ser>
        <c:dLbls>
          <c:showLegendKey val="0"/>
          <c:showVal val="1"/>
          <c:showCatName val="0"/>
          <c:showSerName val="0"/>
          <c:showPercent val="0"/>
          <c:showBubbleSize val="0"/>
        </c:dLbls>
        <c:gapWidth val="75"/>
        <c:axId val="774365424"/>
        <c:axId val="774369744"/>
      </c:barChart>
      <c:catAx>
        <c:axId val="774365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369744"/>
        <c:crosses val="autoZero"/>
        <c:auto val="1"/>
        <c:lblAlgn val="ctr"/>
        <c:lblOffset val="100"/>
        <c:noMultiLvlLbl val="0"/>
      </c:catAx>
      <c:valAx>
        <c:axId val="774369744"/>
        <c:scaling>
          <c:orientation val="minMax"/>
        </c:scaling>
        <c:delete val="1"/>
        <c:axPos val="b"/>
        <c:numFmt formatCode="0.00,,\ &quot;Mn&quot;" sourceLinked="1"/>
        <c:majorTickMark val="none"/>
        <c:minorTickMark val="none"/>
        <c:tickLblPos val="nextTo"/>
        <c:crossAx val="774365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Dashboard.xlsx]No Of Meetings!PivotTable7</c:name>
    <c:fmtId val="2"/>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a:solidFill>
                  <a:srgbClr val="FF0000"/>
                </a:solidFill>
              </a:rPr>
              <a:t>No</a:t>
            </a:r>
            <a:r>
              <a:rPr lang="en-US" baseline="0">
                <a:solidFill>
                  <a:srgbClr val="FF0000"/>
                </a:solidFill>
              </a:rPr>
              <a:t> Of Meeting By Account Exc</a:t>
            </a:r>
            <a:endParaRPr lang="en-US">
              <a:solidFill>
                <a:srgbClr val="FF0000"/>
              </a:solidFill>
            </a:endParaRP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40000"/>
              <a:lumOff val="60000"/>
            </a:schemeClr>
          </a:solidFill>
          <a:ln>
            <a:noFill/>
          </a:ln>
          <a:effectLst/>
        </c:spPr>
      </c:pivotFmt>
      <c:pivotFmt>
        <c:idx val="8"/>
        <c:spPr>
          <a:solidFill>
            <a:srgbClr val="FFFF00"/>
          </a:solidFill>
          <a:ln>
            <a:noFill/>
          </a:ln>
          <a:effectLst/>
        </c:spPr>
      </c:pivotFmt>
      <c:pivotFmt>
        <c:idx val="9"/>
        <c:spPr>
          <a:solidFill>
            <a:srgbClr val="FFFF00"/>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FF00"/>
          </a:solidFill>
          <a:ln>
            <a:noFill/>
          </a:ln>
          <a:effectLst/>
        </c:spPr>
      </c:pivotFmt>
      <c:pivotFmt>
        <c:idx val="12"/>
        <c:spPr>
          <a:solidFill>
            <a:srgbClr val="FFFF00"/>
          </a:solidFill>
          <a:ln>
            <a:noFill/>
          </a:ln>
          <a:effectLst/>
        </c:spPr>
      </c:pivotFmt>
      <c:pivotFmt>
        <c:idx val="13"/>
        <c:spPr>
          <a:solidFill>
            <a:schemeClr val="accent6">
              <a:lumMod val="40000"/>
              <a:lumOff val="6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75000"/>
            </a:schemeClr>
          </a:solidFill>
          <a:ln>
            <a:noFill/>
          </a:ln>
          <a:effectLst/>
        </c:spPr>
      </c:pivotFmt>
      <c:pivotFmt>
        <c:idx val="19"/>
        <c:spPr>
          <a:solidFill>
            <a:schemeClr val="accent6">
              <a:lumMod val="5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FFFF00"/>
          </a:solidFill>
          <a:ln>
            <a:noFill/>
          </a:ln>
          <a:effectLst/>
        </c:spPr>
      </c:pivotFmt>
      <c:pivotFmt>
        <c:idx val="22"/>
        <c:spPr>
          <a:solidFill>
            <a:srgbClr val="FFFF00"/>
          </a:solidFill>
          <a:ln>
            <a:noFill/>
          </a:ln>
          <a:effectLst/>
        </c:spPr>
      </c:pivotFmt>
      <c:pivotFmt>
        <c:idx val="23"/>
        <c:spPr>
          <a:solidFill>
            <a:schemeClr val="accent6">
              <a:lumMod val="40000"/>
              <a:lumOff val="60000"/>
            </a:schemeClr>
          </a:solidFill>
          <a:ln>
            <a:noFill/>
          </a:ln>
          <a:effectLst/>
        </c:spPr>
      </c:pivotFmt>
      <c:pivotFmt>
        <c:idx val="24"/>
        <c:spPr>
          <a:solidFill>
            <a:schemeClr val="accent6">
              <a:lumMod val="40000"/>
              <a:lumOff val="60000"/>
            </a:schemeClr>
          </a:solidFill>
          <a:ln>
            <a:noFill/>
          </a:ln>
          <a:effectLst/>
        </c:spPr>
      </c:pivotFmt>
      <c:pivotFmt>
        <c:idx val="25"/>
        <c:spPr>
          <a:solidFill>
            <a:schemeClr val="accent6">
              <a:lumMod val="60000"/>
              <a:lumOff val="40000"/>
            </a:schemeClr>
          </a:solidFill>
          <a:ln>
            <a:noFill/>
          </a:ln>
          <a:effectLst/>
        </c:spPr>
      </c:pivotFmt>
      <c:pivotFmt>
        <c:idx val="26"/>
        <c:spPr>
          <a:solidFill>
            <a:schemeClr val="accent6">
              <a:lumMod val="60000"/>
              <a:lumOff val="40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75000"/>
            </a:schemeClr>
          </a:solidFill>
          <a:ln>
            <a:noFill/>
          </a:ln>
          <a:effectLst/>
        </c:spPr>
      </c:pivotFmt>
      <c:pivotFmt>
        <c:idx val="29"/>
        <c:spPr>
          <a:solidFill>
            <a:schemeClr val="accent6">
              <a:lumMod val="50000"/>
            </a:schemeClr>
          </a:solidFill>
          <a:ln>
            <a:noFill/>
          </a:ln>
          <a:effectLst/>
        </c:spPr>
      </c:pivotFmt>
    </c:pivotFmts>
    <c:plotArea>
      <c:layout>
        <c:manualLayout>
          <c:layoutTarget val="inner"/>
          <c:xMode val="edge"/>
          <c:yMode val="edge"/>
          <c:x val="0.20944464612829594"/>
          <c:y val="0.18589555880917524"/>
          <c:w val="0.76405826855108927"/>
          <c:h val="0.76530014641288435"/>
        </c:manualLayout>
      </c:layout>
      <c:barChart>
        <c:barDir val="bar"/>
        <c:grouping val="clustered"/>
        <c:varyColors val="1"/>
        <c:ser>
          <c:idx val="0"/>
          <c:order val="0"/>
          <c:tx>
            <c:strRef>
              <c:f>'No Of Meetings'!$B$1</c:f>
              <c:strCache>
                <c:ptCount val="1"/>
                <c:pt idx="0">
                  <c:v>Total</c:v>
                </c:pt>
              </c:strCache>
            </c:strRef>
          </c:tx>
          <c:invertIfNegative val="0"/>
          <c:dPt>
            <c:idx val="0"/>
            <c:invertIfNegative val="0"/>
            <c:bubble3D val="0"/>
            <c:spPr>
              <a:solidFill>
                <a:srgbClr val="FFFF00"/>
              </a:solidFill>
              <a:ln>
                <a:noFill/>
              </a:ln>
              <a:effectLst/>
            </c:spPr>
            <c:extLst>
              <c:ext xmlns:c16="http://schemas.microsoft.com/office/drawing/2014/chart" uri="{C3380CC4-5D6E-409C-BE32-E72D297353CC}">
                <c16:uniqueId val="{00000001-3586-40C3-89C3-8D91B45CBD4B}"/>
              </c:ext>
            </c:extLst>
          </c:dPt>
          <c:dPt>
            <c:idx val="1"/>
            <c:invertIfNegative val="0"/>
            <c:bubble3D val="0"/>
            <c:spPr>
              <a:solidFill>
                <a:srgbClr val="FFFF00"/>
              </a:solidFill>
              <a:ln>
                <a:noFill/>
              </a:ln>
              <a:effectLst/>
            </c:spPr>
            <c:extLst>
              <c:ext xmlns:c16="http://schemas.microsoft.com/office/drawing/2014/chart" uri="{C3380CC4-5D6E-409C-BE32-E72D297353CC}">
                <c16:uniqueId val="{00000003-3586-40C3-89C3-8D91B45CBD4B}"/>
              </c:ext>
            </c:extLst>
          </c:dPt>
          <c:dPt>
            <c:idx val="2"/>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5-3586-40C3-89C3-8D91B45CBD4B}"/>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3586-40C3-89C3-8D91B45CBD4B}"/>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9-3586-40C3-89C3-8D91B45CBD4B}"/>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B-3586-40C3-89C3-8D91B45CBD4B}"/>
              </c:ext>
            </c:extLst>
          </c:dPt>
          <c:dPt>
            <c:idx val="6"/>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D-3586-40C3-89C3-8D91B45CBD4B}"/>
              </c:ext>
            </c:extLst>
          </c:dPt>
          <c:dPt>
            <c:idx val="7"/>
            <c:invertIfNegative val="0"/>
            <c:bubble3D val="0"/>
            <c:spPr>
              <a:solidFill>
                <a:schemeClr val="accent6">
                  <a:lumMod val="75000"/>
                </a:schemeClr>
              </a:solidFill>
              <a:ln>
                <a:noFill/>
              </a:ln>
              <a:effectLst/>
            </c:spPr>
            <c:extLst>
              <c:ext xmlns:c16="http://schemas.microsoft.com/office/drawing/2014/chart" uri="{C3380CC4-5D6E-409C-BE32-E72D297353CC}">
                <c16:uniqueId val="{0000000F-3586-40C3-89C3-8D91B45CBD4B}"/>
              </c:ext>
            </c:extLst>
          </c:dPt>
          <c:dPt>
            <c:idx val="8"/>
            <c:invertIfNegative val="0"/>
            <c:bubble3D val="0"/>
            <c:spPr>
              <a:solidFill>
                <a:schemeClr val="accent6">
                  <a:lumMod val="50000"/>
                </a:schemeClr>
              </a:solidFill>
              <a:ln>
                <a:noFill/>
              </a:ln>
              <a:effectLst/>
            </c:spPr>
            <c:extLst>
              <c:ext xmlns:c16="http://schemas.microsoft.com/office/drawing/2014/chart" uri="{C3380CC4-5D6E-409C-BE32-E72D297353CC}">
                <c16:uniqueId val="{00000011-3586-40C3-89C3-8D91B45CBD4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Meetings'!$A$2:$A$11</c:f>
              <c:strCache>
                <c:ptCount val="9"/>
                <c:pt idx="0">
                  <c:v>Divya Dhingra</c:v>
                </c:pt>
                <c:pt idx="1">
                  <c:v>Vaibhav K Thaker</c:v>
                </c:pt>
                <c:pt idx="2">
                  <c:v>Neel Jain</c:v>
                </c:pt>
                <c:pt idx="3">
                  <c:v>Shobhit Agarwal</c:v>
                </c:pt>
                <c:pt idx="4">
                  <c:v>Nishant Sharma</c:v>
                </c:pt>
                <c:pt idx="5">
                  <c:v>Shloka Shelat</c:v>
                </c:pt>
                <c:pt idx="6">
                  <c:v>Ritesh Sharma</c:v>
                </c:pt>
                <c:pt idx="7">
                  <c:v>Anil Tailor</c:v>
                </c:pt>
                <c:pt idx="8">
                  <c:v>Ankita Shah</c:v>
                </c:pt>
              </c:strCache>
            </c:strRef>
          </c:cat>
          <c:val>
            <c:numRef>
              <c:f>'No Of Meetings'!$B$2:$B$11</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12-3586-40C3-89C3-8D91B45CBD4B}"/>
            </c:ext>
          </c:extLst>
        </c:ser>
        <c:dLbls>
          <c:dLblPos val="outEnd"/>
          <c:showLegendKey val="0"/>
          <c:showVal val="1"/>
          <c:showCatName val="0"/>
          <c:showSerName val="0"/>
          <c:showPercent val="0"/>
          <c:showBubbleSize val="0"/>
        </c:dLbls>
        <c:gapWidth val="182"/>
        <c:axId val="774372144"/>
        <c:axId val="774368304"/>
      </c:barChart>
      <c:catAx>
        <c:axId val="774372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74368304"/>
        <c:crosses val="autoZero"/>
        <c:auto val="1"/>
        <c:lblAlgn val="ctr"/>
        <c:lblOffset val="100"/>
        <c:noMultiLvlLbl val="0"/>
      </c:catAx>
      <c:valAx>
        <c:axId val="774368304"/>
        <c:scaling>
          <c:orientation val="minMax"/>
        </c:scaling>
        <c:delete val="1"/>
        <c:axPos val="b"/>
        <c:numFmt formatCode="General" sourceLinked="1"/>
        <c:majorTickMark val="none"/>
        <c:minorTickMark val="none"/>
        <c:tickLblPos val="nextTo"/>
        <c:crossAx val="774372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Dashboard.xlsx]Invoice!PivotTable12</c:name>
    <c:fmtId val="2"/>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a:solidFill>
                  <a:srgbClr val="FF0000"/>
                </a:solidFill>
              </a:rPr>
              <a:t>No</a:t>
            </a:r>
            <a:r>
              <a:rPr lang="en-US" baseline="0">
                <a:solidFill>
                  <a:srgbClr val="FF0000"/>
                </a:solidFill>
              </a:rPr>
              <a:t> Of Invoice By Account Excecutive</a:t>
            </a:r>
            <a:endParaRPr lang="en-US">
              <a:solidFill>
                <a:srgbClr val="FF0000"/>
              </a:solidFill>
            </a:endParaRP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Invoice!$B$2:$B$3</c:f>
              <c:strCache>
                <c:ptCount val="1"/>
                <c:pt idx="0">
                  <c:v>(blank)</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Invoice!$A$4:$A$10</c:f>
              <c:strCache>
                <c:ptCount val="7"/>
                <c:pt idx="0">
                  <c:v>Neel Jain</c:v>
                </c:pt>
                <c:pt idx="1">
                  <c:v>Nishant Sharma</c:v>
                </c:pt>
                <c:pt idx="2">
                  <c:v>Shobhit Agarwal</c:v>
                </c:pt>
                <c:pt idx="3">
                  <c:v>Shloka Shelat</c:v>
                </c:pt>
                <c:pt idx="4">
                  <c:v>Vidit Shah</c:v>
                </c:pt>
                <c:pt idx="5">
                  <c:v>Ankita Shah</c:v>
                </c:pt>
                <c:pt idx="6">
                  <c:v>Divya Dhingra</c:v>
                </c:pt>
              </c:strCache>
            </c:strRef>
          </c:cat>
          <c:val>
            <c:numRef>
              <c:f>Invoice!$B$4:$B$10</c:f>
              <c:numCache>
                <c:formatCode>General</c:formatCode>
                <c:ptCount val="7"/>
                <c:pt idx="2">
                  <c:v>4</c:v>
                </c:pt>
                <c:pt idx="4">
                  <c:v>1</c:v>
                </c:pt>
                <c:pt idx="5">
                  <c:v>18</c:v>
                </c:pt>
                <c:pt idx="6">
                  <c:v>5</c:v>
                </c:pt>
              </c:numCache>
            </c:numRef>
          </c:val>
          <c:extLst>
            <c:ext xmlns:c16="http://schemas.microsoft.com/office/drawing/2014/chart" uri="{C3380CC4-5D6E-409C-BE32-E72D297353CC}">
              <c16:uniqueId val="{00000000-E1A1-4D8E-9E0B-BF851ECFD01F}"/>
            </c:ext>
          </c:extLst>
        </c:ser>
        <c:ser>
          <c:idx val="1"/>
          <c:order val="1"/>
          <c:tx>
            <c:strRef>
              <c:f>Invoice!$C$2:$C$3</c:f>
              <c:strCache>
                <c:ptCount val="1"/>
                <c:pt idx="0">
                  <c:v>Cross Sell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Invoice!$A$4:$A$10</c:f>
              <c:strCache>
                <c:ptCount val="7"/>
                <c:pt idx="0">
                  <c:v>Neel Jain</c:v>
                </c:pt>
                <c:pt idx="1">
                  <c:v>Nishant Sharma</c:v>
                </c:pt>
                <c:pt idx="2">
                  <c:v>Shobhit Agarwal</c:v>
                </c:pt>
                <c:pt idx="3">
                  <c:v>Shloka Shelat</c:v>
                </c:pt>
                <c:pt idx="4">
                  <c:v>Vidit Shah</c:v>
                </c:pt>
                <c:pt idx="5">
                  <c:v>Ankita Shah</c:v>
                </c:pt>
                <c:pt idx="6">
                  <c:v>Divya Dhingra</c:v>
                </c:pt>
              </c:strCache>
            </c:strRef>
          </c:cat>
          <c:val>
            <c:numRef>
              <c:f>Invoice!$C$4:$C$10</c:f>
              <c:numCache>
                <c:formatCode>General</c:formatCode>
                <c:ptCount val="7"/>
                <c:pt idx="1">
                  <c:v>10</c:v>
                </c:pt>
                <c:pt idx="2">
                  <c:v>2</c:v>
                </c:pt>
                <c:pt idx="3">
                  <c:v>20</c:v>
                </c:pt>
                <c:pt idx="4">
                  <c:v>12</c:v>
                </c:pt>
                <c:pt idx="6">
                  <c:v>19</c:v>
                </c:pt>
              </c:numCache>
            </c:numRef>
          </c:val>
          <c:extLst>
            <c:ext xmlns:c16="http://schemas.microsoft.com/office/drawing/2014/chart" uri="{C3380CC4-5D6E-409C-BE32-E72D297353CC}">
              <c16:uniqueId val="{00000001-E1A1-4D8E-9E0B-BF851ECFD01F}"/>
            </c:ext>
          </c:extLst>
        </c:ser>
        <c:ser>
          <c:idx val="2"/>
          <c:order val="2"/>
          <c:tx>
            <c:strRef>
              <c:f>Invoice!$D$2:$D$3</c:f>
              <c:strCache>
                <c:ptCount val="1"/>
                <c:pt idx="0">
                  <c:v>New</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Invoice!$A$4:$A$10</c:f>
              <c:strCache>
                <c:ptCount val="7"/>
                <c:pt idx="0">
                  <c:v>Neel Jain</c:v>
                </c:pt>
                <c:pt idx="1">
                  <c:v>Nishant Sharma</c:v>
                </c:pt>
                <c:pt idx="2">
                  <c:v>Shobhit Agarwal</c:v>
                </c:pt>
                <c:pt idx="3">
                  <c:v>Shloka Shelat</c:v>
                </c:pt>
                <c:pt idx="4">
                  <c:v>Vidit Shah</c:v>
                </c:pt>
                <c:pt idx="5">
                  <c:v>Ankita Shah</c:v>
                </c:pt>
                <c:pt idx="6">
                  <c:v>Divya Dhingra</c:v>
                </c:pt>
              </c:strCache>
            </c:strRef>
          </c:cat>
          <c:val>
            <c:numRef>
              <c:f>Invoice!$D$4:$D$10</c:f>
              <c:numCache>
                <c:formatCode>General</c:formatCode>
                <c:ptCount val="7"/>
                <c:pt idx="0">
                  <c:v>1</c:v>
                </c:pt>
                <c:pt idx="2">
                  <c:v>8</c:v>
                </c:pt>
                <c:pt idx="3">
                  <c:v>7</c:v>
                </c:pt>
              </c:numCache>
            </c:numRef>
          </c:val>
          <c:extLst>
            <c:ext xmlns:c16="http://schemas.microsoft.com/office/drawing/2014/chart" uri="{C3380CC4-5D6E-409C-BE32-E72D297353CC}">
              <c16:uniqueId val="{00000002-E1A1-4D8E-9E0B-BF851ECFD01F}"/>
            </c:ext>
          </c:extLst>
        </c:ser>
        <c:ser>
          <c:idx val="3"/>
          <c:order val="3"/>
          <c:tx>
            <c:strRef>
              <c:f>Invoice!$E$2:$E$3</c:f>
              <c:strCache>
                <c:ptCount val="1"/>
                <c:pt idx="0">
                  <c:v>Renewal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Invoice!$A$4:$A$10</c:f>
              <c:strCache>
                <c:ptCount val="7"/>
                <c:pt idx="0">
                  <c:v>Neel Jain</c:v>
                </c:pt>
                <c:pt idx="1">
                  <c:v>Nishant Sharma</c:v>
                </c:pt>
                <c:pt idx="2">
                  <c:v>Shobhit Agarwal</c:v>
                </c:pt>
                <c:pt idx="3">
                  <c:v>Shloka Shelat</c:v>
                </c:pt>
                <c:pt idx="4">
                  <c:v>Vidit Shah</c:v>
                </c:pt>
                <c:pt idx="5">
                  <c:v>Ankita Shah</c:v>
                </c:pt>
                <c:pt idx="6">
                  <c:v>Divya Dhingra</c:v>
                </c:pt>
              </c:strCache>
            </c:strRef>
          </c:cat>
          <c:val>
            <c:numRef>
              <c:f>Invoice!$E$4:$E$10</c:f>
              <c:numCache>
                <c:formatCode>General</c:formatCode>
                <c:ptCount val="7"/>
                <c:pt idx="3">
                  <c:v>3</c:v>
                </c:pt>
                <c:pt idx="4">
                  <c:v>18</c:v>
                </c:pt>
                <c:pt idx="5">
                  <c:v>18</c:v>
                </c:pt>
                <c:pt idx="6">
                  <c:v>58</c:v>
                </c:pt>
              </c:numCache>
            </c:numRef>
          </c:val>
          <c:extLst>
            <c:ext xmlns:c16="http://schemas.microsoft.com/office/drawing/2014/chart" uri="{C3380CC4-5D6E-409C-BE32-E72D297353CC}">
              <c16:uniqueId val="{00000003-E1A1-4D8E-9E0B-BF851ECFD01F}"/>
            </c:ext>
          </c:extLst>
        </c:ser>
        <c:dLbls>
          <c:dLblPos val="ctr"/>
          <c:showLegendKey val="0"/>
          <c:showVal val="1"/>
          <c:showCatName val="0"/>
          <c:showSerName val="0"/>
          <c:showPercent val="0"/>
          <c:showBubbleSize val="0"/>
        </c:dLbls>
        <c:gapWidth val="150"/>
        <c:overlap val="100"/>
        <c:axId val="1584384624"/>
        <c:axId val="1584368784"/>
      </c:barChart>
      <c:catAx>
        <c:axId val="1584384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368784"/>
        <c:crosses val="autoZero"/>
        <c:auto val="1"/>
        <c:lblAlgn val="ctr"/>
        <c:lblOffset val="100"/>
        <c:noMultiLvlLbl val="0"/>
      </c:catAx>
      <c:valAx>
        <c:axId val="1584368784"/>
        <c:scaling>
          <c:orientation val="minMax"/>
        </c:scaling>
        <c:delete val="1"/>
        <c:axPos val="b"/>
        <c:numFmt formatCode="General" sourceLinked="1"/>
        <c:majorTickMark val="out"/>
        <c:minorTickMark val="none"/>
        <c:tickLblPos val="nextTo"/>
        <c:crossAx val="158438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Dashboard.xlsx]Renewal !PivotTable3</c:name>
    <c:fmtId val="6"/>
  </c:pivotSource>
  <c:chart>
    <c:title>
      <c:tx>
        <c:rich>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r>
              <a:rPr lang="en-US">
                <a:solidFill>
                  <a:srgbClr val="FF0000"/>
                </a:solidFill>
              </a:rPr>
              <a:t>Renewal</a:t>
            </a:r>
          </a:p>
        </c:rich>
      </c:tx>
      <c:overlay val="0"/>
      <c:spPr>
        <a:solidFill>
          <a:schemeClr val="bg1">
            <a:lumMod val="85000"/>
          </a:schemeClr>
        </a:solidFill>
        <a:ln>
          <a:noFill/>
        </a:ln>
        <a:effectLst/>
      </c:spPr>
      <c:txPr>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pivotFmt>
      <c:pivotFmt>
        <c:idx val="4"/>
        <c:spPr>
          <a:solidFill>
            <a:schemeClr val="bg1">
              <a:lumMod val="50000"/>
            </a:schemeClr>
          </a:solidFill>
          <a:ln>
            <a:noFill/>
          </a:ln>
          <a:effectLst/>
        </c:spPr>
      </c:pivotFmt>
      <c:pivotFmt>
        <c:idx val="5"/>
        <c:spPr>
          <a:solidFill>
            <a:srgbClr val="FFC00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000"/>
          </a:solidFill>
          <a:ln>
            <a:noFill/>
          </a:ln>
          <a:effectLst/>
        </c:spPr>
      </c:pivotFmt>
      <c:pivotFmt>
        <c:idx val="8"/>
        <c:spPr>
          <a:solidFill>
            <a:schemeClr val="bg1">
              <a:lumMod val="50000"/>
            </a:schemeClr>
          </a:solidFill>
          <a:ln>
            <a:noFill/>
          </a:ln>
          <a:effectLst/>
        </c:spPr>
      </c:pivotFmt>
      <c:pivotFmt>
        <c:idx val="9"/>
        <c:spPr>
          <a:solidFill>
            <a:schemeClr val="accent6">
              <a:lumMod val="75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a:defRPr lang="en-US"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C000"/>
          </a:solidFill>
          <a:ln>
            <a:noFill/>
          </a:ln>
          <a:effectLst/>
        </c:spPr>
      </c:pivotFmt>
      <c:pivotFmt>
        <c:idx val="12"/>
        <c:spPr>
          <a:solidFill>
            <a:schemeClr val="bg1">
              <a:lumMod val="50000"/>
            </a:schemeClr>
          </a:solidFill>
          <a:ln>
            <a:noFill/>
          </a:ln>
          <a:effectLst/>
        </c:spPr>
      </c:pivotFmt>
      <c:pivotFmt>
        <c:idx val="13"/>
        <c:spPr>
          <a:solidFill>
            <a:schemeClr val="accent6">
              <a:lumMod val="75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a:defRPr lang="en-US"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C000"/>
          </a:solidFill>
          <a:ln>
            <a:noFill/>
          </a:ln>
          <a:effectLst/>
        </c:spPr>
      </c:pivotFmt>
      <c:pivotFmt>
        <c:idx val="16"/>
        <c:spPr>
          <a:solidFill>
            <a:schemeClr val="bg1">
              <a:lumMod val="50000"/>
            </a:schemeClr>
          </a:solidFill>
          <a:ln>
            <a:noFill/>
          </a:ln>
          <a:effectLst/>
        </c:spPr>
      </c:pivotFmt>
      <c:pivotFmt>
        <c:idx val="17"/>
        <c:spPr>
          <a:solidFill>
            <a:schemeClr val="accent6">
              <a:lumMod val="75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a:defRPr lang="en-US"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s>
    <c:plotArea>
      <c:layout/>
      <c:barChart>
        <c:barDir val="bar"/>
        <c:grouping val="clustered"/>
        <c:varyColors val="1"/>
        <c:ser>
          <c:idx val="0"/>
          <c:order val="0"/>
          <c:tx>
            <c:strRef>
              <c:f>'Renewal '!$B$4</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048B-41EC-8148-D4B742D488A9}"/>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048B-41EC-8148-D4B742D488A9}"/>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048B-41EC-8148-D4B742D488A9}"/>
              </c:ext>
            </c:extLst>
          </c:dPt>
          <c:dLbls>
            <c:spPr>
              <a:noFill/>
              <a:ln>
                <a:noFill/>
              </a:ln>
              <a:effectLst/>
            </c:spPr>
            <c:txPr>
              <a:bodyPr rot="0" spcFirstLastPara="1" vertOverflow="ellipsis" vert="horz" wrap="square" anchor="ctr" anchorCtr="0"/>
              <a:lstStyle/>
              <a:p>
                <a:pPr algn="ctr">
                  <a:defRPr lang="en-US"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'Renewal '!$A$5:$A$7</c:f>
              <c:strCache>
                <c:ptCount val="3"/>
                <c:pt idx="0">
                  <c:v>Target</c:v>
                </c:pt>
                <c:pt idx="1">
                  <c:v> Achivement</c:v>
                </c:pt>
                <c:pt idx="2">
                  <c:v> Invoice</c:v>
                </c:pt>
              </c:strCache>
            </c:strRef>
          </c:cat>
          <c:val>
            <c:numRef>
              <c:f>'Renewal '!$B$5:$B$7</c:f>
              <c:numCache>
                <c:formatCode>0.00,,\ "Mn"</c:formatCode>
                <c:ptCount val="3"/>
                <c:pt idx="0">
                  <c:v>9520000</c:v>
                </c:pt>
                <c:pt idx="1">
                  <c:v>18507270.640000001</c:v>
                </c:pt>
                <c:pt idx="2">
                  <c:v>8244310</c:v>
                </c:pt>
              </c:numCache>
            </c:numRef>
          </c:val>
          <c:extLst>
            <c:ext xmlns:c16="http://schemas.microsoft.com/office/drawing/2014/chart" uri="{C3380CC4-5D6E-409C-BE32-E72D297353CC}">
              <c16:uniqueId val="{00000006-048B-41EC-8148-D4B742D488A9}"/>
            </c:ext>
          </c:extLst>
        </c:ser>
        <c:dLbls>
          <c:showLegendKey val="0"/>
          <c:showVal val="1"/>
          <c:showCatName val="0"/>
          <c:showSerName val="0"/>
          <c:showPercent val="0"/>
          <c:showBubbleSize val="0"/>
        </c:dLbls>
        <c:gapWidth val="75"/>
        <c:axId val="774365424"/>
        <c:axId val="774369744"/>
      </c:barChart>
      <c:catAx>
        <c:axId val="77436542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lgn="ctr">
              <a:defRPr lang="en-US" sz="900" b="1" i="0" u="none" strike="noStrike" kern="1200" baseline="0">
                <a:solidFill>
                  <a:schemeClr val="bg1"/>
                </a:solidFill>
                <a:latin typeface="+mn-lt"/>
                <a:ea typeface="+mn-ea"/>
                <a:cs typeface="+mn-cs"/>
              </a:defRPr>
            </a:pPr>
            <a:endParaRPr lang="en-US"/>
          </a:p>
        </c:txPr>
        <c:crossAx val="774369744"/>
        <c:crosses val="autoZero"/>
        <c:auto val="1"/>
        <c:lblAlgn val="ctr"/>
        <c:lblOffset val="100"/>
        <c:noMultiLvlLbl val="0"/>
      </c:catAx>
      <c:valAx>
        <c:axId val="774369744"/>
        <c:scaling>
          <c:orientation val="minMax"/>
        </c:scaling>
        <c:delete val="1"/>
        <c:axPos val="b"/>
        <c:numFmt formatCode="0.00,,\ &quot;Mn&quot;" sourceLinked="1"/>
        <c:majorTickMark val="none"/>
        <c:minorTickMark val="none"/>
        <c:tickLblPos val="nextTo"/>
        <c:crossAx val="774365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Dashboard.xlsx]opportunity!PivotTable10</c:name>
    <c:fmtId val="3"/>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a:solidFill>
                  <a:srgbClr val="FF0000"/>
                </a:solidFill>
              </a:rPr>
              <a:t>Oppty</a:t>
            </a:r>
            <a:r>
              <a:rPr lang="en-US" baseline="0">
                <a:solidFill>
                  <a:srgbClr val="FF0000"/>
                </a:solidFill>
              </a:rPr>
              <a:t> By Revenue - Top 4</a:t>
            </a:r>
            <a:endParaRPr lang="en-US">
              <a:solidFill>
                <a:srgbClr val="FF0000"/>
              </a:solidFill>
            </a:endParaRP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solidFill>
              <a:schemeClr val="bg1">
                <a:lumMod val="85000"/>
                <a:alpha val="94000"/>
              </a:schemeClr>
            </a:solid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solidFill>
              <a:schemeClr val="bg1">
                <a:lumMod val="85000"/>
                <a:alpha val="94000"/>
              </a:schemeClr>
            </a:solidFill>
          </a:ln>
          <a:effectLst/>
        </c:spPr>
      </c:pivotFmt>
      <c:pivotFmt>
        <c:idx val="2"/>
        <c:spPr>
          <a:solidFill>
            <a:schemeClr val="accent2">
              <a:lumMod val="60000"/>
              <a:lumOff val="40000"/>
            </a:schemeClr>
          </a:solidFill>
          <a:ln>
            <a:solidFill>
              <a:schemeClr val="bg1">
                <a:lumMod val="85000"/>
                <a:alpha val="94000"/>
              </a:schemeClr>
            </a:solidFill>
          </a:ln>
          <a:effectLst/>
        </c:spPr>
      </c:pivotFmt>
      <c:pivotFmt>
        <c:idx val="3"/>
        <c:spPr>
          <a:solidFill>
            <a:schemeClr val="accent2">
              <a:lumMod val="60000"/>
              <a:lumOff val="40000"/>
            </a:schemeClr>
          </a:solidFill>
          <a:ln>
            <a:solidFill>
              <a:schemeClr val="bg1">
                <a:lumMod val="85000"/>
                <a:alpha val="94000"/>
              </a:schemeClr>
            </a:solidFill>
          </a:ln>
          <a:effectLst/>
        </c:spPr>
      </c:pivotFmt>
      <c:pivotFmt>
        <c:idx val="4"/>
        <c:spPr>
          <a:solidFill>
            <a:schemeClr val="accent2">
              <a:lumMod val="75000"/>
            </a:schemeClr>
          </a:solidFill>
          <a:ln>
            <a:solidFill>
              <a:schemeClr val="bg1">
                <a:lumMod val="85000"/>
                <a:alpha val="94000"/>
              </a:schemeClr>
            </a:solidFill>
          </a:ln>
          <a:effectLst/>
        </c:spPr>
      </c:pivotFmt>
      <c:pivotFmt>
        <c:idx val="5"/>
        <c:spPr>
          <a:solidFill>
            <a:schemeClr val="accent1"/>
          </a:solidFill>
          <a:ln>
            <a:solidFill>
              <a:schemeClr val="bg1">
                <a:lumMod val="85000"/>
                <a:alpha val="94000"/>
              </a:schemeClr>
            </a:solid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75000"/>
            </a:schemeClr>
          </a:solidFill>
          <a:ln>
            <a:solidFill>
              <a:schemeClr val="bg1">
                <a:lumMod val="85000"/>
                <a:alpha val="94000"/>
              </a:schemeClr>
            </a:solidFill>
          </a:ln>
          <a:effectLst/>
        </c:spPr>
      </c:pivotFmt>
      <c:pivotFmt>
        <c:idx val="7"/>
        <c:spPr>
          <a:solidFill>
            <a:schemeClr val="accent2">
              <a:lumMod val="60000"/>
              <a:lumOff val="40000"/>
            </a:schemeClr>
          </a:solidFill>
          <a:ln>
            <a:solidFill>
              <a:schemeClr val="bg1">
                <a:lumMod val="85000"/>
                <a:alpha val="94000"/>
              </a:schemeClr>
            </a:solidFill>
          </a:ln>
          <a:effectLst/>
        </c:spPr>
      </c:pivotFmt>
      <c:pivotFmt>
        <c:idx val="8"/>
        <c:spPr>
          <a:solidFill>
            <a:schemeClr val="accent2">
              <a:lumMod val="60000"/>
              <a:lumOff val="40000"/>
            </a:schemeClr>
          </a:solidFill>
          <a:ln>
            <a:solidFill>
              <a:schemeClr val="bg1">
                <a:lumMod val="85000"/>
                <a:alpha val="94000"/>
              </a:schemeClr>
            </a:solidFill>
          </a:ln>
          <a:effectLst/>
        </c:spPr>
      </c:pivotFmt>
      <c:pivotFmt>
        <c:idx val="9"/>
        <c:spPr>
          <a:solidFill>
            <a:schemeClr val="accent6">
              <a:lumMod val="75000"/>
            </a:schemeClr>
          </a:solidFill>
          <a:ln>
            <a:solidFill>
              <a:schemeClr val="bg1">
                <a:lumMod val="85000"/>
                <a:alpha val="94000"/>
              </a:schemeClr>
            </a:solidFill>
          </a:ln>
          <a:effectLst/>
        </c:spPr>
      </c:pivotFmt>
      <c:pivotFmt>
        <c:idx val="10"/>
        <c:spPr>
          <a:solidFill>
            <a:schemeClr val="accent1"/>
          </a:solidFill>
          <a:ln>
            <a:solidFill>
              <a:schemeClr val="bg1">
                <a:lumMod val="85000"/>
                <a:alpha val="94000"/>
              </a:schemeClr>
            </a:solid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75000"/>
            </a:schemeClr>
          </a:solidFill>
          <a:ln>
            <a:solidFill>
              <a:schemeClr val="bg1">
                <a:lumMod val="85000"/>
                <a:alpha val="94000"/>
              </a:schemeClr>
            </a:solidFill>
          </a:ln>
          <a:effectLst/>
        </c:spPr>
      </c:pivotFmt>
      <c:pivotFmt>
        <c:idx val="12"/>
        <c:spPr>
          <a:solidFill>
            <a:schemeClr val="accent2">
              <a:lumMod val="60000"/>
              <a:lumOff val="40000"/>
            </a:schemeClr>
          </a:solidFill>
          <a:ln>
            <a:solidFill>
              <a:schemeClr val="bg1">
                <a:lumMod val="85000"/>
                <a:alpha val="94000"/>
              </a:schemeClr>
            </a:solidFill>
          </a:ln>
          <a:effectLst/>
        </c:spPr>
      </c:pivotFmt>
      <c:pivotFmt>
        <c:idx val="13"/>
        <c:spPr>
          <a:solidFill>
            <a:schemeClr val="accent2">
              <a:lumMod val="60000"/>
              <a:lumOff val="40000"/>
            </a:schemeClr>
          </a:solidFill>
          <a:ln>
            <a:solidFill>
              <a:schemeClr val="bg1">
                <a:lumMod val="85000"/>
                <a:alpha val="94000"/>
              </a:schemeClr>
            </a:solidFill>
          </a:ln>
          <a:effectLst/>
        </c:spPr>
      </c:pivotFmt>
      <c:pivotFmt>
        <c:idx val="14"/>
        <c:spPr>
          <a:solidFill>
            <a:schemeClr val="accent6">
              <a:lumMod val="75000"/>
            </a:schemeClr>
          </a:solidFill>
          <a:ln>
            <a:solidFill>
              <a:schemeClr val="bg1">
                <a:lumMod val="85000"/>
                <a:alpha val="94000"/>
              </a:schemeClr>
            </a:solidFill>
          </a:ln>
          <a:effectLst/>
        </c:spPr>
      </c:pivotFmt>
    </c:pivotFmts>
    <c:plotArea>
      <c:layout/>
      <c:barChart>
        <c:barDir val="bar"/>
        <c:grouping val="clustered"/>
        <c:varyColors val="0"/>
        <c:ser>
          <c:idx val="0"/>
          <c:order val="0"/>
          <c:tx>
            <c:strRef>
              <c:f>opportunity!$B$10</c:f>
              <c:strCache>
                <c:ptCount val="1"/>
                <c:pt idx="0">
                  <c:v>Total</c:v>
                </c:pt>
              </c:strCache>
            </c:strRef>
          </c:tx>
          <c:spPr>
            <a:solidFill>
              <a:schemeClr val="accent1"/>
            </a:solidFill>
            <a:ln>
              <a:solidFill>
                <a:schemeClr val="bg1">
                  <a:lumMod val="85000"/>
                  <a:alpha val="94000"/>
                </a:schemeClr>
              </a:solidFill>
            </a:ln>
            <a:effectLst/>
          </c:spPr>
          <c:invertIfNegative val="0"/>
          <c:dPt>
            <c:idx val="0"/>
            <c:invertIfNegative val="0"/>
            <c:bubble3D val="0"/>
            <c:spPr>
              <a:solidFill>
                <a:schemeClr val="accent2">
                  <a:lumMod val="75000"/>
                </a:schemeClr>
              </a:solidFill>
              <a:ln>
                <a:solidFill>
                  <a:schemeClr val="bg1">
                    <a:lumMod val="85000"/>
                    <a:alpha val="94000"/>
                  </a:schemeClr>
                </a:solidFill>
              </a:ln>
              <a:effectLst/>
            </c:spPr>
            <c:extLst>
              <c:ext xmlns:c16="http://schemas.microsoft.com/office/drawing/2014/chart" uri="{C3380CC4-5D6E-409C-BE32-E72D297353CC}">
                <c16:uniqueId val="{00000001-E506-4D3D-B1A7-2A372358922B}"/>
              </c:ext>
            </c:extLst>
          </c:dPt>
          <c:dPt>
            <c:idx val="1"/>
            <c:invertIfNegative val="0"/>
            <c:bubble3D val="0"/>
            <c:spPr>
              <a:solidFill>
                <a:schemeClr val="accent2">
                  <a:lumMod val="60000"/>
                  <a:lumOff val="40000"/>
                </a:schemeClr>
              </a:solidFill>
              <a:ln>
                <a:solidFill>
                  <a:schemeClr val="bg1">
                    <a:lumMod val="85000"/>
                    <a:alpha val="94000"/>
                  </a:schemeClr>
                </a:solidFill>
              </a:ln>
              <a:effectLst/>
            </c:spPr>
            <c:extLst>
              <c:ext xmlns:c16="http://schemas.microsoft.com/office/drawing/2014/chart" uri="{C3380CC4-5D6E-409C-BE32-E72D297353CC}">
                <c16:uniqueId val="{00000003-E506-4D3D-B1A7-2A372358922B}"/>
              </c:ext>
            </c:extLst>
          </c:dPt>
          <c:dPt>
            <c:idx val="2"/>
            <c:invertIfNegative val="0"/>
            <c:bubble3D val="0"/>
            <c:spPr>
              <a:solidFill>
                <a:schemeClr val="accent2">
                  <a:lumMod val="60000"/>
                  <a:lumOff val="40000"/>
                </a:schemeClr>
              </a:solidFill>
              <a:ln>
                <a:solidFill>
                  <a:schemeClr val="bg1">
                    <a:lumMod val="85000"/>
                    <a:alpha val="94000"/>
                  </a:schemeClr>
                </a:solidFill>
              </a:ln>
              <a:effectLst/>
            </c:spPr>
            <c:extLst>
              <c:ext xmlns:c16="http://schemas.microsoft.com/office/drawing/2014/chart" uri="{C3380CC4-5D6E-409C-BE32-E72D297353CC}">
                <c16:uniqueId val="{00000005-E506-4D3D-B1A7-2A372358922B}"/>
              </c:ext>
            </c:extLst>
          </c:dPt>
          <c:dPt>
            <c:idx val="3"/>
            <c:invertIfNegative val="0"/>
            <c:bubble3D val="0"/>
            <c:spPr>
              <a:solidFill>
                <a:schemeClr val="accent6">
                  <a:lumMod val="75000"/>
                </a:schemeClr>
              </a:solidFill>
              <a:ln>
                <a:solidFill>
                  <a:schemeClr val="bg1">
                    <a:lumMod val="85000"/>
                    <a:alpha val="94000"/>
                  </a:schemeClr>
                </a:solidFill>
              </a:ln>
              <a:effectLst/>
            </c:spPr>
            <c:extLst>
              <c:ext xmlns:c16="http://schemas.microsoft.com/office/drawing/2014/chart" uri="{C3380CC4-5D6E-409C-BE32-E72D297353CC}">
                <c16:uniqueId val="{00000007-E506-4D3D-B1A7-2A372358922B}"/>
              </c:ext>
            </c:extLst>
          </c:dPt>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opportunity!$A$11:$A$15</c:f>
              <c:strCache>
                <c:ptCount val="4"/>
                <c:pt idx="0">
                  <c:v>CVP GMC</c:v>
                </c:pt>
                <c:pt idx="1">
                  <c:v>DB -Mega Policy</c:v>
                </c:pt>
                <c:pt idx="2">
                  <c:v>EL-Group Mediclaim</c:v>
                </c:pt>
                <c:pt idx="3">
                  <c:v>Fire</c:v>
                </c:pt>
              </c:strCache>
            </c:strRef>
          </c:cat>
          <c:val>
            <c:numRef>
              <c:f>opportunity!$B$11:$B$15</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8-E506-4D3D-B1A7-2A372358922B}"/>
            </c:ext>
          </c:extLst>
        </c:ser>
        <c:dLbls>
          <c:dLblPos val="outEnd"/>
          <c:showLegendKey val="0"/>
          <c:showVal val="1"/>
          <c:showCatName val="0"/>
          <c:showSerName val="0"/>
          <c:showPercent val="0"/>
          <c:showBubbleSize val="0"/>
        </c:dLbls>
        <c:gapWidth val="182"/>
        <c:axId val="1584370704"/>
        <c:axId val="1584371664"/>
      </c:barChart>
      <c:catAx>
        <c:axId val="1584370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84371664"/>
        <c:crosses val="autoZero"/>
        <c:auto val="1"/>
        <c:lblAlgn val="ctr"/>
        <c:lblOffset val="100"/>
        <c:noMultiLvlLbl val="0"/>
      </c:catAx>
      <c:valAx>
        <c:axId val="1584371664"/>
        <c:scaling>
          <c:orientation val="minMax"/>
        </c:scaling>
        <c:delete val="1"/>
        <c:axPos val="b"/>
        <c:numFmt formatCode="General" sourceLinked="1"/>
        <c:majorTickMark val="none"/>
        <c:minorTickMark val="none"/>
        <c:tickLblPos val="nextTo"/>
        <c:crossAx val="1584370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Dashboard.xlsx]No Of Meetings!PivotTable7</c:name>
    <c:fmtId val="7"/>
  </c:pivotSource>
  <c:chart>
    <c:title>
      <c:tx>
        <c:rich>
          <a:bodyPr rot="0" spcFirstLastPara="1" vertOverflow="ellipsis" vert="horz" wrap="square" anchor="ctr" anchorCtr="1"/>
          <a:lstStyle/>
          <a:p>
            <a:pPr>
              <a:defRPr lang="en-US" sz="1100" b="1" i="0" u="none" strike="noStrike" kern="1200" spc="0" baseline="0">
                <a:solidFill>
                  <a:srgbClr val="FF0000"/>
                </a:solidFill>
                <a:latin typeface="+mn-lt"/>
                <a:ea typeface="+mn-ea"/>
                <a:cs typeface="+mn-cs"/>
              </a:defRPr>
            </a:pPr>
            <a:r>
              <a:rPr lang="en-US" sz="1100">
                <a:solidFill>
                  <a:srgbClr val="FF0000"/>
                </a:solidFill>
              </a:rPr>
              <a:t>No Of Meeting By Account Exc</a:t>
            </a:r>
          </a:p>
        </c:rich>
      </c:tx>
      <c:overlay val="0"/>
      <c:spPr>
        <a:solidFill>
          <a:schemeClr val="bg1"/>
        </a:solidFill>
        <a:ln>
          <a:noFill/>
        </a:ln>
        <a:effectLst/>
      </c:spPr>
      <c:txPr>
        <a:bodyPr rot="0" spcFirstLastPara="1" vertOverflow="ellipsis" vert="horz" wrap="square" anchor="ctr" anchorCtr="1"/>
        <a:lstStyle/>
        <a:p>
          <a:pPr>
            <a:defRPr lang="en-US" sz="11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40000"/>
              <a:lumOff val="60000"/>
            </a:schemeClr>
          </a:solidFill>
          <a:ln>
            <a:noFill/>
          </a:ln>
          <a:effectLst/>
        </c:spPr>
      </c:pivotFmt>
      <c:pivotFmt>
        <c:idx val="8"/>
        <c:spPr>
          <a:solidFill>
            <a:srgbClr val="FFFF00"/>
          </a:solidFill>
          <a:ln>
            <a:noFill/>
          </a:ln>
          <a:effectLst/>
        </c:spPr>
      </c:pivotFmt>
      <c:pivotFmt>
        <c:idx val="9"/>
        <c:spPr>
          <a:solidFill>
            <a:srgbClr val="FFFF00"/>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FF00"/>
          </a:solidFill>
          <a:ln>
            <a:noFill/>
          </a:ln>
          <a:effectLst/>
        </c:spPr>
      </c:pivotFmt>
      <c:pivotFmt>
        <c:idx val="12"/>
        <c:spPr>
          <a:solidFill>
            <a:srgbClr val="FFFF00"/>
          </a:solidFill>
          <a:ln>
            <a:noFill/>
          </a:ln>
          <a:effectLst/>
        </c:spPr>
      </c:pivotFmt>
      <c:pivotFmt>
        <c:idx val="13"/>
        <c:spPr>
          <a:solidFill>
            <a:schemeClr val="accent6">
              <a:lumMod val="40000"/>
              <a:lumOff val="6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75000"/>
            </a:schemeClr>
          </a:solidFill>
          <a:ln>
            <a:noFill/>
          </a:ln>
          <a:effectLst/>
        </c:spPr>
      </c:pivotFmt>
      <c:pivotFmt>
        <c:idx val="19"/>
        <c:spPr>
          <a:solidFill>
            <a:schemeClr val="accent6">
              <a:lumMod val="5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FFFF00"/>
          </a:solidFill>
          <a:ln>
            <a:noFill/>
          </a:ln>
          <a:effectLst/>
        </c:spPr>
      </c:pivotFmt>
      <c:pivotFmt>
        <c:idx val="22"/>
        <c:spPr>
          <a:solidFill>
            <a:srgbClr val="FFFF00"/>
          </a:solidFill>
          <a:ln>
            <a:noFill/>
          </a:ln>
          <a:effectLst/>
        </c:spPr>
      </c:pivotFmt>
      <c:pivotFmt>
        <c:idx val="23"/>
        <c:spPr>
          <a:solidFill>
            <a:schemeClr val="accent6">
              <a:lumMod val="40000"/>
              <a:lumOff val="60000"/>
            </a:schemeClr>
          </a:solidFill>
          <a:ln>
            <a:noFill/>
          </a:ln>
          <a:effectLst/>
        </c:spPr>
      </c:pivotFmt>
      <c:pivotFmt>
        <c:idx val="24"/>
        <c:spPr>
          <a:solidFill>
            <a:schemeClr val="accent6">
              <a:lumMod val="40000"/>
              <a:lumOff val="60000"/>
            </a:schemeClr>
          </a:solidFill>
          <a:ln>
            <a:noFill/>
          </a:ln>
          <a:effectLst/>
        </c:spPr>
      </c:pivotFmt>
      <c:pivotFmt>
        <c:idx val="25"/>
        <c:spPr>
          <a:solidFill>
            <a:schemeClr val="accent6">
              <a:lumMod val="60000"/>
              <a:lumOff val="40000"/>
            </a:schemeClr>
          </a:solidFill>
          <a:ln>
            <a:noFill/>
          </a:ln>
          <a:effectLst/>
        </c:spPr>
      </c:pivotFmt>
      <c:pivotFmt>
        <c:idx val="26"/>
        <c:spPr>
          <a:solidFill>
            <a:schemeClr val="accent6">
              <a:lumMod val="60000"/>
              <a:lumOff val="40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75000"/>
            </a:schemeClr>
          </a:solidFill>
          <a:ln>
            <a:noFill/>
          </a:ln>
          <a:effectLst/>
        </c:spPr>
      </c:pivotFmt>
      <c:pivotFmt>
        <c:idx val="29"/>
        <c:spPr>
          <a:solidFill>
            <a:schemeClr val="accent6">
              <a:lumMod val="50000"/>
            </a:schemeClr>
          </a:solidFill>
          <a:ln>
            <a:noFill/>
          </a:ln>
          <a:effectLst/>
        </c:spP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rgbClr val="FFFF00"/>
          </a:solidFill>
          <a:ln>
            <a:noFill/>
          </a:ln>
          <a:effectLst/>
        </c:spPr>
      </c:pivotFmt>
      <c:pivotFmt>
        <c:idx val="32"/>
        <c:spPr>
          <a:solidFill>
            <a:srgbClr val="FFFF00"/>
          </a:solidFill>
          <a:ln>
            <a:noFill/>
          </a:ln>
          <a:effectLst/>
        </c:spPr>
      </c:pivotFmt>
      <c:pivotFmt>
        <c:idx val="33"/>
        <c:spPr>
          <a:solidFill>
            <a:schemeClr val="accent6">
              <a:lumMod val="40000"/>
              <a:lumOff val="60000"/>
            </a:schemeClr>
          </a:solidFill>
          <a:ln>
            <a:noFill/>
          </a:ln>
          <a:effectLst/>
        </c:spPr>
      </c:pivotFmt>
      <c:pivotFmt>
        <c:idx val="34"/>
        <c:spPr>
          <a:solidFill>
            <a:schemeClr val="accent6">
              <a:lumMod val="40000"/>
              <a:lumOff val="60000"/>
            </a:schemeClr>
          </a:solidFill>
          <a:ln>
            <a:noFill/>
          </a:ln>
          <a:effectLst/>
        </c:spPr>
      </c:pivotFmt>
      <c:pivotFmt>
        <c:idx val="35"/>
        <c:spPr>
          <a:solidFill>
            <a:schemeClr val="accent6">
              <a:lumMod val="60000"/>
              <a:lumOff val="40000"/>
            </a:schemeClr>
          </a:solidFill>
          <a:ln>
            <a:noFill/>
          </a:ln>
          <a:effectLst/>
        </c:spPr>
      </c:pivotFmt>
      <c:pivotFmt>
        <c:idx val="36"/>
        <c:spPr>
          <a:solidFill>
            <a:schemeClr val="accent6">
              <a:lumMod val="60000"/>
              <a:lumOff val="40000"/>
            </a:schemeClr>
          </a:solidFill>
          <a:ln>
            <a:noFill/>
          </a:ln>
          <a:effectLst/>
        </c:spPr>
      </c:pivotFmt>
      <c:pivotFmt>
        <c:idx val="37"/>
        <c:spPr>
          <a:solidFill>
            <a:schemeClr val="accent6">
              <a:lumMod val="60000"/>
              <a:lumOff val="40000"/>
            </a:schemeClr>
          </a:solidFill>
          <a:ln>
            <a:noFill/>
          </a:ln>
          <a:effectLst/>
        </c:spPr>
      </c:pivotFmt>
      <c:pivotFmt>
        <c:idx val="38"/>
        <c:spPr>
          <a:solidFill>
            <a:schemeClr val="accent6">
              <a:lumMod val="75000"/>
            </a:schemeClr>
          </a:solidFill>
          <a:ln>
            <a:noFill/>
          </a:ln>
          <a:effectLst/>
        </c:spPr>
      </c:pivotFmt>
      <c:pivotFmt>
        <c:idx val="39"/>
        <c:spPr>
          <a:solidFill>
            <a:schemeClr val="accent6">
              <a:lumMod val="50000"/>
            </a:schemeClr>
          </a:solidFill>
          <a:ln>
            <a:noFill/>
          </a:ln>
          <a:effectLst/>
        </c:spPr>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rgbClr val="FFC000"/>
          </a:solidFill>
          <a:ln>
            <a:noFill/>
          </a:ln>
          <a:effectLst/>
        </c:spPr>
      </c:pivotFmt>
      <c:pivotFmt>
        <c:idx val="42"/>
        <c:spPr>
          <a:solidFill>
            <a:srgbClr val="FFC000"/>
          </a:solidFill>
          <a:ln>
            <a:noFill/>
          </a:ln>
          <a:effectLst/>
        </c:spPr>
      </c:pivotFmt>
      <c:pivotFmt>
        <c:idx val="43"/>
        <c:spPr>
          <a:solidFill>
            <a:srgbClr val="33CC33"/>
          </a:solidFill>
          <a:ln>
            <a:noFill/>
          </a:ln>
          <a:effectLst/>
        </c:spPr>
      </c:pivotFmt>
      <c:pivotFmt>
        <c:idx val="44"/>
        <c:spPr>
          <a:solidFill>
            <a:srgbClr val="33CC33"/>
          </a:solidFill>
          <a:ln>
            <a:noFill/>
          </a:ln>
          <a:effectLst/>
        </c:spPr>
      </c:pivotFmt>
      <c:pivotFmt>
        <c:idx val="45"/>
        <c:spPr>
          <a:solidFill>
            <a:srgbClr val="009900"/>
          </a:solidFill>
          <a:ln>
            <a:noFill/>
          </a:ln>
          <a:effectLst/>
        </c:spPr>
      </c:pivotFmt>
      <c:pivotFmt>
        <c:idx val="46"/>
        <c:spPr>
          <a:solidFill>
            <a:srgbClr val="009900"/>
          </a:solidFill>
          <a:ln>
            <a:noFill/>
          </a:ln>
          <a:effectLst/>
        </c:spPr>
      </c:pivotFmt>
      <c:pivotFmt>
        <c:idx val="47"/>
        <c:spPr>
          <a:solidFill>
            <a:srgbClr val="008000"/>
          </a:solidFill>
          <a:ln>
            <a:noFill/>
          </a:ln>
          <a:effectLst/>
        </c:spPr>
      </c:pivotFmt>
      <c:pivotFmt>
        <c:idx val="48"/>
        <c:spPr>
          <a:solidFill>
            <a:srgbClr val="336600"/>
          </a:solidFill>
          <a:ln>
            <a:noFill/>
          </a:ln>
          <a:effectLst/>
        </c:spPr>
      </c:pivotFmt>
      <c:pivotFmt>
        <c:idx val="49"/>
        <c:spPr>
          <a:solidFill>
            <a:srgbClr val="006600"/>
          </a:solidFill>
          <a:ln>
            <a:noFill/>
          </a:ln>
          <a:effectLst/>
        </c:spPr>
      </c:pivotFmt>
    </c:pivotFmts>
    <c:plotArea>
      <c:layout>
        <c:manualLayout>
          <c:layoutTarget val="inner"/>
          <c:xMode val="edge"/>
          <c:yMode val="edge"/>
          <c:x val="0.20944464612829594"/>
          <c:y val="0.18589555880917524"/>
          <c:w val="0.76405826855108927"/>
          <c:h val="0.76530014641288435"/>
        </c:manualLayout>
      </c:layout>
      <c:barChart>
        <c:barDir val="bar"/>
        <c:grouping val="clustered"/>
        <c:varyColors val="0"/>
        <c:ser>
          <c:idx val="0"/>
          <c:order val="0"/>
          <c:tx>
            <c:strRef>
              <c:f>'No Of Meetings'!$B$1</c:f>
              <c:strCache>
                <c:ptCount val="1"/>
                <c:pt idx="0">
                  <c:v>Total</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1-460F-49A4-82C3-7FC3EA4B378C}"/>
              </c:ext>
            </c:extLst>
          </c:dPt>
          <c:dPt>
            <c:idx val="1"/>
            <c:invertIfNegative val="0"/>
            <c:bubble3D val="0"/>
            <c:spPr>
              <a:solidFill>
                <a:srgbClr val="FFC000"/>
              </a:solidFill>
              <a:ln>
                <a:noFill/>
              </a:ln>
              <a:effectLst/>
            </c:spPr>
            <c:extLst>
              <c:ext xmlns:c16="http://schemas.microsoft.com/office/drawing/2014/chart" uri="{C3380CC4-5D6E-409C-BE32-E72D297353CC}">
                <c16:uniqueId val="{00000003-460F-49A4-82C3-7FC3EA4B378C}"/>
              </c:ext>
            </c:extLst>
          </c:dPt>
          <c:dPt>
            <c:idx val="2"/>
            <c:invertIfNegative val="0"/>
            <c:bubble3D val="0"/>
            <c:spPr>
              <a:solidFill>
                <a:srgbClr val="33CC33"/>
              </a:solidFill>
              <a:ln>
                <a:noFill/>
              </a:ln>
              <a:effectLst/>
            </c:spPr>
            <c:extLst>
              <c:ext xmlns:c16="http://schemas.microsoft.com/office/drawing/2014/chart" uri="{C3380CC4-5D6E-409C-BE32-E72D297353CC}">
                <c16:uniqueId val="{00000005-460F-49A4-82C3-7FC3EA4B378C}"/>
              </c:ext>
            </c:extLst>
          </c:dPt>
          <c:dPt>
            <c:idx val="3"/>
            <c:invertIfNegative val="0"/>
            <c:bubble3D val="0"/>
            <c:spPr>
              <a:solidFill>
                <a:srgbClr val="33CC33"/>
              </a:solidFill>
              <a:ln>
                <a:noFill/>
              </a:ln>
              <a:effectLst/>
            </c:spPr>
            <c:extLst>
              <c:ext xmlns:c16="http://schemas.microsoft.com/office/drawing/2014/chart" uri="{C3380CC4-5D6E-409C-BE32-E72D297353CC}">
                <c16:uniqueId val="{00000007-460F-49A4-82C3-7FC3EA4B378C}"/>
              </c:ext>
            </c:extLst>
          </c:dPt>
          <c:dPt>
            <c:idx val="4"/>
            <c:invertIfNegative val="0"/>
            <c:bubble3D val="0"/>
            <c:spPr>
              <a:solidFill>
                <a:srgbClr val="009900"/>
              </a:solidFill>
              <a:ln>
                <a:noFill/>
              </a:ln>
              <a:effectLst/>
            </c:spPr>
            <c:extLst>
              <c:ext xmlns:c16="http://schemas.microsoft.com/office/drawing/2014/chart" uri="{C3380CC4-5D6E-409C-BE32-E72D297353CC}">
                <c16:uniqueId val="{00000009-460F-49A4-82C3-7FC3EA4B378C}"/>
              </c:ext>
            </c:extLst>
          </c:dPt>
          <c:dPt>
            <c:idx val="5"/>
            <c:invertIfNegative val="0"/>
            <c:bubble3D val="0"/>
            <c:spPr>
              <a:solidFill>
                <a:srgbClr val="009900"/>
              </a:solidFill>
              <a:ln>
                <a:noFill/>
              </a:ln>
              <a:effectLst/>
            </c:spPr>
            <c:extLst>
              <c:ext xmlns:c16="http://schemas.microsoft.com/office/drawing/2014/chart" uri="{C3380CC4-5D6E-409C-BE32-E72D297353CC}">
                <c16:uniqueId val="{0000000B-460F-49A4-82C3-7FC3EA4B378C}"/>
              </c:ext>
            </c:extLst>
          </c:dPt>
          <c:dPt>
            <c:idx val="6"/>
            <c:invertIfNegative val="0"/>
            <c:bubble3D val="0"/>
            <c:spPr>
              <a:solidFill>
                <a:srgbClr val="008000"/>
              </a:solidFill>
              <a:ln>
                <a:noFill/>
              </a:ln>
              <a:effectLst/>
            </c:spPr>
            <c:extLst>
              <c:ext xmlns:c16="http://schemas.microsoft.com/office/drawing/2014/chart" uri="{C3380CC4-5D6E-409C-BE32-E72D297353CC}">
                <c16:uniqueId val="{0000000D-460F-49A4-82C3-7FC3EA4B378C}"/>
              </c:ext>
            </c:extLst>
          </c:dPt>
          <c:dPt>
            <c:idx val="7"/>
            <c:invertIfNegative val="0"/>
            <c:bubble3D val="0"/>
            <c:spPr>
              <a:solidFill>
                <a:srgbClr val="336600"/>
              </a:solidFill>
              <a:ln>
                <a:noFill/>
              </a:ln>
              <a:effectLst/>
            </c:spPr>
            <c:extLst>
              <c:ext xmlns:c16="http://schemas.microsoft.com/office/drawing/2014/chart" uri="{C3380CC4-5D6E-409C-BE32-E72D297353CC}">
                <c16:uniqueId val="{0000000F-460F-49A4-82C3-7FC3EA4B378C}"/>
              </c:ext>
            </c:extLst>
          </c:dPt>
          <c:dPt>
            <c:idx val="8"/>
            <c:invertIfNegative val="0"/>
            <c:bubble3D val="0"/>
            <c:spPr>
              <a:solidFill>
                <a:srgbClr val="006600"/>
              </a:solidFill>
              <a:ln>
                <a:noFill/>
              </a:ln>
              <a:effectLst/>
            </c:spPr>
            <c:extLst>
              <c:ext xmlns:c16="http://schemas.microsoft.com/office/drawing/2014/chart" uri="{C3380CC4-5D6E-409C-BE32-E72D297353CC}">
                <c16:uniqueId val="{00000011-460F-49A4-82C3-7FC3EA4B378C}"/>
              </c:ext>
            </c:extLst>
          </c:dPt>
          <c:dLbls>
            <c:spPr>
              <a:noFill/>
              <a:ln>
                <a:noFill/>
              </a:ln>
              <a:effectLst/>
            </c:spPr>
            <c:txPr>
              <a:bodyPr rot="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Meetings'!$A$2:$A$11</c:f>
              <c:strCache>
                <c:ptCount val="9"/>
                <c:pt idx="0">
                  <c:v>Divya Dhingra</c:v>
                </c:pt>
                <c:pt idx="1">
                  <c:v>Vaibhav K Thaker</c:v>
                </c:pt>
                <c:pt idx="2">
                  <c:v>Neel Jain</c:v>
                </c:pt>
                <c:pt idx="3">
                  <c:v>Shobhit Agarwal</c:v>
                </c:pt>
                <c:pt idx="4">
                  <c:v>Nishant Sharma</c:v>
                </c:pt>
                <c:pt idx="5">
                  <c:v>Shloka Shelat</c:v>
                </c:pt>
                <c:pt idx="6">
                  <c:v>Ritesh Sharma</c:v>
                </c:pt>
                <c:pt idx="7">
                  <c:v>Anil Tailor</c:v>
                </c:pt>
                <c:pt idx="8">
                  <c:v>Ankita Shah</c:v>
                </c:pt>
              </c:strCache>
            </c:strRef>
          </c:cat>
          <c:val>
            <c:numRef>
              <c:f>'No Of Meetings'!$B$2:$B$11</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12-460F-49A4-82C3-7FC3EA4B378C}"/>
            </c:ext>
          </c:extLst>
        </c:ser>
        <c:dLbls>
          <c:dLblPos val="outEnd"/>
          <c:showLegendKey val="0"/>
          <c:showVal val="1"/>
          <c:showCatName val="0"/>
          <c:showSerName val="0"/>
          <c:showPercent val="0"/>
          <c:showBubbleSize val="0"/>
        </c:dLbls>
        <c:gapWidth val="182"/>
        <c:axId val="774372144"/>
        <c:axId val="774368304"/>
      </c:barChart>
      <c:catAx>
        <c:axId val="77437214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lgn="ctr">
              <a:defRPr lang="en-US" sz="900" b="1" i="0" u="none" strike="noStrike" kern="1200" baseline="0">
                <a:solidFill>
                  <a:schemeClr val="bg1"/>
                </a:solidFill>
                <a:latin typeface="+mn-lt"/>
                <a:ea typeface="+mn-ea"/>
                <a:cs typeface="+mn-cs"/>
              </a:defRPr>
            </a:pPr>
            <a:endParaRPr lang="en-US"/>
          </a:p>
        </c:txPr>
        <c:crossAx val="774368304"/>
        <c:crosses val="autoZero"/>
        <c:auto val="1"/>
        <c:lblAlgn val="ctr"/>
        <c:lblOffset val="100"/>
        <c:noMultiLvlLbl val="0"/>
      </c:catAx>
      <c:valAx>
        <c:axId val="774368304"/>
        <c:scaling>
          <c:orientation val="minMax"/>
        </c:scaling>
        <c:delete val="1"/>
        <c:axPos val="b"/>
        <c:numFmt formatCode="General" sourceLinked="1"/>
        <c:majorTickMark val="none"/>
        <c:minorTickMark val="none"/>
        <c:tickLblPos val="nextTo"/>
        <c:crossAx val="774372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lgn="ctr">
        <a:defRPr lang="en-US" sz="900" b="1"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Dashboard.xlsx]Invoice!PivotTable12</c:name>
    <c:fmtId val="6"/>
  </c:pivotSource>
  <c:chart>
    <c:title>
      <c:tx>
        <c:rich>
          <a:bodyPr rot="0" spcFirstLastPara="1" vertOverflow="ellipsis" vert="horz" wrap="square" anchor="ctr" anchorCtr="1"/>
          <a:lstStyle/>
          <a:p>
            <a:pPr>
              <a:defRPr lang="en-US" sz="1100" b="1" i="0" u="none" strike="noStrike" kern="1200" spc="0" baseline="0">
                <a:solidFill>
                  <a:srgbClr val="FF0000"/>
                </a:solidFill>
                <a:latin typeface="+mn-lt"/>
                <a:ea typeface="+mn-ea"/>
                <a:cs typeface="+mn-cs"/>
              </a:defRPr>
            </a:pPr>
            <a:r>
              <a:rPr lang="en-US" sz="1100">
                <a:solidFill>
                  <a:srgbClr val="FF0000"/>
                </a:solidFill>
              </a:rPr>
              <a:t>No Of Invoice By Account Excecutive</a:t>
            </a:r>
          </a:p>
        </c:rich>
      </c:tx>
      <c:overlay val="0"/>
      <c:spPr>
        <a:solidFill>
          <a:schemeClr val="bg1"/>
        </a:solidFill>
        <a:ln>
          <a:noFill/>
        </a:ln>
        <a:effectLst/>
      </c:spPr>
      <c:txPr>
        <a:bodyPr rot="0" spcFirstLastPara="1" vertOverflow="ellipsis" vert="horz" wrap="square" anchor="ctr" anchorCtr="1"/>
        <a:lstStyle/>
        <a:p>
          <a:pPr>
            <a:defRPr lang="en-US" sz="11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a:defRPr lang="en-US" sz="9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a:defRPr lang="en-US" sz="9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a:defRPr lang="en-US" sz="9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a:defRPr lang="en-US" sz="9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Invoice!$B$2:$B$3</c:f>
              <c:strCache>
                <c:ptCount val="1"/>
                <c:pt idx="0">
                  <c:v>(blank)</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0"/>
              <a:lstStyle/>
              <a:p>
                <a:pPr algn="ctr">
                  <a:defRPr lang="en-US" sz="9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Invoice!$A$4:$A$10</c:f>
              <c:strCache>
                <c:ptCount val="7"/>
                <c:pt idx="0">
                  <c:v>Neel Jain</c:v>
                </c:pt>
                <c:pt idx="1">
                  <c:v>Nishant Sharma</c:v>
                </c:pt>
                <c:pt idx="2">
                  <c:v>Shobhit Agarwal</c:v>
                </c:pt>
                <c:pt idx="3">
                  <c:v>Shloka Shelat</c:v>
                </c:pt>
                <c:pt idx="4">
                  <c:v>Vidit Shah</c:v>
                </c:pt>
                <c:pt idx="5">
                  <c:v>Ankita Shah</c:v>
                </c:pt>
                <c:pt idx="6">
                  <c:v>Divya Dhingra</c:v>
                </c:pt>
              </c:strCache>
            </c:strRef>
          </c:cat>
          <c:val>
            <c:numRef>
              <c:f>Invoice!$B$4:$B$10</c:f>
              <c:numCache>
                <c:formatCode>General</c:formatCode>
                <c:ptCount val="7"/>
                <c:pt idx="2">
                  <c:v>4</c:v>
                </c:pt>
                <c:pt idx="4">
                  <c:v>1</c:v>
                </c:pt>
                <c:pt idx="5">
                  <c:v>18</c:v>
                </c:pt>
                <c:pt idx="6">
                  <c:v>5</c:v>
                </c:pt>
              </c:numCache>
            </c:numRef>
          </c:val>
          <c:extLst>
            <c:ext xmlns:c16="http://schemas.microsoft.com/office/drawing/2014/chart" uri="{C3380CC4-5D6E-409C-BE32-E72D297353CC}">
              <c16:uniqueId val="{00000000-5E54-489E-90D3-AE81387AD2EA}"/>
            </c:ext>
          </c:extLst>
        </c:ser>
        <c:ser>
          <c:idx val="1"/>
          <c:order val="1"/>
          <c:tx>
            <c:strRef>
              <c:f>Invoice!$C$2:$C$3</c:f>
              <c:strCache>
                <c:ptCount val="1"/>
                <c:pt idx="0">
                  <c:v>Cross Sell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0"/>
              <a:lstStyle/>
              <a:p>
                <a:pPr algn="ctr">
                  <a:defRPr lang="en-US" sz="9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Invoice!$A$4:$A$10</c:f>
              <c:strCache>
                <c:ptCount val="7"/>
                <c:pt idx="0">
                  <c:v>Neel Jain</c:v>
                </c:pt>
                <c:pt idx="1">
                  <c:v>Nishant Sharma</c:v>
                </c:pt>
                <c:pt idx="2">
                  <c:v>Shobhit Agarwal</c:v>
                </c:pt>
                <c:pt idx="3">
                  <c:v>Shloka Shelat</c:v>
                </c:pt>
                <c:pt idx="4">
                  <c:v>Vidit Shah</c:v>
                </c:pt>
                <c:pt idx="5">
                  <c:v>Ankita Shah</c:v>
                </c:pt>
                <c:pt idx="6">
                  <c:v>Divya Dhingra</c:v>
                </c:pt>
              </c:strCache>
            </c:strRef>
          </c:cat>
          <c:val>
            <c:numRef>
              <c:f>Invoice!$C$4:$C$10</c:f>
              <c:numCache>
                <c:formatCode>General</c:formatCode>
                <c:ptCount val="7"/>
                <c:pt idx="1">
                  <c:v>10</c:v>
                </c:pt>
                <c:pt idx="2">
                  <c:v>2</c:v>
                </c:pt>
                <c:pt idx="3">
                  <c:v>20</c:v>
                </c:pt>
                <c:pt idx="4">
                  <c:v>12</c:v>
                </c:pt>
                <c:pt idx="6">
                  <c:v>19</c:v>
                </c:pt>
              </c:numCache>
            </c:numRef>
          </c:val>
          <c:extLst>
            <c:ext xmlns:c16="http://schemas.microsoft.com/office/drawing/2014/chart" uri="{C3380CC4-5D6E-409C-BE32-E72D297353CC}">
              <c16:uniqueId val="{00000001-5E54-489E-90D3-AE81387AD2EA}"/>
            </c:ext>
          </c:extLst>
        </c:ser>
        <c:ser>
          <c:idx val="2"/>
          <c:order val="2"/>
          <c:tx>
            <c:strRef>
              <c:f>Invoice!$D$2:$D$3</c:f>
              <c:strCache>
                <c:ptCount val="1"/>
                <c:pt idx="0">
                  <c:v>New</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0"/>
              <a:lstStyle/>
              <a:p>
                <a:pPr algn="ctr">
                  <a:defRPr lang="en-US" sz="9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Invoice!$A$4:$A$10</c:f>
              <c:strCache>
                <c:ptCount val="7"/>
                <c:pt idx="0">
                  <c:v>Neel Jain</c:v>
                </c:pt>
                <c:pt idx="1">
                  <c:v>Nishant Sharma</c:v>
                </c:pt>
                <c:pt idx="2">
                  <c:v>Shobhit Agarwal</c:v>
                </c:pt>
                <c:pt idx="3">
                  <c:v>Shloka Shelat</c:v>
                </c:pt>
                <c:pt idx="4">
                  <c:v>Vidit Shah</c:v>
                </c:pt>
                <c:pt idx="5">
                  <c:v>Ankita Shah</c:v>
                </c:pt>
                <c:pt idx="6">
                  <c:v>Divya Dhingra</c:v>
                </c:pt>
              </c:strCache>
            </c:strRef>
          </c:cat>
          <c:val>
            <c:numRef>
              <c:f>Invoice!$D$4:$D$10</c:f>
              <c:numCache>
                <c:formatCode>General</c:formatCode>
                <c:ptCount val="7"/>
                <c:pt idx="0">
                  <c:v>1</c:v>
                </c:pt>
                <c:pt idx="2">
                  <c:v>8</c:v>
                </c:pt>
                <c:pt idx="3">
                  <c:v>7</c:v>
                </c:pt>
              </c:numCache>
            </c:numRef>
          </c:val>
          <c:extLst>
            <c:ext xmlns:c16="http://schemas.microsoft.com/office/drawing/2014/chart" uri="{C3380CC4-5D6E-409C-BE32-E72D297353CC}">
              <c16:uniqueId val="{00000002-5E54-489E-90D3-AE81387AD2EA}"/>
            </c:ext>
          </c:extLst>
        </c:ser>
        <c:ser>
          <c:idx val="3"/>
          <c:order val="3"/>
          <c:tx>
            <c:strRef>
              <c:f>Invoice!$E$2:$E$3</c:f>
              <c:strCache>
                <c:ptCount val="1"/>
                <c:pt idx="0">
                  <c:v>Renewal</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0"/>
              <a:lstStyle/>
              <a:p>
                <a:pPr algn="ctr">
                  <a:defRPr lang="en-US" sz="9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Invoice!$A$4:$A$10</c:f>
              <c:strCache>
                <c:ptCount val="7"/>
                <c:pt idx="0">
                  <c:v>Neel Jain</c:v>
                </c:pt>
                <c:pt idx="1">
                  <c:v>Nishant Sharma</c:v>
                </c:pt>
                <c:pt idx="2">
                  <c:v>Shobhit Agarwal</c:v>
                </c:pt>
                <c:pt idx="3">
                  <c:v>Shloka Shelat</c:v>
                </c:pt>
                <c:pt idx="4">
                  <c:v>Vidit Shah</c:v>
                </c:pt>
                <c:pt idx="5">
                  <c:v>Ankita Shah</c:v>
                </c:pt>
                <c:pt idx="6">
                  <c:v>Divya Dhingra</c:v>
                </c:pt>
              </c:strCache>
            </c:strRef>
          </c:cat>
          <c:val>
            <c:numRef>
              <c:f>Invoice!$E$4:$E$10</c:f>
              <c:numCache>
                <c:formatCode>General</c:formatCode>
                <c:ptCount val="7"/>
                <c:pt idx="3">
                  <c:v>3</c:v>
                </c:pt>
                <c:pt idx="4">
                  <c:v>18</c:v>
                </c:pt>
                <c:pt idx="5">
                  <c:v>18</c:v>
                </c:pt>
                <c:pt idx="6">
                  <c:v>58</c:v>
                </c:pt>
              </c:numCache>
            </c:numRef>
          </c:val>
          <c:extLst>
            <c:ext xmlns:c16="http://schemas.microsoft.com/office/drawing/2014/chart" uri="{C3380CC4-5D6E-409C-BE32-E72D297353CC}">
              <c16:uniqueId val="{00000003-5E54-489E-90D3-AE81387AD2EA}"/>
            </c:ext>
          </c:extLst>
        </c:ser>
        <c:dLbls>
          <c:dLblPos val="ctr"/>
          <c:showLegendKey val="0"/>
          <c:showVal val="1"/>
          <c:showCatName val="0"/>
          <c:showSerName val="0"/>
          <c:showPercent val="0"/>
          <c:showBubbleSize val="0"/>
        </c:dLbls>
        <c:gapWidth val="150"/>
        <c:overlap val="100"/>
        <c:axId val="1584384624"/>
        <c:axId val="1584368784"/>
      </c:barChart>
      <c:catAx>
        <c:axId val="158438462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lgn="ctr">
              <a:defRPr lang="en-US" sz="900" b="1" i="0" u="none" strike="noStrike" kern="1200" baseline="0">
                <a:solidFill>
                  <a:schemeClr val="bg1"/>
                </a:solidFill>
                <a:latin typeface="+mn-lt"/>
                <a:ea typeface="+mn-ea"/>
                <a:cs typeface="+mn-cs"/>
              </a:defRPr>
            </a:pPr>
            <a:endParaRPr lang="en-US"/>
          </a:p>
        </c:txPr>
        <c:crossAx val="1584368784"/>
        <c:crosses val="autoZero"/>
        <c:auto val="1"/>
        <c:lblAlgn val="ctr"/>
        <c:lblOffset val="100"/>
        <c:noMultiLvlLbl val="0"/>
      </c:catAx>
      <c:valAx>
        <c:axId val="1584368784"/>
        <c:scaling>
          <c:orientation val="minMax"/>
        </c:scaling>
        <c:delete val="1"/>
        <c:axPos val="b"/>
        <c:numFmt formatCode="General" sourceLinked="1"/>
        <c:majorTickMark val="out"/>
        <c:minorTickMark val="none"/>
        <c:tickLblPos val="nextTo"/>
        <c:crossAx val="158438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lgn="ctr">
            <a:defRPr lang="en-US"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lgn="ctr">
        <a:defRPr lang="en-US" sz="900" b="1"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Dashboard.xlsx]opportunity!PivotTable10</c:name>
    <c:fmtId val="7"/>
  </c:pivotSource>
  <c:chart>
    <c:title>
      <c:tx>
        <c:rich>
          <a:bodyPr rot="0" spcFirstLastPara="1" vertOverflow="ellipsis" vert="horz" wrap="square" anchor="ctr" anchorCtr="1"/>
          <a:lstStyle/>
          <a:p>
            <a:pPr>
              <a:defRPr lang="en-US" sz="1100" b="1" i="0" u="none" strike="noStrike" kern="1200" spc="0" baseline="0">
                <a:solidFill>
                  <a:srgbClr val="FF0000"/>
                </a:solidFill>
                <a:latin typeface="+mn-lt"/>
                <a:ea typeface="+mn-ea"/>
                <a:cs typeface="+mn-cs"/>
              </a:defRPr>
            </a:pPr>
            <a:r>
              <a:rPr lang="en-US" sz="1100">
                <a:solidFill>
                  <a:srgbClr val="FF0000"/>
                </a:solidFill>
              </a:rPr>
              <a:t>Oppty By Revenue - Top 4</a:t>
            </a:r>
          </a:p>
        </c:rich>
      </c:tx>
      <c:overlay val="0"/>
      <c:spPr>
        <a:solidFill>
          <a:schemeClr val="bg1"/>
        </a:solidFill>
        <a:ln>
          <a:noFill/>
        </a:ln>
        <a:effectLst/>
      </c:spPr>
      <c:txPr>
        <a:bodyPr rot="0" spcFirstLastPara="1" vertOverflow="ellipsis" vert="horz" wrap="square" anchor="ctr" anchorCtr="1"/>
        <a:lstStyle/>
        <a:p>
          <a:pPr>
            <a:defRPr lang="en-US" sz="11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solidFill>
              <a:schemeClr val="bg1">
                <a:lumMod val="85000"/>
                <a:alpha val="94000"/>
              </a:schemeClr>
            </a:solid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solidFill>
              <a:schemeClr val="bg1">
                <a:lumMod val="85000"/>
                <a:alpha val="94000"/>
              </a:schemeClr>
            </a:solidFill>
          </a:ln>
          <a:effectLst/>
        </c:spPr>
      </c:pivotFmt>
      <c:pivotFmt>
        <c:idx val="2"/>
        <c:spPr>
          <a:solidFill>
            <a:schemeClr val="accent2">
              <a:lumMod val="60000"/>
              <a:lumOff val="40000"/>
            </a:schemeClr>
          </a:solidFill>
          <a:ln>
            <a:solidFill>
              <a:schemeClr val="bg1">
                <a:lumMod val="85000"/>
                <a:alpha val="94000"/>
              </a:schemeClr>
            </a:solidFill>
          </a:ln>
          <a:effectLst/>
        </c:spPr>
      </c:pivotFmt>
      <c:pivotFmt>
        <c:idx val="3"/>
        <c:spPr>
          <a:solidFill>
            <a:schemeClr val="accent2">
              <a:lumMod val="60000"/>
              <a:lumOff val="40000"/>
            </a:schemeClr>
          </a:solidFill>
          <a:ln>
            <a:solidFill>
              <a:schemeClr val="bg1">
                <a:lumMod val="85000"/>
                <a:alpha val="94000"/>
              </a:schemeClr>
            </a:solidFill>
          </a:ln>
          <a:effectLst/>
        </c:spPr>
      </c:pivotFmt>
      <c:pivotFmt>
        <c:idx val="4"/>
        <c:spPr>
          <a:solidFill>
            <a:schemeClr val="accent2">
              <a:lumMod val="75000"/>
            </a:schemeClr>
          </a:solidFill>
          <a:ln>
            <a:solidFill>
              <a:schemeClr val="bg1">
                <a:lumMod val="85000"/>
                <a:alpha val="94000"/>
              </a:schemeClr>
            </a:solidFill>
          </a:ln>
          <a:effectLst/>
        </c:spPr>
      </c:pivotFmt>
      <c:pivotFmt>
        <c:idx val="5"/>
        <c:spPr>
          <a:solidFill>
            <a:schemeClr val="accent1"/>
          </a:solidFill>
          <a:ln>
            <a:solidFill>
              <a:schemeClr val="bg1">
                <a:lumMod val="85000"/>
                <a:alpha val="94000"/>
              </a:schemeClr>
            </a:solid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75000"/>
            </a:schemeClr>
          </a:solidFill>
          <a:ln>
            <a:solidFill>
              <a:schemeClr val="bg1">
                <a:lumMod val="85000"/>
                <a:alpha val="94000"/>
              </a:schemeClr>
            </a:solidFill>
          </a:ln>
          <a:effectLst/>
        </c:spPr>
      </c:pivotFmt>
      <c:pivotFmt>
        <c:idx val="7"/>
        <c:spPr>
          <a:solidFill>
            <a:schemeClr val="accent2">
              <a:lumMod val="60000"/>
              <a:lumOff val="40000"/>
            </a:schemeClr>
          </a:solidFill>
          <a:ln>
            <a:solidFill>
              <a:schemeClr val="bg1">
                <a:lumMod val="85000"/>
                <a:alpha val="94000"/>
              </a:schemeClr>
            </a:solidFill>
          </a:ln>
          <a:effectLst/>
        </c:spPr>
      </c:pivotFmt>
      <c:pivotFmt>
        <c:idx val="8"/>
        <c:spPr>
          <a:solidFill>
            <a:schemeClr val="accent2">
              <a:lumMod val="60000"/>
              <a:lumOff val="40000"/>
            </a:schemeClr>
          </a:solidFill>
          <a:ln>
            <a:solidFill>
              <a:schemeClr val="bg1">
                <a:lumMod val="85000"/>
                <a:alpha val="94000"/>
              </a:schemeClr>
            </a:solidFill>
          </a:ln>
          <a:effectLst/>
        </c:spPr>
      </c:pivotFmt>
      <c:pivotFmt>
        <c:idx val="9"/>
        <c:spPr>
          <a:solidFill>
            <a:schemeClr val="accent6">
              <a:lumMod val="75000"/>
            </a:schemeClr>
          </a:solidFill>
          <a:ln>
            <a:solidFill>
              <a:schemeClr val="bg1">
                <a:lumMod val="85000"/>
                <a:alpha val="94000"/>
              </a:schemeClr>
            </a:solidFill>
          </a:ln>
          <a:effectLst/>
        </c:spPr>
      </c:pivotFmt>
      <c:pivotFmt>
        <c:idx val="10"/>
        <c:spPr>
          <a:solidFill>
            <a:schemeClr val="accent1"/>
          </a:solidFill>
          <a:ln>
            <a:solidFill>
              <a:schemeClr val="bg1">
                <a:lumMod val="85000"/>
                <a:alpha val="94000"/>
              </a:schemeClr>
            </a:solidFill>
          </a:ln>
          <a:effectLst/>
        </c:spPr>
        <c:marker>
          <c:symbol val="none"/>
        </c:marker>
        <c:dLbl>
          <c:idx val="0"/>
          <c:numFmt formatCode="00,&quot;k&quot;" sourceLinked="0"/>
          <c:spPr>
            <a:noFill/>
            <a:ln>
              <a:noFill/>
            </a:ln>
            <a:effectLst/>
          </c:spPr>
          <c:txPr>
            <a:bodyPr rot="0" spcFirstLastPara="1" vertOverflow="ellipsis" vert="horz" wrap="square" anchor="ctr" anchorCtr="0"/>
            <a:lstStyle/>
            <a:p>
              <a:pPr algn="ctr">
                <a:defRPr lang="en-US"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75000"/>
            </a:schemeClr>
          </a:solidFill>
          <a:ln>
            <a:solidFill>
              <a:schemeClr val="bg1">
                <a:lumMod val="85000"/>
                <a:alpha val="94000"/>
              </a:schemeClr>
            </a:solidFill>
          </a:ln>
          <a:effectLst/>
        </c:spPr>
      </c:pivotFmt>
      <c:pivotFmt>
        <c:idx val="12"/>
        <c:spPr>
          <a:solidFill>
            <a:srgbClr val="FFC000"/>
          </a:solidFill>
          <a:ln>
            <a:solidFill>
              <a:schemeClr val="bg1">
                <a:lumMod val="85000"/>
                <a:alpha val="94000"/>
              </a:schemeClr>
            </a:solidFill>
          </a:ln>
          <a:effectLst/>
        </c:spPr>
      </c:pivotFmt>
      <c:pivotFmt>
        <c:idx val="13"/>
        <c:spPr>
          <a:solidFill>
            <a:srgbClr val="FFC000"/>
          </a:solidFill>
          <a:ln>
            <a:solidFill>
              <a:schemeClr val="bg1">
                <a:lumMod val="85000"/>
                <a:alpha val="94000"/>
              </a:schemeClr>
            </a:solidFill>
          </a:ln>
          <a:effectLst/>
        </c:spPr>
      </c:pivotFmt>
      <c:pivotFmt>
        <c:idx val="14"/>
        <c:spPr>
          <a:solidFill>
            <a:schemeClr val="accent6">
              <a:lumMod val="75000"/>
            </a:schemeClr>
          </a:solidFill>
          <a:ln>
            <a:solidFill>
              <a:schemeClr val="bg1">
                <a:lumMod val="85000"/>
                <a:alpha val="94000"/>
              </a:schemeClr>
            </a:solidFill>
          </a:ln>
          <a:effectLst/>
        </c:spPr>
      </c:pivotFmt>
      <c:pivotFmt>
        <c:idx val="15"/>
        <c:spPr>
          <a:solidFill>
            <a:schemeClr val="accent1"/>
          </a:solidFill>
          <a:ln>
            <a:solidFill>
              <a:schemeClr val="bg1">
                <a:lumMod val="85000"/>
                <a:alpha val="94000"/>
              </a:schemeClr>
            </a:solidFill>
          </a:ln>
          <a:effectLst/>
        </c:spPr>
        <c:marker>
          <c:symbol val="none"/>
        </c:marker>
        <c:dLbl>
          <c:idx val="0"/>
          <c:numFmt formatCode="00,&quot;k&quot;" sourceLinked="0"/>
          <c:spPr>
            <a:noFill/>
            <a:ln>
              <a:noFill/>
            </a:ln>
            <a:effectLst/>
          </c:spPr>
          <c:txPr>
            <a:bodyPr rot="0" spcFirstLastPara="1" vertOverflow="ellipsis" vert="horz" wrap="square" anchor="ctr" anchorCtr="0"/>
            <a:lstStyle/>
            <a:p>
              <a:pPr algn="ctr">
                <a:defRPr lang="en-US"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75000"/>
            </a:schemeClr>
          </a:solidFill>
          <a:ln>
            <a:solidFill>
              <a:schemeClr val="bg1">
                <a:lumMod val="85000"/>
                <a:alpha val="94000"/>
              </a:schemeClr>
            </a:solidFill>
          </a:ln>
          <a:effectLst/>
        </c:spPr>
      </c:pivotFmt>
      <c:pivotFmt>
        <c:idx val="17"/>
        <c:spPr>
          <a:solidFill>
            <a:srgbClr val="FFC000"/>
          </a:solidFill>
          <a:ln>
            <a:solidFill>
              <a:schemeClr val="bg1">
                <a:lumMod val="85000"/>
                <a:alpha val="94000"/>
              </a:schemeClr>
            </a:solidFill>
          </a:ln>
          <a:effectLst/>
        </c:spPr>
      </c:pivotFmt>
      <c:pivotFmt>
        <c:idx val="18"/>
        <c:spPr>
          <a:solidFill>
            <a:srgbClr val="FFC000"/>
          </a:solidFill>
          <a:ln>
            <a:solidFill>
              <a:schemeClr val="bg1">
                <a:lumMod val="85000"/>
                <a:alpha val="94000"/>
              </a:schemeClr>
            </a:solidFill>
          </a:ln>
          <a:effectLst/>
        </c:spPr>
      </c:pivotFmt>
      <c:pivotFmt>
        <c:idx val="19"/>
        <c:spPr>
          <a:solidFill>
            <a:schemeClr val="accent6">
              <a:lumMod val="75000"/>
            </a:schemeClr>
          </a:solidFill>
          <a:ln>
            <a:solidFill>
              <a:schemeClr val="bg1">
                <a:lumMod val="85000"/>
                <a:alpha val="94000"/>
              </a:schemeClr>
            </a:solidFill>
          </a:ln>
          <a:effectLst/>
        </c:spPr>
      </c:pivotFmt>
      <c:pivotFmt>
        <c:idx val="20"/>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anchor="ctr" anchorCtr="0"/>
            <a:lstStyle/>
            <a:p>
              <a:pPr algn="ctr">
                <a:defRPr lang="en-US"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s>
    <c:plotArea>
      <c:layout/>
      <c:barChart>
        <c:barDir val="bar"/>
        <c:grouping val="clustered"/>
        <c:varyColors val="1"/>
        <c:ser>
          <c:idx val="0"/>
          <c:order val="0"/>
          <c:tx>
            <c:strRef>
              <c:f>opportunity!$B$10</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161F-47CE-8F58-D04580CB39B7}"/>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161F-47CE-8F58-D04580CB39B7}"/>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161F-47CE-8F58-D04580CB39B7}"/>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161F-47CE-8F58-D04580CB39B7}"/>
              </c:ext>
            </c:extLst>
          </c:dPt>
          <c:dLbls>
            <c:numFmt formatCode="00,&quot;k&quot;" sourceLinked="0"/>
            <c:spPr>
              <a:noFill/>
              <a:ln>
                <a:noFill/>
              </a:ln>
              <a:effectLst/>
            </c:spPr>
            <c:txPr>
              <a:bodyPr rot="0" spcFirstLastPara="1" vertOverflow="ellipsis" vert="horz" wrap="square" anchor="ctr" anchorCtr="0"/>
              <a:lstStyle/>
              <a:p>
                <a:pPr algn="ctr">
                  <a:defRPr lang="en-US"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opportunity!$A$11:$A$15</c:f>
              <c:strCache>
                <c:ptCount val="4"/>
                <c:pt idx="0">
                  <c:v>CVP GMC</c:v>
                </c:pt>
                <c:pt idx="1">
                  <c:v>DB -Mega Policy</c:v>
                </c:pt>
                <c:pt idx="2">
                  <c:v>EL-Group Mediclaim</c:v>
                </c:pt>
                <c:pt idx="3">
                  <c:v>Fire</c:v>
                </c:pt>
              </c:strCache>
            </c:strRef>
          </c:cat>
          <c:val>
            <c:numRef>
              <c:f>opportunity!$B$11:$B$15</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8-161F-47CE-8F58-D04580CB39B7}"/>
            </c:ext>
          </c:extLst>
        </c:ser>
        <c:dLbls>
          <c:dLblPos val="outEnd"/>
          <c:showLegendKey val="0"/>
          <c:showVal val="1"/>
          <c:showCatName val="0"/>
          <c:showSerName val="0"/>
          <c:showPercent val="0"/>
          <c:showBubbleSize val="0"/>
        </c:dLbls>
        <c:gapWidth val="182"/>
        <c:axId val="1584370704"/>
        <c:axId val="1584371664"/>
      </c:barChart>
      <c:catAx>
        <c:axId val="158437070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lgn="ctr">
              <a:defRPr lang="en-US" sz="900" b="1" i="0" u="none" strike="noStrike" kern="1200" baseline="0">
                <a:solidFill>
                  <a:schemeClr val="bg1"/>
                </a:solidFill>
                <a:latin typeface="+mn-lt"/>
                <a:ea typeface="+mn-ea"/>
                <a:cs typeface="+mn-cs"/>
              </a:defRPr>
            </a:pPr>
            <a:endParaRPr lang="en-US"/>
          </a:p>
        </c:txPr>
        <c:crossAx val="1584371664"/>
        <c:crosses val="autoZero"/>
        <c:auto val="1"/>
        <c:lblAlgn val="ctr"/>
        <c:lblOffset val="100"/>
        <c:noMultiLvlLbl val="0"/>
      </c:catAx>
      <c:valAx>
        <c:axId val="1584371664"/>
        <c:scaling>
          <c:orientation val="minMax"/>
        </c:scaling>
        <c:delete val="1"/>
        <c:axPos val="b"/>
        <c:numFmt formatCode="General" sourceLinked="1"/>
        <c:majorTickMark val="none"/>
        <c:minorTickMark val="none"/>
        <c:tickLblPos val="nextTo"/>
        <c:crossAx val="1584370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lgn="ctr">
        <a:defRPr lang="en-US" sz="900" b="1" i="0" u="none" strike="noStrike" kern="1200" baseline="0">
          <a:solidFill>
            <a:schemeClr val="tx1">
              <a:lumMod val="95000"/>
              <a:lumOff val="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Dashboard.xlsx]opportunity!PivotTable11</c:name>
    <c:fmtId val="4"/>
  </c:pivotSource>
  <c:chart>
    <c:title>
      <c:tx>
        <c:rich>
          <a:bodyPr rot="0" spcFirstLastPara="1" vertOverflow="ellipsis" vert="horz" wrap="square" anchor="ctr" anchorCtr="1"/>
          <a:lstStyle/>
          <a:p>
            <a:pPr algn="ctr">
              <a:defRPr sz="1400" b="1" i="0" u="none" strike="noStrike" kern="1200" spc="0" baseline="0">
                <a:solidFill>
                  <a:srgbClr val="FF0000"/>
                </a:solidFill>
                <a:latin typeface="+mn-lt"/>
                <a:ea typeface="+mn-ea"/>
                <a:cs typeface="+mn-cs"/>
              </a:defRPr>
            </a:pPr>
            <a:r>
              <a:rPr lang="en-US" sz="1400">
                <a:solidFill>
                  <a:srgbClr val="FF0000"/>
                </a:solidFill>
              </a:rPr>
              <a:t>Open Oppty Top -4</a:t>
            </a:r>
          </a:p>
        </c:rich>
      </c:tx>
      <c:layout>
        <c:manualLayout>
          <c:xMode val="edge"/>
          <c:yMode val="edge"/>
          <c:x val="0.41872270492821573"/>
          <c:y val="5.4878022432291902E-2"/>
        </c:manualLayout>
      </c:layout>
      <c:overlay val="0"/>
      <c:spPr>
        <a:solidFill>
          <a:schemeClr val="bg1">
            <a:lumMod val="85000"/>
          </a:schemeClr>
        </a:solidFill>
        <a:ln>
          <a:noFill/>
        </a:ln>
        <a:effectLst/>
      </c:spPr>
      <c:txPr>
        <a:bodyPr rot="0" spcFirstLastPara="1" vertOverflow="ellipsis" vert="horz" wrap="square" anchor="ctr" anchorCtr="1"/>
        <a:lstStyle/>
        <a:p>
          <a:pPr algn="ctr">
            <a:defRPr sz="14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75000"/>
            </a:schemeClr>
          </a:solidFill>
          <a:ln>
            <a:noFill/>
          </a:ln>
          <a:effectLst/>
        </c:spPr>
      </c:pivotFmt>
      <c:pivotFmt>
        <c:idx val="3"/>
        <c:spPr>
          <a:solidFill>
            <a:schemeClr val="accent6">
              <a:lumMod val="75000"/>
            </a:schemeClr>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a:noFill/>
          </a:ln>
          <a:effectLst/>
        </c:spPr>
      </c:pivotFmt>
      <c:pivotFmt>
        <c:idx val="7"/>
        <c:spPr>
          <a:solidFill>
            <a:schemeClr val="accent1">
              <a:lumMod val="75000"/>
            </a:schemeClr>
          </a:solidFill>
          <a:ln>
            <a:noFill/>
          </a:ln>
          <a:effectLst/>
        </c:spPr>
      </c:pivotFmt>
      <c:pivotFmt>
        <c:idx val="8"/>
        <c:spPr>
          <a:solidFill>
            <a:schemeClr val="accent6">
              <a:lumMod val="75000"/>
            </a:schemeClr>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75000"/>
            </a:schemeClr>
          </a:solidFill>
          <a:ln>
            <a:noFill/>
          </a:ln>
          <a:effectLst/>
        </c:spPr>
      </c:pivotFmt>
      <c:pivotFmt>
        <c:idx val="12"/>
        <c:spPr>
          <a:solidFill>
            <a:schemeClr val="accent1">
              <a:lumMod val="75000"/>
            </a:schemeClr>
          </a:solidFill>
          <a:ln>
            <a:noFill/>
          </a:ln>
          <a:effectLst/>
        </c:spPr>
      </c:pivotFmt>
      <c:pivotFmt>
        <c:idx val="13"/>
        <c:spPr>
          <a:solidFill>
            <a:schemeClr val="accent6">
              <a:lumMod val="75000"/>
            </a:schemeClr>
          </a:solidFill>
          <a:ln>
            <a:noFill/>
          </a:ln>
          <a:effectLst/>
        </c:spPr>
      </c:pivotFmt>
      <c:pivotFmt>
        <c:idx val="14"/>
        <c:spPr>
          <a:solidFill>
            <a:schemeClr val="accent1"/>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75000"/>
            </a:schemeClr>
          </a:solidFill>
          <a:ln>
            <a:noFill/>
          </a:ln>
          <a:effectLst/>
        </c:spPr>
      </c:pivotFmt>
      <c:pivotFmt>
        <c:idx val="17"/>
        <c:spPr>
          <a:solidFill>
            <a:schemeClr val="accent1">
              <a:lumMod val="75000"/>
            </a:schemeClr>
          </a:solidFill>
          <a:ln>
            <a:noFill/>
          </a:ln>
          <a:effectLst/>
        </c:spPr>
      </c:pivotFmt>
      <c:pivotFmt>
        <c:idx val="18"/>
        <c:spPr>
          <a:solidFill>
            <a:schemeClr val="accent6">
              <a:lumMod val="75000"/>
            </a:schemeClr>
          </a:solidFill>
          <a:ln>
            <a:noFill/>
          </a:ln>
          <a:effectLst/>
        </c:spPr>
      </c:pivotFmt>
      <c:pivotFmt>
        <c:idx val="19"/>
        <c:spPr>
          <a:solidFill>
            <a:schemeClr val="accent1"/>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s>
    <c:plotArea>
      <c:layout>
        <c:manualLayout>
          <c:layoutTarget val="inner"/>
          <c:xMode val="edge"/>
          <c:yMode val="edge"/>
          <c:x val="1.9443790673466379E-2"/>
          <c:y val="0.31257682841404349"/>
          <c:w val="0.96111241865306729"/>
          <c:h val="0.4197509328434485"/>
        </c:manualLayout>
      </c:layout>
      <c:barChart>
        <c:barDir val="col"/>
        <c:grouping val="stacked"/>
        <c:varyColors val="1"/>
        <c:ser>
          <c:idx val="0"/>
          <c:order val="0"/>
          <c:tx>
            <c:strRef>
              <c:f>opportunity!$B$22</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0BF2-489A-9652-FE7D72E6D953}"/>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0BF2-489A-9652-FE7D72E6D953}"/>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0BF2-489A-9652-FE7D72E6D953}"/>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0BF2-489A-9652-FE7D72E6D953}"/>
              </c:ext>
            </c:extLst>
          </c:dPt>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opportunity!$A$23:$A$27</c:f>
              <c:strCache>
                <c:ptCount val="4"/>
                <c:pt idx="0">
                  <c:v>DB -Mega Policy</c:v>
                </c:pt>
                <c:pt idx="1">
                  <c:v>EL-Group Mediclaim</c:v>
                </c:pt>
                <c:pt idx="2">
                  <c:v>CVP GMC</c:v>
                </c:pt>
                <c:pt idx="3">
                  <c:v>BE-Mega policy</c:v>
                </c:pt>
              </c:strCache>
            </c:strRef>
          </c:cat>
          <c:val>
            <c:numRef>
              <c:f>opportunity!$B$23:$B$27</c:f>
              <c:numCache>
                <c:formatCode>General</c:formatCode>
                <c:ptCount val="4"/>
                <c:pt idx="0">
                  <c:v>400000</c:v>
                </c:pt>
                <c:pt idx="1">
                  <c:v>400000</c:v>
                </c:pt>
                <c:pt idx="2">
                  <c:v>350000</c:v>
                </c:pt>
                <c:pt idx="3">
                  <c:v>300000</c:v>
                </c:pt>
              </c:numCache>
            </c:numRef>
          </c:val>
          <c:extLst>
            <c:ext xmlns:c16="http://schemas.microsoft.com/office/drawing/2014/chart" uri="{C3380CC4-5D6E-409C-BE32-E72D297353CC}">
              <c16:uniqueId val="{00000008-0BF2-489A-9652-FE7D72E6D953}"/>
            </c:ext>
          </c:extLst>
        </c:ser>
        <c:dLbls>
          <c:dLblPos val="ctr"/>
          <c:showLegendKey val="0"/>
          <c:showVal val="1"/>
          <c:showCatName val="0"/>
          <c:showSerName val="0"/>
          <c:showPercent val="0"/>
          <c:showBubbleSize val="0"/>
        </c:dLbls>
        <c:gapWidth val="150"/>
        <c:overlap val="100"/>
        <c:axId val="960539264"/>
        <c:axId val="960531584"/>
      </c:barChart>
      <c:catAx>
        <c:axId val="96053926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lgn="ctr">
              <a:defRPr lang="en-US" sz="900" b="1" i="0" u="none" strike="noStrike" kern="1200" baseline="0">
                <a:solidFill>
                  <a:schemeClr val="bg1"/>
                </a:solidFill>
                <a:latin typeface="+mn-lt"/>
                <a:ea typeface="+mn-ea"/>
                <a:cs typeface="+mn-cs"/>
              </a:defRPr>
            </a:pPr>
            <a:endParaRPr lang="en-US"/>
          </a:p>
        </c:txPr>
        <c:crossAx val="960531584"/>
        <c:crosses val="autoZero"/>
        <c:auto val="1"/>
        <c:lblAlgn val="ctr"/>
        <c:lblOffset val="100"/>
        <c:noMultiLvlLbl val="0"/>
      </c:catAx>
      <c:valAx>
        <c:axId val="960531584"/>
        <c:scaling>
          <c:orientation val="minMax"/>
        </c:scaling>
        <c:delete val="1"/>
        <c:axPos val="l"/>
        <c:numFmt formatCode="General" sourceLinked="1"/>
        <c:majorTickMark val="none"/>
        <c:minorTickMark val="none"/>
        <c:tickLblPos val="nextTo"/>
        <c:crossAx val="960539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Dashboard.xlsx]opportunity!PivotTable13</c:name>
    <c:fmtId val="6"/>
  </c:pivotSource>
  <c:chart>
    <c:title>
      <c:tx>
        <c:rich>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r>
              <a:rPr lang="en-US">
                <a:solidFill>
                  <a:srgbClr val="FF0000"/>
                </a:solidFill>
              </a:rPr>
              <a:t>Oppty - Product Distribution</a:t>
            </a:r>
          </a:p>
        </c:rich>
      </c:tx>
      <c:overlay val="0"/>
      <c:spPr>
        <a:solidFill>
          <a:schemeClr val="bg1"/>
        </a:solidFill>
        <a:ln>
          <a:noFill/>
        </a:ln>
        <a:effectLst/>
      </c:spPr>
      <c:txPr>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s>
    <c:plotArea>
      <c:layout/>
      <c:doughnutChart>
        <c:varyColors val="1"/>
        <c:ser>
          <c:idx val="0"/>
          <c:order val="0"/>
          <c:tx>
            <c:strRef>
              <c:f>opportunity!$H$3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9B5-41E3-90F8-83199AE1B75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9B5-41E3-90F8-83199AE1B75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9B5-41E3-90F8-83199AE1B75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9B5-41E3-90F8-83199AE1B75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9B5-41E3-90F8-83199AE1B75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9B5-41E3-90F8-83199AE1B75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9B5-41E3-90F8-83199AE1B75F}"/>
              </c:ext>
            </c:extLst>
          </c:dPt>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opportunity!$G$4:$G$11</c:f>
              <c:strCache>
                <c:ptCount val="7"/>
                <c:pt idx="0">
                  <c:v>Employee Benefits</c:v>
                </c:pt>
                <c:pt idx="1">
                  <c:v>Engineering</c:v>
                </c:pt>
                <c:pt idx="2">
                  <c:v>Fire</c:v>
                </c:pt>
                <c:pt idx="3">
                  <c:v>Liability</c:v>
                </c:pt>
                <c:pt idx="4">
                  <c:v>Marine</c:v>
                </c:pt>
                <c:pt idx="5">
                  <c:v>Miscellaneous</c:v>
                </c:pt>
                <c:pt idx="6">
                  <c:v>Terrorism</c:v>
                </c:pt>
              </c:strCache>
            </c:strRef>
          </c:cat>
          <c:val>
            <c:numRef>
              <c:f>opportunity!$H$4:$H$11</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E-69B5-41E3-90F8-83199AE1B75F}"/>
            </c:ext>
          </c:extLst>
        </c:ser>
        <c:dLbls>
          <c:showLegendKey val="0"/>
          <c:showVal val="1"/>
          <c:showCatName val="0"/>
          <c:showSerName val="0"/>
          <c:showPercent val="0"/>
          <c:showBubbleSize val="0"/>
          <c:showLeaderLines val="1"/>
        </c:dLbls>
        <c:firstSliceAng val="0"/>
        <c:holeSize val="45"/>
      </c:doughnutChart>
      <c:spPr>
        <a:noFill/>
        <a:ln>
          <a:noFill/>
        </a:ln>
        <a:effectLst/>
      </c:spPr>
    </c:plotArea>
    <c:legend>
      <c:legendPos val="r"/>
      <c:overlay val="0"/>
      <c:spPr>
        <a:noFill/>
        <a:ln>
          <a:noFill/>
        </a:ln>
        <a:effectLst/>
      </c:spPr>
      <c:txPr>
        <a:bodyPr rot="0" spcFirstLastPara="1" vertOverflow="ellipsis" vert="horz" wrap="square" anchor="ctr" anchorCtr="1"/>
        <a:lstStyle/>
        <a:p>
          <a:pPr algn="ctr">
            <a:defRPr lang="en-US"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bg1">
          <a:lumMod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Dashboard.xlsx]New !PivotTable2</c:name>
    <c:fmtId val="4"/>
  </c:pivotSource>
  <c:chart>
    <c:title>
      <c:tx>
        <c:rich>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r>
              <a:rPr lang="en-US">
                <a:solidFill>
                  <a:srgbClr val="FF0000"/>
                </a:solidFill>
              </a:rPr>
              <a:t>New</a:t>
            </a:r>
          </a:p>
        </c:rich>
      </c:tx>
      <c:overlay val="0"/>
      <c:spPr>
        <a:solidFill>
          <a:schemeClr val="bg1">
            <a:lumMod val="85000"/>
          </a:schemeClr>
        </a:solidFill>
        <a:ln>
          <a:noFill/>
        </a:ln>
        <a:effectLst/>
      </c:spPr>
      <c:txPr>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pivotFmt>
      <c:pivotFmt>
        <c:idx val="4"/>
        <c:spPr>
          <a:solidFill>
            <a:schemeClr val="bg1">
              <a:lumMod val="50000"/>
            </a:schemeClr>
          </a:solidFill>
          <a:ln>
            <a:noFill/>
          </a:ln>
          <a:effectLst/>
        </c:spPr>
      </c:pivotFmt>
      <c:pivotFmt>
        <c:idx val="5"/>
        <c:spPr>
          <a:solidFill>
            <a:srgbClr val="FFC00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000"/>
          </a:solidFill>
          <a:ln>
            <a:noFill/>
          </a:ln>
          <a:effectLst/>
        </c:spPr>
      </c:pivotFmt>
      <c:pivotFmt>
        <c:idx val="8"/>
        <c:spPr>
          <a:solidFill>
            <a:schemeClr val="bg1">
              <a:lumMod val="50000"/>
            </a:schemeClr>
          </a:solidFill>
          <a:ln>
            <a:noFill/>
          </a:ln>
          <a:effectLst/>
        </c:spPr>
      </c:pivotFmt>
      <c:pivotFmt>
        <c:idx val="9"/>
        <c:spPr>
          <a:solidFill>
            <a:schemeClr val="accent6">
              <a:lumMod val="75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a:defRPr lang="en-US"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C000"/>
          </a:solidFill>
          <a:ln>
            <a:noFill/>
          </a:ln>
          <a:effectLst/>
        </c:spPr>
      </c:pivotFmt>
      <c:pivotFmt>
        <c:idx val="12"/>
        <c:spPr>
          <a:solidFill>
            <a:schemeClr val="bg1">
              <a:lumMod val="50000"/>
            </a:schemeClr>
          </a:solidFill>
          <a:ln>
            <a:noFill/>
          </a:ln>
          <a:effectLst/>
        </c:spPr>
      </c:pivotFmt>
      <c:pivotFmt>
        <c:idx val="13"/>
        <c:spPr>
          <a:solidFill>
            <a:schemeClr val="accent6">
              <a:lumMod val="75000"/>
            </a:schemeClr>
          </a:solidFill>
          <a:ln>
            <a:noFill/>
          </a:ln>
          <a:effectLst/>
        </c:spPr>
      </c:pivotFmt>
    </c:pivotFmts>
    <c:plotArea>
      <c:layout/>
      <c:barChart>
        <c:barDir val="bar"/>
        <c:grouping val="clustered"/>
        <c:varyColors val="0"/>
        <c:ser>
          <c:idx val="0"/>
          <c:order val="0"/>
          <c:tx>
            <c:strRef>
              <c:f>'New '!$B$4</c:f>
              <c:strCache>
                <c:ptCount val="1"/>
                <c:pt idx="0">
                  <c:v>Total</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1-E22B-42CA-AEA9-BBC6C6E47FC5}"/>
              </c:ext>
            </c:extLst>
          </c:dPt>
          <c:dPt>
            <c:idx val="1"/>
            <c:invertIfNegative val="0"/>
            <c:bubble3D val="0"/>
            <c:spPr>
              <a:solidFill>
                <a:schemeClr val="bg1">
                  <a:lumMod val="50000"/>
                </a:schemeClr>
              </a:solidFill>
              <a:ln>
                <a:noFill/>
              </a:ln>
              <a:effectLst/>
            </c:spPr>
            <c:extLst>
              <c:ext xmlns:c16="http://schemas.microsoft.com/office/drawing/2014/chart" uri="{C3380CC4-5D6E-409C-BE32-E72D297353CC}">
                <c16:uniqueId val="{00000003-E22B-42CA-AEA9-BBC6C6E47FC5}"/>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E22B-42CA-AEA9-BBC6C6E47FC5}"/>
              </c:ext>
            </c:extLst>
          </c:dPt>
          <c:dLbls>
            <c:spPr>
              <a:noFill/>
              <a:ln>
                <a:noFill/>
              </a:ln>
              <a:effectLst/>
            </c:spPr>
            <c:txPr>
              <a:bodyPr rot="0" spcFirstLastPara="1" vertOverflow="ellipsis" vert="horz" wrap="square" anchor="ctr" anchorCtr="0"/>
              <a:lstStyle/>
              <a:p>
                <a:pPr algn="ctr">
                  <a:defRPr lang="en-US"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 '!$A$5:$A$7</c:f>
              <c:strCache>
                <c:ptCount val="3"/>
                <c:pt idx="0">
                  <c:v> Target</c:v>
                </c:pt>
                <c:pt idx="1">
                  <c:v> Achivement</c:v>
                </c:pt>
                <c:pt idx="2">
                  <c:v> Invoice</c:v>
                </c:pt>
              </c:strCache>
            </c:strRef>
          </c:cat>
          <c:val>
            <c:numRef>
              <c:f>'New '!$B$5:$B$7</c:f>
              <c:numCache>
                <c:formatCode>0.00,,\ "Mn"</c:formatCode>
                <c:ptCount val="3"/>
                <c:pt idx="0">
                  <c:v>4100000</c:v>
                </c:pt>
                <c:pt idx="1">
                  <c:v>3531629.3099999996</c:v>
                </c:pt>
                <c:pt idx="2">
                  <c:v>569815</c:v>
                </c:pt>
              </c:numCache>
            </c:numRef>
          </c:val>
          <c:extLst>
            <c:ext xmlns:c16="http://schemas.microsoft.com/office/drawing/2014/chart" uri="{C3380CC4-5D6E-409C-BE32-E72D297353CC}">
              <c16:uniqueId val="{00000006-E22B-42CA-AEA9-BBC6C6E47FC5}"/>
            </c:ext>
          </c:extLst>
        </c:ser>
        <c:dLbls>
          <c:showLegendKey val="0"/>
          <c:showVal val="1"/>
          <c:showCatName val="0"/>
          <c:showSerName val="0"/>
          <c:showPercent val="0"/>
          <c:showBubbleSize val="0"/>
        </c:dLbls>
        <c:gapWidth val="75"/>
        <c:axId val="2071794208"/>
        <c:axId val="2071799488"/>
      </c:barChart>
      <c:catAx>
        <c:axId val="207179420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lgn="ctr">
              <a:defRPr lang="en-US" sz="900" b="1" i="0" u="none" strike="noStrike" kern="1200" baseline="0">
                <a:solidFill>
                  <a:schemeClr val="tx1">
                    <a:lumMod val="95000"/>
                    <a:lumOff val="5000"/>
                  </a:schemeClr>
                </a:solidFill>
                <a:latin typeface="+mn-lt"/>
                <a:ea typeface="+mn-ea"/>
                <a:cs typeface="+mn-cs"/>
              </a:defRPr>
            </a:pPr>
            <a:endParaRPr lang="en-US"/>
          </a:p>
        </c:txPr>
        <c:crossAx val="2071799488"/>
        <c:crosses val="autoZero"/>
        <c:auto val="1"/>
        <c:lblAlgn val="ctr"/>
        <c:lblOffset val="100"/>
        <c:noMultiLvlLbl val="0"/>
      </c:catAx>
      <c:valAx>
        <c:axId val="2071799488"/>
        <c:scaling>
          <c:orientation val="minMax"/>
        </c:scaling>
        <c:delete val="1"/>
        <c:axPos val="b"/>
        <c:numFmt formatCode="0.00,,\ &quot;Mn&quot;" sourceLinked="1"/>
        <c:majorTickMark val="none"/>
        <c:minorTickMark val="none"/>
        <c:tickLblPos val="nextTo"/>
        <c:crossAx val="2071794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Stage Funnel By Revenue</cx:v>
        </cx:txData>
      </cx:tx>
      <cx:spPr>
        <a:solidFill>
          <a:schemeClr val="bg1"/>
        </a:solidFill>
      </cx:spPr>
      <cx:txPr>
        <a:bodyPr spcFirstLastPara="1" vertOverflow="ellipsis" horzOverflow="overflow" wrap="square" lIns="0" tIns="0" rIns="0" bIns="0" anchor="ctr" anchorCtr="1"/>
        <a:lstStyle/>
        <a:p>
          <a:pPr algn="ctr" rtl="0">
            <a:defRPr lang="en-US" sz="1100" b="1" i="0" u="none" strike="noStrike" kern="1200" baseline="0">
              <a:solidFill>
                <a:srgbClr val="FF0000"/>
              </a:solidFill>
              <a:latin typeface="+mn-lt"/>
              <a:ea typeface="+mn-ea"/>
              <a:cs typeface="+mn-cs"/>
            </a:defRPr>
          </a:pPr>
          <a:r>
            <a:rPr lang="en-US" sz="1100" b="1" i="0" u="none" strike="noStrike" kern="1200" baseline="0">
              <a:solidFill>
                <a:srgbClr val="FF0000"/>
              </a:solidFill>
              <a:latin typeface="+mn-lt"/>
              <a:ea typeface="+mn-ea"/>
              <a:cs typeface="+mn-cs"/>
            </a:rPr>
            <a:t>Stage Funnel By Revenue</a:t>
          </a:r>
        </a:p>
      </cx:txPr>
    </cx:title>
    <cx:plotArea>
      <cx:plotAreaRegion>
        <cx:series layoutId="funnel" uniqueId="{6C4090D6-7478-411F-B8FC-0C28D630C48E}">
          <cx:spPr>
            <a:solidFill>
              <a:srgbClr val="FFC000"/>
            </a:solidFill>
          </cx:spPr>
          <cx:dataId val="0"/>
        </cx:series>
      </cx:plotAreaRegion>
      <cx:axis id="0">
        <cx:catScaling gapWidth="0.0599999987"/>
        <cx:tickLabels/>
        <cx:spPr>
          <a:ln>
            <a:noFill/>
          </a:ln>
        </cx:spPr>
        <cx:txPr>
          <a:bodyPr spcFirstLastPara="1" vertOverflow="ellipsis" horzOverflow="overflow" wrap="square" lIns="0" tIns="0" rIns="0" bIns="0" anchor="ctr" anchorCtr="1"/>
          <a:lstStyle/>
          <a:p>
            <a:pPr algn="ctr" rtl="0">
              <a:defRPr lang="en-US" sz="900" b="1" i="0" u="none" strike="noStrike" kern="1200" baseline="0">
                <a:solidFill>
                  <a:schemeClr val="bg1"/>
                </a:solidFill>
                <a:latin typeface="+mn-lt"/>
                <a:ea typeface="+mn-ea"/>
                <a:cs typeface="+mn-cs"/>
              </a:defRPr>
            </a:pPr>
            <a:endParaRPr lang="en-US" sz="900" b="1" i="0" u="none" strike="noStrike" kern="1200" baseline="0">
              <a:solidFill>
                <a:schemeClr val="bg1"/>
              </a:solidFill>
              <a:latin typeface="+mn-lt"/>
              <a:ea typeface="+mn-ea"/>
              <a:cs typeface="+mn-cs"/>
            </a:endParaRPr>
          </a:p>
        </cx:txPr>
      </cx:axis>
    </cx:plotArea>
  </cx:chart>
  <cx:spPr>
    <a:solidFill>
      <a:schemeClr val="tx1">
        <a:lumMod val="85000"/>
        <a:lumOff val="15000"/>
      </a:schemeClr>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tx>
        <cx:txData>
          <cx:v>Stage Funnel By Revenue</cx:v>
        </cx:txData>
      </cx:tx>
      <cx:spPr>
        <a:solidFill>
          <a:schemeClr val="bg1">
            <a:lumMod val="85000"/>
          </a:schemeClr>
        </a:solidFill>
      </cx:spPr>
      <cx:txPr>
        <a:bodyPr spcFirstLastPara="1" vertOverflow="ellipsis" horzOverflow="overflow" wrap="square" lIns="0" tIns="0" rIns="0" bIns="0" anchor="ctr" anchorCtr="1"/>
        <a:lstStyle/>
        <a:p>
          <a:pPr algn="ctr" rtl="0">
            <a:defRPr lang="en-US" sz="900" b="1" i="0" u="none" strike="noStrike" kern="1200" baseline="0">
              <a:solidFill>
                <a:schemeClr val="tx1">
                  <a:lumMod val="95000"/>
                  <a:lumOff val="5000"/>
                </a:schemeClr>
              </a:solidFill>
              <a:latin typeface="+mn-lt"/>
              <a:ea typeface="+mn-ea"/>
              <a:cs typeface="+mn-cs"/>
            </a:defRPr>
          </a:pPr>
          <a:r>
            <a:rPr lang="en-US" sz="900" b="1" i="0" u="none" strike="noStrike" kern="1200" baseline="0">
              <a:solidFill>
                <a:schemeClr val="tx1">
                  <a:lumMod val="95000"/>
                  <a:lumOff val="5000"/>
                </a:schemeClr>
              </a:solidFill>
              <a:latin typeface="+mn-lt"/>
              <a:ea typeface="+mn-ea"/>
              <a:cs typeface="+mn-cs"/>
            </a:rPr>
            <a:t>Stage Funnel By Revenue</a:t>
          </a:r>
        </a:p>
      </cx:txPr>
    </cx:title>
    <cx:plotArea>
      <cx:plotAreaRegion>
        <cx:series layoutId="funnel" uniqueId="{6C4090D6-7478-411F-B8FC-0C28D630C48E}">
          <cx:spPr>
            <a:solidFill>
              <a:srgbClr val="FFC000"/>
            </a:solidFill>
          </cx:spPr>
          <cx:dataId val="0"/>
        </cx:series>
      </cx:plotAreaRegion>
      <cx:axis id="0">
        <cx:catScaling gapWidth="0.0599999987"/>
        <cx:tickLabels/>
        <cx:txPr>
          <a:bodyPr spcFirstLastPara="1" vertOverflow="ellipsis" horzOverflow="overflow" wrap="square" lIns="0" tIns="0" rIns="0" bIns="0" anchor="ctr" anchorCtr="1"/>
          <a:lstStyle/>
          <a:p>
            <a:pPr algn="ctr" rtl="0">
              <a:defRPr lang="en-US" sz="900" b="1" i="0" u="none" strike="noStrike" kern="1200" baseline="0">
                <a:solidFill>
                  <a:schemeClr val="tx1">
                    <a:lumMod val="95000"/>
                    <a:lumOff val="5000"/>
                  </a:schemeClr>
                </a:solidFill>
                <a:latin typeface="+mn-lt"/>
                <a:ea typeface="+mn-ea"/>
                <a:cs typeface="+mn-cs"/>
              </a:defRPr>
            </a:pPr>
            <a:endParaRPr lang="en-US" sz="900" b="1" i="0" u="none" strike="noStrike" kern="1200" baseline="0">
              <a:solidFill>
                <a:schemeClr val="tx1">
                  <a:lumMod val="95000"/>
                  <a:lumOff val="5000"/>
                </a:schemeClr>
              </a:solidFill>
              <a:latin typeface="+mn-lt"/>
              <a:ea typeface="+mn-ea"/>
              <a:cs typeface="+mn-cs"/>
            </a:endParaRPr>
          </a:p>
        </cx:txPr>
      </cx:axis>
    </cx:plotArea>
  </cx:chart>
  <cx:spPr>
    <a:solidFill>
      <a:schemeClr val="bg1">
        <a:lumMod val="85000"/>
      </a:schemeClr>
    </a:solidFill>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chartData>
  <cx:chart>
    <cx:title pos="t" align="ctr" overlay="0">
      <cx:tx>
        <cx:txData>
          <cx:v>Stage Funnel By Revenue</cx:v>
        </cx:txData>
      </cx:tx>
      <cx:spPr>
        <a:solidFill>
          <a:schemeClr val="bg1"/>
        </a:solidFill>
      </cx:spPr>
      <cx:txPr>
        <a:bodyPr spcFirstLastPara="1" vertOverflow="ellipsis" horzOverflow="overflow" wrap="square" lIns="0" tIns="0" rIns="0" bIns="0" anchor="ctr" anchorCtr="1"/>
        <a:lstStyle/>
        <a:p>
          <a:pPr algn="ctr" rtl="0">
            <a:defRPr>
              <a:solidFill>
                <a:srgbClr val="FF0000"/>
              </a:solidFill>
            </a:defRPr>
          </a:pPr>
          <a:r>
            <a:rPr lang="en-US" sz="1400" b="0" i="0" u="none" strike="noStrike" baseline="0">
              <a:solidFill>
                <a:srgbClr val="FF0000"/>
              </a:solidFill>
              <a:latin typeface="Calibri" panose="020F0502020204030204"/>
            </a:rPr>
            <a:t>Stage Funnel By Revenue</a:t>
          </a:r>
        </a:p>
      </cx:txPr>
    </cx:title>
    <cx:plotArea>
      <cx:plotAreaRegion>
        <cx:series layoutId="funnel" uniqueId="{6C4090D6-7478-411F-B8FC-0C28D630C48E}">
          <cx:dataId val="0"/>
        </cx:series>
      </cx:plotAreaRegion>
      <cx:axis id="0">
        <cx:catScaling gapWidth="0.0599999987"/>
        <cx:tickLabels/>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axis>
    </cx:plotArea>
  </cx:chart>
  <cx:spPr>
    <a:solidFill>
      <a:schemeClr val="bg1">
        <a:lumMod val="85000"/>
      </a:schemeClr>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microsoft.com/office/2014/relationships/chartEx" Target="../charts/chartEx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 Id="rId9" Type="http://schemas.microsoft.com/office/2014/relationships/chartEx" Target="../charts/chartEx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7.xml.rels><?xml version="1.0" encoding="UTF-8" standalone="yes"?>
<Relationships xmlns="http://schemas.openxmlformats.org/package/2006/relationships"><Relationship Id="rId3" Type="http://schemas.microsoft.com/office/2014/relationships/chartEx" Target="../charts/chartEx3.xml"/><Relationship Id="rId2" Type="http://schemas.openxmlformats.org/officeDocument/2006/relationships/chart" Target="../charts/chart22.xml"/><Relationship Id="rId1" Type="http://schemas.openxmlformats.org/officeDocument/2006/relationships/chart" Target="../charts/chart21.xml"/><Relationship Id="rId4" Type="http://schemas.openxmlformats.org/officeDocument/2006/relationships/chart" Target="../charts/chart2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9.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 Id="rId6" Type="http://schemas.openxmlformats.org/officeDocument/2006/relationships/chart" Target="../charts/chart30.xml"/><Relationship Id="rId5" Type="http://schemas.openxmlformats.org/officeDocument/2006/relationships/chart" Target="../charts/chart29.xml"/><Relationship Id="rId4" Type="http://schemas.openxmlformats.org/officeDocument/2006/relationships/chart" Target="../charts/chart28.xml"/></Relationships>
</file>

<file path=xl/drawings/drawing1.xml><?xml version="1.0" encoding="utf-8"?>
<xdr:wsDr xmlns:xdr="http://schemas.openxmlformats.org/drawingml/2006/spreadsheetDrawing" xmlns:a="http://schemas.openxmlformats.org/drawingml/2006/main">
  <xdr:twoCellAnchor>
    <xdr:from>
      <xdr:col>7</xdr:col>
      <xdr:colOff>59267</xdr:colOff>
      <xdr:row>3</xdr:row>
      <xdr:rowOff>50800</xdr:rowOff>
    </xdr:from>
    <xdr:to>
      <xdr:col>12</xdr:col>
      <xdr:colOff>753535</xdr:colOff>
      <xdr:row>6</xdr:row>
      <xdr:rowOff>262465</xdr:rowOff>
    </xdr:to>
    <xdr:graphicFrame macro="">
      <xdr:nvGraphicFramePr>
        <xdr:cNvPr id="2" name="Chart 1">
          <a:extLst>
            <a:ext uri="{FF2B5EF4-FFF2-40B4-BE49-F238E27FC236}">
              <a16:creationId xmlns:a16="http://schemas.microsoft.com/office/drawing/2014/main" id="{84D96B5A-18DE-488C-8C0B-8D80E8C15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33866</xdr:colOff>
      <xdr:row>3</xdr:row>
      <xdr:rowOff>25400</xdr:rowOff>
    </xdr:from>
    <xdr:to>
      <xdr:col>6</xdr:col>
      <xdr:colOff>761999</xdr:colOff>
      <xdr:row>6</xdr:row>
      <xdr:rowOff>245532</xdr:rowOff>
    </xdr:to>
    <xdr:graphicFrame macro="">
      <xdr:nvGraphicFramePr>
        <xdr:cNvPr id="3" name="Chart 2">
          <a:extLst>
            <a:ext uri="{FF2B5EF4-FFF2-40B4-BE49-F238E27FC236}">
              <a16:creationId xmlns:a16="http://schemas.microsoft.com/office/drawing/2014/main" id="{BFFB6DBF-0625-45EC-89A6-36D81F856B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42333</xdr:colOff>
      <xdr:row>3</xdr:row>
      <xdr:rowOff>16934</xdr:rowOff>
    </xdr:from>
    <xdr:to>
      <xdr:col>18</xdr:col>
      <xdr:colOff>558800</xdr:colOff>
      <xdr:row>6</xdr:row>
      <xdr:rowOff>254000</xdr:rowOff>
    </xdr:to>
    <xdr:graphicFrame macro="">
      <xdr:nvGraphicFramePr>
        <xdr:cNvPr id="4" name="Chart 3">
          <a:extLst>
            <a:ext uri="{FF2B5EF4-FFF2-40B4-BE49-F238E27FC236}">
              <a16:creationId xmlns:a16="http://schemas.microsoft.com/office/drawing/2014/main" id="{0315FA2A-3EAB-4B33-AC1D-9E85A18E43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33866</xdr:colOff>
      <xdr:row>13</xdr:row>
      <xdr:rowOff>25400</xdr:rowOff>
    </xdr:from>
    <xdr:to>
      <xdr:col>6</xdr:col>
      <xdr:colOff>787399</xdr:colOff>
      <xdr:row>19</xdr:row>
      <xdr:rowOff>254000</xdr:rowOff>
    </xdr:to>
    <xdr:graphicFrame macro="">
      <xdr:nvGraphicFramePr>
        <xdr:cNvPr id="5" name="Chart 4">
          <a:extLst>
            <a:ext uri="{FF2B5EF4-FFF2-40B4-BE49-F238E27FC236}">
              <a16:creationId xmlns:a16="http://schemas.microsoft.com/office/drawing/2014/main" id="{42925337-B2CE-46CE-BAA8-1E5B4F923D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42333</xdr:colOff>
      <xdr:row>9</xdr:row>
      <xdr:rowOff>50800</xdr:rowOff>
    </xdr:from>
    <xdr:to>
      <xdr:col>12</xdr:col>
      <xdr:colOff>753535</xdr:colOff>
      <xdr:row>19</xdr:row>
      <xdr:rowOff>262466</xdr:rowOff>
    </xdr:to>
    <xdr:graphicFrame macro="">
      <xdr:nvGraphicFramePr>
        <xdr:cNvPr id="6" name="Chart 5">
          <a:extLst>
            <a:ext uri="{FF2B5EF4-FFF2-40B4-BE49-F238E27FC236}">
              <a16:creationId xmlns:a16="http://schemas.microsoft.com/office/drawing/2014/main" id="{3CCCBC74-27D8-4E36-8795-5804CD9D7D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33867</xdr:colOff>
      <xdr:row>12</xdr:row>
      <xdr:rowOff>75362</xdr:rowOff>
    </xdr:from>
    <xdr:to>
      <xdr:col>18</xdr:col>
      <xdr:colOff>552660</xdr:colOff>
      <xdr:row>19</xdr:row>
      <xdr:rowOff>270932</xdr:rowOff>
    </xdr:to>
    <xdr:graphicFrame macro="">
      <xdr:nvGraphicFramePr>
        <xdr:cNvPr id="7" name="Chart 6">
          <a:extLst>
            <a:ext uri="{FF2B5EF4-FFF2-40B4-BE49-F238E27FC236}">
              <a16:creationId xmlns:a16="http://schemas.microsoft.com/office/drawing/2014/main" id="{9061FD0D-ADF2-4D0E-AB7B-CDC962C039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42334</xdr:colOff>
      <xdr:row>20</xdr:row>
      <xdr:rowOff>25400</xdr:rowOff>
    </xdr:from>
    <xdr:to>
      <xdr:col>18</xdr:col>
      <xdr:colOff>546948</xdr:colOff>
      <xdr:row>24</xdr:row>
      <xdr:rowOff>262467</xdr:rowOff>
    </xdr:to>
    <xdr:graphicFrame macro="">
      <xdr:nvGraphicFramePr>
        <xdr:cNvPr id="8" name="Chart 7">
          <a:extLst>
            <a:ext uri="{FF2B5EF4-FFF2-40B4-BE49-F238E27FC236}">
              <a16:creationId xmlns:a16="http://schemas.microsoft.com/office/drawing/2014/main" id="{91A098B5-3C93-4792-951F-9F99DBA3BF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8467</xdr:colOff>
      <xdr:row>20</xdr:row>
      <xdr:rowOff>25400</xdr:rowOff>
    </xdr:from>
    <xdr:to>
      <xdr:col>8</xdr:col>
      <xdr:colOff>778935</xdr:colOff>
      <xdr:row>24</xdr:row>
      <xdr:rowOff>245533</xdr:rowOff>
    </xdr:to>
    <xdr:graphicFrame macro="">
      <xdr:nvGraphicFramePr>
        <xdr:cNvPr id="9" name="Chart 8">
          <a:extLst>
            <a:ext uri="{FF2B5EF4-FFF2-40B4-BE49-F238E27FC236}">
              <a16:creationId xmlns:a16="http://schemas.microsoft.com/office/drawing/2014/main" id="{ADC3EA1D-FA51-4BFB-AFA4-5260C3952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33866</xdr:colOff>
      <xdr:row>20</xdr:row>
      <xdr:rowOff>25400</xdr:rowOff>
    </xdr:from>
    <xdr:to>
      <xdr:col>4</xdr:col>
      <xdr:colOff>753533</xdr:colOff>
      <xdr:row>24</xdr:row>
      <xdr:rowOff>262466</xdr:rowOff>
    </xdr:to>
    <mc:AlternateContent xmlns:mc="http://schemas.openxmlformats.org/markup-compatibility/2006">
      <mc:Choice xmlns:cx2="http://schemas.microsoft.com/office/drawing/2015/10/21/chartex" Requires="cx2">
        <xdr:graphicFrame macro="">
          <xdr:nvGraphicFramePr>
            <xdr:cNvPr id="10" name="Chart 9">
              <a:extLst>
                <a:ext uri="{FF2B5EF4-FFF2-40B4-BE49-F238E27FC236}">
                  <a16:creationId xmlns:a16="http://schemas.microsoft.com/office/drawing/2014/main" id="{2E864F54-654B-47BD-BD9D-D324B74D0BF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40546" y="5146040"/>
              <a:ext cx="3142827" cy="139530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19</xdr:col>
      <xdr:colOff>8562</xdr:colOff>
      <xdr:row>1</xdr:row>
      <xdr:rowOff>8562</xdr:rowOff>
    </xdr:from>
    <xdr:to>
      <xdr:col>21</xdr:col>
      <xdr:colOff>273978</xdr:colOff>
      <xdr:row>13</xdr:row>
      <xdr:rowOff>8562</xdr:rowOff>
    </xdr:to>
    <mc:AlternateContent xmlns:mc="http://schemas.openxmlformats.org/markup-compatibility/2006">
      <mc:Choice xmlns:a14="http://schemas.microsoft.com/office/drawing/2010/main" Requires="a14">
        <xdr:graphicFrame macro="">
          <xdr:nvGraphicFramePr>
            <xdr:cNvPr id="13" name="Employee Name 1">
              <a:extLst>
                <a:ext uri="{FF2B5EF4-FFF2-40B4-BE49-F238E27FC236}">
                  <a16:creationId xmlns:a16="http://schemas.microsoft.com/office/drawing/2014/main" id="{AEE65ACF-FFFB-4696-9246-12BC94D63852}"/>
                </a:ext>
              </a:extLst>
            </xdr:cNvPr>
            <xdr:cNvGraphicFramePr/>
          </xdr:nvGraphicFramePr>
          <xdr:xfrm>
            <a:off x="0" y="0"/>
            <a:ext cx="0" cy="0"/>
          </xdr:xfrm>
          <a:graphic>
            <a:graphicData uri="http://schemas.microsoft.com/office/drawing/2010/slicer">
              <sle:slicer xmlns:sle="http://schemas.microsoft.com/office/drawing/2010/slicer" name="Employee Name 1"/>
            </a:graphicData>
          </a:graphic>
        </xdr:graphicFrame>
      </mc:Choice>
      <mc:Fallback>
        <xdr:sp macro="" textlink="">
          <xdr:nvSpPr>
            <xdr:cNvPr id="0" name=""/>
            <xdr:cNvSpPr>
              <a:spLocks noTextEdit="1"/>
            </xdr:cNvSpPr>
          </xdr:nvSpPr>
          <xdr:spPr>
            <a:xfrm>
              <a:off x="14366697" y="59933"/>
              <a:ext cx="1481191" cy="304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0</xdr:colOff>
      <xdr:row>1</xdr:row>
      <xdr:rowOff>160020</xdr:rowOff>
    </xdr:from>
    <xdr:to>
      <xdr:col>6</xdr:col>
      <xdr:colOff>0</xdr:colOff>
      <xdr:row>15</xdr:row>
      <xdr:rowOff>66675</xdr:rowOff>
    </xdr:to>
    <mc:AlternateContent xmlns:mc="http://schemas.openxmlformats.org/markup-compatibility/2006">
      <mc:Choice xmlns:a14="http://schemas.microsoft.com/office/drawing/2010/main" Requires="a14">
        <xdr:graphicFrame macro="">
          <xdr:nvGraphicFramePr>
            <xdr:cNvPr id="3" name="Employee Name">
              <a:extLst>
                <a:ext uri="{FF2B5EF4-FFF2-40B4-BE49-F238E27FC236}">
                  <a16:creationId xmlns:a16="http://schemas.microsoft.com/office/drawing/2014/main" id="{9505D9D9-973A-81B8-4A4A-F36A9378F2EA}"/>
                </a:ext>
              </a:extLst>
            </xdr:cNvPr>
            <xdr:cNvGraphicFramePr/>
          </xdr:nvGraphicFramePr>
          <xdr:xfrm>
            <a:off x="0" y="0"/>
            <a:ext cx="0" cy="0"/>
          </xdr:xfrm>
          <a:graphic>
            <a:graphicData uri="http://schemas.microsoft.com/office/drawing/2010/slicer">
              <sle:slicer xmlns:sle="http://schemas.microsoft.com/office/drawing/2010/slicer" name="Employee Name"/>
            </a:graphicData>
          </a:graphic>
        </xdr:graphicFrame>
      </mc:Choice>
      <mc:Fallback>
        <xdr:sp macro="" textlink="">
          <xdr:nvSpPr>
            <xdr:cNvPr id="0" name=""/>
            <xdr:cNvSpPr>
              <a:spLocks noTextEdit="1"/>
            </xdr:cNvSpPr>
          </xdr:nvSpPr>
          <xdr:spPr>
            <a:xfrm>
              <a:off x="2247900" y="3429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59267</xdr:colOff>
      <xdr:row>3</xdr:row>
      <xdr:rowOff>50800</xdr:rowOff>
    </xdr:from>
    <xdr:to>
      <xdr:col>12</xdr:col>
      <xdr:colOff>753535</xdr:colOff>
      <xdr:row>6</xdr:row>
      <xdr:rowOff>262465</xdr:rowOff>
    </xdr:to>
    <xdr:graphicFrame macro="">
      <xdr:nvGraphicFramePr>
        <xdr:cNvPr id="2" name="Chart 1">
          <a:extLst>
            <a:ext uri="{FF2B5EF4-FFF2-40B4-BE49-F238E27FC236}">
              <a16:creationId xmlns:a16="http://schemas.microsoft.com/office/drawing/2014/main" id="{79A184C4-026F-4036-86B4-6511580C6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33866</xdr:colOff>
      <xdr:row>3</xdr:row>
      <xdr:rowOff>25400</xdr:rowOff>
    </xdr:from>
    <xdr:to>
      <xdr:col>6</xdr:col>
      <xdr:colOff>761999</xdr:colOff>
      <xdr:row>6</xdr:row>
      <xdr:rowOff>245532</xdr:rowOff>
    </xdr:to>
    <xdr:graphicFrame macro="">
      <xdr:nvGraphicFramePr>
        <xdr:cNvPr id="3" name="Chart 2">
          <a:extLst>
            <a:ext uri="{FF2B5EF4-FFF2-40B4-BE49-F238E27FC236}">
              <a16:creationId xmlns:a16="http://schemas.microsoft.com/office/drawing/2014/main" id="{A4BD3C3B-D116-42AF-8DA5-6A2AC14D0D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42333</xdr:colOff>
      <xdr:row>3</xdr:row>
      <xdr:rowOff>16934</xdr:rowOff>
    </xdr:from>
    <xdr:to>
      <xdr:col>18</xdr:col>
      <xdr:colOff>558800</xdr:colOff>
      <xdr:row>6</xdr:row>
      <xdr:rowOff>254000</xdr:rowOff>
    </xdr:to>
    <xdr:graphicFrame macro="">
      <xdr:nvGraphicFramePr>
        <xdr:cNvPr id="4" name="Chart 3">
          <a:extLst>
            <a:ext uri="{FF2B5EF4-FFF2-40B4-BE49-F238E27FC236}">
              <a16:creationId xmlns:a16="http://schemas.microsoft.com/office/drawing/2014/main" id="{D7F45B17-018E-4A5C-9F03-53856E2C62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33866</xdr:colOff>
      <xdr:row>13</xdr:row>
      <xdr:rowOff>25400</xdr:rowOff>
    </xdr:from>
    <xdr:to>
      <xdr:col>6</xdr:col>
      <xdr:colOff>787399</xdr:colOff>
      <xdr:row>19</xdr:row>
      <xdr:rowOff>254000</xdr:rowOff>
    </xdr:to>
    <xdr:graphicFrame macro="">
      <xdr:nvGraphicFramePr>
        <xdr:cNvPr id="5" name="Chart 4">
          <a:extLst>
            <a:ext uri="{FF2B5EF4-FFF2-40B4-BE49-F238E27FC236}">
              <a16:creationId xmlns:a16="http://schemas.microsoft.com/office/drawing/2014/main" id="{DC56FF58-3BD9-46C7-A140-E2C0AA9CD1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42333</xdr:colOff>
      <xdr:row>9</xdr:row>
      <xdr:rowOff>50800</xdr:rowOff>
    </xdr:from>
    <xdr:to>
      <xdr:col>12</xdr:col>
      <xdr:colOff>753535</xdr:colOff>
      <xdr:row>19</xdr:row>
      <xdr:rowOff>262466</xdr:rowOff>
    </xdr:to>
    <xdr:graphicFrame macro="">
      <xdr:nvGraphicFramePr>
        <xdr:cNvPr id="6" name="Chart 5">
          <a:extLst>
            <a:ext uri="{FF2B5EF4-FFF2-40B4-BE49-F238E27FC236}">
              <a16:creationId xmlns:a16="http://schemas.microsoft.com/office/drawing/2014/main" id="{0725EC85-66A8-4180-8704-F61A9BDD23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33867</xdr:colOff>
      <xdr:row>12</xdr:row>
      <xdr:rowOff>127000</xdr:rowOff>
    </xdr:from>
    <xdr:to>
      <xdr:col>18</xdr:col>
      <xdr:colOff>558801</xdr:colOff>
      <xdr:row>19</xdr:row>
      <xdr:rowOff>270932</xdr:rowOff>
    </xdr:to>
    <xdr:graphicFrame macro="">
      <xdr:nvGraphicFramePr>
        <xdr:cNvPr id="7" name="Chart 6">
          <a:extLst>
            <a:ext uri="{FF2B5EF4-FFF2-40B4-BE49-F238E27FC236}">
              <a16:creationId xmlns:a16="http://schemas.microsoft.com/office/drawing/2014/main" id="{D076E300-5829-4581-B058-2DBF0BAC76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42334</xdr:colOff>
      <xdr:row>20</xdr:row>
      <xdr:rowOff>25400</xdr:rowOff>
    </xdr:from>
    <xdr:to>
      <xdr:col>18</xdr:col>
      <xdr:colOff>546948</xdr:colOff>
      <xdr:row>24</xdr:row>
      <xdr:rowOff>262467</xdr:rowOff>
    </xdr:to>
    <xdr:graphicFrame macro="">
      <xdr:nvGraphicFramePr>
        <xdr:cNvPr id="8" name="Chart 7">
          <a:extLst>
            <a:ext uri="{FF2B5EF4-FFF2-40B4-BE49-F238E27FC236}">
              <a16:creationId xmlns:a16="http://schemas.microsoft.com/office/drawing/2014/main" id="{BB5F1B4A-7E7E-4C84-9FBA-8982C39215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8467</xdr:colOff>
      <xdr:row>20</xdr:row>
      <xdr:rowOff>25400</xdr:rowOff>
    </xdr:from>
    <xdr:to>
      <xdr:col>8</xdr:col>
      <xdr:colOff>778935</xdr:colOff>
      <xdr:row>24</xdr:row>
      <xdr:rowOff>245533</xdr:rowOff>
    </xdr:to>
    <xdr:graphicFrame macro="">
      <xdr:nvGraphicFramePr>
        <xdr:cNvPr id="11" name="Chart 10">
          <a:extLst>
            <a:ext uri="{FF2B5EF4-FFF2-40B4-BE49-F238E27FC236}">
              <a16:creationId xmlns:a16="http://schemas.microsoft.com/office/drawing/2014/main" id="{35877D43-2001-495D-A19D-A258E2E97A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33866</xdr:colOff>
      <xdr:row>20</xdr:row>
      <xdr:rowOff>25400</xdr:rowOff>
    </xdr:from>
    <xdr:to>
      <xdr:col>4</xdr:col>
      <xdr:colOff>753533</xdr:colOff>
      <xdr:row>24</xdr:row>
      <xdr:rowOff>262466</xdr:rowOff>
    </xdr:to>
    <mc:AlternateContent xmlns:mc="http://schemas.openxmlformats.org/markup-compatibility/2006">
      <mc:Choice xmlns:cx2="http://schemas.microsoft.com/office/drawing/2015/10/21/chartex" Requires="cx2">
        <xdr:graphicFrame macro="">
          <xdr:nvGraphicFramePr>
            <xdr:cNvPr id="13" name="Chart 12">
              <a:extLst>
                <a:ext uri="{FF2B5EF4-FFF2-40B4-BE49-F238E27FC236}">
                  <a16:creationId xmlns:a16="http://schemas.microsoft.com/office/drawing/2014/main" id="{76AA5BC5-5DD1-42C2-BAFE-9C45274EE78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40546" y="5146040"/>
              <a:ext cx="3142827" cy="139530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7620</xdr:colOff>
      <xdr:row>8</xdr:row>
      <xdr:rowOff>148590</xdr:rowOff>
    </xdr:from>
    <xdr:to>
      <xdr:col>5</xdr:col>
      <xdr:colOff>358140</xdr:colOff>
      <xdr:row>18</xdr:row>
      <xdr:rowOff>129540</xdr:rowOff>
    </xdr:to>
    <xdr:graphicFrame macro="">
      <xdr:nvGraphicFramePr>
        <xdr:cNvPr id="2" name="Chart 1">
          <a:extLst>
            <a:ext uri="{FF2B5EF4-FFF2-40B4-BE49-F238E27FC236}">
              <a16:creationId xmlns:a16="http://schemas.microsoft.com/office/drawing/2014/main" id="{8D0C86E8-B2DF-A23B-2741-287A5007ED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7620</xdr:colOff>
      <xdr:row>4</xdr:row>
      <xdr:rowOff>41910</xdr:rowOff>
    </xdr:from>
    <xdr:to>
      <xdr:col>8</xdr:col>
      <xdr:colOff>502920</xdr:colOff>
      <xdr:row>13</xdr:row>
      <xdr:rowOff>76200</xdr:rowOff>
    </xdr:to>
    <xdr:graphicFrame macro="">
      <xdr:nvGraphicFramePr>
        <xdr:cNvPr id="2" name="Chart 1">
          <a:extLst>
            <a:ext uri="{FF2B5EF4-FFF2-40B4-BE49-F238E27FC236}">
              <a16:creationId xmlns:a16="http://schemas.microsoft.com/office/drawing/2014/main" id="{2E938568-852E-D1BD-6DEE-A3304EFA90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510540</xdr:colOff>
      <xdr:row>3</xdr:row>
      <xdr:rowOff>3810</xdr:rowOff>
    </xdr:from>
    <xdr:to>
      <xdr:col>8</xdr:col>
      <xdr:colOff>335280</xdr:colOff>
      <xdr:row>11</xdr:row>
      <xdr:rowOff>7620</xdr:rowOff>
    </xdr:to>
    <xdr:graphicFrame macro="">
      <xdr:nvGraphicFramePr>
        <xdr:cNvPr id="2" name="Chart 1">
          <a:extLst>
            <a:ext uri="{FF2B5EF4-FFF2-40B4-BE49-F238E27FC236}">
              <a16:creationId xmlns:a16="http://schemas.microsoft.com/office/drawing/2014/main" id="{973DE36C-F9E2-1989-3B0C-70D3C1CD2A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38100</xdr:colOff>
      <xdr:row>0</xdr:row>
      <xdr:rowOff>171450</xdr:rowOff>
    </xdr:from>
    <xdr:to>
      <xdr:col>13</xdr:col>
      <xdr:colOff>342900</xdr:colOff>
      <xdr:row>15</xdr:row>
      <xdr:rowOff>30480</xdr:rowOff>
    </xdr:to>
    <xdr:graphicFrame macro="">
      <xdr:nvGraphicFramePr>
        <xdr:cNvPr id="2" name="Chart 1">
          <a:extLst>
            <a:ext uri="{FF2B5EF4-FFF2-40B4-BE49-F238E27FC236}">
              <a16:creationId xmlns:a16="http://schemas.microsoft.com/office/drawing/2014/main" id="{11A9A552-CFAB-07A8-F3C5-585E31182A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350520</xdr:colOff>
      <xdr:row>0</xdr:row>
      <xdr:rowOff>64770</xdr:rowOff>
    </xdr:from>
    <xdr:to>
      <xdr:col>14</xdr:col>
      <xdr:colOff>335280</xdr:colOff>
      <xdr:row>14</xdr:row>
      <xdr:rowOff>171450</xdr:rowOff>
    </xdr:to>
    <xdr:graphicFrame macro="">
      <xdr:nvGraphicFramePr>
        <xdr:cNvPr id="2" name="Chart 1">
          <a:extLst>
            <a:ext uri="{FF2B5EF4-FFF2-40B4-BE49-F238E27FC236}">
              <a16:creationId xmlns:a16="http://schemas.microsoft.com/office/drawing/2014/main" id="{FE394312-25AA-52F0-5391-BD1A9A7546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1699260</xdr:colOff>
      <xdr:row>17</xdr:row>
      <xdr:rowOff>80010</xdr:rowOff>
    </xdr:from>
    <xdr:to>
      <xdr:col>15</xdr:col>
      <xdr:colOff>289560</xdr:colOff>
      <xdr:row>32</xdr:row>
      <xdr:rowOff>64770</xdr:rowOff>
    </xdr:to>
    <xdr:graphicFrame macro="">
      <xdr:nvGraphicFramePr>
        <xdr:cNvPr id="3" name="Chart 2">
          <a:extLst>
            <a:ext uri="{FF2B5EF4-FFF2-40B4-BE49-F238E27FC236}">
              <a16:creationId xmlns:a16="http://schemas.microsoft.com/office/drawing/2014/main" id="{B2A2A927-D1D8-1580-5910-30E2F923B9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563880</xdr:colOff>
      <xdr:row>21</xdr:row>
      <xdr:rowOff>3810</xdr:rowOff>
    </xdr:from>
    <xdr:to>
      <xdr:col>7</xdr:col>
      <xdr:colOff>944880</xdr:colOff>
      <xdr:row>36</xdr:row>
      <xdr:rowOff>3810</xdr:rowOff>
    </xdr:to>
    <mc:AlternateContent xmlns:mc="http://schemas.openxmlformats.org/markup-compatibility/2006">
      <mc:Choice xmlns:cx2="http://schemas.microsoft.com/office/drawing/2015/10/21/chartex" Requires="cx2">
        <xdr:graphicFrame macro="">
          <xdr:nvGraphicFramePr>
            <xdr:cNvPr id="5" name="Chart 4">
              <a:extLst>
                <a:ext uri="{FF2B5EF4-FFF2-40B4-BE49-F238E27FC236}">
                  <a16:creationId xmlns:a16="http://schemas.microsoft.com/office/drawing/2014/main" id="{D86A8D1A-E593-6B85-8A41-D313AB8905E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916680" y="393573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967740</xdr:colOff>
      <xdr:row>11</xdr:row>
      <xdr:rowOff>80010</xdr:rowOff>
    </xdr:from>
    <xdr:to>
      <xdr:col>7</xdr:col>
      <xdr:colOff>1150620</xdr:colOff>
      <xdr:row>19</xdr:row>
      <xdr:rowOff>144780</xdr:rowOff>
    </xdr:to>
    <xdr:graphicFrame macro="">
      <xdr:nvGraphicFramePr>
        <xdr:cNvPr id="6" name="Chart 5">
          <a:extLst>
            <a:ext uri="{FF2B5EF4-FFF2-40B4-BE49-F238E27FC236}">
              <a16:creationId xmlns:a16="http://schemas.microsoft.com/office/drawing/2014/main" id="{53532E78-9E36-F6B3-4CE3-9D8A010333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480060</xdr:colOff>
      <xdr:row>2</xdr:row>
      <xdr:rowOff>95250</xdr:rowOff>
    </xdr:from>
    <xdr:to>
      <xdr:col>14</xdr:col>
      <xdr:colOff>175260</xdr:colOff>
      <xdr:row>17</xdr:row>
      <xdr:rowOff>95250</xdr:rowOff>
    </xdr:to>
    <xdr:graphicFrame macro="">
      <xdr:nvGraphicFramePr>
        <xdr:cNvPr id="2" name="Chart 1">
          <a:extLst>
            <a:ext uri="{FF2B5EF4-FFF2-40B4-BE49-F238E27FC236}">
              <a16:creationId xmlns:a16="http://schemas.microsoft.com/office/drawing/2014/main" id="{9C1391BA-61FF-F6D4-A916-3666357471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22860</xdr:colOff>
      <xdr:row>5</xdr:row>
      <xdr:rowOff>15240</xdr:rowOff>
    </xdr:from>
    <xdr:to>
      <xdr:col>3</xdr:col>
      <xdr:colOff>624840</xdr:colOff>
      <xdr:row>13</xdr:row>
      <xdr:rowOff>175260</xdr:rowOff>
    </xdr:to>
    <xdr:graphicFrame macro="">
      <xdr:nvGraphicFramePr>
        <xdr:cNvPr id="2" name="Chart 1">
          <a:extLst>
            <a:ext uri="{FF2B5EF4-FFF2-40B4-BE49-F238E27FC236}">
              <a16:creationId xmlns:a16="http://schemas.microsoft.com/office/drawing/2014/main" id="{703163A6-4F95-4DA9-9950-B9A377515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647700</xdr:colOff>
      <xdr:row>5</xdr:row>
      <xdr:rowOff>7620</xdr:rowOff>
    </xdr:from>
    <xdr:to>
      <xdr:col>7</xdr:col>
      <xdr:colOff>464820</xdr:colOff>
      <xdr:row>14</xdr:row>
      <xdr:rowOff>0</xdr:rowOff>
    </xdr:to>
    <xdr:graphicFrame macro="">
      <xdr:nvGraphicFramePr>
        <xdr:cNvPr id="3" name="Chart 2">
          <a:extLst>
            <a:ext uri="{FF2B5EF4-FFF2-40B4-BE49-F238E27FC236}">
              <a16:creationId xmlns:a16="http://schemas.microsoft.com/office/drawing/2014/main" id="{9C8E6FFB-289B-4285-A500-8B7A82886E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502920</xdr:colOff>
      <xdr:row>5</xdr:row>
      <xdr:rowOff>7620</xdr:rowOff>
    </xdr:from>
    <xdr:to>
      <xdr:col>12</xdr:col>
      <xdr:colOff>0</xdr:colOff>
      <xdr:row>13</xdr:row>
      <xdr:rowOff>175260</xdr:rowOff>
    </xdr:to>
    <xdr:graphicFrame macro="">
      <xdr:nvGraphicFramePr>
        <xdr:cNvPr id="4" name="Chart 3">
          <a:extLst>
            <a:ext uri="{FF2B5EF4-FFF2-40B4-BE49-F238E27FC236}">
              <a16:creationId xmlns:a16="http://schemas.microsoft.com/office/drawing/2014/main" id="{CE401F20-3DC9-49F5-9B81-202A39F3CD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20</xdr:row>
      <xdr:rowOff>0</xdr:rowOff>
    </xdr:from>
    <xdr:to>
      <xdr:col>3</xdr:col>
      <xdr:colOff>556260</xdr:colOff>
      <xdr:row>31</xdr:row>
      <xdr:rowOff>129540</xdr:rowOff>
    </xdr:to>
    <xdr:graphicFrame macro="">
      <xdr:nvGraphicFramePr>
        <xdr:cNvPr id="5" name="Chart 4">
          <a:extLst>
            <a:ext uri="{FF2B5EF4-FFF2-40B4-BE49-F238E27FC236}">
              <a16:creationId xmlns:a16="http://schemas.microsoft.com/office/drawing/2014/main" id="{5F0E8B33-1FBF-43B7-8962-0500C5CDE8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617220</xdr:colOff>
      <xdr:row>16</xdr:row>
      <xdr:rowOff>114300</xdr:rowOff>
    </xdr:from>
    <xdr:to>
      <xdr:col>7</xdr:col>
      <xdr:colOff>723900</xdr:colOff>
      <xdr:row>31</xdr:row>
      <xdr:rowOff>175260</xdr:rowOff>
    </xdr:to>
    <xdr:graphicFrame macro="">
      <xdr:nvGraphicFramePr>
        <xdr:cNvPr id="7" name="Chart 6">
          <a:extLst>
            <a:ext uri="{FF2B5EF4-FFF2-40B4-BE49-F238E27FC236}">
              <a16:creationId xmlns:a16="http://schemas.microsoft.com/office/drawing/2014/main" id="{8EFDC6BD-4A61-4F13-9839-41662069E4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762000</xdr:colOff>
      <xdr:row>19</xdr:row>
      <xdr:rowOff>38100</xdr:rowOff>
    </xdr:from>
    <xdr:to>
      <xdr:col>12</xdr:col>
      <xdr:colOff>228600</xdr:colOff>
      <xdr:row>31</xdr:row>
      <xdr:rowOff>30480</xdr:rowOff>
    </xdr:to>
    <xdr:graphicFrame macro="">
      <xdr:nvGraphicFramePr>
        <xdr:cNvPr id="8" name="Chart 7">
          <a:extLst>
            <a:ext uri="{FF2B5EF4-FFF2-40B4-BE49-F238E27FC236}">
              <a16:creationId xmlns:a16="http://schemas.microsoft.com/office/drawing/2014/main" id="{A5C0DA23-E491-473D-8327-F83CC79BCB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an Gope" refreshedDate="45044.852709837964" backgroundQuery="1" createdVersion="8" refreshedVersion="8" minRefreshableVersion="3" recordCount="0" supportSubquery="1" supportAdvancedDrill="1" xr:uid="{7B81E2BE-547D-467F-9FE1-3C16D84F9C56}">
  <cacheSource type="external" connectionId="8"/>
  <cacheFields count="1">
    <cacheField name="[Individual Budget].[Employee Name].[Employee Name]" caption="Employee Name" numFmtId="0" hierarchy="25" level="1">
      <sharedItems count="10">
        <s v="Anil Tailor"/>
        <s v="Ankita Shah"/>
        <s v="Divya Dhingra"/>
        <s v="Neel Jain"/>
        <s v="Nishant Sharma"/>
        <s v="Ritesh Sharma"/>
        <s v="Shloka Shelat"/>
        <s v="Shobhit Agarwal"/>
        <s v="Vaibhav K Thaker"/>
        <s v="Vidit Shah"/>
      </sharedItems>
    </cacheField>
  </cacheFields>
  <cacheHierarchies count="96">
    <cacheHierarchy uniqueName="[Brokerage].[client_name]" caption="client_name" attribute="1" defaultMemberUniqueName="[Brokerage].[client_name].[All]" allUniqueName="[Brokerage].[client_name].[All]" dimensionUniqueName="[Brokerage]" displayFolder="" count="2" memberValueDatatype="130" unbalanced="0"/>
    <cacheHierarchy uniqueName="[Brokerage].[policy_number]" caption="policy_number" attribute="1" defaultMemberUniqueName="[Brokerage].[policy_number].[All]" allUniqueName="[Brokerage].[policy_number].[All]" dimensionUniqueName="[Brokerage]" displayFolder="" count="2" memberValueDatatype="130" unbalanced="0"/>
    <cacheHierarchy uniqueName="[Brokerage].[policy_status]" caption="policy_status" attribute="1" defaultMemberUniqueName="[Brokerage].[policy_status].[All]" allUniqueName="[Brokerage].[policy_status].[All]" dimensionUniqueName="[Brokerage]" displayFolder="" count="2" memberValueDatatype="130" unbalanced="0"/>
    <cacheHierarchy uniqueName="[Brokerage].[policy_start_date]" caption="policy_start_date" attribute="1" time="1" defaultMemberUniqueName="[Brokerage].[policy_start_date].[All]" allUniqueName="[Brokerage].[policy_start_date].[All]" dimensionUniqueName="[Brokerage]" displayFolder="" count="2" memberValueDatatype="7" unbalanced="0"/>
    <cacheHierarchy uniqueName="[Brokerage].[policy_end_date]" caption="policy_end_date" attribute="1" time="1" defaultMemberUniqueName="[Brokerage].[policy_end_date].[All]" allUniqueName="[Brokerage].[policy_end_date].[All]" dimensionUniqueName="[Brokerage]" displayFolder="" count="2" memberValueDatatype="7" unbalanced="0"/>
    <cacheHierarchy uniqueName="[Brokerage].[product_group]" caption="product_group" attribute="1" defaultMemberUniqueName="[Brokerage].[product_group].[All]" allUniqueName="[Brokerage].[product_group].[All]" dimensionUniqueName="[Brokerage]" displayFolder="" count="2" memberValueDatatype="130" unbalanced="0"/>
    <cacheHierarchy uniqueName="[Brokerage].[Account Executive]" caption="Account Executive" attribute="1" defaultMemberUniqueName="[Brokerage].[Account Executive].[All]" allUniqueName="[Brokerage].[Account Executive].[All]" dimensionUniqueName="[Brokerage]" displayFolder="" count="2" memberValueDatatype="130" unbalanced="0"/>
    <cacheHierarchy uniqueName="[Brokerage].[branch_name]" caption="branch_name" attribute="1" defaultMemberUniqueName="[Brokerage].[branch_name].[All]" allUniqueName="[Brokerage].[branch_name].[All]" dimensionUniqueName="[Brokerage]" displayFolder="" count="2" memberValueDatatype="130" unbalanced="0"/>
    <cacheHierarchy uniqueName="[Brokerage].[solution_group]" caption="solution_group" attribute="1" defaultMemberUniqueName="[Brokerage].[solution_group].[All]" allUniqueName="[Brokerage].[solution_group].[All]" dimensionUniqueName="[Brokerage]" displayFolder="" count="2"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cacheHierarchy uniqueName="[Brokerage].[Amount]" caption="Amount" attribute="1" defaultMemberUniqueName="[Brokerage].[Amount].[All]" allUniqueName="[Brokerage].[Amount].[All]" dimensionUniqueName="[Brokerage]" displayFolder="" count="2" memberValueDatatype="5" unbalanced="0"/>
    <cacheHierarchy uniqueName="[Brokerage].[income_due_date]" caption="income_due_date" attribute="1" time="1" defaultMemberUniqueName="[Brokerage].[income_due_date].[All]" allUniqueName="[Brokerage].[income_due_date].[All]" dimensionUniqueName="[Brokerage]" displayFolder="" count="2"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2" memberValueDatatype="130" unbalanced="0"/>
    <cacheHierarchy uniqueName="[Brokerage].[renewal_status]" caption="renewal_status" attribute="1" defaultMemberUniqueName="[Brokerage].[renewal_status].[All]" allUniqueName="[Brokerage].[renewal_status].[All]" dimensionUniqueName="[Brokerage]" displayFolder="" count="2" memberValueDatatype="130" unbalanced="0"/>
    <cacheHierarchy uniqueName="[Brokerage].[lapse_reason]" caption="lapse_reason" attribute="1" defaultMemberUniqueName="[Brokerage].[lapse_reason].[All]" allUniqueName="[Brokerage].[lapse_reason].[All]" dimensionUniqueName="[Brokerage]" displayFolder="" count="2" memberValueDatatype="130" unbalanced="0"/>
    <cacheHierarchy uniqueName="[Brokerage].[last_updated_date]" caption="last_updated_date" attribute="1" time="1" defaultMemberUniqueName="[Brokerage].[last_updated_date].[All]" allUniqueName="[Brokerage].[last_updated_date].[All]" dimensionUniqueName="[Brokerage]" displayFolder="" count="2" memberValueDatatype="7" unbalanced="0"/>
    <cacheHierarchy uniqueName="[Fees].[client_name]" caption="client_name" attribute="1" defaultMemberUniqueName="[Fees].[client_name].[All]" allUniqueName="[Fees].[client_name].[All]" dimensionUniqueName="[Fees]" displayFolder="" count="2" memberValueDatatype="130" unbalanced="0"/>
    <cacheHierarchy uniqueName="[Fees].[branch_name]" caption="branch_name" attribute="1" defaultMemberUniqueName="[Fees].[branch_name].[All]" allUniqueName="[Fees].[branch_name].[All]" dimensionUniqueName="[Fees]" displayFolder="" count="2" memberValueDatatype="130" unbalanced="0"/>
    <cacheHierarchy uniqueName="[Fees].[solution_group]" caption="solution_group" attribute="1" defaultMemberUniqueName="[Fees].[solution_group].[All]" allUniqueName="[Fees].[solution_group].[All]" dimensionUniqueName="[Fees]" displayFolder="" count="2" memberValueDatatype="130" unbalanced="0"/>
    <cacheHierarchy uniqueName="[Fees].[Account Executive]" caption="Account Executive" attribute="1" defaultMemberUniqueName="[Fees].[Account Executive].[All]" allUniqueName="[Fees].[Account Executive].[All]" dimensionUniqueName="[Fees]" displayFolder="" count="2" memberValueDatatype="130" unbalanced="0"/>
    <cacheHierarchy uniqueName="[Fees].[income_class]" caption="income_class" attribute="1" defaultMemberUniqueName="[Fees].[income_class].[All]" allUniqueName="[Fees].[income_class].[All]" dimensionUniqueName="[Fees]" displayFolder="" count="2" memberValueDatatype="130" unbalanced="0"/>
    <cacheHierarchy uniqueName="[Fees].[Amount]" caption="Amount" attribute="1" defaultMemberUniqueName="[Fees].[Amount].[All]" allUniqueName="[Fees].[Amount].[All]" dimensionUniqueName="[Fees]" displayFolder="" count="2" memberValueDatatype="20" unbalanced="0"/>
    <cacheHierarchy uniqueName="[Fees].[income_due_date]" caption="income_due_date" attribute="1" time="1" defaultMemberUniqueName="[Fees].[income_due_date].[All]" allUniqueName="[Fees].[income_due_date].[All]" dimensionUniqueName="[Fees]" displayFolder="" count="2" memberValueDatatype="7" unbalanced="0"/>
    <cacheHierarchy uniqueName="[Fees].[revenue_transaction_type]" caption="revenue_transaction_type" attribute="1" defaultMemberUniqueName="[Fees].[revenue_transaction_type].[All]" allUniqueName="[Fees].[revenue_transaction_type].[All]" dimensionUniqueName="[Fees]" displayFolder="" count="2" memberValueDatatype="130" unbalanced="0"/>
    <cacheHierarchy uniqueName="[Individual Budget].[Branch]" caption="Branch" attribute="1" defaultMemberUniqueName="[Individual Budget].[Branch].[All]" allUniqueName="[Individual Budget].[Branch].[All]" dimensionUniqueName="[Individual Budget]" displayFolder="" count="2" memberValueDatatype="130" unbalanced="0"/>
    <cacheHierarchy uniqueName="[Individual Budget].[Employee Name]" caption="Employee Name" attribute="1" defaultMemberUniqueName="[Individual Budget].[Employee Name].[All]" allUniqueName="[Individual Budget].[Employee Name].[All]" dimensionUniqueName="[Individual Budget]" displayFolder="" count="2" memberValueDatatype="130" unbalanced="0">
      <fieldsUsage count="2">
        <fieldUsage x="-1"/>
        <fieldUsage x="0"/>
      </fieldsUsage>
    </cacheHierarchy>
    <cacheHierarchy uniqueName="[Individual Budget].[New Role2]" caption="New Role2" attribute="1" defaultMemberUniqueName="[Individual Budget].[New Role2].[All]" allUniqueName="[Individual Budget].[New Role2].[All]" dimensionUniqueName="[Individual Budget]" displayFolder="" count="2" memberValueDatatype="130" unbalanced="0"/>
    <cacheHierarchy uniqueName="[Individual Budget].[New Budget]" caption="New Budget" attribute="1" defaultMemberUniqueName="[Individual Budget].[New Budget].[All]" allUniqueName="[Individual Budget].[New Budget].[All]" dimensionUniqueName="[Individual Budget]" displayFolder="" count="2"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2"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2" memberValueDatatype="20" unbalanced="0"/>
    <cacheHierarchy uniqueName="[Invoice].[invoice_number]" caption="invoice_number" attribute="1" defaultMemberUniqueName="[Invoice].[invoice_number].[All]" allUniqueName="[Invoice].[invoice_number].[All]" dimensionUniqueName="[Invoice]" displayFolder="" count="2" memberValueDatatype="20" unbalanced="0"/>
    <cacheHierarchy uniqueName="[Invoice].[invoice_date]" caption="invoice_date" attribute="1" time="1" defaultMemberUniqueName="[Invoice].[invoice_date].[All]" allUniqueName="[Invoice].[invoice_date].[All]" dimensionUniqueName="[Invoice]" displayFolder="" count="2"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2" memberValueDatatype="130" unbalanced="0"/>
    <cacheHierarchy uniqueName="[Invoice].[branch_name]" caption="branch_name" attribute="1" defaultMemberUniqueName="[Invoice].[branch_name].[All]" allUniqueName="[Invoice].[branch_name].[All]" dimensionUniqueName="[Invoice]" displayFolder="" count="2" memberValueDatatype="130" unbalanced="0"/>
    <cacheHierarchy uniqueName="[Invoice].[solution_group]" caption="solution_group" attribute="1" defaultMemberUniqueName="[Invoice].[solution_group].[All]" allUniqueName="[Invoice].[solution_group].[All]" dimensionUniqueName="[Invoice]" displayFolder="" count="2" memberValueDatatype="130" unbalanced="0"/>
    <cacheHierarchy uniqueName="[Invoice].[Account Executive]" caption="Account Executive" attribute="1" defaultMemberUniqueName="[Invoice].[Account Executive].[All]" allUniqueName="[Invoice].[Account Executive].[All]" dimensionUniqueName="[Invoice]" displayFolder="" count="2" memberValueDatatype="130" unbalanced="0"/>
    <cacheHierarchy uniqueName="[Invoice].[income_class]" caption="income_class" attribute="1" defaultMemberUniqueName="[Invoice].[income_class].[All]" allUniqueName="[Invoice].[income_class].[All]" dimensionUniqueName="[Invoice]" displayFolder="" count="2" memberValueDatatype="130" unbalanced="0"/>
    <cacheHierarchy uniqueName="[Invoice].[client_name]" caption="client_name" attribute="1" defaultMemberUniqueName="[Invoice].[client_name].[All]" allUniqueName="[Invoice].[client_name].[All]" dimensionUniqueName="[Invoice]" displayFolder="" count="2" memberValueDatatype="130" unbalanced="0"/>
    <cacheHierarchy uniqueName="[Invoice].[policy_number]" caption="policy_number" attribute="1" defaultMemberUniqueName="[Invoice].[policy_number].[All]" allUniqueName="[Invoice].[policy_number].[All]" dimensionUniqueName="[Invoice]" displayFolder="" count="2" memberValueDatatype="130" unbalanced="0"/>
    <cacheHierarchy uniqueName="[Invoice].[Amount]" caption="Amount" attribute="1" defaultMemberUniqueName="[Invoice].[Amount].[All]" allUniqueName="[Invoice].[Amount].[All]" dimensionUniqueName="[Invoice]" displayFolder="" count="2" memberValueDatatype="20" unbalanced="0"/>
    <cacheHierarchy uniqueName="[Invoice].[income_due_date]" caption="income_due_date" attribute="1" time="1" defaultMemberUniqueName="[Invoice].[income_due_date].[All]" allUniqueName="[Invoice].[income_due_date].[All]" dimensionUniqueName="[Invoice]" displayFolder="" count="2" memberValueDatatype="7" unbalanced="0"/>
    <cacheHierarchy uniqueName="[Meeting].[Account Executive]" caption="Account Executive" attribute="1" defaultMemberUniqueName="[Meeting].[Account Executive].[All]" allUniqueName="[Meeting].[Account Executive].[All]" dimensionUniqueName="[Meeting]" displayFolder="" count="2" memberValueDatatype="130" unbalanced="0"/>
    <cacheHierarchy uniqueName="[Meeting].[branch_name]" caption="branch_name" attribute="1" defaultMemberUniqueName="[Meeting].[branch_name].[All]" allUniqueName="[Meeting].[branch_name].[All]" dimensionUniqueName="[Meeting]" displayFolder="" count="2" memberValueDatatype="130" unbalanced="0"/>
    <cacheHierarchy uniqueName="[Meeting].[global_attendees]" caption="global_attendees" attribute="1" defaultMemberUniqueName="[Meeting].[global_attendees].[All]" allUniqueName="[Meeting].[global_attendees].[All]" dimensionUniqueName="[Meeting]" displayFolder="" count="2" memberValueDatatype="130" unbalanced="0"/>
    <cacheHierarchy uniqueName="[Meeting].[meeting_date]" caption="meeting_date" attribute="1" time="1" defaultMemberUniqueName="[Meeting].[meeting_date].[All]" allUniqueName="[Meeting].[meeting_date].[All]" dimensionUniqueName="[Meeting]" displayFolder="" count="2" memberValueDatatype="7" unbalanced="0"/>
    <cacheHierarchy uniqueName="[Meeting].[meeting_date (Year)]" caption="meeting_date (Year)" attribute="1" defaultMemberUniqueName="[Meeting].[meeting_date (Year)].[All]" allUniqueName="[Meeting].[meeting_date (Year)].[All]" dimensionUniqueName="[Meeting]" displayFolder="" count="2" memberValueDatatype="130" unbalanced="0"/>
    <cacheHierarchy uniqueName="[Meeting].[meeting_date (Quarter)]" caption="meeting_date (Quarter)" attribute="1" defaultMemberUniqueName="[Meeting].[meeting_date (Quarter)].[All]" allUniqueName="[Meeting].[meeting_date (Quarter)].[All]" dimensionUniqueName="[Meeting]" displayFolder="" count="2" memberValueDatatype="130" unbalanced="0"/>
    <cacheHierarchy uniqueName="[Meeting].[meeting_date (Month)]" caption="meeting_date (Month)" attribute="1" defaultMemberUniqueName="[Meeting].[meeting_date (Month)].[All]" allUniqueName="[Meeting].[meeting_date (Month)].[All]" dimensionUniqueName="[Meeting]" displayFolder="" count="2" memberValueDatatype="130" unbalanced="0"/>
    <cacheHierarchy uniqueName="[Oppurtunity].[opportunity_name]" caption="opportunity_name" attribute="1" defaultMemberUniqueName="[Oppurtunity].[opportunity_name].[All]" allUniqueName="[Oppurtunity].[opportunity_name].[All]" dimensionUniqueName="[Oppurtunity]" displayFolder="" count="2" memberValueDatatype="130" unbalanced="0"/>
    <cacheHierarchy uniqueName="[Oppurtunity].[opportunity_id]" caption="opportunity_id" attribute="1" defaultMemberUniqueName="[Oppurtunity].[opportunity_id].[All]" allUniqueName="[Oppurtunity].[opportunity_id].[All]" dimensionUniqueName="[Oppurtunity]" displayFolder="" count="2" memberValueDatatype="130" unbalanced="0"/>
    <cacheHierarchy uniqueName="[Oppurtunity].[Account Executive]" caption="Account Executive" attribute="1" defaultMemberUniqueName="[Oppurtunity].[Account Executive].[All]" allUniqueName="[Oppurtunity].[Account Executive].[All]" dimensionUniqueName="[Oppurtunity]" displayFolder="" count="2" memberValueDatatype="130" unbalanced="0"/>
    <cacheHierarchy uniqueName="[Oppurtunity].[premium_amount]" caption="premium_amount" attribute="1" defaultMemberUniqueName="[Oppurtunity].[premium_amount].[All]" allUniqueName="[Oppurtunity].[premium_amount].[All]" dimensionUniqueName="[Oppurtunity]" displayFolder="" count="2" memberValueDatatype="20" unbalanced="0"/>
    <cacheHierarchy uniqueName="[Oppurtunity].[revenue_amount]" caption="revenue_amount" attribute="1" defaultMemberUniqueName="[Oppurtunity].[revenue_amount].[All]" allUniqueName="[Oppurtunity].[revenue_amount].[All]" dimensionUniqueName="[Oppurtunity]" displayFolder="" count="2" memberValueDatatype="20" unbalanced="0"/>
    <cacheHierarchy uniqueName="[Oppurtunity].[closing_date]" caption="closing_date" attribute="1" time="1" defaultMemberUniqueName="[Oppurtunity].[closing_date].[All]" allUniqueName="[Oppurtunity].[closing_date].[All]" dimensionUniqueName="[Oppurtunity]" displayFolder="" count="2" memberValueDatatype="7" unbalanced="0"/>
    <cacheHierarchy uniqueName="[Oppurtunity].[stage]" caption="stage" attribute="1" defaultMemberUniqueName="[Oppurtunity].[stage].[All]" allUniqueName="[Oppurtunity].[stage].[All]" dimensionUniqueName="[Oppurtunity]" displayFolder="" count="2" memberValueDatatype="130" unbalanced="0"/>
    <cacheHierarchy uniqueName="[Oppurtunity].[branch]" caption="branch" attribute="1" defaultMemberUniqueName="[Oppurtunity].[branch].[All]" allUniqueName="[Oppurtunity].[branch].[All]" dimensionUniqueName="[Oppurtunity]" displayFolder="" count="2" memberValueDatatype="130" unbalanced="0"/>
    <cacheHierarchy uniqueName="[Oppurtunity].[specialty]" caption="specialty" attribute="1" defaultMemberUniqueName="[Oppurtunity].[specialty].[All]" allUniqueName="[Oppurtunity].[specialty].[All]" dimensionUniqueName="[Oppurtunity]" displayFolder="" count="2" memberValueDatatype="130" unbalanced="0"/>
    <cacheHierarchy uniqueName="[Oppurtunity].[product_group]" caption="product_group" attribute="1" defaultMemberUniqueName="[Oppurtunity].[product_group].[All]" allUniqueName="[Oppurtunity].[product_group].[All]" dimensionUniqueName="[Oppurtunity]" displayFolder="" count="2" memberValueDatatype="130" unbalanced="0"/>
    <cacheHierarchy uniqueName="[Oppurtunity].[product_sub_group]" caption="product_sub_group" attribute="1" defaultMemberUniqueName="[Oppurtunity].[product_sub_group].[All]" allUniqueName="[Oppurtunity].[product_sub_group].[All]" dimensionUniqueName="[Oppurtunity]" displayFolder="" count="2" memberValueDatatype="130" unbalanced="0"/>
    <cacheHierarchy uniqueName="[Oppurtunity].[risk_details]" caption="risk_details" attribute="1" defaultMemberUniqueName="[Oppurtunity].[risk_details].[All]" allUniqueName="[Oppurtunity].[risk_details].[All]" dimensionUniqueName="[Oppurtunity]" displayFolder="" count="2" memberValueDatatype="130" unbalanced="0"/>
    <cacheHierarchy uniqueName="[Oppurtunity].[Opp Status]" caption="Opp Status" attribute="1" defaultMemberUniqueName="[Oppurtunity].[Opp Status].[All]" allUniqueName="[Oppurtunity].[Opp Status].[All]" dimensionUniqueName="[Oppurtunity]" displayFolder="" count="2" memberValueDatatype="130" unbalanced="0"/>
    <cacheHierarchy uniqueName="[Place Achivement].[client_name]" caption="client_name" attribute="1" defaultMemberUniqueName="[Place Achivement].[client_name].[All]" allUniqueName="[Place Achivement].[client_name].[All]" dimensionUniqueName="[Place Achivement]" displayFolder="" count="2" memberValueDatatype="130" unbalanced="0"/>
    <cacheHierarchy uniqueName="[Place Achivement].[policy_number]" caption="policy_number" attribute="1" defaultMemberUniqueName="[Place Achivement].[policy_number].[All]" allUniqueName="[Place Achivement].[policy_number].[All]" dimensionUniqueName="[Place Achivement]" displayFolder="" count="2" memberValueDatatype="130" unbalanced="0"/>
    <cacheHierarchy uniqueName="[Place Achivement].[policy_status]" caption="policy_status" attribute="1" defaultMemberUniqueName="[Place Achivement].[policy_status].[All]" allUniqueName="[Place Achivement].[policy_status].[All]" dimensionUniqueName="[Place Achivement]" displayFolder="" count="2" memberValueDatatype="130" unbalanced="0"/>
    <cacheHierarchy uniqueName="[Place Achivement].[policy_start_date]" caption="policy_start_date" attribute="1" time="1" defaultMemberUniqueName="[Place Achivement].[policy_start_date].[All]" allUniqueName="[Place Achivement].[policy_start_date].[All]" dimensionUniqueName="[Place Achivement]" displayFolder="" count="2" memberValueDatatype="7" unbalanced="0"/>
    <cacheHierarchy uniqueName="[Place Achivement].[policy_end_date]" caption="policy_end_date" attribute="1" time="1" defaultMemberUniqueName="[Place Achivement].[policy_end_date].[All]" allUniqueName="[Place Achivement].[policy_end_date].[All]" dimensionUniqueName="[Place Achivement]" displayFolder="" count="2" memberValueDatatype="7" unbalanced="0"/>
    <cacheHierarchy uniqueName="[Place Achivement].[product_group]" caption="product_group" attribute="1" defaultMemberUniqueName="[Place Achivement].[product_group].[All]" allUniqueName="[Place Achivement].[product_group].[All]" dimensionUniqueName="[Place Achivement]" displayFolder="" count="2" memberValueDatatype="130" unbalanced="0"/>
    <cacheHierarchy uniqueName="[Place Achivement].[Account Executive]" caption="Account Executive" attribute="1" defaultMemberUniqueName="[Place Achivement].[Account Executive].[All]" allUniqueName="[Place Achivement].[Account Executive].[All]" dimensionUniqueName="[Place Achivement]" displayFolder="" count="2" memberValueDatatype="130" unbalanced="0"/>
    <cacheHierarchy uniqueName="[Place Achivement].[branch_name]" caption="branch_name" attribute="1" defaultMemberUniqueName="[Place Achivement].[branch_name].[All]" allUniqueName="[Place Achivement].[branch_name].[All]" dimensionUniqueName="[Place Achivement]" displayFolder="" count="2" memberValueDatatype="130" unbalanced="0"/>
    <cacheHierarchy uniqueName="[Place Achivement].[solution_group]" caption="solution_group" attribute="1" defaultMemberUniqueName="[Place Achivement].[solution_group].[All]" allUniqueName="[Place Achivement].[solution_group].[All]" dimensionUniqueName="[Place Achivement]" displayFolder="" count="2" memberValueDatatype="130" unbalanced="0"/>
    <cacheHierarchy uniqueName="[Place Achivement].[income_class]" caption="income_class" attribute="1" defaultMemberUniqueName="[Place Achivement].[income_class].[All]" allUniqueName="[Place Achivement].[income_class].[All]" dimensionUniqueName="[Place Achivement]" displayFolder="" count="2" memberValueDatatype="130" unbalanced="0"/>
    <cacheHierarchy uniqueName="[Place Achivement].[Amount]" caption="Amount" attribute="1" defaultMemberUniqueName="[Place Achivement].[Amount].[All]" allUniqueName="[Place Achivement].[Amount].[All]" dimensionUniqueName="[Place Achivement]" displayFolder="" count="2" memberValueDatatype="5" unbalanced="0"/>
    <cacheHierarchy uniqueName="[Place Achivement].[income_due_date]" caption="income_due_date" attribute="1" time="1" defaultMemberUniqueName="[Place Achivement].[income_due_date].[All]" allUniqueName="[Place Achivement].[income_due_date].[All]" dimensionUniqueName="[Place Achivement]" displayFolder="" count="2" memberValueDatatype="7" unbalanced="0"/>
    <cacheHierarchy uniqueName="[Place Achivement].[revenue_transaction_type]" caption="revenue_transaction_type" attribute="1" defaultMemberUniqueName="[Place Achivement].[revenue_transaction_type].[All]" allUniqueName="[Place Achivement].[revenue_transaction_type].[All]" dimensionUniqueName="[Place Achivement]" displayFolder="" count="2" memberValueDatatype="130" unbalanced="0"/>
    <cacheHierarchy uniqueName="[Place Achivement].[renewal_status]" caption="renewal_status" attribute="1" defaultMemberUniqueName="[Place Achivement].[renewal_status].[All]" allUniqueName="[Place Achivement].[renewal_status].[All]" dimensionUniqueName="[Place Achivement]" displayFolder="" count="2" memberValueDatatype="130" unbalanced="0"/>
    <cacheHierarchy uniqueName="[Place Achivement].[lapse_reason]" caption="lapse_reason" attribute="1" defaultMemberUniqueName="[Place Achivement].[lapse_reason].[All]" allUniqueName="[Place Achivement].[lapse_reason].[All]" dimensionUniqueName="[Place Achivement]" displayFolder="" count="2" memberValueDatatype="130" unbalanced="0"/>
    <cacheHierarchy uniqueName="[Place Achivement].[last_updated_date]" caption="last_updated_date" attribute="1" time="1" defaultMemberUniqueName="[Place Achivement].[last_updated_date].[All]" allUniqueName="[Place Achivement].[last_updated_date].[All]" dimensionUniqueName="[Place Achivement]" displayFolder="" count="2" memberValueDatatype="7" unbalanced="0"/>
    <cacheHierarchy uniqueName="[Meeting].[meeting_date (Month Index)]" caption="meeting_date (Month Index)" attribute="1" defaultMemberUniqueName="[Meeting].[meeting_date (Month Index)].[All]" allUniqueName="[Meeting].[meeting_date (Month Index)].[All]" dimensionUniqueName="[Meeting]" displayFolder="" count="2"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Oppurtunity]" caption="__XL_Count Oppurtunity" measure="1" displayFolder="" measureGroup="Oppurtunity" count="0" hidden="1"/>
    <cacheHierarchy uniqueName="[Measures].[__XL_Count Place Achivement]" caption="__XL_Count Place Achivement" measure="1" displayFolder="" measureGroup="Place Achivement" count="0" hidden="1"/>
    <cacheHierarchy uniqueName="[Measures].[__No measures defined]" caption="__No measures defined" measure="1" displayFolder="" count="0" hidden="1"/>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28"/>
        </ext>
      </extLst>
    </cacheHierarchy>
    <cacheHierarchy uniqueName="[Measures].[Sum of New Budget]" caption="Sum of New Budget" measure="1" displayFolder="" measureGroup="Individual Budget" count="0" hidden="1">
      <extLst>
        <ext xmlns:x15="http://schemas.microsoft.com/office/spreadsheetml/2010/11/main" uri="{B97F6D7D-B522-45F9-BDA1-12C45D357490}">
          <x15:cacheHierarchy aggregatedColumn="27"/>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29"/>
        </ext>
      </extLst>
    </cacheHierarchy>
    <cacheHierarchy uniqueName="[Measures].[Sum of Amount]" caption="Sum of Amount" measure="1" displayFolder="" measureGroup="Place Achivement" count="0" hidden="1">
      <extLst>
        <ext xmlns:x15="http://schemas.microsoft.com/office/spreadsheetml/2010/11/main" uri="{B97F6D7D-B522-45F9-BDA1-12C45D357490}">
          <x15:cacheHierarchy aggregatedColumn="71"/>
        </ext>
      </extLst>
    </cacheHierarchy>
    <cacheHierarchy uniqueName="[Measures].[Sum of Amount 2]" caption="Sum of Amount 2" measure="1" displayFolder="" measureGroup="Invoice" count="0" hidden="1">
      <extLst>
        <ext xmlns:x15="http://schemas.microsoft.com/office/spreadsheetml/2010/11/main" uri="{B97F6D7D-B522-45F9-BDA1-12C45D357490}">
          <x15:cacheHierarchy aggregatedColumn="39"/>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36"/>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44"/>
        </ext>
      </extLst>
    </cacheHierarchy>
    <cacheHierarchy uniqueName="[Measures].[Count of opportunity_name]" caption="Count of opportunity_name" measure="1" displayFolder="" measureGroup="Oppurtunity" count="0" hidden="1">
      <extLst>
        <ext xmlns:x15="http://schemas.microsoft.com/office/spreadsheetml/2010/11/main" uri="{B97F6D7D-B522-45F9-BDA1-12C45D357490}">
          <x15:cacheHierarchy aggregatedColumn="48"/>
        </ext>
      </extLst>
    </cacheHierarchy>
    <cacheHierarchy uniqueName="[Measures].[Sum of revenue_amount]" caption="Sum of revenue_amount" measure="1" displayFolder="" measureGroup="Oppurtunity" count="0" hidden="1">
      <extLst>
        <ext xmlns:x15="http://schemas.microsoft.com/office/spreadsheetml/2010/11/main" uri="{B97F6D7D-B522-45F9-BDA1-12C45D357490}">
          <x15:cacheHierarchy aggregatedColumn="52"/>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1"/>
        </ext>
      </extLst>
    </cacheHierarchy>
  </cacheHierarchies>
  <kpis count="0"/>
  <dimensions count="8">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uniqueName="[Meeting]" caption="Meeting"/>
    <dimension name="Oppurtunity" uniqueName="[Oppurtunity]" caption="Oppurtunity"/>
    <dimension name="Place Achivement" uniqueName="[Place Achivement]" caption="Place Achivement"/>
  </dimensions>
  <measureGroups count="7">
    <measureGroup name="Brokerage" caption="Brokerage"/>
    <measureGroup name="Fees" caption="Fees"/>
    <measureGroup name="Individual Budget" caption="Individual Budget"/>
    <measureGroup name="Invoice" caption="Invoice"/>
    <measureGroup name="Meeting" caption="Meeting"/>
    <measureGroup name="Oppurtunity" caption="Oppurtunity"/>
    <measureGroup name="Place Achivement" caption="Place Achivement"/>
  </measureGroups>
  <maps count="11">
    <map measureGroup="0" dimension="0"/>
    <map measureGroup="1" dimension="1"/>
    <map measureGroup="2" dimension="2"/>
    <map measureGroup="3" dimension="2"/>
    <map measureGroup="3" dimension="3"/>
    <map measureGroup="4" dimension="2"/>
    <map measureGroup="4" dimension="5"/>
    <map measureGroup="5" dimension="2"/>
    <map measureGroup="5" dimension="6"/>
    <map measureGroup="6" dimension="2"/>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an Gope" refreshedDate="45044.852713773151" backgroundQuery="1" createdVersion="8" refreshedVersion="8" minRefreshableVersion="3" recordCount="0" supportSubquery="1" supportAdvancedDrill="1" xr:uid="{97BA1E01-DC1A-460B-B172-A1810BB5490B}">
  <cacheSource type="external" connectionId="8"/>
  <cacheFields count="3">
    <cacheField name="[Oppurtunity].[stage].[stage]" caption="stage" numFmtId="0" hierarchy="54" level="1">
      <sharedItems count="3">
        <s v="Negotiate"/>
        <s v="Propose Solution"/>
        <s v="Qualify Opportunity"/>
      </sharedItems>
    </cacheField>
    <cacheField name="[Measures].[Sum of revenue_amount]" caption="Sum of revenue_amount" numFmtId="0" hierarchy="94" level="32767"/>
    <cacheField name="[Individual Budget].[Employee Name].[Employee Name]" caption="Employee Name" numFmtId="0" hierarchy="25" level="1">
      <sharedItems containsSemiMixedTypes="0" containsNonDate="0" containsString="0"/>
    </cacheField>
  </cacheFields>
  <cacheHierarchies count="96">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Employee Name]" caption="Employee Name" attribute="1" defaultMemberUniqueName="[Individual Budget].[Employee Name].[All]" allUniqueName="[Individual Budget].[Employee Name].[All]" dimensionUniqueName="[Individual Budget]" displayFolder="" count="2" memberValueDatatype="130" unbalanced="0">
      <fieldsUsage count="2">
        <fieldUsage x="-1"/>
        <fieldUsage x="2"/>
      </fieldsUsage>
    </cacheHierarchy>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urtunity].[opportunity_name]" caption="opportunity_name" attribute="1" defaultMemberUniqueName="[Oppurtunity].[opportunity_name].[All]" allUniqueName="[Oppurtunity].[opportunity_name].[All]" dimensionUniqueName="[Oppurtunity]" displayFolder="" count="0" memberValueDatatype="130" unbalanced="0"/>
    <cacheHierarchy uniqueName="[Oppurtunity].[opportunity_id]" caption="opportunity_id" attribute="1" defaultMemberUniqueName="[Oppurtunity].[opportunity_id].[All]" allUniqueName="[Oppurtunity].[opportunity_id].[All]" dimensionUniqueName="[Oppurtunity]" displayFolder="" count="0" memberValueDatatype="130" unbalanced="0"/>
    <cacheHierarchy uniqueName="[Oppurtunity].[Account Executive]" caption="Account Executive" attribute="1" defaultMemberUniqueName="[Oppurtunity].[Account Executive].[All]" allUniqueName="[Oppurtunity].[Account Executive].[All]" dimensionUniqueName="[Oppurtunity]" displayFolder="" count="0" memberValueDatatype="130" unbalanced="0"/>
    <cacheHierarchy uniqueName="[Oppurtunity].[premium_amount]" caption="premium_amount" attribute="1" defaultMemberUniqueName="[Oppurtunity].[premium_amount].[All]" allUniqueName="[Oppurtunity].[premium_amount].[All]" dimensionUniqueName="[Oppurtunity]" displayFolder="" count="0" memberValueDatatype="20" unbalanced="0"/>
    <cacheHierarchy uniqueName="[Oppurtunity].[revenue_amount]" caption="revenue_amount" attribute="1" defaultMemberUniqueName="[Oppurtunity].[revenue_amount].[All]" allUniqueName="[Oppurtunity].[revenue_amount].[All]" dimensionUniqueName="[Oppurtunity]" displayFolder="" count="0" memberValueDatatype="20" unbalanced="0"/>
    <cacheHierarchy uniqueName="[Oppurtunity].[closing_date]" caption="closing_date" attribute="1" time="1" defaultMemberUniqueName="[Oppurtunity].[closing_date].[All]" allUniqueName="[Oppurtunity].[closing_date].[All]" dimensionUniqueName="[Oppurtunity]" displayFolder="" count="0" memberValueDatatype="7" unbalanced="0"/>
    <cacheHierarchy uniqueName="[Oppurtunity].[stage]" caption="stage" attribute="1" defaultMemberUniqueName="[Oppurtunity].[stage].[All]" allUniqueName="[Oppurtunity].[stage].[All]" dimensionUniqueName="[Oppurtunity]" displayFolder="" count="2" memberValueDatatype="130" unbalanced="0">
      <fieldsUsage count="2">
        <fieldUsage x="-1"/>
        <fieldUsage x="0"/>
      </fieldsUsage>
    </cacheHierarchy>
    <cacheHierarchy uniqueName="[Oppurtunity].[branch]" caption="branch" attribute="1" defaultMemberUniqueName="[Oppurtunity].[branch].[All]" allUniqueName="[Oppurtunity].[branch].[All]" dimensionUniqueName="[Oppurtunity]" displayFolder="" count="0" memberValueDatatype="130" unbalanced="0"/>
    <cacheHierarchy uniqueName="[Oppurtunity].[specialty]" caption="specialty" attribute="1" defaultMemberUniqueName="[Oppurtunity].[specialty].[All]" allUniqueName="[Oppurtunity].[specialty].[All]" dimensionUniqueName="[Oppurtunity]" displayFolder="" count="0" memberValueDatatype="130" unbalanced="0"/>
    <cacheHierarchy uniqueName="[Oppurtunity].[product_group]" caption="product_group" attribute="1" defaultMemberUniqueName="[Oppurtunity].[product_group].[All]" allUniqueName="[Oppurtunity].[product_group].[All]" dimensionUniqueName="[Oppurtunity]" displayFolder="" count="0" memberValueDatatype="130" unbalanced="0"/>
    <cacheHierarchy uniqueName="[Oppurtunity].[product_sub_group]" caption="product_sub_group" attribute="1" defaultMemberUniqueName="[Oppurtunity].[product_sub_group].[All]" allUniqueName="[Oppurtunity].[product_sub_group].[All]" dimensionUniqueName="[Oppurtunity]" displayFolder="" count="0" memberValueDatatype="130" unbalanced="0"/>
    <cacheHierarchy uniqueName="[Oppurtunity].[risk_details]" caption="risk_details" attribute="1" defaultMemberUniqueName="[Oppurtunity].[risk_details].[All]" allUniqueName="[Oppurtunity].[risk_details].[All]" dimensionUniqueName="[Oppurtunity]" displayFolder="" count="0" memberValueDatatype="130" unbalanced="0"/>
    <cacheHierarchy uniqueName="[Oppurtunity].[Opp Status]" caption="Opp Status" attribute="1" defaultMemberUniqueName="[Oppurtunity].[Opp Status].[All]" allUniqueName="[Oppurtunity].[Opp Status].[All]" dimensionUniqueName="[Oppurtunity]" displayFolder="" count="0" memberValueDatatype="130" unbalanced="0"/>
    <cacheHierarchy uniqueName="[Place Achivement].[client_name]" caption="client_name" attribute="1" defaultMemberUniqueName="[Place Achivement].[client_name].[All]" allUniqueName="[Place Achivement].[client_name].[All]" dimensionUniqueName="[Place Achivement]" displayFolder="" count="0" memberValueDatatype="130" unbalanced="0"/>
    <cacheHierarchy uniqueName="[Place Achivement].[policy_number]" caption="policy_number" attribute="1" defaultMemberUniqueName="[Place Achivement].[policy_number].[All]" allUniqueName="[Place Achivement].[policy_number].[All]" dimensionUniqueName="[Place Achivement]" displayFolder="" count="0" memberValueDatatype="130" unbalanced="0"/>
    <cacheHierarchy uniqueName="[Place Achivement].[policy_status]" caption="policy_status" attribute="1" defaultMemberUniqueName="[Place Achivement].[policy_status].[All]" allUniqueName="[Place Achivement].[policy_status].[All]" dimensionUniqueName="[Place Achivement]" displayFolder="" count="0" memberValueDatatype="130" unbalanced="0"/>
    <cacheHierarchy uniqueName="[Place Achivement].[policy_start_date]" caption="policy_start_date" attribute="1" time="1" defaultMemberUniqueName="[Place Achivement].[policy_start_date].[All]" allUniqueName="[Place Achivement].[policy_start_date].[All]" dimensionUniqueName="[Place Achivement]" displayFolder="" count="0" memberValueDatatype="7" unbalanced="0"/>
    <cacheHierarchy uniqueName="[Place Achivement].[policy_end_date]" caption="policy_end_date" attribute="1" time="1" defaultMemberUniqueName="[Place Achivement].[policy_end_date].[All]" allUniqueName="[Place Achivement].[policy_end_date].[All]" dimensionUniqueName="[Place Achivement]" displayFolder="" count="0" memberValueDatatype="7" unbalanced="0"/>
    <cacheHierarchy uniqueName="[Place Achivement].[product_group]" caption="product_group" attribute="1" defaultMemberUniqueName="[Place Achivement].[product_group].[All]" allUniqueName="[Place Achivement].[product_group].[All]" dimensionUniqueName="[Place Achivement]" displayFolder="" count="0" memberValueDatatype="130" unbalanced="0"/>
    <cacheHierarchy uniqueName="[Place Achivement].[Account Executive]" caption="Account Executive" attribute="1" defaultMemberUniqueName="[Place Achivement].[Account Executive].[All]" allUniqueName="[Place Achivement].[Account Executive].[All]" dimensionUniqueName="[Place Achivement]" displayFolder="" count="0" memberValueDatatype="130" unbalanced="0"/>
    <cacheHierarchy uniqueName="[Place Achivement].[branch_name]" caption="branch_name" attribute="1" defaultMemberUniqueName="[Place Achivement].[branch_name].[All]" allUniqueName="[Place Achivement].[branch_name].[All]" dimensionUniqueName="[Place Achivement]" displayFolder="" count="0" memberValueDatatype="130" unbalanced="0"/>
    <cacheHierarchy uniqueName="[Place Achivement].[solution_group]" caption="solution_group" attribute="1" defaultMemberUniqueName="[Place Achivement].[solution_group].[All]" allUniqueName="[Place Achivement].[solution_group].[All]" dimensionUniqueName="[Place Achivement]" displayFolder="" count="0" memberValueDatatype="130" unbalanced="0"/>
    <cacheHierarchy uniqueName="[Place Achivement].[income_class]" caption="income_class" attribute="1" defaultMemberUniqueName="[Place Achivement].[income_class].[All]" allUniqueName="[Place Achivement].[income_class].[All]" dimensionUniqueName="[Place Achivement]" displayFolder="" count="0" memberValueDatatype="130" unbalanced="0"/>
    <cacheHierarchy uniqueName="[Place Achivement].[Amount]" caption="Amount" attribute="1" defaultMemberUniqueName="[Place Achivement].[Amount].[All]" allUniqueName="[Place Achivement].[Amount].[All]" dimensionUniqueName="[Place Achivement]" displayFolder="" count="0" memberValueDatatype="5" unbalanced="0"/>
    <cacheHierarchy uniqueName="[Place Achivement].[income_due_date]" caption="income_due_date" attribute="1" time="1" defaultMemberUniqueName="[Place Achivement].[income_due_date].[All]" allUniqueName="[Place Achivement].[income_due_date].[All]" dimensionUniqueName="[Place Achivement]" displayFolder="" count="0" memberValueDatatype="7" unbalanced="0"/>
    <cacheHierarchy uniqueName="[Place Achivement].[revenue_transaction_type]" caption="revenue_transaction_type" attribute="1" defaultMemberUniqueName="[Place Achivement].[revenue_transaction_type].[All]" allUniqueName="[Place Achivement].[revenue_transaction_type].[All]" dimensionUniqueName="[Place Achivement]" displayFolder="" count="0" memberValueDatatype="130" unbalanced="0"/>
    <cacheHierarchy uniqueName="[Place Achivement].[renewal_status]" caption="renewal_status" attribute="1" defaultMemberUniqueName="[Place Achivement].[renewal_status].[All]" allUniqueName="[Place Achivement].[renewal_status].[All]" dimensionUniqueName="[Place Achivement]" displayFolder="" count="0" memberValueDatatype="130" unbalanced="0"/>
    <cacheHierarchy uniqueName="[Place Achivement].[lapse_reason]" caption="lapse_reason" attribute="1" defaultMemberUniqueName="[Place Achivement].[lapse_reason].[All]" allUniqueName="[Place Achivement].[lapse_reason].[All]" dimensionUniqueName="[Place Achivement]" displayFolder="" count="0" memberValueDatatype="130" unbalanced="0"/>
    <cacheHierarchy uniqueName="[Place Achivement].[last_updated_date]" caption="last_updated_date" attribute="1" time="1" defaultMemberUniqueName="[Place Achivement].[last_updated_date].[All]" allUniqueName="[Place Achivement].[last_updated_date].[All]" dimensionUniqueName="[Place Achivement]" displayFolder="" count="0" memberValueDatatype="7" unbalanced="0"/>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Oppurtunity]" caption="__XL_Count Oppurtunity" measure="1" displayFolder="" measureGroup="Oppurtunity" count="0" hidden="1"/>
    <cacheHierarchy uniqueName="[Measures].[__XL_Count Place Achivement]" caption="__XL_Count Place Achivement" measure="1" displayFolder="" measureGroup="Place Achivement" count="0" hidden="1"/>
    <cacheHierarchy uniqueName="[Measures].[__No measures defined]" caption="__No measures defined" measure="1" displayFolder="" count="0" hidden="1"/>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28"/>
        </ext>
      </extLst>
    </cacheHierarchy>
    <cacheHierarchy uniqueName="[Measures].[Sum of New Budget]" caption="Sum of New Budget" measure="1" displayFolder="" measureGroup="Individual Budget" count="0" hidden="1">
      <extLst>
        <ext xmlns:x15="http://schemas.microsoft.com/office/spreadsheetml/2010/11/main" uri="{B97F6D7D-B522-45F9-BDA1-12C45D357490}">
          <x15:cacheHierarchy aggregatedColumn="27"/>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29"/>
        </ext>
      </extLst>
    </cacheHierarchy>
    <cacheHierarchy uniqueName="[Measures].[Sum of Amount]" caption="Sum of Amount" measure="1" displayFolder="" measureGroup="Place Achivement" count="0" hidden="1">
      <extLst>
        <ext xmlns:x15="http://schemas.microsoft.com/office/spreadsheetml/2010/11/main" uri="{B97F6D7D-B522-45F9-BDA1-12C45D357490}">
          <x15:cacheHierarchy aggregatedColumn="71"/>
        </ext>
      </extLst>
    </cacheHierarchy>
    <cacheHierarchy uniqueName="[Measures].[Sum of Amount 2]" caption="Sum of Amount 2" measure="1" displayFolder="" measureGroup="Invoice" count="0" hidden="1">
      <extLst>
        <ext xmlns:x15="http://schemas.microsoft.com/office/spreadsheetml/2010/11/main" uri="{B97F6D7D-B522-45F9-BDA1-12C45D357490}">
          <x15:cacheHierarchy aggregatedColumn="39"/>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36"/>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44"/>
        </ext>
      </extLst>
    </cacheHierarchy>
    <cacheHierarchy uniqueName="[Measures].[Count of opportunity_name]" caption="Count of opportunity_name" measure="1" displayFolder="" measureGroup="Oppurtunity" count="0" hidden="1">
      <extLst>
        <ext xmlns:x15="http://schemas.microsoft.com/office/spreadsheetml/2010/11/main" uri="{B97F6D7D-B522-45F9-BDA1-12C45D357490}">
          <x15:cacheHierarchy aggregatedColumn="48"/>
        </ext>
      </extLst>
    </cacheHierarchy>
    <cacheHierarchy uniqueName="[Measures].[Sum of revenue_amount]" caption="Sum of revenue_amount" measure="1" displayFolder="" measureGroup="Oppurtunity" count="0" oneField="1" hidden="1">
      <fieldsUsage count="1">
        <fieldUsage x="1"/>
      </fieldsUsage>
      <extLst>
        <ext xmlns:x15="http://schemas.microsoft.com/office/spreadsheetml/2010/11/main" uri="{B97F6D7D-B522-45F9-BDA1-12C45D357490}">
          <x15:cacheHierarchy aggregatedColumn="52"/>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1"/>
        </ext>
      </extLst>
    </cacheHierarchy>
  </cacheHierarchies>
  <kpis count="0"/>
  <dimensions count="8">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uniqueName="[Meeting]" caption="Meeting"/>
    <dimension name="Oppurtunity" uniqueName="[Oppurtunity]" caption="Oppurtunity"/>
    <dimension name="Place Achivement" uniqueName="[Place Achivement]" caption="Place Achivement"/>
  </dimensions>
  <measureGroups count="7">
    <measureGroup name="Brokerage" caption="Brokerage"/>
    <measureGroup name="Fees" caption="Fees"/>
    <measureGroup name="Individual Budget" caption="Individual Budget"/>
    <measureGroup name="Invoice" caption="Invoice"/>
    <measureGroup name="Meeting" caption="Meeting"/>
    <measureGroup name="Oppurtunity" caption="Oppurtunity"/>
    <measureGroup name="Place Achivement" caption="Place Achivement"/>
  </measureGroups>
  <maps count="11">
    <map measureGroup="0" dimension="0"/>
    <map measureGroup="1" dimension="1"/>
    <map measureGroup="2" dimension="2"/>
    <map measureGroup="3" dimension="2"/>
    <map measureGroup="3" dimension="3"/>
    <map measureGroup="4" dimension="2"/>
    <map measureGroup="4" dimension="5"/>
    <map measureGroup="5" dimension="2"/>
    <map measureGroup="5" dimension="6"/>
    <map measureGroup="6" dimension="2"/>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an Gope" refreshedDate="45044.852714120374" backgroundQuery="1" createdVersion="8" refreshedVersion="8" minRefreshableVersion="3" recordCount="0" supportSubquery="1" supportAdvancedDrill="1" xr:uid="{6F6533C6-9CCE-4500-B27F-9E984B2B012F}">
  <cacheSource type="external" connectionId="8"/>
  <cacheFields count="3">
    <cacheField name="[Oppurtunity].[opportunity_name].[opportunity_name]" caption="opportunity_name" numFmtId="0" hierarchy="48" level="1">
      <sharedItems count="4">
        <s v="CVP GMC"/>
        <s v="DB -Mega Policy"/>
        <s v="EL-Group Mediclaim"/>
        <s v="Fire"/>
      </sharedItems>
    </cacheField>
    <cacheField name="[Measures].[Sum of revenue_amount]" caption="Sum of revenue_amount" numFmtId="0" hierarchy="94" level="32767"/>
    <cacheField name="[Individual Budget].[Employee Name].[Employee Name]" caption="Employee Name" numFmtId="0" hierarchy="25" level="1">
      <sharedItems containsSemiMixedTypes="0" containsNonDate="0" containsString="0"/>
    </cacheField>
  </cacheFields>
  <cacheHierarchies count="96">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Employee Name]" caption="Employee Name" attribute="1" defaultMemberUniqueName="[Individual Budget].[Employee Name].[All]" allUniqueName="[Individual Budget].[Employee Name].[All]" dimensionUniqueName="[Individual Budget]" displayFolder="" count="2" memberValueDatatype="130" unbalanced="0">
      <fieldsUsage count="2">
        <fieldUsage x="-1"/>
        <fieldUsage x="2"/>
      </fieldsUsage>
    </cacheHierarchy>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urtunity].[opportunity_name]" caption="opportunity_name" attribute="1" defaultMemberUniqueName="[Oppurtunity].[opportunity_name].[All]" allUniqueName="[Oppurtunity].[opportunity_name].[All]" dimensionUniqueName="[Oppurtunity]" displayFolder="" count="2" memberValueDatatype="130" unbalanced="0">
      <fieldsUsage count="2">
        <fieldUsage x="-1"/>
        <fieldUsage x="0"/>
      </fieldsUsage>
    </cacheHierarchy>
    <cacheHierarchy uniqueName="[Oppurtunity].[opportunity_id]" caption="opportunity_id" attribute="1" defaultMemberUniqueName="[Oppurtunity].[opportunity_id].[All]" allUniqueName="[Oppurtunity].[opportunity_id].[All]" dimensionUniqueName="[Oppurtunity]" displayFolder="" count="0" memberValueDatatype="130" unbalanced="0"/>
    <cacheHierarchy uniqueName="[Oppurtunity].[Account Executive]" caption="Account Executive" attribute="1" defaultMemberUniqueName="[Oppurtunity].[Account Executive].[All]" allUniqueName="[Oppurtunity].[Account Executive].[All]" dimensionUniqueName="[Oppurtunity]" displayFolder="" count="0" memberValueDatatype="130" unbalanced="0"/>
    <cacheHierarchy uniqueName="[Oppurtunity].[premium_amount]" caption="premium_amount" attribute="1" defaultMemberUniqueName="[Oppurtunity].[premium_amount].[All]" allUniqueName="[Oppurtunity].[premium_amount].[All]" dimensionUniqueName="[Oppurtunity]" displayFolder="" count="0" memberValueDatatype="20" unbalanced="0"/>
    <cacheHierarchy uniqueName="[Oppurtunity].[revenue_amount]" caption="revenue_amount" attribute="1" defaultMemberUniqueName="[Oppurtunity].[revenue_amount].[All]" allUniqueName="[Oppurtunity].[revenue_amount].[All]" dimensionUniqueName="[Oppurtunity]" displayFolder="" count="0" memberValueDatatype="20" unbalanced="0"/>
    <cacheHierarchy uniqueName="[Oppurtunity].[closing_date]" caption="closing_date" attribute="1" time="1" defaultMemberUniqueName="[Oppurtunity].[closing_date].[All]" allUniqueName="[Oppurtunity].[closing_date].[All]" dimensionUniqueName="[Oppurtunity]" displayFolder="" count="0" memberValueDatatype="7" unbalanced="0"/>
    <cacheHierarchy uniqueName="[Oppurtunity].[stage]" caption="stage" attribute="1" defaultMemberUniqueName="[Oppurtunity].[stage].[All]" allUniqueName="[Oppurtunity].[stage].[All]" dimensionUniqueName="[Oppurtunity]" displayFolder="" count="0" memberValueDatatype="130" unbalanced="0"/>
    <cacheHierarchy uniqueName="[Oppurtunity].[branch]" caption="branch" attribute="1" defaultMemberUniqueName="[Oppurtunity].[branch].[All]" allUniqueName="[Oppurtunity].[branch].[All]" dimensionUniqueName="[Oppurtunity]" displayFolder="" count="0" memberValueDatatype="130" unbalanced="0"/>
    <cacheHierarchy uniqueName="[Oppurtunity].[specialty]" caption="specialty" attribute="1" defaultMemberUniqueName="[Oppurtunity].[specialty].[All]" allUniqueName="[Oppurtunity].[specialty].[All]" dimensionUniqueName="[Oppurtunity]" displayFolder="" count="0" memberValueDatatype="130" unbalanced="0"/>
    <cacheHierarchy uniqueName="[Oppurtunity].[product_group]" caption="product_group" attribute="1" defaultMemberUniqueName="[Oppurtunity].[product_group].[All]" allUniqueName="[Oppurtunity].[product_group].[All]" dimensionUniqueName="[Oppurtunity]" displayFolder="" count="0" memberValueDatatype="130" unbalanced="0"/>
    <cacheHierarchy uniqueName="[Oppurtunity].[product_sub_group]" caption="product_sub_group" attribute="1" defaultMemberUniqueName="[Oppurtunity].[product_sub_group].[All]" allUniqueName="[Oppurtunity].[product_sub_group].[All]" dimensionUniqueName="[Oppurtunity]" displayFolder="" count="0" memberValueDatatype="130" unbalanced="0"/>
    <cacheHierarchy uniqueName="[Oppurtunity].[risk_details]" caption="risk_details" attribute="1" defaultMemberUniqueName="[Oppurtunity].[risk_details].[All]" allUniqueName="[Oppurtunity].[risk_details].[All]" dimensionUniqueName="[Oppurtunity]" displayFolder="" count="0" memberValueDatatype="130" unbalanced="0"/>
    <cacheHierarchy uniqueName="[Oppurtunity].[Opp Status]" caption="Opp Status" attribute="1" defaultMemberUniqueName="[Oppurtunity].[Opp Status].[All]" allUniqueName="[Oppurtunity].[Opp Status].[All]" dimensionUniqueName="[Oppurtunity]" displayFolder="" count="0" memberValueDatatype="130" unbalanced="0"/>
    <cacheHierarchy uniqueName="[Place Achivement].[client_name]" caption="client_name" attribute="1" defaultMemberUniqueName="[Place Achivement].[client_name].[All]" allUniqueName="[Place Achivement].[client_name].[All]" dimensionUniqueName="[Place Achivement]" displayFolder="" count="0" memberValueDatatype="130" unbalanced="0"/>
    <cacheHierarchy uniqueName="[Place Achivement].[policy_number]" caption="policy_number" attribute="1" defaultMemberUniqueName="[Place Achivement].[policy_number].[All]" allUniqueName="[Place Achivement].[policy_number].[All]" dimensionUniqueName="[Place Achivement]" displayFolder="" count="0" memberValueDatatype="130" unbalanced="0"/>
    <cacheHierarchy uniqueName="[Place Achivement].[policy_status]" caption="policy_status" attribute="1" defaultMemberUniqueName="[Place Achivement].[policy_status].[All]" allUniqueName="[Place Achivement].[policy_status].[All]" dimensionUniqueName="[Place Achivement]" displayFolder="" count="0" memberValueDatatype="130" unbalanced="0"/>
    <cacheHierarchy uniqueName="[Place Achivement].[policy_start_date]" caption="policy_start_date" attribute="1" time="1" defaultMemberUniqueName="[Place Achivement].[policy_start_date].[All]" allUniqueName="[Place Achivement].[policy_start_date].[All]" dimensionUniqueName="[Place Achivement]" displayFolder="" count="0" memberValueDatatype="7" unbalanced="0"/>
    <cacheHierarchy uniqueName="[Place Achivement].[policy_end_date]" caption="policy_end_date" attribute="1" time="1" defaultMemberUniqueName="[Place Achivement].[policy_end_date].[All]" allUniqueName="[Place Achivement].[policy_end_date].[All]" dimensionUniqueName="[Place Achivement]" displayFolder="" count="0" memberValueDatatype="7" unbalanced="0"/>
    <cacheHierarchy uniqueName="[Place Achivement].[product_group]" caption="product_group" attribute="1" defaultMemberUniqueName="[Place Achivement].[product_group].[All]" allUniqueName="[Place Achivement].[product_group].[All]" dimensionUniqueName="[Place Achivement]" displayFolder="" count="0" memberValueDatatype="130" unbalanced="0"/>
    <cacheHierarchy uniqueName="[Place Achivement].[Account Executive]" caption="Account Executive" attribute="1" defaultMemberUniqueName="[Place Achivement].[Account Executive].[All]" allUniqueName="[Place Achivement].[Account Executive].[All]" dimensionUniqueName="[Place Achivement]" displayFolder="" count="0" memberValueDatatype="130" unbalanced="0"/>
    <cacheHierarchy uniqueName="[Place Achivement].[branch_name]" caption="branch_name" attribute="1" defaultMemberUniqueName="[Place Achivement].[branch_name].[All]" allUniqueName="[Place Achivement].[branch_name].[All]" dimensionUniqueName="[Place Achivement]" displayFolder="" count="0" memberValueDatatype="130" unbalanced="0"/>
    <cacheHierarchy uniqueName="[Place Achivement].[solution_group]" caption="solution_group" attribute="1" defaultMemberUniqueName="[Place Achivement].[solution_group].[All]" allUniqueName="[Place Achivement].[solution_group].[All]" dimensionUniqueName="[Place Achivement]" displayFolder="" count="0" memberValueDatatype="130" unbalanced="0"/>
    <cacheHierarchy uniqueName="[Place Achivement].[income_class]" caption="income_class" attribute="1" defaultMemberUniqueName="[Place Achivement].[income_class].[All]" allUniqueName="[Place Achivement].[income_class].[All]" dimensionUniqueName="[Place Achivement]" displayFolder="" count="0" memberValueDatatype="130" unbalanced="0"/>
    <cacheHierarchy uniqueName="[Place Achivement].[Amount]" caption="Amount" attribute="1" defaultMemberUniqueName="[Place Achivement].[Amount].[All]" allUniqueName="[Place Achivement].[Amount].[All]" dimensionUniqueName="[Place Achivement]" displayFolder="" count="0" memberValueDatatype="5" unbalanced="0"/>
    <cacheHierarchy uniqueName="[Place Achivement].[income_due_date]" caption="income_due_date" attribute="1" time="1" defaultMemberUniqueName="[Place Achivement].[income_due_date].[All]" allUniqueName="[Place Achivement].[income_due_date].[All]" dimensionUniqueName="[Place Achivement]" displayFolder="" count="0" memberValueDatatype="7" unbalanced="0"/>
    <cacheHierarchy uniqueName="[Place Achivement].[revenue_transaction_type]" caption="revenue_transaction_type" attribute="1" defaultMemberUniqueName="[Place Achivement].[revenue_transaction_type].[All]" allUniqueName="[Place Achivement].[revenue_transaction_type].[All]" dimensionUniqueName="[Place Achivement]" displayFolder="" count="0" memberValueDatatype="130" unbalanced="0"/>
    <cacheHierarchy uniqueName="[Place Achivement].[renewal_status]" caption="renewal_status" attribute="1" defaultMemberUniqueName="[Place Achivement].[renewal_status].[All]" allUniqueName="[Place Achivement].[renewal_status].[All]" dimensionUniqueName="[Place Achivement]" displayFolder="" count="0" memberValueDatatype="130" unbalanced="0"/>
    <cacheHierarchy uniqueName="[Place Achivement].[lapse_reason]" caption="lapse_reason" attribute="1" defaultMemberUniqueName="[Place Achivement].[lapse_reason].[All]" allUniqueName="[Place Achivement].[lapse_reason].[All]" dimensionUniqueName="[Place Achivement]" displayFolder="" count="0" memberValueDatatype="130" unbalanced="0"/>
    <cacheHierarchy uniqueName="[Place Achivement].[last_updated_date]" caption="last_updated_date" attribute="1" time="1" defaultMemberUniqueName="[Place Achivement].[last_updated_date].[All]" allUniqueName="[Place Achivement].[last_updated_date].[All]" dimensionUniqueName="[Place Achivement]" displayFolder="" count="0" memberValueDatatype="7" unbalanced="0"/>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Oppurtunity]" caption="__XL_Count Oppurtunity" measure="1" displayFolder="" measureGroup="Oppurtunity" count="0" hidden="1"/>
    <cacheHierarchy uniqueName="[Measures].[__XL_Count Place Achivement]" caption="__XL_Count Place Achivement" measure="1" displayFolder="" measureGroup="Place Achivement" count="0" hidden="1"/>
    <cacheHierarchy uniqueName="[Measures].[__No measures defined]" caption="__No measures defined" measure="1" displayFolder="" count="0" hidden="1"/>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28"/>
        </ext>
      </extLst>
    </cacheHierarchy>
    <cacheHierarchy uniqueName="[Measures].[Sum of New Budget]" caption="Sum of New Budget" measure="1" displayFolder="" measureGroup="Individual Budget" count="0" hidden="1">
      <extLst>
        <ext xmlns:x15="http://schemas.microsoft.com/office/spreadsheetml/2010/11/main" uri="{B97F6D7D-B522-45F9-BDA1-12C45D357490}">
          <x15:cacheHierarchy aggregatedColumn="27"/>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29"/>
        </ext>
      </extLst>
    </cacheHierarchy>
    <cacheHierarchy uniqueName="[Measures].[Sum of Amount]" caption="Sum of Amount" measure="1" displayFolder="" measureGroup="Place Achivement" count="0" hidden="1">
      <extLst>
        <ext xmlns:x15="http://schemas.microsoft.com/office/spreadsheetml/2010/11/main" uri="{B97F6D7D-B522-45F9-BDA1-12C45D357490}">
          <x15:cacheHierarchy aggregatedColumn="71"/>
        </ext>
      </extLst>
    </cacheHierarchy>
    <cacheHierarchy uniqueName="[Measures].[Sum of Amount 2]" caption="Sum of Amount 2" measure="1" displayFolder="" measureGroup="Invoice" count="0" hidden="1">
      <extLst>
        <ext xmlns:x15="http://schemas.microsoft.com/office/spreadsheetml/2010/11/main" uri="{B97F6D7D-B522-45F9-BDA1-12C45D357490}">
          <x15:cacheHierarchy aggregatedColumn="39"/>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36"/>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44"/>
        </ext>
      </extLst>
    </cacheHierarchy>
    <cacheHierarchy uniqueName="[Measures].[Count of opportunity_name]" caption="Count of opportunity_name" measure="1" displayFolder="" measureGroup="Oppurtunity" count="0" hidden="1">
      <extLst>
        <ext xmlns:x15="http://schemas.microsoft.com/office/spreadsheetml/2010/11/main" uri="{B97F6D7D-B522-45F9-BDA1-12C45D357490}">
          <x15:cacheHierarchy aggregatedColumn="48"/>
        </ext>
      </extLst>
    </cacheHierarchy>
    <cacheHierarchy uniqueName="[Measures].[Sum of revenue_amount]" caption="Sum of revenue_amount" measure="1" displayFolder="" measureGroup="Oppurtunity" count="0" oneField="1" hidden="1">
      <fieldsUsage count="1">
        <fieldUsage x="1"/>
      </fieldsUsage>
      <extLst>
        <ext xmlns:x15="http://schemas.microsoft.com/office/spreadsheetml/2010/11/main" uri="{B97F6D7D-B522-45F9-BDA1-12C45D357490}">
          <x15:cacheHierarchy aggregatedColumn="52"/>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1"/>
        </ext>
      </extLst>
    </cacheHierarchy>
  </cacheHierarchies>
  <kpis count="0"/>
  <dimensions count="8">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uniqueName="[Meeting]" caption="Meeting"/>
    <dimension name="Oppurtunity" uniqueName="[Oppurtunity]" caption="Oppurtunity"/>
    <dimension name="Place Achivement" uniqueName="[Place Achivement]" caption="Place Achivement"/>
  </dimensions>
  <measureGroups count="7">
    <measureGroup name="Brokerage" caption="Brokerage"/>
    <measureGroup name="Fees" caption="Fees"/>
    <measureGroup name="Individual Budget" caption="Individual Budget"/>
    <measureGroup name="Invoice" caption="Invoice"/>
    <measureGroup name="Meeting" caption="Meeting"/>
    <measureGroup name="Oppurtunity" caption="Oppurtunity"/>
    <measureGroup name="Place Achivement" caption="Place Achivement"/>
  </measureGroups>
  <maps count="11">
    <map measureGroup="0" dimension="0"/>
    <map measureGroup="1" dimension="1"/>
    <map measureGroup="2" dimension="2"/>
    <map measureGroup="3" dimension="2"/>
    <map measureGroup="3" dimension="3"/>
    <map measureGroup="4" dimension="2"/>
    <map measureGroup="4" dimension="5"/>
    <map measureGroup="5" dimension="2"/>
    <map measureGroup="5" dimension="6"/>
    <map measureGroup="6" dimension="2"/>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an Gope" refreshedDate="45044.852714699075" backgroundQuery="1" createdVersion="8" refreshedVersion="8" minRefreshableVersion="3" recordCount="0" supportSubquery="1" supportAdvancedDrill="1" xr:uid="{7160589A-71F2-4073-AB88-D2A7805E8327}">
  <cacheSource type="external" connectionId="8"/>
  <cacheFields count="4">
    <cacheField name="[Oppurtunity].[opportunity_name].[opportunity_name]" caption="opportunity_name" numFmtId="0" hierarchy="48" level="1">
      <sharedItems count="4">
        <s v="BE-Mega policy"/>
        <s v="CVP GMC"/>
        <s v="DB -Mega Policy"/>
        <s v="EL-Group Mediclaim"/>
      </sharedItems>
    </cacheField>
    <cacheField name="[Measures].[Sum of revenue_amount]" caption="Sum of revenue_amount" numFmtId="0" hierarchy="94" level="32767"/>
    <cacheField name="[Oppurtunity].[Opp Status].[Opp Status]" caption="Opp Status" numFmtId="0" hierarchy="60" level="1">
      <sharedItems containsSemiMixedTypes="0" containsNonDate="0" containsString="0"/>
    </cacheField>
    <cacheField name="[Individual Budget].[Employee Name].[Employee Name]" caption="Employee Name" numFmtId="0" hierarchy="25" level="1">
      <sharedItems containsSemiMixedTypes="0" containsNonDate="0" containsString="0"/>
    </cacheField>
  </cacheFields>
  <cacheHierarchies count="96">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Employee Name]" caption="Employee Name" attribute="1" defaultMemberUniqueName="[Individual Budget].[Employee Name].[All]" allUniqueName="[Individual Budget].[Employee Name].[All]" dimensionUniqueName="[Individual Budget]" displayFolder="" count="2" memberValueDatatype="130" unbalanced="0">
      <fieldsUsage count="2">
        <fieldUsage x="-1"/>
        <fieldUsage x="3"/>
      </fieldsUsage>
    </cacheHierarchy>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urtunity].[opportunity_name]" caption="opportunity_name" attribute="1" defaultMemberUniqueName="[Oppurtunity].[opportunity_name].[All]" allUniqueName="[Oppurtunity].[opportunity_name].[All]" dimensionUniqueName="[Oppurtunity]" displayFolder="" count="2" memberValueDatatype="130" unbalanced="0">
      <fieldsUsage count="2">
        <fieldUsage x="-1"/>
        <fieldUsage x="0"/>
      </fieldsUsage>
    </cacheHierarchy>
    <cacheHierarchy uniqueName="[Oppurtunity].[opportunity_id]" caption="opportunity_id" attribute="1" defaultMemberUniqueName="[Oppurtunity].[opportunity_id].[All]" allUniqueName="[Oppurtunity].[opportunity_id].[All]" dimensionUniqueName="[Oppurtunity]" displayFolder="" count="0" memberValueDatatype="130" unbalanced="0"/>
    <cacheHierarchy uniqueName="[Oppurtunity].[Account Executive]" caption="Account Executive" attribute="1" defaultMemberUniqueName="[Oppurtunity].[Account Executive].[All]" allUniqueName="[Oppurtunity].[Account Executive].[All]" dimensionUniqueName="[Oppurtunity]" displayFolder="" count="0" memberValueDatatype="130" unbalanced="0"/>
    <cacheHierarchy uniqueName="[Oppurtunity].[premium_amount]" caption="premium_amount" attribute="1" defaultMemberUniqueName="[Oppurtunity].[premium_amount].[All]" allUniqueName="[Oppurtunity].[premium_amount].[All]" dimensionUniqueName="[Oppurtunity]" displayFolder="" count="0" memberValueDatatype="20" unbalanced="0"/>
    <cacheHierarchy uniqueName="[Oppurtunity].[revenue_amount]" caption="revenue_amount" attribute="1" defaultMemberUniqueName="[Oppurtunity].[revenue_amount].[All]" allUniqueName="[Oppurtunity].[revenue_amount].[All]" dimensionUniqueName="[Oppurtunity]" displayFolder="" count="0" memberValueDatatype="20" unbalanced="0"/>
    <cacheHierarchy uniqueName="[Oppurtunity].[closing_date]" caption="closing_date" attribute="1" time="1" defaultMemberUniqueName="[Oppurtunity].[closing_date].[All]" allUniqueName="[Oppurtunity].[closing_date].[All]" dimensionUniqueName="[Oppurtunity]" displayFolder="" count="0" memberValueDatatype="7" unbalanced="0"/>
    <cacheHierarchy uniqueName="[Oppurtunity].[stage]" caption="stage" attribute="1" defaultMemberUniqueName="[Oppurtunity].[stage].[All]" allUniqueName="[Oppurtunity].[stage].[All]" dimensionUniqueName="[Oppurtunity]" displayFolder="" count="0" memberValueDatatype="130" unbalanced="0"/>
    <cacheHierarchy uniqueName="[Oppurtunity].[branch]" caption="branch" attribute="1" defaultMemberUniqueName="[Oppurtunity].[branch].[All]" allUniqueName="[Oppurtunity].[branch].[All]" dimensionUniqueName="[Oppurtunity]" displayFolder="" count="0" memberValueDatatype="130" unbalanced="0"/>
    <cacheHierarchy uniqueName="[Oppurtunity].[specialty]" caption="specialty" attribute="1" defaultMemberUniqueName="[Oppurtunity].[specialty].[All]" allUniqueName="[Oppurtunity].[specialty].[All]" dimensionUniqueName="[Oppurtunity]" displayFolder="" count="0" memberValueDatatype="130" unbalanced="0"/>
    <cacheHierarchy uniqueName="[Oppurtunity].[product_group]" caption="product_group" attribute="1" defaultMemberUniqueName="[Oppurtunity].[product_group].[All]" allUniqueName="[Oppurtunity].[product_group].[All]" dimensionUniqueName="[Oppurtunity]" displayFolder="" count="0" memberValueDatatype="130" unbalanced="0"/>
    <cacheHierarchy uniqueName="[Oppurtunity].[product_sub_group]" caption="product_sub_group" attribute="1" defaultMemberUniqueName="[Oppurtunity].[product_sub_group].[All]" allUniqueName="[Oppurtunity].[product_sub_group].[All]" dimensionUniqueName="[Oppurtunity]" displayFolder="" count="0" memberValueDatatype="130" unbalanced="0"/>
    <cacheHierarchy uniqueName="[Oppurtunity].[risk_details]" caption="risk_details" attribute="1" defaultMemberUniqueName="[Oppurtunity].[risk_details].[All]" allUniqueName="[Oppurtunity].[risk_details].[All]" dimensionUniqueName="[Oppurtunity]" displayFolder="" count="0" memberValueDatatype="130" unbalanced="0"/>
    <cacheHierarchy uniqueName="[Oppurtunity].[Opp Status]" caption="Opp Status" attribute="1" defaultMemberUniqueName="[Oppurtunity].[Opp Status].[All]" allUniqueName="[Oppurtunity].[Opp Status].[All]" dimensionUniqueName="[Oppurtunity]" displayFolder="" count="2" memberValueDatatype="130" unbalanced="0">
      <fieldsUsage count="2">
        <fieldUsage x="-1"/>
        <fieldUsage x="2"/>
      </fieldsUsage>
    </cacheHierarchy>
    <cacheHierarchy uniqueName="[Place Achivement].[client_name]" caption="client_name" attribute="1" defaultMemberUniqueName="[Place Achivement].[client_name].[All]" allUniqueName="[Place Achivement].[client_name].[All]" dimensionUniqueName="[Place Achivement]" displayFolder="" count="0" memberValueDatatype="130" unbalanced="0"/>
    <cacheHierarchy uniqueName="[Place Achivement].[policy_number]" caption="policy_number" attribute="1" defaultMemberUniqueName="[Place Achivement].[policy_number].[All]" allUniqueName="[Place Achivement].[policy_number].[All]" dimensionUniqueName="[Place Achivement]" displayFolder="" count="0" memberValueDatatype="130" unbalanced="0"/>
    <cacheHierarchy uniqueName="[Place Achivement].[policy_status]" caption="policy_status" attribute="1" defaultMemberUniqueName="[Place Achivement].[policy_status].[All]" allUniqueName="[Place Achivement].[policy_status].[All]" dimensionUniqueName="[Place Achivement]" displayFolder="" count="0" memberValueDatatype="130" unbalanced="0"/>
    <cacheHierarchy uniqueName="[Place Achivement].[policy_start_date]" caption="policy_start_date" attribute="1" time="1" defaultMemberUniqueName="[Place Achivement].[policy_start_date].[All]" allUniqueName="[Place Achivement].[policy_start_date].[All]" dimensionUniqueName="[Place Achivement]" displayFolder="" count="0" memberValueDatatype="7" unbalanced="0"/>
    <cacheHierarchy uniqueName="[Place Achivement].[policy_end_date]" caption="policy_end_date" attribute="1" time="1" defaultMemberUniqueName="[Place Achivement].[policy_end_date].[All]" allUniqueName="[Place Achivement].[policy_end_date].[All]" dimensionUniqueName="[Place Achivement]" displayFolder="" count="0" memberValueDatatype="7" unbalanced="0"/>
    <cacheHierarchy uniqueName="[Place Achivement].[product_group]" caption="product_group" attribute="1" defaultMemberUniqueName="[Place Achivement].[product_group].[All]" allUniqueName="[Place Achivement].[product_group].[All]" dimensionUniqueName="[Place Achivement]" displayFolder="" count="0" memberValueDatatype="130" unbalanced="0"/>
    <cacheHierarchy uniqueName="[Place Achivement].[Account Executive]" caption="Account Executive" attribute="1" defaultMemberUniqueName="[Place Achivement].[Account Executive].[All]" allUniqueName="[Place Achivement].[Account Executive].[All]" dimensionUniqueName="[Place Achivement]" displayFolder="" count="0" memberValueDatatype="130" unbalanced="0"/>
    <cacheHierarchy uniqueName="[Place Achivement].[branch_name]" caption="branch_name" attribute="1" defaultMemberUniqueName="[Place Achivement].[branch_name].[All]" allUniqueName="[Place Achivement].[branch_name].[All]" dimensionUniqueName="[Place Achivement]" displayFolder="" count="0" memberValueDatatype="130" unbalanced="0"/>
    <cacheHierarchy uniqueName="[Place Achivement].[solution_group]" caption="solution_group" attribute="1" defaultMemberUniqueName="[Place Achivement].[solution_group].[All]" allUniqueName="[Place Achivement].[solution_group].[All]" dimensionUniqueName="[Place Achivement]" displayFolder="" count="0" memberValueDatatype="130" unbalanced="0"/>
    <cacheHierarchy uniqueName="[Place Achivement].[income_class]" caption="income_class" attribute="1" defaultMemberUniqueName="[Place Achivement].[income_class].[All]" allUniqueName="[Place Achivement].[income_class].[All]" dimensionUniqueName="[Place Achivement]" displayFolder="" count="0" memberValueDatatype="130" unbalanced="0"/>
    <cacheHierarchy uniqueName="[Place Achivement].[Amount]" caption="Amount" attribute="1" defaultMemberUniqueName="[Place Achivement].[Amount].[All]" allUniqueName="[Place Achivement].[Amount].[All]" dimensionUniqueName="[Place Achivement]" displayFolder="" count="0" memberValueDatatype="5" unbalanced="0"/>
    <cacheHierarchy uniqueName="[Place Achivement].[income_due_date]" caption="income_due_date" attribute="1" time="1" defaultMemberUniqueName="[Place Achivement].[income_due_date].[All]" allUniqueName="[Place Achivement].[income_due_date].[All]" dimensionUniqueName="[Place Achivement]" displayFolder="" count="0" memberValueDatatype="7" unbalanced="0"/>
    <cacheHierarchy uniqueName="[Place Achivement].[revenue_transaction_type]" caption="revenue_transaction_type" attribute="1" defaultMemberUniqueName="[Place Achivement].[revenue_transaction_type].[All]" allUniqueName="[Place Achivement].[revenue_transaction_type].[All]" dimensionUniqueName="[Place Achivement]" displayFolder="" count="0" memberValueDatatype="130" unbalanced="0"/>
    <cacheHierarchy uniqueName="[Place Achivement].[renewal_status]" caption="renewal_status" attribute="1" defaultMemberUniqueName="[Place Achivement].[renewal_status].[All]" allUniqueName="[Place Achivement].[renewal_status].[All]" dimensionUniqueName="[Place Achivement]" displayFolder="" count="0" memberValueDatatype="130" unbalanced="0"/>
    <cacheHierarchy uniqueName="[Place Achivement].[lapse_reason]" caption="lapse_reason" attribute="1" defaultMemberUniqueName="[Place Achivement].[lapse_reason].[All]" allUniqueName="[Place Achivement].[lapse_reason].[All]" dimensionUniqueName="[Place Achivement]" displayFolder="" count="0" memberValueDatatype="130" unbalanced="0"/>
    <cacheHierarchy uniqueName="[Place Achivement].[last_updated_date]" caption="last_updated_date" attribute="1" time="1" defaultMemberUniqueName="[Place Achivement].[last_updated_date].[All]" allUniqueName="[Place Achivement].[last_updated_date].[All]" dimensionUniqueName="[Place Achivement]" displayFolder="" count="0" memberValueDatatype="7" unbalanced="0"/>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Oppurtunity]" caption="__XL_Count Oppurtunity" measure="1" displayFolder="" measureGroup="Oppurtunity" count="0" hidden="1"/>
    <cacheHierarchy uniqueName="[Measures].[__XL_Count Place Achivement]" caption="__XL_Count Place Achivement" measure="1" displayFolder="" measureGroup="Place Achivement" count="0" hidden="1"/>
    <cacheHierarchy uniqueName="[Measures].[__No measures defined]" caption="__No measures defined" measure="1" displayFolder="" count="0" hidden="1"/>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28"/>
        </ext>
      </extLst>
    </cacheHierarchy>
    <cacheHierarchy uniqueName="[Measures].[Sum of New Budget]" caption="Sum of New Budget" measure="1" displayFolder="" measureGroup="Individual Budget" count="0" hidden="1">
      <extLst>
        <ext xmlns:x15="http://schemas.microsoft.com/office/spreadsheetml/2010/11/main" uri="{B97F6D7D-B522-45F9-BDA1-12C45D357490}">
          <x15:cacheHierarchy aggregatedColumn="27"/>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29"/>
        </ext>
      </extLst>
    </cacheHierarchy>
    <cacheHierarchy uniqueName="[Measures].[Sum of Amount]" caption="Sum of Amount" measure="1" displayFolder="" measureGroup="Place Achivement" count="0" hidden="1">
      <extLst>
        <ext xmlns:x15="http://schemas.microsoft.com/office/spreadsheetml/2010/11/main" uri="{B97F6D7D-B522-45F9-BDA1-12C45D357490}">
          <x15:cacheHierarchy aggregatedColumn="71"/>
        </ext>
      </extLst>
    </cacheHierarchy>
    <cacheHierarchy uniqueName="[Measures].[Sum of Amount 2]" caption="Sum of Amount 2" measure="1" displayFolder="" measureGroup="Invoice" count="0" hidden="1">
      <extLst>
        <ext xmlns:x15="http://schemas.microsoft.com/office/spreadsheetml/2010/11/main" uri="{B97F6D7D-B522-45F9-BDA1-12C45D357490}">
          <x15:cacheHierarchy aggregatedColumn="39"/>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36"/>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44"/>
        </ext>
      </extLst>
    </cacheHierarchy>
    <cacheHierarchy uniqueName="[Measures].[Count of opportunity_name]" caption="Count of opportunity_name" measure="1" displayFolder="" measureGroup="Oppurtunity" count="0" hidden="1">
      <extLst>
        <ext xmlns:x15="http://schemas.microsoft.com/office/spreadsheetml/2010/11/main" uri="{B97F6D7D-B522-45F9-BDA1-12C45D357490}">
          <x15:cacheHierarchy aggregatedColumn="48"/>
        </ext>
      </extLst>
    </cacheHierarchy>
    <cacheHierarchy uniqueName="[Measures].[Sum of revenue_amount]" caption="Sum of revenue_amount" measure="1" displayFolder="" measureGroup="Oppurtunity" count="0" oneField="1" hidden="1">
      <fieldsUsage count="1">
        <fieldUsage x="1"/>
      </fieldsUsage>
      <extLst>
        <ext xmlns:x15="http://schemas.microsoft.com/office/spreadsheetml/2010/11/main" uri="{B97F6D7D-B522-45F9-BDA1-12C45D357490}">
          <x15:cacheHierarchy aggregatedColumn="52"/>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1"/>
        </ext>
      </extLst>
    </cacheHierarchy>
  </cacheHierarchies>
  <kpis count="0"/>
  <dimensions count="8">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uniqueName="[Meeting]" caption="Meeting"/>
    <dimension name="Oppurtunity" uniqueName="[Oppurtunity]" caption="Oppurtunity"/>
    <dimension name="Place Achivement" uniqueName="[Place Achivement]" caption="Place Achivement"/>
  </dimensions>
  <measureGroups count="7">
    <measureGroup name="Brokerage" caption="Brokerage"/>
    <measureGroup name="Fees" caption="Fees"/>
    <measureGroup name="Individual Budget" caption="Individual Budget"/>
    <measureGroup name="Invoice" caption="Invoice"/>
    <measureGroup name="Meeting" caption="Meeting"/>
    <measureGroup name="Oppurtunity" caption="Oppurtunity"/>
    <measureGroup name="Place Achivement" caption="Place Achivement"/>
  </measureGroups>
  <maps count="11">
    <map measureGroup="0" dimension="0"/>
    <map measureGroup="1" dimension="1"/>
    <map measureGroup="2" dimension="2"/>
    <map measureGroup="3" dimension="2"/>
    <map measureGroup="3" dimension="3"/>
    <map measureGroup="4" dimension="2"/>
    <map measureGroup="4" dimension="5"/>
    <map measureGroup="5" dimension="2"/>
    <map measureGroup="5" dimension="6"/>
    <map measureGroup="6" dimension="2"/>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an Gope" refreshedDate="45044.852715046298" backgroundQuery="1" createdVersion="8" refreshedVersion="8" minRefreshableVersion="3" recordCount="0" supportSubquery="1" supportAdvancedDrill="1" xr:uid="{C49A00A1-F238-42AA-807D-67AD71AED07F}">
  <cacheSource type="external" connectionId="8"/>
  <cacheFields count="3">
    <cacheField name="[Oppurtunity].[product_group].[product_group]" caption="product_group" numFmtId="0" hierarchy="57" level="1">
      <sharedItems count="7">
        <s v="Employee Benefits"/>
        <s v="Engineering"/>
        <s v="Fire"/>
        <s v="Liability"/>
        <s v="Marine"/>
        <s v="Miscellaneous"/>
        <s v="Terrorism"/>
      </sharedItems>
    </cacheField>
    <cacheField name="[Measures].[Count of opportunity_name]" caption="Count of opportunity_name" numFmtId="0" hierarchy="93" level="32767"/>
    <cacheField name="[Individual Budget].[Employee Name].[Employee Name]" caption="Employee Name" numFmtId="0" hierarchy="25" level="1">
      <sharedItems containsSemiMixedTypes="0" containsNonDate="0" containsString="0"/>
    </cacheField>
  </cacheFields>
  <cacheHierarchies count="96">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Employee Name]" caption="Employee Name" attribute="1" defaultMemberUniqueName="[Individual Budget].[Employee Name].[All]" allUniqueName="[Individual Budget].[Employee Name].[All]" dimensionUniqueName="[Individual Budget]" displayFolder="" count="2" memberValueDatatype="130" unbalanced="0">
      <fieldsUsage count="2">
        <fieldUsage x="-1"/>
        <fieldUsage x="2"/>
      </fieldsUsage>
    </cacheHierarchy>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urtunity].[opportunity_name]" caption="opportunity_name" attribute="1" defaultMemberUniqueName="[Oppurtunity].[opportunity_name].[All]" allUniqueName="[Oppurtunity].[opportunity_name].[All]" dimensionUniqueName="[Oppurtunity]" displayFolder="" count="0" memberValueDatatype="130" unbalanced="0"/>
    <cacheHierarchy uniqueName="[Oppurtunity].[opportunity_id]" caption="opportunity_id" attribute="1" defaultMemberUniqueName="[Oppurtunity].[opportunity_id].[All]" allUniqueName="[Oppurtunity].[opportunity_id].[All]" dimensionUniqueName="[Oppurtunity]" displayFolder="" count="0" memberValueDatatype="130" unbalanced="0"/>
    <cacheHierarchy uniqueName="[Oppurtunity].[Account Executive]" caption="Account Executive" attribute="1" defaultMemberUniqueName="[Oppurtunity].[Account Executive].[All]" allUniqueName="[Oppurtunity].[Account Executive].[All]" dimensionUniqueName="[Oppurtunity]" displayFolder="" count="0" memberValueDatatype="130" unbalanced="0"/>
    <cacheHierarchy uniqueName="[Oppurtunity].[premium_amount]" caption="premium_amount" attribute="1" defaultMemberUniqueName="[Oppurtunity].[premium_amount].[All]" allUniqueName="[Oppurtunity].[premium_amount].[All]" dimensionUniqueName="[Oppurtunity]" displayFolder="" count="0" memberValueDatatype="20" unbalanced="0"/>
    <cacheHierarchy uniqueName="[Oppurtunity].[revenue_amount]" caption="revenue_amount" attribute="1" defaultMemberUniqueName="[Oppurtunity].[revenue_amount].[All]" allUniqueName="[Oppurtunity].[revenue_amount].[All]" dimensionUniqueName="[Oppurtunity]" displayFolder="" count="0" memberValueDatatype="20" unbalanced="0"/>
    <cacheHierarchy uniqueName="[Oppurtunity].[closing_date]" caption="closing_date" attribute="1" time="1" defaultMemberUniqueName="[Oppurtunity].[closing_date].[All]" allUniqueName="[Oppurtunity].[closing_date].[All]" dimensionUniqueName="[Oppurtunity]" displayFolder="" count="0" memberValueDatatype="7" unbalanced="0"/>
    <cacheHierarchy uniqueName="[Oppurtunity].[stage]" caption="stage" attribute="1" defaultMemberUniqueName="[Oppurtunity].[stage].[All]" allUniqueName="[Oppurtunity].[stage].[All]" dimensionUniqueName="[Oppurtunity]" displayFolder="" count="0" memberValueDatatype="130" unbalanced="0"/>
    <cacheHierarchy uniqueName="[Oppurtunity].[branch]" caption="branch" attribute="1" defaultMemberUniqueName="[Oppurtunity].[branch].[All]" allUniqueName="[Oppurtunity].[branch].[All]" dimensionUniqueName="[Oppurtunity]" displayFolder="" count="0" memberValueDatatype="130" unbalanced="0"/>
    <cacheHierarchy uniqueName="[Oppurtunity].[specialty]" caption="specialty" attribute="1" defaultMemberUniqueName="[Oppurtunity].[specialty].[All]" allUniqueName="[Oppurtunity].[specialty].[All]" dimensionUniqueName="[Oppurtunity]" displayFolder="" count="0" memberValueDatatype="130" unbalanced="0"/>
    <cacheHierarchy uniqueName="[Oppurtunity].[product_group]" caption="product_group" attribute="1" defaultMemberUniqueName="[Oppurtunity].[product_group].[All]" allUniqueName="[Oppurtunity].[product_group].[All]" dimensionUniqueName="[Oppurtunity]" displayFolder="" count="2" memberValueDatatype="130" unbalanced="0">
      <fieldsUsage count="2">
        <fieldUsage x="-1"/>
        <fieldUsage x="0"/>
      </fieldsUsage>
    </cacheHierarchy>
    <cacheHierarchy uniqueName="[Oppurtunity].[product_sub_group]" caption="product_sub_group" attribute="1" defaultMemberUniqueName="[Oppurtunity].[product_sub_group].[All]" allUniqueName="[Oppurtunity].[product_sub_group].[All]" dimensionUniqueName="[Oppurtunity]" displayFolder="" count="0" memberValueDatatype="130" unbalanced="0"/>
    <cacheHierarchy uniqueName="[Oppurtunity].[risk_details]" caption="risk_details" attribute="1" defaultMemberUniqueName="[Oppurtunity].[risk_details].[All]" allUniqueName="[Oppurtunity].[risk_details].[All]" dimensionUniqueName="[Oppurtunity]" displayFolder="" count="0" memberValueDatatype="130" unbalanced="0"/>
    <cacheHierarchy uniqueName="[Oppurtunity].[Opp Status]" caption="Opp Status" attribute="1" defaultMemberUniqueName="[Oppurtunity].[Opp Status].[All]" allUniqueName="[Oppurtunity].[Opp Status].[All]" dimensionUniqueName="[Oppurtunity]" displayFolder="" count="0" memberValueDatatype="130" unbalanced="0"/>
    <cacheHierarchy uniqueName="[Place Achivement].[client_name]" caption="client_name" attribute="1" defaultMemberUniqueName="[Place Achivement].[client_name].[All]" allUniqueName="[Place Achivement].[client_name].[All]" dimensionUniqueName="[Place Achivement]" displayFolder="" count="0" memberValueDatatype="130" unbalanced="0"/>
    <cacheHierarchy uniqueName="[Place Achivement].[policy_number]" caption="policy_number" attribute="1" defaultMemberUniqueName="[Place Achivement].[policy_number].[All]" allUniqueName="[Place Achivement].[policy_number].[All]" dimensionUniqueName="[Place Achivement]" displayFolder="" count="0" memberValueDatatype="130" unbalanced="0"/>
    <cacheHierarchy uniqueName="[Place Achivement].[policy_status]" caption="policy_status" attribute="1" defaultMemberUniqueName="[Place Achivement].[policy_status].[All]" allUniqueName="[Place Achivement].[policy_status].[All]" dimensionUniqueName="[Place Achivement]" displayFolder="" count="0" memberValueDatatype="130" unbalanced="0"/>
    <cacheHierarchy uniqueName="[Place Achivement].[policy_start_date]" caption="policy_start_date" attribute="1" time="1" defaultMemberUniqueName="[Place Achivement].[policy_start_date].[All]" allUniqueName="[Place Achivement].[policy_start_date].[All]" dimensionUniqueName="[Place Achivement]" displayFolder="" count="0" memberValueDatatype="7" unbalanced="0"/>
    <cacheHierarchy uniqueName="[Place Achivement].[policy_end_date]" caption="policy_end_date" attribute="1" time="1" defaultMemberUniqueName="[Place Achivement].[policy_end_date].[All]" allUniqueName="[Place Achivement].[policy_end_date].[All]" dimensionUniqueName="[Place Achivement]" displayFolder="" count="0" memberValueDatatype="7" unbalanced="0"/>
    <cacheHierarchy uniqueName="[Place Achivement].[product_group]" caption="product_group" attribute="1" defaultMemberUniqueName="[Place Achivement].[product_group].[All]" allUniqueName="[Place Achivement].[product_group].[All]" dimensionUniqueName="[Place Achivement]" displayFolder="" count="0" memberValueDatatype="130" unbalanced="0"/>
    <cacheHierarchy uniqueName="[Place Achivement].[Account Executive]" caption="Account Executive" attribute="1" defaultMemberUniqueName="[Place Achivement].[Account Executive].[All]" allUniqueName="[Place Achivement].[Account Executive].[All]" dimensionUniqueName="[Place Achivement]" displayFolder="" count="0" memberValueDatatype="130" unbalanced="0"/>
    <cacheHierarchy uniqueName="[Place Achivement].[branch_name]" caption="branch_name" attribute="1" defaultMemberUniqueName="[Place Achivement].[branch_name].[All]" allUniqueName="[Place Achivement].[branch_name].[All]" dimensionUniqueName="[Place Achivement]" displayFolder="" count="0" memberValueDatatype="130" unbalanced="0"/>
    <cacheHierarchy uniqueName="[Place Achivement].[solution_group]" caption="solution_group" attribute="1" defaultMemberUniqueName="[Place Achivement].[solution_group].[All]" allUniqueName="[Place Achivement].[solution_group].[All]" dimensionUniqueName="[Place Achivement]" displayFolder="" count="0" memberValueDatatype="130" unbalanced="0"/>
    <cacheHierarchy uniqueName="[Place Achivement].[income_class]" caption="income_class" attribute="1" defaultMemberUniqueName="[Place Achivement].[income_class].[All]" allUniqueName="[Place Achivement].[income_class].[All]" dimensionUniqueName="[Place Achivement]" displayFolder="" count="0" memberValueDatatype="130" unbalanced="0"/>
    <cacheHierarchy uniqueName="[Place Achivement].[Amount]" caption="Amount" attribute="1" defaultMemberUniqueName="[Place Achivement].[Amount].[All]" allUniqueName="[Place Achivement].[Amount].[All]" dimensionUniqueName="[Place Achivement]" displayFolder="" count="0" memberValueDatatype="5" unbalanced="0"/>
    <cacheHierarchy uniqueName="[Place Achivement].[income_due_date]" caption="income_due_date" attribute="1" time="1" defaultMemberUniqueName="[Place Achivement].[income_due_date].[All]" allUniqueName="[Place Achivement].[income_due_date].[All]" dimensionUniqueName="[Place Achivement]" displayFolder="" count="0" memberValueDatatype="7" unbalanced="0"/>
    <cacheHierarchy uniqueName="[Place Achivement].[revenue_transaction_type]" caption="revenue_transaction_type" attribute="1" defaultMemberUniqueName="[Place Achivement].[revenue_transaction_type].[All]" allUniqueName="[Place Achivement].[revenue_transaction_type].[All]" dimensionUniqueName="[Place Achivement]" displayFolder="" count="0" memberValueDatatype="130" unbalanced="0"/>
    <cacheHierarchy uniqueName="[Place Achivement].[renewal_status]" caption="renewal_status" attribute="1" defaultMemberUniqueName="[Place Achivement].[renewal_status].[All]" allUniqueName="[Place Achivement].[renewal_status].[All]" dimensionUniqueName="[Place Achivement]" displayFolder="" count="0" memberValueDatatype="130" unbalanced="0"/>
    <cacheHierarchy uniqueName="[Place Achivement].[lapse_reason]" caption="lapse_reason" attribute="1" defaultMemberUniqueName="[Place Achivement].[lapse_reason].[All]" allUniqueName="[Place Achivement].[lapse_reason].[All]" dimensionUniqueName="[Place Achivement]" displayFolder="" count="0" memberValueDatatype="130" unbalanced="0"/>
    <cacheHierarchy uniqueName="[Place Achivement].[last_updated_date]" caption="last_updated_date" attribute="1" time="1" defaultMemberUniqueName="[Place Achivement].[last_updated_date].[All]" allUniqueName="[Place Achivement].[last_updated_date].[All]" dimensionUniqueName="[Place Achivement]" displayFolder="" count="0" memberValueDatatype="7" unbalanced="0"/>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Oppurtunity]" caption="__XL_Count Oppurtunity" measure="1" displayFolder="" measureGroup="Oppurtunity" count="0" hidden="1"/>
    <cacheHierarchy uniqueName="[Measures].[__XL_Count Place Achivement]" caption="__XL_Count Place Achivement" measure="1" displayFolder="" measureGroup="Place Achivement" count="0" hidden="1"/>
    <cacheHierarchy uniqueName="[Measures].[__No measures defined]" caption="__No measures defined" measure="1" displayFolder="" count="0" hidden="1"/>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28"/>
        </ext>
      </extLst>
    </cacheHierarchy>
    <cacheHierarchy uniqueName="[Measures].[Sum of New Budget]" caption="Sum of New Budget" measure="1" displayFolder="" measureGroup="Individual Budget" count="0" hidden="1">
      <extLst>
        <ext xmlns:x15="http://schemas.microsoft.com/office/spreadsheetml/2010/11/main" uri="{B97F6D7D-B522-45F9-BDA1-12C45D357490}">
          <x15:cacheHierarchy aggregatedColumn="27"/>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29"/>
        </ext>
      </extLst>
    </cacheHierarchy>
    <cacheHierarchy uniqueName="[Measures].[Sum of Amount]" caption="Sum of Amount" measure="1" displayFolder="" measureGroup="Place Achivement" count="0" hidden="1">
      <extLst>
        <ext xmlns:x15="http://schemas.microsoft.com/office/spreadsheetml/2010/11/main" uri="{B97F6D7D-B522-45F9-BDA1-12C45D357490}">
          <x15:cacheHierarchy aggregatedColumn="71"/>
        </ext>
      </extLst>
    </cacheHierarchy>
    <cacheHierarchy uniqueName="[Measures].[Sum of Amount 2]" caption="Sum of Amount 2" measure="1" displayFolder="" measureGroup="Invoice" count="0" hidden="1">
      <extLst>
        <ext xmlns:x15="http://schemas.microsoft.com/office/spreadsheetml/2010/11/main" uri="{B97F6D7D-B522-45F9-BDA1-12C45D357490}">
          <x15:cacheHierarchy aggregatedColumn="39"/>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36"/>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44"/>
        </ext>
      </extLst>
    </cacheHierarchy>
    <cacheHierarchy uniqueName="[Measures].[Count of opportunity_name]" caption="Count of opportunity_name" measure="1" displayFolder="" measureGroup="Oppurtunity" count="0" oneField="1" hidden="1">
      <fieldsUsage count="1">
        <fieldUsage x="1"/>
      </fieldsUsage>
      <extLst>
        <ext xmlns:x15="http://schemas.microsoft.com/office/spreadsheetml/2010/11/main" uri="{B97F6D7D-B522-45F9-BDA1-12C45D357490}">
          <x15:cacheHierarchy aggregatedColumn="48"/>
        </ext>
      </extLst>
    </cacheHierarchy>
    <cacheHierarchy uniqueName="[Measures].[Sum of revenue_amount]" caption="Sum of revenue_amount" measure="1" displayFolder="" measureGroup="Oppurtunity" count="0" hidden="1">
      <extLst>
        <ext xmlns:x15="http://schemas.microsoft.com/office/spreadsheetml/2010/11/main" uri="{B97F6D7D-B522-45F9-BDA1-12C45D357490}">
          <x15:cacheHierarchy aggregatedColumn="52"/>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1"/>
        </ext>
      </extLst>
    </cacheHierarchy>
  </cacheHierarchies>
  <kpis count="0"/>
  <dimensions count="8">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uniqueName="[Meeting]" caption="Meeting"/>
    <dimension name="Oppurtunity" uniqueName="[Oppurtunity]" caption="Oppurtunity"/>
    <dimension name="Place Achivement" uniqueName="[Place Achivement]" caption="Place Achivement"/>
  </dimensions>
  <measureGroups count="7">
    <measureGroup name="Brokerage" caption="Brokerage"/>
    <measureGroup name="Fees" caption="Fees"/>
    <measureGroup name="Individual Budget" caption="Individual Budget"/>
    <measureGroup name="Invoice" caption="Invoice"/>
    <measureGroup name="Meeting" caption="Meeting"/>
    <measureGroup name="Oppurtunity" caption="Oppurtunity"/>
    <measureGroup name="Place Achivement" caption="Place Achivement"/>
  </measureGroups>
  <maps count="11">
    <map measureGroup="0" dimension="0"/>
    <map measureGroup="1" dimension="1"/>
    <map measureGroup="2" dimension="2"/>
    <map measureGroup="3" dimension="2"/>
    <map measureGroup="3" dimension="3"/>
    <map measureGroup="4" dimension="2"/>
    <map measureGroup="4" dimension="5"/>
    <map measureGroup="5" dimension="2"/>
    <map measureGroup="5" dimension="6"/>
    <map measureGroup="6" dimension="2"/>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an Gope" refreshedDate="45044.852715393521" backgroundQuery="1" createdVersion="8" refreshedVersion="8" minRefreshableVersion="3" recordCount="0" supportSubquery="1" supportAdvancedDrill="1" xr:uid="{C5FEF407-E4F6-40A9-9317-FBF762AE4E85}">
  <cacheSource type="external" connectionId="8"/>
  <cacheFields count="3">
    <cacheField name="[Oppurtunity].[Opp Status].[Opp Status]" caption="Opp Status" numFmtId="0" hierarchy="60" level="1">
      <sharedItems count="2">
        <s v="Open"/>
        <s v="Own"/>
      </sharedItems>
    </cacheField>
    <cacheField name="[Measures].[Count of opportunity_name]" caption="Count of opportunity_name" numFmtId="0" hierarchy="93" level="32767"/>
    <cacheField name="[Individual Budget].[Employee Name].[Employee Name]" caption="Employee Name" numFmtId="0" hierarchy="25" level="1">
      <sharedItems containsSemiMixedTypes="0" containsNonDate="0" containsString="0"/>
    </cacheField>
  </cacheFields>
  <cacheHierarchies count="96">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Employee Name]" caption="Employee Name" attribute="1" defaultMemberUniqueName="[Individual Budget].[Employee Name].[All]" allUniqueName="[Individual Budget].[Employee Name].[All]" dimensionUniqueName="[Individual Budget]" displayFolder="" count="2" memberValueDatatype="130" unbalanced="0">
      <fieldsUsage count="2">
        <fieldUsage x="-1"/>
        <fieldUsage x="2"/>
      </fieldsUsage>
    </cacheHierarchy>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urtunity].[opportunity_name]" caption="opportunity_name" attribute="1" defaultMemberUniqueName="[Oppurtunity].[opportunity_name].[All]" allUniqueName="[Oppurtunity].[opportunity_name].[All]" dimensionUniqueName="[Oppurtunity]" displayFolder="" count="0" memberValueDatatype="130" unbalanced="0"/>
    <cacheHierarchy uniqueName="[Oppurtunity].[opportunity_id]" caption="opportunity_id" attribute="1" defaultMemberUniqueName="[Oppurtunity].[opportunity_id].[All]" allUniqueName="[Oppurtunity].[opportunity_id].[All]" dimensionUniqueName="[Oppurtunity]" displayFolder="" count="0" memberValueDatatype="130" unbalanced="0"/>
    <cacheHierarchy uniqueName="[Oppurtunity].[Account Executive]" caption="Account Executive" attribute="1" defaultMemberUniqueName="[Oppurtunity].[Account Executive].[All]" allUniqueName="[Oppurtunity].[Account Executive].[All]" dimensionUniqueName="[Oppurtunity]" displayFolder="" count="0" memberValueDatatype="130" unbalanced="0"/>
    <cacheHierarchy uniqueName="[Oppurtunity].[premium_amount]" caption="premium_amount" attribute="1" defaultMemberUniqueName="[Oppurtunity].[premium_amount].[All]" allUniqueName="[Oppurtunity].[premium_amount].[All]" dimensionUniqueName="[Oppurtunity]" displayFolder="" count="0" memberValueDatatype="20" unbalanced="0"/>
    <cacheHierarchy uniqueName="[Oppurtunity].[revenue_amount]" caption="revenue_amount" attribute="1" defaultMemberUniqueName="[Oppurtunity].[revenue_amount].[All]" allUniqueName="[Oppurtunity].[revenue_amount].[All]" dimensionUniqueName="[Oppurtunity]" displayFolder="" count="0" memberValueDatatype="20" unbalanced="0"/>
    <cacheHierarchy uniqueName="[Oppurtunity].[closing_date]" caption="closing_date" attribute="1" time="1" defaultMemberUniqueName="[Oppurtunity].[closing_date].[All]" allUniqueName="[Oppurtunity].[closing_date].[All]" dimensionUniqueName="[Oppurtunity]" displayFolder="" count="0" memberValueDatatype="7" unbalanced="0"/>
    <cacheHierarchy uniqueName="[Oppurtunity].[stage]" caption="stage" attribute="1" defaultMemberUniqueName="[Oppurtunity].[stage].[All]" allUniqueName="[Oppurtunity].[stage].[All]" dimensionUniqueName="[Oppurtunity]" displayFolder="" count="0" memberValueDatatype="130" unbalanced="0"/>
    <cacheHierarchy uniqueName="[Oppurtunity].[branch]" caption="branch" attribute="1" defaultMemberUniqueName="[Oppurtunity].[branch].[All]" allUniqueName="[Oppurtunity].[branch].[All]" dimensionUniqueName="[Oppurtunity]" displayFolder="" count="0" memberValueDatatype="130" unbalanced="0"/>
    <cacheHierarchy uniqueName="[Oppurtunity].[specialty]" caption="specialty" attribute="1" defaultMemberUniqueName="[Oppurtunity].[specialty].[All]" allUniqueName="[Oppurtunity].[specialty].[All]" dimensionUniqueName="[Oppurtunity]" displayFolder="" count="0" memberValueDatatype="130" unbalanced="0"/>
    <cacheHierarchy uniqueName="[Oppurtunity].[product_group]" caption="product_group" attribute="1" defaultMemberUniqueName="[Oppurtunity].[product_group].[All]" allUniqueName="[Oppurtunity].[product_group].[All]" dimensionUniqueName="[Oppurtunity]" displayFolder="" count="0" memberValueDatatype="130" unbalanced="0"/>
    <cacheHierarchy uniqueName="[Oppurtunity].[product_sub_group]" caption="product_sub_group" attribute="1" defaultMemberUniqueName="[Oppurtunity].[product_sub_group].[All]" allUniqueName="[Oppurtunity].[product_sub_group].[All]" dimensionUniqueName="[Oppurtunity]" displayFolder="" count="0" memberValueDatatype="130" unbalanced="0"/>
    <cacheHierarchy uniqueName="[Oppurtunity].[risk_details]" caption="risk_details" attribute="1" defaultMemberUniqueName="[Oppurtunity].[risk_details].[All]" allUniqueName="[Oppurtunity].[risk_details].[All]" dimensionUniqueName="[Oppurtunity]" displayFolder="" count="0" memberValueDatatype="130" unbalanced="0"/>
    <cacheHierarchy uniqueName="[Oppurtunity].[Opp Status]" caption="Opp Status" attribute="1" defaultMemberUniqueName="[Oppurtunity].[Opp Status].[All]" allUniqueName="[Oppurtunity].[Opp Status].[All]" dimensionUniqueName="[Oppurtunity]" displayFolder="" count="2" memberValueDatatype="130" unbalanced="0">
      <fieldsUsage count="2">
        <fieldUsage x="-1"/>
        <fieldUsage x="0"/>
      </fieldsUsage>
    </cacheHierarchy>
    <cacheHierarchy uniqueName="[Place Achivement].[client_name]" caption="client_name" attribute="1" defaultMemberUniqueName="[Place Achivement].[client_name].[All]" allUniqueName="[Place Achivement].[client_name].[All]" dimensionUniqueName="[Place Achivement]" displayFolder="" count="0" memberValueDatatype="130" unbalanced="0"/>
    <cacheHierarchy uniqueName="[Place Achivement].[policy_number]" caption="policy_number" attribute="1" defaultMemberUniqueName="[Place Achivement].[policy_number].[All]" allUniqueName="[Place Achivement].[policy_number].[All]" dimensionUniqueName="[Place Achivement]" displayFolder="" count="0" memberValueDatatype="130" unbalanced="0"/>
    <cacheHierarchy uniqueName="[Place Achivement].[policy_status]" caption="policy_status" attribute="1" defaultMemberUniqueName="[Place Achivement].[policy_status].[All]" allUniqueName="[Place Achivement].[policy_status].[All]" dimensionUniqueName="[Place Achivement]" displayFolder="" count="0" memberValueDatatype="130" unbalanced="0"/>
    <cacheHierarchy uniqueName="[Place Achivement].[policy_start_date]" caption="policy_start_date" attribute="1" time="1" defaultMemberUniqueName="[Place Achivement].[policy_start_date].[All]" allUniqueName="[Place Achivement].[policy_start_date].[All]" dimensionUniqueName="[Place Achivement]" displayFolder="" count="0" memberValueDatatype="7" unbalanced="0"/>
    <cacheHierarchy uniqueName="[Place Achivement].[policy_end_date]" caption="policy_end_date" attribute="1" time="1" defaultMemberUniqueName="[Place Achivement].[policy_end_date].[All]" allUniqueName="[Place Achivement].[policy_end_date].[All]" dimensionUniqueName="[Place Achivement]" displayFolder="" count="0" memberValueDatatype="7" unbalanced="0"/>
    <cacheHierarchy uniqueName="[Place Achivement].[product_group]" caption="product_group" attribute="1" defaultMemberUniqueName="[Place Achivement].[product_group].[All]" allUniqueName="[Place Achivement].[product_group].[All]" dimensionUniqueName="[Place Achivement]" displayFolder="" count="0" memberValueDatatype="130" unbalanced="0"/>
    <cacheHierarchy uniqueName="[Place Achivement].[Account Executive]" caption="Account Executive" attribute="1" defaultMemberUniqueName="[Place Achivement].[Account Executive].[All]" allUniqueName="[Place Achivement].[Account Executive].[All]" dimensionUniqueName="[Place Achivement]" displayFolder="" count="0" memberValueDatatype="130" unbalanced="0"/>
    <cacheHierarchy uniqueName="[Place Achivement].[branch_name]" caption="branch_name" attribute="1" defaultMemberUniqueName="[Place Achivement].[branch_name].[All]" allUniqueName="[Place Achivement].[branch_name].[All]" dimensionUniqueName="[Place Achivement]" displayFolder="" count="0" memberValueDatatype="130" unbalanced="0"/>
    <cacheHierarchy uniqueName="[Place Achivement].[solution_group]" caption="solution_group" attribute="1" defaultMemberUniqueName="[Place Achivement].[solution_group].[All]" allUniqueName="[Place Achivement].[solution_group].[All]" dimensionUniqueName="[Place Achivement]" displayFolder="" count="0" memberValueDatatype="130" unbalanced="0"/>
    <cacheHierarchy uniqueName="[Place Achivement].[income_class]" caption="income_class" attribute="1" defaultMemberUniqueName="[Place Achivement].[income_class].[All]" allUniqueName="[Place Achivement].[income_class].[All]" dimensionUniqueName="[Place Achivement]" displayFolder="" count="0" memberValueDatatype="130" unbalanced="0"/>
    <cacheHierarchy uniqueName="[Place Achivement].[Amount]" caption="Amount" attribute="1" defaultMemberUniqueName="[Place Achivement].[Amount].[All]" allUniqueName="[Place Achivement].[Amount].[All]" dimensionUniqueName="[Place Achivement]" displayFolder="" count="0" memberValueDatatype="5" unbalanced="0"/>
    <cacheHierarchy uniqueName="[Place Achivement].[income_due_date]" caption="income_due_date" attribute="1" time="1" defaultMemberUniqueName="[Place Achivement].[income_due_date].[All]" allUniqueName="[Place Achivement].[income_due_date].[All]" dimensionUniqueName="[Place Achivement]" displayFolder="" count="0" memberValueDatatype="7" unbalanced="0"/>
    <cacheHierarchy uniqueName="[Place Achivement].[revenue_transaction_type]" caption="revenue_transaction_type" attribute="1" defaultMemberUniqueName="[Place Achivement].[revenue_transaction_type].[All]" allUniqueName="[Place Achivement].[revenue_transaction_type].[All]" dimensionUniqueName="[Place Achivement]" displayFolder="" count="0" memberValueDatatype="130" unbalanced="0"/>
    <cacheHierarchy uniqueName="[Place Achivement].[renewal_status]" caption="renewal_status" attribute="1" defaultMemberUniqueName="[Place Achivement].[renewal_status].[All]" allUniqueName="[Place Achivement].[renewal_status].[All]" dimensionUniqueName="[Place Achivement]" displayFolder="" count="0" memberValueDatatype="130" unbalanced="0"/>
    <cacheHierarchy uniqueName="[Place Achivement].[lapse_reason]" caption="lapse_reason" attribute="1" defaultMemberUniqueName="[Place Achivement].[lapse_reason].[All]" allUniqueName="[Place Achivement].[lapse_reason].[All]" dimensionUniqueName="[Place Achivement]" displayFolder="" count="0" memberValueDatatype="130" unbalanced="0"/>
    <cacheHierarchy uniqueName="[Place Achivement].[last_updated_date]" caption="last_updated_date" attribute="1" time="1" defaultMemberUniqueName="[Place Achivement].[last_updated_date].[All]" allUniqueName="[Place Achivement].[last_updated_date].[All]" dimensionUniqueName="[Place Achivement]" displayFolder="" count="0" memberValueDatatype="7" unbalanced="0"/>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Oppurtunity]" caption="__XL_Count Oppurtunity" measure="1" displayFolder="" measureGroup="Oppurtunity" count="0" hidden="1"/>
    <cacheHierarchy uniqueName="[Measures].[__XL_Count Place Achivement]" caption="__XL_Count Place Achivement" measure="1" displayFolder="" measureGroup="Place Achivement" count="0" hidden="1"/>
    <cacheHierarchy uniqueName="[Measures].[__No measures defined]" caption="__No measures defined" measure="1" displayFolder="" count="0" hidden="1"/>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28"/>
        </ext>
      </extLst>
    </cacheHierarchy>
    <cacheHierarchy uniqueName="[Measures].[Sum of New Budget]" caption="Sum of New Budget" measure="1" displayFolder="" measureGroup="Individual Budget" count="0" hidden="1">
      <extLst>
        <ext xmlns:x15="http://schemas.microsoft.com/office/spreadsheetml/2010/11/main" uri="{B97F6D7D-B522-45F9-BDA1-12C45D357490}">
          <x15:cacheHierarchy aggregatedColumn="27"/>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29"/>
        </ext>
      </extLst>
    </cacheHierarchy>
    <cacheHierarchy uniqueName="[Measures].[Sum of Amount]" caption="Sum of Amount" measure="1" displayFolder="" measureGroup="Place Achivement" count="0" hidden="1">
      <extLst>
        <ext xmlns:x15="http://schemas.microsoft.com/office/spreadsheetml/2010/11/main" uri="{B97F6D7D-B522-45F9-BDA1-12C45D357490}">
          <x15:cacheHierarchy aggregatedColumn="71"/>
        </ext>
      </extLst>
    </cacheHierarchy>
    <cacheHierarchy uniqueName="[Measures].[Sum of Amount 2]" caption="Sum of Amount 2" measure="1" displayFolder="" measureGroup="Invoice" count="0" hidden="1">
      <extLst>
        <ext xmlns:x15="http://schemas.microsoft.com/office/spreadsheetml/2010/11/main" uri="{B97F6D7D-B522-45F9-BDA1-12C45D357490}">
          <x15:cacheHierarchy aggregatedColumn="39"/>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36"/>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44"/>
        </ext>
      </extLst>
    </cacheHierarchy>
    <cacheHierarchy uniqueName="[Measures].[Count of opportunity_name]" caption="Count of opportunity_name" measure="1" displayFolder="" measureGroup="Oppurtunity" count="0" oneField="1" hidden="1">
      <fieldsUsage count="1">
        <fieldUsage x="1"/>
      </fieldsUsage>
      <extLst>
        <ext xmlns:x15="http://schemas.microsoft.com/office/spreadsheetml/2010/11/main" uri="{B97F6D7D-B522-45F9-BDA1-12C45D357490}">
          <x15:cacheHierarchy aggregatedColumn="48"/>
        </ext>
      </extLst>
    </cacheHierarchy>
    <cacheHierarchy uniqueName="[Measures].[Sum of revenue_amount]" caption="Sum of revenue_amount" measure="1" displayFolder="" measureGroup="Oppurtunity" count="0" hidden="1">
      <extLst>
        <ext xmlns:x15="http://schemas.microsoft.com/office/spreadsheetml/2010/11/main" uri="{B97F6D7D-B522-45F9-BDA1-12C45D357490}">
          <x15:cacheHierarchy aggregatedColumn="52"/>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1"/>
        </ext>
      </extLst>
    </cacheHierarchy>
  </cacheHierarchies>
  <kpis count="0"/>
  <dimensions count="8">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uniqueName="[Meeting]" caption="Meeting"/>
    <dimension name="Oppurtunity" uniqueName="[Oppurtunity]" caption="Oppurtunity"/>
    <dimension name="Place Achivement" uniqueName="[Place Achivement]" caption="Place Achivement"/>
  </dimensions>
  <measureGroups count="7">
    <measureGroup name="Brokerage" caption="Brokerage"/>
    <measureGroup name="Fees" caption="Fees"/>
    <measureGroup name="Individual Budget" caption="Individual Budget"/>
    <measureGroup name="Invoice" caption="Invoice"/>
    <measureGroup name="Meeting" caption="Meeting"/>
    <measureGroup name="Oppurtunity" caption="Oppurtunity"/>
    <measureGroup name="Place Achivement" caption="Place Achivement"/>
  </measureGroups>
  <maps count="11">
    <map measureGroup="0" dimension="0"/>
    <map measureGroup="1" dimension="1"/>
    <map measureGroup="2" dimension="2"/>
    <map measureGroup="3" dimension="2"/>
    <map measureGroup="3" dimension="3"/>
    <map measureGroup="4" dimension="2"/>
    <map measureGroup="4" dimension="5"/>
    <map measureGroup="5" dimension="2"/>
    <map measureGroup="5" dimension="6"/>
    <map measureGroup="6" dimension="2"/>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an Gope" refreshedDate="45044.852715740744" backgroundQuery="1" createdVersion="8" refreshedVersion="8" minRefreshableVersion="3" recordCount="0" supportSubquery="1" supportAdvancedDrill="1" xr:uid="{847B5025-0107-48D9-880E-1685DC3C7810}">
  <cacheSource type="external" connectionId="8"/>
  <cacheFields count="6">
    <cacheField name="[Invoice].[income_class].[income_class]" caption="income_class" numFmtId="0" hierarchy="36" level="1">
      <sharedItems containsSemiMixedTypes="0" containsNonDate="0" containsString="0"/>
    </cacheField>
    <cacheField name="[Place Achivement].[income_class].[income_class]" caption="income_class" numFmtId="0" hierarchy="70" level="1">
      <sharedItems containsSemiMixedTypes="0" containsNonDate="0" containsString="0"/>
    </cacheField>
    <cacheField name="[Measures].[Sum of Amount]" caption="Sum of Amount" numFmtId="0" hierarchy="89" level="32767"/>
    <cacheField name="[Measures].[Sum of Amount 2]" caption="Sum of Amount 2" numFmtId="0" hierarchy="90" level="32767"/>
    <cacheField name="[Measures].[Sum of Renewal Budget]" caption="Sum of Renewal Budget" numFmtId="0" hierarchy="88" level="32767"/>
    <cacheField name="[Individual Budget].[Employee Name].[Employee Name]" caption="Employee Name" numFmtId="0" hierarchy="25" level="1">
      <sharedItems containsSemiMixedTypes="0" containsNonDate="0" containsString="0"/>
    </cacheField>
  </cacheFields>
  <cacheHierarchies count="96">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Employee Name]" caption="Employee Name" attribute="1" defaultMemberUniqueName="[Individual Budget].[Employee Name].[All]" allUniqueName="[Individual Budget].[Employee Name].[All]" dimensionUniqueName="[Individual Budget]" displayFolder="" count="2" memberValueDatatype="130" unbalanced="0">
      <fieldsUsage count="2">
        <fieldUsage x="-1"/>
        <fieldUsage x="5"/>
      </fieldsUsage>
    </cacheHierarchy>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0"/>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urtunity].[opportunity_name]" caption="opportunity_name" attribute="1" defaultMemberUniqueName="[Oppurtunity].[opportunity_name].[All]" allUniqueName="[Oppurtunity].[opportunity_name].[All]" dimensionUniqueName="[Oppurtunity]" displayFolder="" count="0" memberValueDatatype="130" unbalanced="0"/>
    <cacheHierarchy uniqueName="[Oppurtunity].[opportunity_id]" caption="opportunity_id" attribute="1" defaultMemberUniqueName="[Oppurtunity].[opportunity_id].[All]" allUniqueName="[Oppurtunity].[opportunity_id].[All]" dimensionUniqueName="[Oppurtunity]" displayFolder="" count="0" memberValueDatatype="130" unbalanced="0"/>
    <cacheHierarchy uniqueName="[Oppurtunity].[Account Executive]" caption="Account Executive" attribute="1" defaultMemberUniqueName="[Oppurtunity].[Account Executive].[All]" allUniqueName="[Oppurtunity].[Account Executive].[All]" dimensionUniqueName="[Oppurtunity]" displayFolder="" count="0" memberValueDatatype="130" unbalanced="0"/>
    <cacheHierarchy uniqueName="[Oppurtunity].[premium_amount]" caption="premium_amount" attribute="1" defaultMemberUniqueName="[Oppurtunity].[premium_amount].[All]" allUniqueName="[Oppurtunity].[premium_amount].[All]" dimensionUniqueName="[Oppurtunity]" displayFolder="" count="0" memberValueDatatype="20" unbalanced="0"/>
    <cacheHierarchy uniqueName="[Oppurtunity].[revenue_amount]" caption="revenue_amount" attribute="1" defaultMemberUniqueName="[Oppurtunity].[revenue_amount].[All]" allUniqueName="[Oppurtunity].[revenue_amount].[All]" dimensionUniqueName="[Oppurtunity]" displayFolder="" count="0" memberValueDatatype="20" unbalanced="0"/>
    <cacheHierarchy uniqueName="[Oppurtunity].[closing_date]" caption="closing_date" attribute="1" time="1" defaultMemberUniqueName="[Oppurtunity].[closing_date].[All]" allUniqueName="[Oppurtunity].[closing_date].[All]" dimensionUniqueName="[Oppurtunity]" displayFolder="" count="0" memberValueDatatype="7" unbalanced="0"/>
    <cacheHierarchy uniqueName="[Oppurtunity].[stage]" caption="stage" attribute="1" defaultMemberUniqueName="[Oppurtunity].[stage].[All]" allUniqueName="[Oppurtunity].[stage].[All]" dimensionUniqueName="[Oppurtunity]" displayFolder="" count="0" memberValueDatatype="130" unbalanced="0"/>
    <cacheHierarchy uniqueName="[Oppurtunity].[branch]" caption="branch" attribute="1" defaultMemberUniqueName="[Oppurtunity].[branch].[All]" allUniqueName="[Oppurtunity].[branch].[All]" dimensionUniqueName="[Oppurtunity]" displayFolder="" count="0" memberValueDatatype="130" unbalanced="0"/>
    <cacheHierarchy uniqueName="[Oppurtunity].[specialty]" caption="specialty" attribute="1" defaultMemberUniqueName="[Oppurtunity].[specialty].[All]" allUniqueName="[Oppurtunity].[specialty].[All]" dimensionUniqueName="[Oppurtunity]" displayFolder="" count="0" memberValueDatatype="130" unbalanced="0"/>
    <cacheHierarchy uniqueName="[Oppurtunity].[product_group]" caption="product_group" attribute="1" defaultMemberUniqueName="[Oppurtunity].[product_group].[All]" allUniqueName="[Oppurtunity].[product_group].[All]" dimensionUniqueName="[Oppurtunity]" displayFolder="" count="0" memberValueDatatype="130" unbalanced="0"/>
    <cacheHierarchy uniqueName="[Oppurtunity].[product_sub_group]" caption="product_sub_group" attribute="1" defaultMemberUniqueName="[Oppurtunity].[product_sub_group].[All]" allUniqueName="[Oppurtunity].[product_sub_group].[All]" dimensionUniqueName="[Oppurtunity]" displayFolder="" count="0" memberValueDatatype="130" unbalanced="0"/>
    <cacheHierarchy uniqueName="[Oppurtunity].[risk_details]" caption="risk_details" attribute="1" defaultMemberUniqueName="[Oppurtunity].[risk_details].[All]" allUniqueName="[Oppurtunity].[risk_details].[All]" dimensionUniqueName="[Oppurtunity]" displayFolder="" count="0" memberValueDatatype="130" unbalanced="0"/>
    <cacheHierarchy uniqueName="[Oppurtunity].[Opp Status]" caption="Opp Status" attribute="1" defaultMemberUniqueName="[Oppurtunity].[Opp Status].[All]" allUniqueName="[Oppurtunity].[Opp Status].[All]" dimensionUniqueName="[Oppurtunity]" displayFolder="" count="0" memberValueDatatype="130" unbalanced="0"/>
    <cacheHierarchy uniqueName="[Place Achivement].[client_name]" caption="client_name" attribute="1" defaultMemberUniqueName="[Place Achivement].[client_name].[All]" allUniqueName="[Place Achivement].[client_name].[All]" dimensionUniqueName="[Place Achivement]" displayFolder="" count="0" memberValueDatatype="130" unbalanced="0"/>
    <cacheHierarchy uniqueName="[Place Achivement].[policy_number]" caption="policy_number" attribute="1" defaultMemberUniqueName="[Place Achivement].[policy_number].[All]" allUniqueName="[Place Achivement].[policy_number].[All]" dimensionUniqueName="[Place Achivement]" displayFolder="" count="0" memberValueDatatype="130" unbalanced="0"/>
    <cacheHierarchy uniqueName="[Place Achivement].[policy_status]" caption="policy_status" attribute="1" defaultMemberUniqueName="[Place Achivement].[policy_status].[All]" allUniqueName="[Place Achivement].[policy_status].[All]" dimensionUniqueName="[Place Achivement]" displayFolder="" count="0" memberValueDatatype="130" unbalanced="0"/>
    <cacheHierarchy uniqueName="[Place Achivement].[policy_start_date]" caption="policy_start_date" attribute="1" time="1" defaultMemberUniqueName="[Place Achivement].[policy_start_date].[All]" allUniqueName="[Place Achivement].[policy_start_date].[All]" dimensionUniqueName="[Place Achivement]" displayFolder="" count="0" memberValueDatatype="7" unbalanced="0"/>
    <cacheHierarchy uniqueName="[Place Achivement].[policy_end_date]" caption="policy_end_date" attribute="1" time="1" defaultMemberUniqueName="[Place Achivement].[policy_end_date].[All]" allUniqueName="[Place Achivement].[policy_end_date].[All]" dimensionUniqueName="[Place Achivement]" displayFolder="" count="0" memberValueDatatype="7" unbalanced="0"/>
    <cacheHierarchy uniqueName="[Place Achivement].[product_group]" caption="product_group" attribute="1" defaultMemberUniqueName="[Place Achivement].[product_group].[All]" allUniqueName="[Place Achivement].[product_group].[All]" dimensionUniqueName="[Place Achivement]" displayFolder="" count="0" memberValueDatatype="130" unbalanced="0"/>
    <cacheHierarchy uniqueName="[Place Achivement].[Account Executive]" caption="Account Executive" attribute="1" defaultMemberUniqueName="[Place Achivement].[Account Executive].[All]" allUniqueName="[Place Achivement].[Account Executive].[All]" dimensionUniqueName="[Place Achivement]" displayFolder="" count="0" memberValueDatatype="130" unbalanced="0"/>
    <cacheHierarchy uniqueName="[Place Achivement].[branch_name]" caption="branch_name" attribute="1" defaultMemberUniqueName="[Place Achivement].[branch_name].[All]" allUniqueName="[Place Achivement].[branch_name].[All]" dimensionUniqueName="[Place Achivement]" displayFolder="" count="0" memberValueDatatype="130" unbalanced="0"/>
    <cacheHierarchy uniqueName="[Place Achivement].[solution_group]" caption="solution_group" attribute="1" defaultMemberUniqueName="[Place Achivement].[solution_group].[All]" allUniqueName="[Place Achivement].[solution_group].[All]" dimensionUniqueName="[Place Achivement]" displayFolder="" count="0" memberValueDatatype="130" unbalanced="0"/>
    <cacheHierarchy uniqueName="[Place Achivement].[income_class]" caption="income_class" attribute="1" defaultMemberUniqueName="[Place Achivement].[income_class].[All]" allUniqueName="[Place Achivement].[income_class].[All]" dimensionUniqueName="[Place Achivement]" displayFolder="" count="2" memberValueDatatype="130" unbalanced="0">
      <fieldsUsage count="2">
        <fieldUsage x="-1"/>
        <fieldUsage x="1"/>
      </fieldsUsage>
    </cacheHierarchy>
    <cacheHierarchy uniqueName="[Place Achivement].[Amount]" caption="Amount" attribute="1" defaultMemberUniqueName="[Place Achivement].[Amount].[All]" allUniqueName="[Place Achivement].[Amount].[All]" dimensionUniqueName="[Place Achivement]" displayFolder="" count="0" memberValueDatatype="5" unbalanced="0"/>
    <cacheHierarchy uniqueName="[Place Achivement].[income_due_date]" caption="income_due_date" attribute="1" time="1" defaultMemberUniqueName="[Place Achivement].[income_due_date].[All]" allUniqueName="[Place Achivement].[income_due_date].[All]" dimensionUniqueName="[Place Achivement]" displayFolder="" count="0" memberValueDatatype="7" unbalanced="0"/>
    <cacheHierarchy uniqueName="[Place Achivement].[revenue_transaction_type]" caption="revenue_transaction_type" attribute="1" defaultMemberUniqueName="[Place Achivement].[revenue_transaction_type].[All]" allUniqueName="[Place Achivement].[revenue_transaction_type].[All]" dimensionUniqueName="[Place Achivement]" displayFolder="" count="0" memberValueDatatype="130" unbalanced="0"/>
    <cacheHierarchy uniqueName="[Place Achivement].[renewal_status]" caption="renewal_status" attribute="1" defaultMemberUniqueName="[Place Achivement].[renewal_status].[All]" allUniqueName="[Place Achivement].[renewal_status].[All]" dimensionUniqueName="[Place Achivement]" displayFolder="" count="0" memberValueDatatype="130" unbalanced="0"/>
    <cacheHierarchy uniqueName="[Place Achivement].[lapse_reason]" caption="lapse_reason" attribute="1" defaultMemberUniqueName="[Place Achivement].[lapse_reason].[All]" allUniqueName="[Place Achivement].[lapse_reason].[All]" dimensionUniqueName="[Place Achivement]" displayFolder="" count="0" memberValueDatatype="130" unbalanced="0"/>
    <cacheHierarchy uniqueName="[Place Achivement].[last_updated_date]" caption="last_updated_date" attribute="1" time="1" defaultMemberUniqueName="[Place Achivement].[last_updated_date].[All]" allUniqueName="[Place Achivement].[last_updated_date].[All]" dimensionUniqueName="[Place Achivement]" displayFolder="" count="0" memberValueDatatype="7" unbalanced="0"/>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Oppurtunity]" caption="__XL_Count Oppurtunity" measure="1" displayFolder="" measureGroup="Oppurtunity" count="0" hidden="1"/>
    <cacheHierarchy uniqueName="[Measures].[__XL_Count Place Achivement]" caption="__XL_Count Place Achivement" measure="1" displayFolder="" measureGroup="Place Achivement" count="0" hidden="1"/>
    <cacheHierarchy uniqueName="[Measures].[__No measures defined]" caption="__No measures defined" measure="1" displayFolder="" count="0" hidden="1"/>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28"/>
        </ext>
      </extLst>
    </cacheHierarchy>
    <cacheHierarchy uniqueName="[Measures].[Sum of New Budget]" caption="Sum of New Budget" measure="1" displayFolder="" measureGroup="Individual Budget" count="0" hidden="1">
      <extLst>
        <ext xmlns:x15="http://schemas.microsoft.com/office/spreadsheetml/2010/11/main" uri="{B97F6D7D-B522-45F9-BDA1-12C45D357490}">
          <x15:cacheHierarchy aggregatedColumn="27"/>
        </ext>
      </extLst>
    </cacheHierarchy>
    <cacheHierarchy uniqueName="[Measures].[Sum of Renewal Budget]" caption="Sum of Renewal Budget" measure="1" displayFolder="" measureGroup="Individual Budget" count="0" oneField="1" hidden="1">
      <fieldsUsage count="1">
        <fieldUsage x="4"/>
      </fieldsUsage>
      <extLst>
        <ext xmlns:x15="http://schemas.microsoft.com/office/spreadsheetml/2010/11/main" uri="{B97F6D7D-B522-45F9-BDA1-12C45D357490}">
          <x15:cacheHierarchy aggregatedColumn="29"/>
        </ext>
      </extLst>
    </cacheHierarchy>
    <cacheHierarchy uniqueName="[Measures].[Sum of Amount]" caption="Sum of Amount" measure="1" displayFolder="" measureGroup="Place Achivement" count="0" oneField="1" hidden="1">
      <fieldsUsage count="1">
        <fieldUsage x="2"/>
      </fieldsUsage>
      <extLst>
        <ext xmlns:x15="http://schemas.microsoft.com/office/spreadsheetml/2010/11/main" uri="{B97F6D7D-B522-45F9-BDA1-12C45D357490}">
          <x15:cacheHierarchy aggregatedColumn="71"/>
        </ext>
      </extLst>
    </cacheHierarchy>
    <cacheHierarchy uniqueName="[Measures].[Sum of Amount 2]" caption="Sum of Amount 2" measure="1" displayFolder="" measureGroup="Invoice" count="0" oneField="1" hidden="1">
      <fieldsUsage count="1">
        <fieldUsage x="3"/>
      </fieldsUsage>
      <extLst>
        <ext xmlns:x15="http://schemas.microsoft.com/office/spreadsheetml/2010/11/main" uri="{B97F6D7D-B522-45F9-BDA1-12C45D357490}">
          <x15:cacheHierarchy aggregatedColumn="39"/>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36"/>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44"/>
        </ext>
      </extLst>
    </cacheHierarchy>
    <cacheHierarchy uniqueName="[Measures].[Count of opportunity_name]" caption="Count of opportunity_name" measure="1" displayFolder="" measureGroup="Oppurtunity" count="0" hidden="1">
      <extLst>
        <ext xmlns:x15="http://schemas.microsoft.com/office/spreadsheetml/2010/11/main" uri="{B97F6D7D-B522-45F9-BDA1-12C45D357490}">
          <x15:cacheHierarchy aggregatedColumn="48"/>
        </ext>
      </extLst>
    </cacheHierarchy>
    <cacheHierarchy uniqueName="[Measures].[Sum of revenue_amount]" caption="Sum of revenue_amount" measure="1" displayFolder="" measureGroup="Oppurtunity" count="0" hidden="1">
      <extLst>
        <ext xmlns:x15="http://schemas.microsoft.com/office/spreadsheetml/2010/11/main" uri="{B97F6D7D-B522-45F9-BDA1-12C45D357490}">
          <x15:cacheHierarchy aggregatedColumn="52"/>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1"/>
        </ext>
      </extLst>
    </cacheHierarchy>
  </cacheHierarchies>
  <kpis count="0"/>
  <dimensions count="8">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uniqueName="[Meeting]" caption="Meeting"/>
    <dimension name="Oppurtunity" uniqueName="[Oppurtunity]" caption="Oppurtunity"/>
    <dimension name="Place Achivement" uniqueName="[Place Achivement]" caption="Place Achivement"/>
  </dimensions>
  <measureGroups count="7">
    <measureGroup name="Brokerage" caption="Brokerage"/>
    <measureGroup name="Fees" caption="Fees"/>
    <measureGroup name="Individual Budget" caption="Individual Budget"/>
    <measureGroup name="Invoice" caption="Invoice"/>
    <measureGroup name="Meeting" caption="Meeting"/>
    <measureGroup name="Oppurtunity" caption="Oppurtunity"/>
    <measureGroup name="Place Achivement" caption="Place Achivement"/>
  </measureGroups>
  <maps count="11">
    <map measureGroup="0" dimension="0"/>
    <map measureGroup="1" dimension="1"/>
    <map measureGroup="2" dimension="2"/>
    <map measureGroup="3" dimension="2"/>
    <map measureGroup="3" dimension="3"/>
    <map measureGroup="4" dimension="2"/>
    <map measureGroup="4" dimension="5"/>
    <map measureGroup="5" dimension="2"/>
    <map measureGroup="5" dimension="6"/>
    <map measureGroup="6" dimension="2"/>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an Gope" refreshedDate="45044.84957233796" backgroundQuery="1" createdVersion="3" refreshedVersion="8" minRefreshableVersion="3" recordCount="0" supportSubquery="1" supportAdvancedDrill="1" xr:uid="{A5E53252-578A-42C8-937C-91332866492C}">
  <cacheSource type="external" connectionId="8">
    <extLst>
      <ext xmlns:x14="http://schemas.microsoft.com/office/spreadsheetml/2009/9/main" uri="{F057638F-6D5F-4e77-A914-E7F072B9BCA8}">
        <x14:sourceConnection name="ThisWorkbookDataModel"/>
      </ext>
    </extLst>
  </cacheSource>
  <cacheFields count="0"/>
  <cacheHierarchies count="96">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Employee Name]" caption="Employee Name" attribute="1" defaultMemberUniqueName="[Individual Budget].[Employee Name].[All]" allUniqueName="[Individual Budget].[Employee Name].[All]" dimensionUniqueName="[Individual Budget]" displayFolder="" count="2"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urtunity].[opportunity_name]" caption="opportunity_name" attribute="1" defaultMemberUniqueName="[Oppurtunity].[opportunity_name].[All]" allUniqueName="[Oppurtunity].[opportunity_name].[All]" dimensionUniqueName="[Oppurtunity]" displayFolder="" count="0" memberValueDatatype="130" unbalanced="0"/>
    <cacheHierarchy uniqueName="[Oppurtunity].[opportunity_id]" caption="opportunity_id" attribute="1" defaultMemberUniqueName="[Oppurtunity].[opportunity_id].[All]" allUniqueName="[Oppurtunity].[opportunity_id].[All]" dimensionUniqueName="[Oppurtunity]" displayFolder="" count="0" memberValueDatatype="130" unbalanced="0"/>
    <cacheHierarchy uniqueName="[Oppurtunity].[Account Executive]" caption="Account Executive" attribute="1" defaultMemberUniqueName="[Oppurtunity].[Account Executive].[All]" allUniqueName="[Oppurtunity].[Account Executive].[All]" dimensionUniqueName="[Oppurtunity]" displayFolder="" count="0" memberValueDatatype="130" unbalanced="0"/>
    <cacheHierarchy uniqueName="[Oppurtunity].[premium_amount]" caption="premium_amount" attribute="1" defaultMemberUniqueName="[Oppurtunity].[premium_amount].[All]" allUniqueName="[Oppurtunity].[premium_amount].[All]" dimensionUniqueName="[Oppurtunity]" displayFolder="" count="0" memberValueDatatype="20" unbalanced="0"/>
    <cacheHierarchy uniqueName="[Oppurtunity].[revenue_amount]" caption="revenue_amount" attribute="1" defaultMemberUniqueName="[Oppurtunity].[revenue_amount].[All]" allUniqueName="[Oppurtunity].[revenue_amount].[All]" dimensionUniqueName="[Oppurtunity]" displayFolder="" count="0" memberValueDatatype="20" unbalanced="0"/>
    <cacheHierarchy uniqueName="[Oppurtunity].[closing_date]" caption="closing_date" attribute="1" time="1" defaultMemberUniqueName="[Oppurtunity].[closing_date].[All]" allUniqueName="[Oppurtunity].[closing_date].[All]" dimensionUniqueName="[Oppurtunity]" displayFolder="" count="0" memberValueDatatype="7" unbalanced="0"/>
    <cacheHierarchy uniqueName="[Oppurtunity].[stage]" caption="stage" attribute="1" defaultMemberUniqueName="[Oppurtunity].[stage].[All]" allUniqueName="[Oppurtunity].[stage].[All]" dimensionUniqueName="[Oppurtunity]" displayFolder="" count="0" memberValueDatatype="130" unbalanced="0"/>
    <cacheHierarchy uniqueName="[Oppurtunity].[branch]" caption="branch" attribute="1" defaultMemberUniqueName="[Oppurtunity].[branch].[All]" allUniqueName="[Oppurtunity].[branch].[All]" dimensionUniqueName="[Oppurtunity]" displayFolder="" count="0" memberValueDatatype="130" unbalanced="0"/>
    <cacheHierarchy uniqueName="[Oppurtunity].[specialty]" caption="specialty" attribute="1" defaultMemberUniqueName="[Oppurtunity].[specialty].[All]" allUniqueName="[Oppurtunity].[specialty].[All]" dimensionUniqueName="[Oppurtunity]" displayFolder="" count="0" memberValueDatatype="130" unbalanced="0"/>
    <cacheHierarchy uniqueName="[Oppurtunity].[product_group]" caption="product_group" attribute="1" defaultMemberUniqueName="[Oppurtunity].[product_group].[All]" allUniqueName="[Oppurtunity].[product_group].[All]" dimensionUniqueName="[Oppurtunity]" displayFolder="" count="0" memberValueDatatype="130" unbalanced="0"/>
    <cacheHierarchy uniqueName="[Oppurtunity].[product_sub_group]" caption="product_sub_group" attribute="1" defaultMemberUniqueName="[Oppurtunity].[product_sub_group].[All]" allUniqueName="[Oppurtunity].[product_sub_group].[All]" dimensionUniqueName="[Oppurtunity]" displayFolder="" count="0" memberValueDatatype="130" unbalanced="0"/>
    <cacheHierarchy uniqueName="[Oppurtunity].[risk_details]" caption="risk_details" attribute="1" defaultMemberUniqueName="[Oppurtunity].[risk_details].[All]" allUniqueName="[Oppurtunity].[risk_details].[All]" dimensionUniqueName="[Oppurtunity]" displayFolder="" count="0" memberValueDatatype="130" unbalanced="0"/>
    <cacheHierarchy uniqueName="[Oppurtunity].[Opp Status]" caption="Opp Status" attribute="1" defaultMemberUniqueName="[Oppurtunity].[Opp Status].[All]" allUniqueName="[Oppurtunity].[Opp Status].[All]" dimensionUniqueName="[Oppurtunity]" displayFolder="" count="0" memberValueDatatype="130" unbalanced="0"/>
    <cacheHierarchy uniqueName="[Place Achivement].[client_name]" caption="client_name" attribute="1" defaultMemberUniqueName="[Place Achivement].[client_name].[All]" allUniqueName="[Place Achivement].[client_name].[All]" dimensionUniqueName="[Place Achivement]" displayFolder="" count="0" memberValueDatatype="130" unbalanced="0"/>
    <cacheHierarchy uniqueName="[Place Achivement].[policy_number]" caption="policy_number" attribute="1" defaultMemberUniqueName="[Place Achivement].[policy_number].[All]" allUniqueName="[Place Achivement].[policy_number].[All]" dimensionUniqueName="[Place Achivement]" displayFolder="" count="0" memberValueDatatype="130" unbalanced="0"/>
    <cacheHierarchy uniqueName="[Place Achivement].[policy_status]" caption="policy_status" attribute="1" defaultMemberUniqueName="[Place Achivement].[policy_status].[All]" allUniqueName="[Place Achivement].[policy_status].[All]" dimensionUniqueName="[Place Achivement]" displayFolder="" count="0" memberValueDatatype="130" unbalanced="0"/>
    <cacheHierarchy uniqueName="[Place Achivement].[policy_start_date]" caption="policy_start_date" attribute="1" time="1" defaultMemberUniqueName="[Place Achivement].[policy_start_date].[All]" allUniqueName="[Place Achivement].[policy_start_date].[All]" dimensionUniqueName="[Place Achivement]" displayFolder="" count="0" memberValueDatatype="7" unbalanced="0"/>
    <cacheHierarchy uniqueName="[Place Achivement].[policy_end_date]" caption="policy_end_date" attribute="1" time="1" defaultMemberUniqueName="[Place Achivement].[policy_end_date].[All]" allUniqueName="[Place Achivement].[policy_end_date].[All]" dimensionUniqueName="[Place Achivement]" displayFolder="" count="0" memberValueDatatype="7" unbalanced="0"/>
    <cacheHierarchy uniqueName="[Place Achivement].[product_group]" caption="product_group" attribute="1" defaultMemberUniqueName="[Place Achivement].[product_group].[All]" allUniqueName="[Place Achivement].[product_group].[All]" dimensionUniqueName="[Place Achivement]" displayFolder="" count="0" memberValueDatatype="130" unbalanced="0"/>
    <cacheHierarchy uniqueName="[Place Achivement].[Account Executive]" caption="Account Executive" attribute="1" defaultMemberUniqueName="[Place Achivement].[Account Executive].[All]" allUniqueName="[Place Achivement].[Account Executive].[All]" dimensionUniqueName="[Place Achivement]" displayFolder="" count="0" memberValueDatatype="130" unbalanced="0"/>
    <cacheHierarchy uniqueName="[Place Achivement].[branch_name]" caption="branch_name" attribute="1" defaultMemberUniqueName="[Place Achivement].[branch_name].[All]" allUniqueName="[Place Achivement].[branch_name].[All]" dimensionUniqueName="[Place Achivement]" displayFolder="" count="0" memberValueDatatype="130" unbalanced="0"/>
    <cacheHierarchy uniqueName="[Place Achivement].[solution_group]" caption="solution_group" attribute="1" defaultMemberUniqueName="[Place Achivement].[solution_group].[All]" allUniqueName="[Place Achivement].[solution_group].[All]" dimensionUniqueName="[Place Achivement]" displayFolder="" count="0" memberValueDatatype="130" unbalanced="0"/>
    <cacheHierarchy uniqueName="[Place Achivement].[income_class]" caption="income_class" attribute="1" defaultMemberUniqueName="[Place Achivement].[income_class].[All]" allUniqueName="[Place Achivement].[income_class].[All]" dimensionUniqueName="[Place Achivement]" displayFolder="" count="0" memberValueDatatype="130" unbalanced="0"/>
    <cacheHierarchy uniqueName="[Place Achivement].[Amount]" caption="Amount" attribute="1" defaultMemberUniqueName="[Place Achivement].[Amount].[All]" allUniqueName="[Place Achivement].[Amount].[All]" dimensionUniqueName="[Place Achivement]" displayFolder="" count="0" memberValueDatatype="5" unbalanced="0"/>
    <cacheHierarchy uniqueName="[Place Achivement].[income_due_date]" caption="income_due_date" attribute="1" time="1" defaultMemberUniqueName="[Place Achivement].[income_due_date].[All]" allUniqueName="[Place Achivement].[income_due_date].[All]" dimensionUniqueName="[Place Achivement]" displayFolder="" count="0" memberValueDatatype="7" unbalanced="0"/>
    <cacheHierarchy uniqueName="[Place Achivement].[revenue_transaction_type]" caption="revenue_transaction_type" attribute="1" defaultMemberUniqueName="[Place Achivement].[revenue_transaction_type].[All]" allUniqueName="[Place Achivement].[revenue_transaction_type].[All]" dimensionUniqueName="[Place Achivement]" displayFolder="" count="0" memberValueDatatype="130" unbalanced="0"/>
    <cacheHierarchy uniqueName="[Place Achivement].[renewal_status]" caption="renewal_status" attribute="1" defaultMemberUniqueName="[Place Achivement].[renewal_status].[All]" allUniqueName="[Place Achivement].[renewal_status].[All]" dimensionUniqueName="[Place Achivement]" displayFolder="" count="0" memberValueDatatype="130" unbalanced="0"/>
    <cacheHierarchy uniqueName="[Place Achivement].[lapse_reason]" caption="lapse_reason" attribute="1" defaultMemberUniqueName="[Place Achivement].[lapse_reason].[All]" allUniqueName="[Place Achivement].[lapse_reason].[All]" dimensionUniqueName="[Place Achivement]" displayFolder="" count="0" memberValueDatatype="130" unbalanced="0"/>
    <cacheHierarchy uniqueName="[Place Achivement].[last_updated_date]" caption="last_updated_date" attribute="1" time="1" defaultMemberUniqueName="[Place Achivement].[last_updated_date].[All]" allUniqueName="[Place Achivement].[last_updated_date].[All]" dimensionUniqueName="[Place Achivement]" displayFolder="" count="0" memberValueDatatype="7" unbalanced="0"/>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Oppurtunity]" caption="__XL_Count Oppurtunity" measure="1" displayFolder="" measureGroup="Oppurtunity" count="0" hidden="1"/>
    <cacheHierarchy uniqueName="[Measures].[__XL_Count Place Achivement]" caption="__XL_Count Place Achivement" measure="1" displayFolder="" measureGroup="Place Achivement" count="0" hidden="1"/>
    <cacheHierarchy uniqueName="[Measures].[__No measures defined]" caption="__No measures defined" measure="1" displayFolder="" count="0" hidden="1"/>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28"/>
        </ext>
      </extLst>
    </cacheHierarchy>
    <cacheHierarchy uniqueName="[Measures].[Sum of New Budget]" caption="Sum of New Budget" measure="1" displayFolder="" measureGroup="Individual Budget" count="0" hidden="1">
      <extLst>
        <ext xmlns:x15="http://schemas.microsoft.com/office/spreadsheetml/2010/11/main" uri="{B97F6D7D-B522-45F9-BDA1-12C45D357490}">
          <x15:cacheHierarchy aggregatedColumn="27"/>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29"/>
        </ext>
      </extLst>
    </cacheHierarchy>
    <cacheHierarchy uniqueName="[Measures].[Sum of Amount]" caption="Sum of Amount" measure="1" displayFolder="" measureGroup="Place Achivement" count="0" hidden="1">
      <extLst>
        <ext xmlns:x15="http://schemas.microsoft.com/office/spreadsheetml/2010/11/main" uri="{B97F6D7D-B522-45F9-BDA1-12C45D357490}">
          <x15:cacheHierarchy aggregatedColumn="71"/>
        </ext>
      </extLst>
    </cacheHierarchy>
    <cacheHierarchy uniqueName="[Measures].[Sum of Amount 2]" caption="Sum of Amount 2" measure="1" displayFolder="" measureGroup="Invoice" count="0" hidden="1">
      <extLst>
        <ext xmlns:x15="http://schemas.microsoft.com/office/spreadsheetml/2010/11/main" uri="{B97F6D7D-B522-45F9-BDA1-12C45D357490}">
          <x15:cacheHierarchy aggregatedColumn="39"/>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36"/>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44"/>
        </ext>
      </extLst>
    </cacheHierarchy>
    <cacheHierarchy uniqueName="[Measures].[Count of opportunity_name]" caption="Count of opportunity_name" measure="1" displayFolder="" measureGroup="Oppurtunity" count="0" hidden="1">
      <extLst>
        <ext xmlns:x15="http://schemas.microsoft.com/office/spreadsheetml/2010/11/main" uri="{B97F6D7D-B522-45F9-BDA1-12C45D357490}">
          <x15:cacheHierarchy aggregatedColumn="48"/>
        </ext>
      </extLst>
    </cacheHierarchy>
    <cacheHierarchy uniqueName="[Measures].[Sum of revenue_amount]" caption="Sum of revenue_amount" measure="1" displayFolder="" measureGroup="Oppurtunity" count="0" hidden="1">
      <extLst>
        <ext xmlns:x15="http://schemas.microsoft.com/office/spreadsheetml/2010/11/main" uri="{B97F6D7D-B522-45F9-BDA1-12C45D357490}">
          <x15:cacheHierarchy aggregatedColumn="52"/>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1"/>
        </ext>
      </extLst>
    </cacheHierarchy>
  </cacheHierarchies>
  <kpis count="0"/>
  <extLst>
    <ext xmlns:x14="http://schemas.microsoft.com/office/spreadsheetml/2009/9/main" uri="{725AE2AE-9491-48be-B2B4-4EB974FC3084}">
      <x14:pivotCacheDefinition slicerData="1" pivotCacheId="206646512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an Gope" refreshedDate="45044.852710300926" backgroundQuery="1" createdVersion="8" refreshedVersion="8" minRefreshableVersion="3" recordCount="0" supportSubquery="1" supportAdvancedDrill="1" xr:uid="{DA81C3C4-D93F-45A0-8585-750F31EFAEC2}">
  <cacheSource type="external" connectionId="8"/>
  <cacheFields count="3">
    <cacheField name="[Measures].[Sum of Amount 2]" caption="Sum of Amount 2" numFmtId="0" hierarchy="90" level="32767"/>
    <cacheField name="[Invoice].[income_class].[income_class]" caption="income_class" numFmtId="0" hierarchy="36" level="1">
      <sharedItems count="3">
        <s v="Cross Sell"/>
        <s v="New"/>
        <s v="Renewal"/>
      </sharedItems>
    </cacheField>
    <cacheField name="[Individual Budget].[Employee Name].[Employee Name]" caption="Employee Name" numFmtId="0" hierarchy="25" level="1">
      <sharedItems containsSemiMixedTypes="0" containsNonDate="0" containsString="0"/>
    </cacheField>
  </cacheFields>
  <cacheHierarchies count="96">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Employee Name]" caption="Employee Name" attribute="1" defaultMemberUniqueName="[Individual Budget].[Employee Name].[All]" allUniqueName="[Individual Budget].[Employee Name].[All]" dimensionUniqueName="[Individual Budget]" displayFolder="" count="2" memberValueDatatype="130" unbalanced="0">
      <fieldsUsage count="2">
        <fieldUsage x="-1"/>
        <fieldUsage x="2"/>
      </fieldsUsage>
    </cacheHierarchy>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1"/>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urtunity].[opportunity_name]" caption="opportunity_name" attribute="1" defaultMemberUniqueName="[Oppurtunity].[opportunity_name].[All]" allUniqueName="[Oppurtunity].[opportunity_name].[All]" dimensionUniqueName="[Oppurtunity]" displayFolder="" count="0" memberValueDatatype="130" unbalanced="0"/>
    <cacheHierarchy uniqueName="[Oppurtunity].[opportunity_id]" caption="opportunity_id" attribute="1" defaultMemberUniqueName="[Oppurtunity].[opportunity_id].[All]" allUniqueName="[Oppurtunity].[opportunity_id].[All]" dimensionUniqueName="[Oppurtunity]" displayFolder="" count="0" memberValueDatatype="130" unbalanced="0"/>
    <cacheHierarchy uniqueName="[Oppurtunity].[Account Executive]" caption="Account Executive" attribute="1" defaultMemberUniqueName="[Oppurtunity].[Account Executive].[All]" allUniqueName="[Oppurtunity].[Account Executive].[All]" dimensionUniqueName="[Oppurtunity]" displayFolder="" count="0" memberValueDatatype="130" unbalanced="0"/>
    <cacheHierarchy uniqueName="[Oppurtunity].[premium_amount]" caption="premium_amount" attribute="1" defaultMemberUniqueName="[Oppurtunity].[premium_amount].[All]" allUniqueName="[Oppurtunity].[premium_amount].[All]" dimensionUniqueName="[Oppurtunity]" displayFolder="" count="0" memberValueDatatype="20" unbalanced="0"/>
    <cacheHierarchy uniqueName="[Oppurtunity].[revenue_amount]" caption="revenue_amount" attribute="1" defaultMemberUniqueName="[Oppurtunity].[revenue_amount].[All]" allUniqueName="[Oppurtunity].[revenue_amount].[All]" dimensionUniqueName="[Oppurtunity]" displayFolder="" count="0" memberValueDatatype="20" unbalanced="0"/>
    <cacheHierarchy uniqueName="[Oppurtunity].[closing_date]" caption="closing_date" attribute="1" time="1" defaultMemberUniqueName="[Oppurtunity].[closing_date].[All]" allUniqueName="[Oppurtunity].[closing_date].[All]" dimensionUniqueName="[Oppurtunity]" displayFolder="" count="0" memberValueDatatype="7" unbalanced="0"/>
    <cacheHierarchy uniqueName="[Oppurtunity].[stage]" caption="stage" attribute="1" defaultMemberUniqueName="[Oppurtunity].[stage].[All]" allUniqueName="[Oppurtunity].[stage].[All]" dimensionUniqueName="[Oppurtunity]" displayFolder="" count="0" memberValueDatatype="130" unbalanced="0"/>
    <cacheHierarchy uniqueName="[Oppurtunity].[branch]" caption="branch" attribute="1" defaultMemberUniqueName="[Oppurtunity].[branch].[All]" allUniqueName="[Oppurtunity].[branch].[All]" dimensionUniqueName="[Oppurtunity]" displayFolder="" count="0" memberValueDatatype="130" unbalanced="0"/>
    <cacheHierarchy uniqueName="[Oppurtunity].[specialty]" caption="specialty" attribute="1" defaultMemberUniqueName="[Oppurtunity].[specialty].[All]" allUniqueName="[Oppurtunity].[specialty].[All]" dimensionUniqueName="[Oppurtunity]" displayFolder="" count="0" memberValueDatatype="130" unbalanced="0"/>
    <cacheHierarchy uniqueName="[Oppurtunity].[product_group]" caption="product_group" attribute="1" defaultMemberUniqueName="[Oppurtunity].[product_group].[All]" allUniqueName="[Oppurtunity].[product_group].[All]" dimensionUniqueName="[Oppurtunity]" displayFolder="" count="0" memberValueDatatype="130" unbalanced="0"/>
    <cacheHierarchy uniqueName="[Oppurtunity].[product_sub_group]" caption="product_sub_group" attribute="1" defaultMemberUniqueName="[Oppurtunity].[product_sub_group].[All]" allUniqueName="[Oppurtunity].[product_sub_group].[All]" dimensionUniqueName="[Oppurtunity]" displayFolder="" count="0" memberValueDatatype="130" unbalanced="0"/>
    <cacheHierarchy uniqueName="[Oppurtunity].[risk_details]" caption="risk_details" attribute="1" defaultMemberUniqueName="[Oppurtunity].[risk_details].[All]" allUniqueName="[Oppurtunity].[risk_details].[All]" dimensionUniqueName="[Oppurtunity]" displayFolder="" count="0" memberValueDatatype="130" unbalanced="0"/>
    <cacheHierarchy uniqueName="[Oppurtunity].[Opp Status]" caption="Opp Status" attribute="1" defaultMemberUniqueName="[Oppurtunity].[Opp Status].[All]" allUniqueName="[Oppurtunity].[Opp Status].[All]" dimensionUniqueName="[Oppurtunity]" displayFolder="" count="0" memberValueDatatype="130" unbalanced="0"/>
    <cacheHierarchy uniqueName="[Place Achivement].[client_name]" caption="client_name" attribute="1" defaultMemberUniqueName="[Place Achivement].[client_name].[All]" allUniqueName="[Place Achivement].[client_name].[All]" dimensionUniqueName="[Place Achivement]" displayFolder="" count="0" memberValueDatatype="130" unbalanced="0"/>
    <cacheHierarchy uniqueName="[Place Achivement].[policy_number]" caption="policy_number" attribute="1" defaultMemberUniqueName="[Place Achivement].[policy_number].[All]" allUniqueName="[Place Achivement].[policy_number].[All]" dimensionUniqueName="[Place Achivement]" displayFolder="" count="0" memberValueDatatype="130" unbalanced="0"/>
    <cacheHierarchy uniqueName="[Place Achivement].[policy_status]" caption="policy_status" attribute="1" defaultMemberUniqueName="[Place Achivement].[policy_status].[All]" allUniqueName="[Place Achivement].[policy_status].[All]" dimensionUniqueName="[Place Achivement]" displayFolder="" count="0" memberValueDatatype="130" unbalanced="0"/>
    <cacheHierarchy uniqueName="[Place Achivement].[policy_start_date]" caption="policy_start_date" attribute="1" time="1" defaultMemberUniqueName="[Place Achivement].[policy_start_date].[All]" allUniqueName="[Place Achivement].[policy_start_date].[All]" dimensionUniqueName="[Place Achivement]" displayFolder="" count="0" memberValueDatatype="7" unbalanced="0"/>
    <cacheHierarchy uniqueName="[Place Achivement].[policy_end_date]" caption="policy_end_date" attribute="1" time="1" defaultMemberUniqueName="[Place Achivement].[policy_end_date].[All]" allUniqueName="[Place Achivement].[policy_end_date].[All]" dimensionUniqueName="[Place Achivement]" displayFolder="" count="0" memberValueDatatype="7" unbalanced="0"/>
    <cacheHierarchy uniqueName="[Place Achivement].[product_group]" caption="product_group" attribute="1" defaultMemberUniqueName="[Place Achivement].[product_group].[All]" allUniqueName="[Place Achivement].[product_group].[All]" dimensionUniqueName="[Place Achivement]" displayFolder="" count="0" memberValueDatatype="130" unbalanced="0"/>
    <cacheHierarchy uniqueName="[Place Achivement].[Account Executive]" caption="Account Executive" attribute="1" defaultMemberUniqueName="[Place Achivement].[Account Executive].[All]" allUniqueName="[Place Achivement].[Account Executive].[All]" dimensionUniqueName="[Place Achivement]" displayFolder="" count="0" memberValueDatatype="130" unbalanced="0"/>
    <cacheHierarchy uniqueName="[Place Achivement].[branch_name]" caption="branch_name" attribute="1" defaultMemberUniqueName="[Place Achivement].[branch_name].[All]" allUniqueName="[Place Achivement].[branch_name].[All]" dimensionUniqueName="[Place Achivement]" displayFolder="" count="0" memberValueDatatype="130" unbalanced="0"/>
    <cacheHierarchy uniqueName="[Place Achivement].[solution_group]" caption="solution_group" attribute="1" defaultMemberUniqueName="[Place Achivement].[solution_group].[All]" allUniqueName="[Place Achivement].[solution_group].[All]" dimensionUniqueName="[Place Achivement]" displayFolder="" count="0" memberValueDatatype="130" unbalanced="0"/>
    <cacheHierarchy uniqueName="[Place Achivement].[income_class]" caption="income_class" attribute="1" defaultMemberUniqueName="[Place Achivement].[income_class].[All]" allUniqueName="[Place Achivement].[income_class].[All]" dimensionUniqueName="[Place Achivement]" displayFolder="" count="0" memberValueDatatype="130" unbalanced="0"/>
    <cacheHierarchy uniqueName="[Place Achivement].[Amount]" caption="Amount" attribute="1" defaultMemberUniqueName="[Place Achivement].[Amount].[All]" allUniqueName="[Place Achivement].[Amount].[All]" dimensionUniqueName="[Place Achivement]" displayFolder="" count="0" memberValueDatatype="5" unbalanced="0"/>
    <cacheHierarchy uniqueName="[Place Achivement].[income_due_date]" caption="income_due_date" attribute="1" time="1" defaultMemberUniqueName="[Place Achivement].[income_due_date].[All]" allUniqueName="[Place Achivement].[income_due_date].[All]" dimensionUniqueName="[Place Achivement]" displayFolder="" count="0" memberValueDatatype="7" unbalanced="0"/>
    <cacheHierarchy uniqueName="[Place Achivement].[revenue_transaction_type]" caption="revenue_transaction_type" attribute="1" defaultMemberUniqueName="[Place Achivement].[revenue_transaction_type].[All]" allUniqueName="[Place Achivement].[revenue_transaction_type].[All]" dimensionUniqueName="[Place Achivement]" displayFolder="" count="0" memberValueDatatype="130" unbalanced="0"/>
    <cacheHierarchy uniqueName="[Place Achivement].[renewal_status]" caption="renewal_status" attribute="1" defaultMemberUniqueName="[Place Achivement].[renewal_status].[All]" allUniqueName="[Place Achivement].[renewal_status].[All]" dimensionUniqueName="[Place Achivement]" displayFolder="" count="0" memberValueDatatype="130" unbalanced="0"/>
    <cacheHierarchy uniqueName="[Place Achivement].[lapse_reason]" caption="lapse_reason" attribute="1" defaultMemberUniqueName="[Place Achivement].[lapse_reason].[All]" allUniqueName="[Place Achivement].[lapse_reason].[All]" dimensionUniqueName="[Place Achivement]" displayFolder="" count="0" memberValueDatatype="130" unbalanced="0"/>
    <cacheHierarchy uniqueName="[Place Achivement].[last_updated_date]" caption="last_updated_date" attribute="1" time="1" defaultMemberUniqueName="[Place Achivement].[last_updated_date].[All]" allUniqueName="[Place Achivement].[last_updated_date].[All]" dimensionUniqueName="[Place Achivement]" displayFolder="" count="0" memberValueDatatype="7" unbalanced="0"/>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Oppurtunity]" caption="__XL_Count Oppurtunity" measure="1" displayFolder="" measureGroup="Oppurtunity" count="0" hidden="1"/>
    <cacheHierarchy uniqueName="[Measures].[__XL_Count Place Achivement]" caption="__XL_Count Place Achivement" measure="1" displayFolder="" measureGroup="Place Achivement" count="0" hidden="1"/>
    <cacheHierarchy uniqueName="[Measures].[__No measures defined]" caption="__No measures defined" measure="1" displayFolder="" count="0" hidden="1"/>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28"/>
        </ext>
      </extLst>
    </cacheHierarchy>
    <cacheHierarchy uniqueName="[Measures].[Sum of New Budget]" caption="Sum of New Budget" measure="1" displayFolder="" measureGroup="Individual Budget" count="0" hidden="1">
      <extLst>
        <ext xmlns:x15="http://schemas.microsoft.com/office/spreadsheetml/2010/11/main" uri="{B97F6D7D-B522-45F9-BDA1-12C45D357490}">
          <x15:cacheHierarchy aggregatedColumn="27"/>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29"/>
        </ext>
      </extLst>
    </cacheHierarchy>
    <cacheHierarchy uniqueName="[Measures].[Sum of Amount]" caption="Sum of Amount" measure="1" displayFolder="" measureGroup="Place Achivement" count="0" hidden="1">
      <extLst>
        <ext xmlns:x15="http://schemas.microsoft.com/office/spreadsheetml/2010/11/main" uri="{B97F6D7D-B522-45F9-BDA1-12C45D357490}">
          <x15:cacheHierarchy aggregatedColumn="71"/>
        </ext>
      </extLst>
    </cacheHierarchy>
    <cacheHierarchy uniqueName="[Measures].[Sum of Amount 2]" caption="Sum of Amount 2" measure="1" displayFolder="" measureGroup="Invoice" count="0" oneField="1" hidden="1">
      <fieldsUsage count="1">
        <fieldUsage x="0"/>
      </fieldsUsage>
      <extLst>
        <ext xmlns:x15="http://schemas.microsoft.com/office/spreadsheetml/2010/11/main" uri="{B97F6D7D-B522-45F9-BDA1-12C45D357490}">
          <x15:cacheHierarchy aggregatedColumn="39"/>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36"/>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44"/>
        </ext>
      </extLst>
    </cacheHierarchy>
    <cacheHierarchy uniqueName="[Measures].[Count of opportunity_name]" caption="Count of opportunity_name" measure="1" displayFolder="" measureGroup="Oppurtunity" count="0" hidden="1">
      <extLst>
        <ext xmlns:x15="http://schemas.microsoft.com/office/spreadsheetml/2010/11/main" uri="{B97F6D7D-B522-45F9-BDA1-12C45D357490}">
          <x15:cacheHierarchy aggregatedColumn="48"/>
        </ext>
      </extLst>
    </cacheHierarchy>
    <cacheHierarchy uniqueName="[Measures].[Sum of revenue_amount]" caption="Sum of revenue_amount" measure="1" displayFolder="" measureGroup="Oppurtunity" count="0" hidden="1">
      <extLst>
        <ext xmlns:x15="http://schemas.microsoft.com/office/spreadsheetml/2010/11/main" uri="{B97F6D7D-B522-45F9-BDA1-12C45D357490}">
          <x15:cacheHierarchy aggregatedColumn="52"/>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1"/>
        </ext>
      </extLst>
    </cacheHierarchy>
  </cacheHierarchies>
  <kpis count="0"/>
  <dimensions count="8">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uniqueName="[Meeting]" caption="Meeting"/>
    <dimension name="Oppurtunity" uniqueName="[Oppurtunity]" caption="Oppurtunity"/>
    <dimension name="Place Achivement" uniqueName="[Place Achivement]" caption="Place Achivement"/>
  </dimensions>
  <measureGroups count="7">
    <measureGroup name="Brokerage" caption="Brokerage"/>
    <measureGroup name="Fees" caption="Fees"/>
    <measureGroup name="Individual Budget" caption="Individual Budget"/>
    <measureGroup name="Invoice" caption="Invoice"/>
    <measureGroup name="Meeting" caption="Meeting"/>
    <measureGroup name="Oppurtunity" caption="Oppurtunity"/>
    <measureGroup name="Place Achivement" caption="Place Achivement"/>
  </measureGroups>
  <maps count="11">
    <map measureGroup="0" dimension="0"/>
    <map measureGroup="1" dimension="1"/>
    <map measureGroup="2" dimension="2"/>
    <map measureGroup="3" dimension="2"/>
    <map measureGroup="3" dimension="3"/>
    <map measureGroup="4" dimension="2"/>
    <map measureGroup="4" dimension="5"/>
    <map measureGroup="5" dimension="2"/>
    <map measureGroup="5" dimension="6"/>
    <map measureGroup="6" dimension="2"/>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an Gope" refreshedDate="45044.852710763887" backgroundQuery="1" createdVersion="8" refreshedVersion="8" minRefreshableVersion="3" recordCount="0" supportSubquery="1" supportAdvancedDrill="1" xr:uid="{173A62F1-498F-430B-98CC-D85951FAB2CC}">
  <cacheSource type="external" connectionId="8"/>
  <cacheFields count="3">
    <cacheField name="[Measures].[Sum of Amount]" caption="Sum of Amount" numFmtId="0" hierarchy="89" level="32767"/>
    <cacheField name="[Place Achivement].[income_class].[income_class]" caption="income_class" numFmtId="0" hierarchy="70" level="1">
      <sharedItems count="3">
        <s v="Cross Sell"/>
        <s v="New"/>
        <s v="Renewal"/>
      </sharedItems>
    </cacheField>
    <cacheField name="[Individual Budget].[Employee Name].[Employee Name]" caption="Employee Name" numFmtId="0" hierarchy="25" level="1">
      <sharedItems containsSemiMixedTypes="0" containsNonDate="0" containsString="0"/>
    </cacheField>
  </cacheFields>
  <cacheHierarchies count="96">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Employee Name]" caption="Employee Name" attribute="1" defaultMemberUniqueName="[Individual Budget].[Employee Name].[All]" allUniqueName="[Individual Budget].[Employee Name].[All]" dimensionUniqueName="[Individual Budget]" displayFolder="" count="2" memberValueDatatype="130" unbalanced="0">
      <fieldsUsage count="2">
        <fieldUsage x="-1"/>
        <fieldUsage x="2"/>
      </fieldsUsage>
    </cacheHierarchy>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urtunity].[opportunity_name]" caption="opportunity_name" attribute="1" defaultMemberUniqueName="[Oppurtunity].[opportunity_name].[All]" allUniqueName="[Oppurtunity].[opportunity_name].[All]" dimensionUniqueName="[Oppurtunity]" displayFolder="" count="0" memberValueDatatype="130" unbalanced="0"/>
    <cacheHierarchy uniqueName="[Oppurtunity].[opportunity_id]" caption="opportunity_id" attribute="1" defaultMemberUniqueName="[Oppurtunity].[opportunity_id].[All]" allUniqueName="[Oppurtunity].[opportunity_id].[All]" dimensionUniqueName="[Oppurtunity]" displayFolder="" count="0" memberValueDatatype="130" unbalanced="0"/>
    <cacheHierarchy uniqueName="[Oppurtunity].[Account Executive]" caption="Account Executive" attribute="1" defaultMemberUniqueName="[Oppurtunity].[Account Executive].[All]" allUniqueName="[Oppurtunity].[Account Executive].[All]" dimensionUniqueName="[Oppurtunity]" displayFolder="" count="0" memberValueDatatype="130" unbalanced="0"/>
    <cacheHierarchy uniqueName="[Oppurtunity].[premium_amount]" caption="premium_amount" attribute="1" defaultMemberUniqueName="[Oppurtunity].[premium_amount].[All]" allUniqueName="[Oppurtunity].[premium_amount].[All]" dimensionUniqueName="[Oppurtunity]" displayFolder="" count="0" memberValueDatatype="20" unbalanced="0"/>
    <cacheHierarchy uniqueName="[Oppurtunity].[revenue_amount]" caption="revenue_amount" attribute="1" defaultMemberUniqueName="[Oppurtunity].[revenue_amount].[All]" allUniqueName="[Oppurtunity].[revenue_amount].[All]" dimensionUniqueName="[Oppurtunity]" displayFolder="" count="0" memberValueDatatype="20" unbalanced="0"/>
    <cacheHierarchy uniqueName="[Oppurtunity].[closing_date]" caption="closing_date" attribute="1" time="1" defaultMemberUniqueName="[Oppurtunity].[closing_date].[All]" allUniqueName="[Oppurtunity].[closing_date].[All]" dimensionUniqueName="[Oppurtunity]" displayFolder="" count="0" memberValueDatatype="7" unbalanced="0"/>
    <cacheHierarchy uniqueName="[Oppurtunity].[stage]" caption="stage" attribute="1" defaultMemberUniqueName="[Oppurtunity].[stage].[All]" allUniqueName="[Oppurtunity].[stage].[All]" dimensionUniqueName="[Oppurtunity]" displayFolder="" count="0" memberValueDatatype="130" unbalanced="0"/>
    <cacheHierarchy uniqueName="[Oppurtunity].[branch]" caption="branch" attribute="1" defaultMemberUniqueName="[Oppurtunity].[branch].[All]" allUniqueName="[Oppurtunity].[branch].[All]" dimensionUniqueName="[Oppurtunity]" displayFolder="" count="0" memberValueDatatype="130" unbalanced="0"/>
    <cacheHierarchy uniqueName="[Oppurtunity].[specialty]" caption="specialty" attribute="1" defaultMemberUniqueName="[Oppurtunity].[specialty].[All]" allUniqueName="[Oppurtunity].[specialty].[All]" dimensionUniqueName="[Oppurtunity]" displayFolder="" count="0" memberValueDatatype="130" unbalanced="0"/>
    <cacheHierarchy uniqueName="[Oppurtunity].[product_group]" caption="product_group" attribute="1" defaultMemberUniqueName="[Oppurtunity].[product_group].[All]" allUniqueName="[Oppurtunity].[product_group].[All]" dimensionUniqueName="[Oppurtunity]" displayFolder="" count="0" memberValueDatatype="130" unbalanced="0"/>
    <cacheHierarchy uniqueName="[Oppurtunity].[product_sub_group]" caption="product_sub_group" attribute="1" defaultMemberUniqueName="[Oppurtunity].[product_sub_group].[All]" allUniqueName="[Oppurtunity].[product_sub_group].[All]" dimensionUniqueName="[Oppurtunity]" displayFolder="" count="0" memberValueDatatype="130" unbalanced="0"/>
    <cacheHierarchy uniqueName="[Oppurtunity].[risk_details]" caption="risk_details" attribute="1" defaultMemberUniqueName="[Oppurtunity].[risk_details].[All]" allUniqueName="[Oppurtunity].[risk_details].[All]" dimensionUniqueName="[Oppurtunity]" displayFolder="" count="0" memberValueDatatype="130" unbalanced="0"/>
    <cacheHierarchy uniqueName="[Oppurtunity].[Opp Status]" caption="Opp Status" attribute="1" defaultMemberUniqueName="[Oppurtunity].[Opp Status].[All]" allUniqueName="[Oppurtunity].[Opp Status].[All]" dimensionUniqueName="[Oppurtunity]" displayFolder="" count="0" memberValueDatatype="130" unbalanced="0"/>
    <cacheHierarchy uniqueName="[Place Achivement].[client_name]" caption="client_name" attribute="1" defaultMemberUniqueName="[Place Achivement].[client_name].[All]" allUniqueName="[Place Achivement].[client_name].[All]" dimensionUniqueName="[Place Achivement]" displayFolder="" count="0" memberValueDatatype="130" unbalanced="0"/>
    <cacheHierarchy uniqueName="[Place Achivement].[policy_number]" caption="policy_number" attribute="1" defaultMemberUniqueName="[Place Achivement].[policy_number].[All]" allUniqueName="[Place Achivement].[policy_number].[All]" dimensionUniqueName="[Place Achivement]" displayFolder="" count="0" memberValueDatatype="130" unbalanced="0"/>
    <cacheHierarchy uniqueName="[Place Achivement].[policy_status]" caption="policy_status" attribute="1" defaultMemberUniqueName="[Place Achivement].[policy_status].[All]" allUniqueName="[Place Achivement].[policy_status].[All]" dimensionUniqueName="[Place Achivement]" displayFolder="" count="0" memberValueDatatype="130" unbalanced="0"/>
    <cacheHierarchy uniqueName="[Place Achivement].[policy_start_date]" caption="policy_start_date" attribute="1" time="1" defaultMemberUniqueName="[Place Achivement].[policy_start_date].[All]" allUniqueName="[Place Achivement].[policy_start_date].[All]" dimensionUniqueName="[Place Achivement]" displayFolder="" count="0" memberValueDatatype="7" unbalanced="0"/>
    <cacheHierarchy uniqueName="[Place Achivement].[policy_end_date]" caption="policy_end_date" attribute="1" time="1" defaultMemberUniqueName="[Place Achivement].[policy_end_date].[All]" allUniqueName="[Place Achivement].[policy_end_date].[All]" dimensionUniqueName="[Place Achivement]" displayFolder="" count="0" memberValueDatatype="7" unbalanced="0"/>
    <cacheHierarchy uniqueName="[Place Achivement].[product_group]" caption="product_group" attribute="1" defaultMemberUniqueName="[Place Achivement].[product_group].[All]" allUniqueName="[Place Achivement].[product_group].[All]" dimensionUniqueName="[Place Achivement]" displayFolder="" count="0" memberValueDatatype="130" unbalanced="0"/>
    <cacheHierarchy uniqueName="[Place Achivement].[Account Executive]" caption="Account Executive" attribute="1" defaultMemberUniqueName="[Place Achivement].[Account Executive].[All]" allUniqueName="[Place Achivement].[Account Executive].[All]" dimensionUniqueName="[Place Achivement]" displayFolder="" count="0" memberValueDatatype="130" unbalanced="0"/>
    <cacheHierarchy uniqueName="[Place Achivement].[branch_name]" caption="branch_name" attribute="1" defaultMemberUniqueName="[Place Achivement].[branch_name].[All]" allUniqueName="[Place Achivement].[branch_name].[All]" dimensionUniqueName="[Place Achivement]" displayFolder="" count="0" memberValueDatatype="130" unbalanced="0"/>
    <cacheHierarchy uniqueName="[Place Achivement].[solution_group]" caption="solution_group" attribute="1" defaultMemberUniqueName="[Place Achivement].[solution_group].[All]" allUniqueName="[Place Achivement].[solution_group].[All]" dimensionUniqueName="[Place Achivement]" displayFolder="" count="0" memberValueDatatype="130" unbalanced="0"/>
    <cacheHierarchy uniqueName="[Place Achivement].[income_class]" caption="income_class" attribute="1" defaultMemberUniqueName="[Place Achivement].[income_class].[All]" allUniqueName="[Place Achivement].[income_class].[All]" dimensionUniqueName="[Place Achivement]" displayFolder="" count="2" memberValueDatatype="130" unbalanced="0">
      <fieldsUsage count="2">
        <fieldUsage x="-1"/>
        <fieldUsage x="1"/>
      </fieldsUsage>
    </cacheHierarchy>
    <cacheHierarchy uniqueName="[Place Achivement].[Amount]" caption="Amount" attribute="1" defaultMemberUniqueName="[Place Achivement].[Amount].[All]" allUniqueName="[Place Achivement].[Amount].[All]" dimensionUniqueName="[Place Achivement]" displayFolder="" count="0" memberValueDatatype="5" unbalanced="0"/>
    <cacheHierarchy uniqueName="[Place Achivement].[income_due_date]" caption="income_due_date" attribute="1" time="1" defaultMemberUniqueName="[Place Achivement].[income_due_date].[All]" allUniqueName="[Place Achivement].[income_due_date].[All]" dimensionUniqueName="[Place Achivement]" displayFolder="" count="0" memberValueDatatype="7" unbalanced="0"/>
    <cacheHierarchy uniqueName="[Place Achivement].[revenue_transaction_type]" caption="revenue_transaction_type" attribute="1" defaultMemberUniqueName="[Place Achivement].[revenue_transaction_type].[All]" allUniqueName="[Place Achivement].[revenue_transaction_type].[All]" dimensionUniqueName="[Place Achivement]" displayFolder="" count="0" memberValueDatatype="130" unbalanced="0"/>
    <cacheHierarchy uniqueName="[Place Achivement].[renewal_status]" caption="renewal_status" attribute="1" defaultMemberUniqueName="[Place Achivement].[renewal_status].[All]" allUniqueName="[Place Achivement].[renewal_status].[All]" dimensionUniqueName="[Place Achivement]" displayFolder="" count="0" memberValueDatatype="130" unbalanced="0"/>
    <cacheHierarchy uniqueName="[Place Achivement].[lapse_reason]" caption="lapse_reason" attribute="1" defaultMemberUniqueName="[Place Achivement].[lapse_reason].[All]" allUniqueName="[Place Achivement].[lapse_reason].[All]" dimensionUniqueName="[Place Achivement]" displayFolder="" count="0" memberValueDatatype="130" unbalanced="0"/>
    <cacheHierarchy uniqueName="[Place Achivement].[last_updated_date]" caption="last_updated_date" attribute="1" time="1" defaultMemberUniqueName="[Place Achivement].[last_updated_date].[All]" allUniqueName="[Place Achivement].[last_updated_date].[All]" dimensionUniqueName="[Place Achivement]" displayFolder="" count="0" memberValueDatatype="7" unbalanced="0"/>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Oppurtunity]" caption="__XL_Count Oppurtunity" measure="1" displayFolder="" measureGroup="Oppurtunity" count="0" hidden="1"/>
    <cacheHierarchy uniqueName="[Measures].[__XL_Count Place Achivement]" caption="__XL_Count Place Achivement" measure="1" displayFolder="" measureGroup="Place Achivement" count="0" hidden="1"/>
    <cacheHierarchy uniqueName="[Measures].[__No measures defined]" caption="__No measures defined" measure="1" displayFolder="" count="0" hidden="1"/>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28"/>
        </ext>
      </extLst>
    </cacheHierarchy>
    <cacheHierarchy uniqueName="[Measures].[Sum of New Budget]" caption="Sum of New Budget" measure="1" displayFolder="" measureGroup="Individual Budget" count="0" hidden="1">
      <extLst>
        <ext xmlns:x15="http://schemas.microsoft.com/office/spreadsheetml/2010/11/main" uri="{B97F6D7D-B522-45F9-BDA1-12C45D357490}">
          <x15:cacheHierarchy aggregatedColumn="27"/>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29"/>
        </ext>
      </extLst>
    </cacheHierarchy>
    <cacheHierarchy uniqueName="[Measures].[Sum of Amount]" caption="Sum of Amount" measure="1" displayFolder="" measureGroup="Place Achivement" count="0" oneField="1" hidden="1">
      <fieldsUsage count="1">
        <fieldUsage x="0"/>
      </fieldsUsage>
      <extLst>
        <ext xmlns:x15="http://schemas.microsoft.com/office/spreadsheetml/2010/11/main" uri="{B97F6D7D-B522-45F9-BDA1-12C45D357490}">
          <x15:cacheHierarchy aggregatedColumn="71"/>
        </ext>
      </extLst>
    </cacheHierarchy>
    <cacheHierarchy uniqueName="[Measures].[Sum of Amount 2]" caption="Sum of Amount 2" measure="1" displayFolder="" measureGroup="Invoice" count="0" hidden="1">
      <extLst>
        <ext xmlns:x15="http://schemas.microsoft.com/office/spreadsheetml/2010/11/main" uri="{B97F6D7D-B522-45F9-BDA1-12C45D357490}">
          <x15:cacheHierarchy aggregatedColumn="39"/>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36"/>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44"/>
        </ext>
      </extLst>
    </cacheHierarchy>
    <cacheHierarchy uniqueName="[Measures].[Count of opportunity_name]" caption="Count of opportunity_name" measure="1" displayFolder="" measureGroup="Oppurtunity" count="0" hidden="1">
      <extLst>
        <ext xmlns:x15="http://schemas.microsoft.com/office/spreadsheetml/2010/11/main" uri="{B97F6D7D-B522-45F9-BDA1-12C45D357490}">
          <x15:cacheHierarchy aggregatedColumn="48"/>
        </ext>
      </extLst>
    </cacheHierarchy>
    <cacheHierarchy uniqueName="[Measures].[Sum of revenue_amount]" caption="Sum of revenue_amount" measure="1" displayFolder="" measureGroup="Oppurtunity" count="0" hidden="1">
      <extLst>
        <ext xmlns:x15="http://schemas.microsoft.com/office/spreadsheetml/2010/11/main" uri="{B97F6D7D-B522-45F9-BDA1-12C45D357490}">
          <x15:cacheHierarchy aggregatedColumn="52"/>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1"/>
        </ext>
      </extLst>
    </cacheHierarchy>
  </cacheHierarchies>
  <kpis count="0"/>
  <dimensions count="8">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uniqueName="[Meeting]" caption="Meeting"/>
    <dimension name="Oppurtunity" uniqueName="[Oppurtunity]" caption="Oppurtunity"/>
    <dimension name="Place Achivement" uniqueName="[Place Achivement]" caption="Place Achivement"/>
  </dimensions>
  <measureGroups count="7">
    <measureGroup name="Brokerage" caption="Brokerage"/>
    <measureGroup name="Fees" caption="Fees"/>
    <measureGroup name="Individual Budget" caption="Individual Budget"/>
    <measureGroup name="Invoice" caption="Invoice"/>
    <measureGroup name="Meeting" caption="Meeting"/>
    <measureGroup name="Oppurtunity" caption="Oppurtunity"/>
    <measureGroup name="Place Achivement" caption="Place Achivement"/>
  </measureGroups>
  <maps count="11">
    <map measureGroup="0" dimension="0"/>
    <map measureGroup="1" dimension="1"/>
    <map measureGroup="2" dimension="2"/>
    <map measureGroup="3" dimension="2"/>
    <map measureGroup="3" dimension="3"/>
    <map measureGroup="4" dimension="2"/>
    <map measureGroup="4" dimension="5"/>
    <map measureGroup="5" dimension="2"/>
    <map measureGroup="5" dimension="6"/>
    <map measureGroup="6" dimension="2"/>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an Gope" refreshedDate="45044.852711111111" backgroundQuery="1" createdVersion="8" refreshedVersion="8" minRefreshableVersion="3" recordCount="0" supportSubquery="1" supportAdvancedDrill="1" xr:uid="{79FFF0C6-2CF5-4AEE-B3E1-7AC6FBE11758}">
  <cacheSource type="external" connectionId="8"/>
  <cacheFields count="4">
    <cacheField name="[Measures].[Sum of New Budget]" caption="Sum of New Budget" numFmtId="0" hierarchy="87" level="32767"/>
    <cacheField name="[Measures].[Sum of Cross sell bugdet]" caption="Sum of Cross sell bugdet" numFmtId="0" hierarchy="86" level="32767"/>
    <cacheField name="[Measures].[Sum of Renewal Budget]" caption="Sum of Renewal Budget" numFmtId="0" hierarchy="88" level="32767"/>
    <cacheField name="[Individual Budget].[Employee Name].[Employee Name]" caption="Employee Name" numFmtId="0" hierarchy="25" level="1">
      <sharedItems containsSemiMixedTypes="0" containsNonDate="0" containsString="0"/>
    </cacheField>
  </cacheFields>
  <cacheHierarchies count="96">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Employee Name]" caption="Employee Name" attribute="1" defaultMemberUniqueName="[Individual Budget].[Employee Name].[All]" allUniqueName="[Individual Budget].[Employee Name].[All]" dimensionUniqueName="[Individual Budget]" displayFolder="" count="2" memberValueDatatype="130" unbalanced="0">
      <fieldsUsage count="2">
        <fieldUsage x="-1"/>
        <fieldUsage x="3"/>
      </fieldsUsage>
    </cacheHierarchy>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urtunity].[opportunity_name]" caption="opportunity_name" attribute="1" defaultMemberUniqueName="[Oppurtunity].[opportunity_name].[All]" allUniqueName="[Oppurtunity].[opportunity_name].[All]" dimensionUniqueName="[Oppurtunity]" displayFolder="" count="0" memberValueDatatype="130" unbalanced="0"/>
    <cacheHierarchy uniqueName="[Oppurtunity].[opportunity_id]" caption="opportunity_id" attribute="1" defaultMemberUniqueName="[Oppurtunity].[opportunity_id].[All]" allUniqueName="[Oppurtunity].[opportunity_id].[All]" dimensionUniqueName="[Oppurtunity]" displayFolder="" count="0" memberValueDatatype="130" unbalanced="0"/>
    <cacheHierarchy uniqueName="[Oppurtunity].[Account Executive]" caption="Account Executive" attribute="1" defaultMemberUniqueName="[Oppurtunity].[Account Executive].[All]" allUniqueName="[Oppurtunity].[Account Executive].[All]" dimensionUniqueName="[Oppurtunity]" displayFolder="" count="0" memberValueDatatype="130" unbalanced="0"/>
    <cacheHierarchy uniqueName="[Oppurtunity].[premium_amount]" caption="premium_amount" attribute="1" defaultMemberUniqueName="[Oppurtunity].[premium_amount].[All]" allUniqueName="[Oppurtunity].[premium_amount].[All]" dimensionUniqueName="[Oppurtunity]" displayFolder="" count="0" memberValueDatatype="20" unbalanced="0"/>
    <cacheHierarchy uniqueName="[Oppurtunity].[revenue_amount]" caption="revenue_amount" attribute="1" defaultMemberUniqueName="[Oppurtunity].[revenue_amount].[All]" allUniqueName="[Oppurtunity].[revenue_amount].[All]" dimensionUniqueName="[Oppurtunity]" displayFolder="" count="0" memberValueDatatype="20" unbalanced="0"/>
    <cacheHierarchy uniqueName="[Oppurtunity].[closing_date]" caption="closing_date" attribute="1" time="1" defaultMemberUniqueName="[Oppurtunity].[closing_date].[All]" allUniqueName="[Oppurtunity].[closing_date].[All]" dimensionUniqueName="[Oppurtunity]" displayFolder="" count="0" memberValueDatatype="7" unbalanced="0"/>
    <cacheHierarchy uniqueName="[Oppurtunity].[stage]" caption="stage" attribute="1" defaultMemberUniqueName="[Oppurtunity].[stage].[All]" allUniqueName="[Oppurtunity].[stage].[All]" dimensionUniqueName="[Oppurtunity]" displayFolder="" count="0" memberValueDatatype="130" unbalanced="0"/>
    <cacheHierarchy uniqueName="[Oppurtunity].[branch]" caption="branch" attribute="1" defaultMemberUniqueName="[Oppurtunity].[branch].[All]" allUniqueName="[Oppurtunity].[branch].[All]" dimensionUniqueName="[Oppurtunity]" displayFolder="" count="0" memberValueDatatype="130" unbalanced="0"/>
    <cacheHierarchy uniqueName="[Oppurtunity].[specialty]" caption="specialty" attribute="1" defaultMemberUniqueName="[Oppurtunity].[specialty].[All]" allUniqueName="[Oppurtunity].[specialty].[All]" dimensionUniqueName="[Oppurtunity]" displayFolder="" count="0" memberValueDatatype="130" unbalanced="0"/>
    <cacheHierarchy uniqueName="[Oppurtunity].[product_group]" caption="product_group" attribute="1" defaultMemberUniqueName="[Oppurtunity].[product_group].[All]" allUniqueName="[Oppurtunity].[product_group].[All]" dimensionUniqueName="[Oppurtunity]" displayFolder="" count="0" memberValueDatatype="130" unbalanced="0"/>
    <cacheHierarchy uniqueName="[Oppurtunity].[product_sub_group]" caption="product_sub_group" attribute="1" defaultMemberUniqueName="[Oppurtunity].[product_sub_group].[All]" allUniqueName="[Oppurtunity].[product_sub_group].[All]" dimensionUniqueName="[Oppurtunity]" displayFolder="" count="0" memberValueDatatype="130" unbalanced="0"/>
    <cacheHierarchy uniqueName="[Oppurtunity].[risk_details]" caption="risk_details" attribute="1" defaultMemberUniqueName="[Oppurtunity].[risk_details].[All]" allUniqueName="[Oppurtunity].[risk_details].[All]" dimensionUniqueName="[Oppurtunity]" displayFolder="" count="0" memberValueDatatype="130" unbalanced="0"/>
    <cacheHierarchy uniqueName="[Oppurtunity].[Opp Status]" caption="Opp Status" attribute="1" defaultMemberUniqueName="[Oppurtunity].[Opp Status].[All]" allUniqueName="[Oppurtunity].[Opp Status].[All]" dimensionUniqueName="[Oppurtunity]" displayFolder="" count="0" memberValueDatatype="130" unbalanced="0"/>
    <cacheHierarchy uniqueName="[Place Achivement].[client_name]" caption="client_name" attribute="1" defaultMemberUniqueName="[Place Achivement].[client_name].[All]" allUniqueName="[Place Achivement].[client_name].[All]" dimensionUniqueName="[Place Achivement]" displayFolder="" count="0" memberValueDatatype="130" unbalanced="0"/>
    <cacheHierarchy uniqueName="[Place Achivement].[policy_number]" caption="policy_number" attribute="1" defaultMemberUniqueName="[Place Achivement].[policy_number].[All]" allUniqueName="[Place Achivement].[policy_number].[All]" dimensionUniqueName="[Place Achivement]" displayFolder="" count="0" memberValueDatatype="130" unbalanced="0"/>
    <cacheHierarchy uniqueName="[Place Achivement].[policy_status]" caption="policy_status" attribute="1" defaultMemberUniqueName="[Place Achivement].[policy_status].[All]" allUniqueName="[Place Achivement].[policy_status].[All]" dimensionUniqueName="[Place Achivement]" displayFolder="" count="0" memberValueDatatype="130" unbalanced="0"/>
    <cacheHierarchy uniqueName="[Place Achivement].[policy_start_date]" caption="policy_start_date" attribute="1" time="1" defaultMemberUniqueName="[Place Achivement].[policy_start_date].[All]" allUniqueName="[Place Achivement].[policy_start_date].[All]" dimensionUniqueName="[Place Achivement]" displayFolder="" count="0" memberValueDatatype="7" unbalanced="0"/>
    <cacheHierarchy uniqueName="[Place Achivement].[policy_end_date]" caption="policy_end_date" attribute="1" time="1" defaultMemberUniqueName="[Place Achivement].[policy_end_date].[All]" allUniqueName="[Place Achivement].[policy_end_date].[All]" dimensionUniqueName="[Place Achivement]" displayFolder="" count="0" memberValueDatatype="7" unbalanced="0"/>
    <cacheHierarchy uniqueName="[Place Achivement].[product_group]" caption="product_group" attribute="1" defaultMemberUniqueName="[Place Achivement].[product_group].[All]" allUniqueName="[Place Achivement].[product_group].[All]" dimensionUniqueName="[Place Achivement]" displayFolder="" count="0" memberValueDatatype="130" unbalanced="0"/>
    <cacheHierarchy uniqueName="[Place Achivement].[Account Executive]" caption="Account Executive" attribute="1" defaultMemberUniqueName="[Place Achivement].[Account Executive].[All]" allUniqueName="[Place Achivement].[Account Executive].[All]" dimensionUniqueName="[Place Achivement]" displayFolder="" count="0" memberValueDatatype="130" unbalanced="0"/>
    <cacheHierarchy uniqueName="[Place Achivement].[branch_name]" caption="branch_name" attribute="1" defaultMemberUniqueName="[Place Achivement].[branch_name].[All]" allUniqueName="[Place Achivement].[branch_name].[All]" dimensionUniqueName="[Place Achivement]" displayFolder="" count="0" memberValueDatatype="130" unbalanced="0"/>
    <cacheHierarchy uniqueName="[Place Achivement].[solution_group]" caption="solution_group" attribute="1" defaultMemberUniqueName="[Place Achivement].[solution_group].[All]" allUniqueName="[Place Achivement].[solution_group].[All]" dimensionUniqueName="[Place Achivement]" displayFolder="" count="0" memberValueDatatype="130" unbalanced="0"/>
    <cacheHierarchy uniqueName="[Place Achivement].[income_class]" caption="income_class" attribute="1" defaultMemberUniqueName="[Place Achivement].[income_class].[All]" allUniqueName="[Place Achivement].[income_class].[All]" dimensionUniqueName="[Place Achivement]" displayFolder="" count="0" memberValueDatatype="130" unbalanced="0"/>
    <cacheHierarchy uniqueName="[Place Achivement].[Amount]" caption="Amount" attribute="1" defaultMemberUniqueName="[Place Achivement].[Amount].[All]" allUniqueName="[Place Achivement].[Amount].[All]" dimensionUniqueName="[Place Achivement]" displayFolder="" count="0" memberValueDatatype="5" unbalanced="0"/>
    <cacheHierarchy uniqueName="[Place Achivement].[income_due_date]" caption="income_due_date" attribute="1" time="1" defaultMemberUniqueName="[Place Achivement].[income_due_date].[All]" allUniqueName="[Place Achivement].[income_due_date].[All]" dimensionUniqueName="[Place Achivement]" displayFolder="" count="0" memberValueDatatype="7" unbalanced="0"/>
    <cacheHierarchy uniqueName="[Place Achivement].[revenue_transaction_type]" caption="revenue_transaction_type" attribute="1" defaultMemberUniqueName="[Place Achivement].[revenue_transaction_type].[All]" allUniqueName="[Place Achivement].[revenue_transaction_type].[All]" dimensionUniqueName="[Place Achivement]" displayFolder="" count="0" memberValueDatatype="130" unbalanced="0"/>
    <cacheHierarchy uniqueName="[Place Achivement].[renewal_status]" caption="renewal_status" attribute="1" defaultMemberUniqueName="[Place Achivement].[renewal_status].[All]" allUniqueName="[Place Achivement].[renewal_status].[All]" dimensionUniqueName="[Place Achivement]" displayFolder="" count="0" memberValueDatatype="130" unbalanced="0"/>
    <cacheHierarchy uniqueName="[Place Achivement].[lapse_reason]" caption="lapse_reason" attribute="1" defaultMemberUniqueName="[Place Achivement].[lapse_reason].[All]" allUniqueName="[Place Achivement].[lapse_reason].[All]" dimensionUniqueName="[Place Achivement]" displayFolder="" count="0" memberValueDatatype="130" unbalanced="0"/>
    <cacheHierarchy uniqueName="[Place Achivement].[last_updated_date]" caption="last_updated_date" attribute="1" time="1" defaultMemberUniqueName="[Place Achivement].[last_updated_date].[All]" allUniqueName="[Place Achivement].[last_updated_date].[All]" dimensionUniqueName="[Place Achivement]" displayFolder="" count="0" memberValueDatatype="7" unbalanced="0"/>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Oppurtunity]" caption="__XL_Count Oppurtunity" measure="1" displayFolder="" measureGroup="Oppurtunity" count="0" hidden="1"/>
    <cacheHierarchy uniqueName="[Measures].[__XL_Count Place Achivement]" caption="__XL_Count Place Achivement" measure="1" displayFolder="" measureGroup="Place Achivement" count="0" hidden="1"/>
    <cacheHierarchy uniqueName="[Measures].[__No measures defined]" caption="__No measures defined" measure="1" displayFolder="" count="0" hidden="1"/>
    <cacheHierarchy uniqueName="[Measures].[Sum of Cross sell bugdet]" caption="Sum of Cross sell bugdet" measure="1" displayFolder="" measureGroup="Individual Budget"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New Budget]" caption="Sum of New Budget" measure="1" displayFolder="" measureGroup="Individual Budget" count="0" oneField="1" hidden="1">
      <fieldsUsage count="1">
        <fieldUsage x="0"/>
      </fieldsUsage>
      <extLst>
        <ext xmlns:x15="http://schemas.microsoft.com/office/spreadsheetml/2010/11/main" uri="{B97F6D7D-B522-45F9-BDA1-12C45D357490}">
          <x15:cacheHierarchy aggregatedColumn="27"/>
        </ext>
      </extLst>
    </cacheHierarchy>
    <cacheHierarchy uniqueName="[Measures].[Sum of Renewal Budget]" caption="Sum of Renewal Budget" measure="1" displayFolder="" measureGroup="Individual Budget"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Amount]" caption="Sum of Amount" measure="1" displayFolder="" measureGroup="Place Achivement" count="0" hidden="1">
      <extLst>
        <ext xmlns:x15="http://schemas.microsoft.com/office/spreadsheetml/2010/11/main" uri="{B97F6D7D-B522-45F9-BDA1-12C45D357490}">
          <x15:cacheHierarchy aggregatedColumn="71"/>
        </ext>
      </extLst>
    </cacheHierarchy>
    <cacheHierarchy uniqueName="[Measures].[Sum of Amount 2]" caption="Sum of Amount 2" measure="1" displayFolder="" measureGroup="Invoice" count="0" hidden="1">
      <extLst>
        <ext xmlns:x15="http://schemas.microsoft.com/office/spreadsheetml/2010/11/main" uri="{B97F6D7D-B522-45F9-BDA1-12C45D357490}">
          <x15:cacheHierarchy aggregatedColumn="39"/>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36"/>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44"/>
        </ext>
      </extLst>
    </cacheHierarchy>
    <cacheHierarchy uniqueName="[Measures].[Count of opportunity_name]" caption="Count of opportunity_name" measure="1" displayFolder="" measureGroup="Oppurtunity" count="0" hidden="1">
      <extLst>
        <ext xmlns:x15="http://schemas.microsoft.com/office/spreadsheetml/2010/11/main" uri="{B97F6D7D-B522-45F9-BDA1-12C45D357490}">
          <x15:cacheHierarchy aggregatedColumn="48"/>
        </ext>
      </extLst>
    </cacheHierarchy>
    <cacheHierarchy uniqueName="[Measures].[Sum of revenue_amount]" caption="Sum of revenue_amount" measure="1" displayFolder="" measureGroup="Oppurtunity" count="0" hidden="1">
      <extLst>
        <ext xmlns:x15="http://schemas.microsoft.com/office/spreadsheetml/2010/11/main" uri="{B97F6D7D-B522-45F9-BDA1-12C45D357490}">
          <x15:cacheHierarchy aggregatedColumn="52"/>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1"/>
        </ext>
      </extLst>
    </cacheHierarchy>
  </cacheHierarchies>
  <kpis count="0"/>
  <dimensions count="8">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uniqueName="[Meeting]" caption="Meeting"/>
    <dimension name="Oppurtunity" uniqueName="[Oppurtunity]" caption="Oppurtunity"/>
    <dimension name="Place Achivement" uniqueName="[Place Achivement]" caption="Place Achivement"/>
  </dimensions>
  <measureGroups count="7">
    <measureGroup name="Brokerage" caption="Brokerage"/>
    <measureGroup name="Fees" caption="Fees"/>
    <measureGroup name="Individual Budget" caption="Individual Budget"/>
    <measureGroup name="Invoice" caption="Invoice"/>
    <measureGroup name="Meeting" caption="Meeting"/>
    <measureGroup name="Oppurtunity" caption="Oppurtunity"/>
    <measureGroup name="Place Achivement" caption="Place Achivement"/>
  </measureGroups>
  <maps count="11">
    <map measureGroup="0" dimension="0"/>
    <map measureGroup="1" dimension="1"/>
    <map measureGroup="2" dimension="2"/>
    <map measureGroup="3" dimension="2"/>
    <map measureGroup="3" dimension="3"/>
    <map measureGroup="4" dimension="2"/>
    <map measureGroup="4" dimension="5"/>
    <map measureGroup="5" dimension="2"/>
    <map measureGroup="5" dimension="6"/>
    <map measureGroup="6" dimension="2"/>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an Gope" refreshedDate="45044.852711458334" backgroundQuery="1" createdVersion="8" refreshedVersion="8" minRefreshableVersion="3" recordCount="0" supportSubquery="1" supportAdvancedDrill="1" xr:uid="{A3BAC997-362F-425E-8A09-C49199046B60}">
  <cacheSource type="external" connectionId="8"/>
  <cacheFields count="6">
    <cacheField name="[Place Achivement].[income_class].[income_class]" caption="income_class" numFmtId="0" hierarchy="70" level="1">
      <sharedItems containsSemiMixedTypes="0" containsNonDate="0" containsString="0"/>
    </cacheField>
    <cacheField name="[Invoice].[income_class].[income_class]" caption="income_class" numFmtId="0" hierarchy="36" level="1">
      <sharedItems containsSemiMixedTypes="0" containsNonDate="0" containsString="0"/>
    </cacheField>
    <cacheField name="[Measures].[Sum of Amount]" caption="Sum of Amount" numFmtId="0" hierarchy="89" level="32767"/>
    <cacheField name="[Measures].[Sum of Amount 2]" caption="Sum of Amount 2" numFmtId="0" hierarchy="90" level="32767"/>
    <cacheField name="[Measures].[Sum of Cross sell bugdet]" caption="Sum of Cross sell bugdet" numFmtId="0" hierarchy="86" level="32767"/>
    <cacheField name="[Individual Budget].[Employee Name].[Employee Name]" caption="Employee Name" numFmtId="0" hierarchy="25" level="1">
      <sharedItems containsSemiMixedTypes="0" containsNonDate="0" containsString="0"/>
    </cacheField>
  </cacheFields>
  <cacheHierarchies count="96">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Employee Name]" caption="Employee Name" attribute="1" defaultMemberUniqueName="[Individual Budget].[Employee Name].[All]" allUniqueName="[Individual Budget].[Employee Name].[All]" dimensionUniqueName="[Individual Budget]" displayFolder="" count="2" memberValueDatatype="130" unbalanced="0">
      <fieldsUsage count="2">
        <fieldUsage x="-1"/>
        <fieldUsage x="5"/>
      </fieldsUsage>
    </cacheHierarchy>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1"/>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urtunity].[opportunity_name]" caption="opportunity_name" attribute="1" defaultMemberUniqueName="[Oppurtunity].[opportunity_name].[All]" allUniqueName="[Oppurtunity].[opportunity_name].[All]" dimensionUniqueName="[Oppurtunity]" displayFolder="" count="0" memberValueDatatype="130" unbalanced="0"/>
    <cacheHierarchy uniqueName="[Oppurtunity].[opportunity_id]" caption="opportunity_id" attribute="1" defaultMemberUniqueName="[Oppurtunity].[opportunity_id].[All]" allUniqueName="[Oppurtunity].[opportunity_id].[All]" dimensionUniqueName="[Oppurtunity]" displayFolder="" count="0" memberValueDatatype="130" unbalanced="0"/>
    <cacheHierarchy uniqueName="[Oppurtunity].[Account Executive]" caption="Account Executive" attribute="1" defaultMemberUniqueName="[Oppurtunity].[Account Executive].[All]" allUniqueName="[Oppurtunity].[Account Executive].[All]" dimensionUniqueName="[Oppurtunity]" displayFolder="" count="0" memberValueDatatype="130" unbalanced="0"/>
    <cacheHierarchy uniqueName="[Oppurtunity].[premium_amount]" caption="premium_amount" attribute="1" defaultMemberUniqueName="[Oppurtunity].[premium_amount].[All]" allUniqueName="[Oppurtunity].[premium_amount].[All]" dimensionUniqueName="[Oppurtunity]" displayFolder="" count="0" memberValueDatatype="20" unbalanced="0"/>
    <cacheHierarchy uniqueName="[Oppurtunity].[revenue_amount]" caption="revenue_amount" attribute="1" defaultMemberUniqueName="[Oppurtunity].[revenue_amount].[All]" allUniqueName="[Oppurtunity].[revenue_amount].[All]" dimensionUniqueName="[Oppurtunity]" displayFolder="" count="0" memberValueDatatype="20" unbalanced="0"/>
    <cacheHierarchy uniqueName="[Oppurtunity].[closing_date]" caption="closing_date" attribute="1" time="1" defaultMemberUniqueName="[Oppurtunity].[closing_date].[All]" allUniqueName="[Oppurtunity].[closing_date].[All]" dimensionUniqueName="[Oppurtunity]" displayFolder="" count="0" memberValueDatatype="7" unbalanced="0"/>
    <cacheHierarchy uniqueName="[Oppurtunity].[stage]" caption="stage" attribute="1" defaultMemberUniqueName="[Oppurtunity].[stage].[All]" allUniqueName="[Oppurtunity].[stage].[All]" dimensionUniqueName="[Oppurtunity]" displayFolder="" count="0" memberValueDatatype="130" unbalanced="0"/>
    <cacheHierarchy uniqueName="[Oppurtunity].[branch]" caption="branch" attribute="1" defaultMemberUniqueName="[Oppurtunity].[branch].[All]" allUniqueName="[Oppurtunity].[branch].[All]" dimensionUniqueName="[Oppurtunity]" displayFolder="" count="0" memberValueDatatype="130" unbalanced="0"/>
    <cacheHierarchy uniqueName="[Oppurtunity].[specialty]" caption="specialty" attribute="1" defaultMemberUniqueName="[Oppurtunity].[specialty].[All]" allUniqueName="[Oppurtunity].[specialty].[All]" dimensionUniqueName="[Oppurtunity]" displayFolder="" count="0" memberValueDatatype="130" unbalanced="0"/>
    <cacheHierarchy uniqueName="[Oppurtunity].[product_group]" caption="product_group" attribute="1" defaultMemberUniqueName="[Oppurtunity].[product_group].[All]" allUniqueName="[Oppurtunity].[product_group].[All]" dimensionUniqueName="[Oppurtunity]" displayFolder="" count="0" memberValueDatatype="130" unbalanced="0"/>
    <cacheHierarchy uniqueName="[Oppurtunity].[product_sub_group]" caption="product_sub_group" attribute="1" defaultMemberUniqueName="[Oppurtunity].[product_sub_group].[All]" allUniqueName="[Oppurtunity].[product_sub_group].[All]" dimensionUniqueName="[Oppurtunity]" displayFolder="" count="0" memberValueDatatype="130" unbalanced="0"/>
    <cacheHierarchy uniqueName="[Oppurtunity].[risk_details]" caption="risk_details" attribute="1" defaultMemberUniqueName="[Oppurtunity].[risk_details].[All]" allUniqueName="[Oppurtunity].[risk_details].[All]" dimensionUniqueName="[Oppurtunity]" displayFolder="" count="0" memberValueDatatype="130" unbalanced="0"/>
    <cacheHierarchy uniqueName="[Oppurtunity].[Opp Status]" caption="Opp Status" attribute="1" defaultMemberUniqueName="[Oppurtunity].[Opp Status].[All]" allUniqueName="[Oppurtunity].[Opp Status].[All]" dimensionUniqueName="[Oppurtunity]" displayFolder="" count="0" memberValueDatatype="130" unbalanced="0"/>
    <cacheHierarchy uniqueName="[Place Achivement].[client_name]" caption="client_name" attribute="1" defaultMemberUniqueName="[Place Achivement].[client_name].[All]" allUniqueName="[Place Achivement].[client_name].[All]" dimensionUniqueName="[Place Achivement]" displayFolder="" count="0" memberValueDatatype="130" unbalanced="0"/>
    <cacheHierarchy uniqueName="[Place Achivement].[policy_number]" caption="policy_number" attribute="1" defaultMemberUniqueName="[Place Achivement].[policy_number].[All]" allUniqueName="[Place Achivement].[policy_number].[All]" dimensionUniqueName="[Place Achivement]" displayFolder="" count="0" memberValueDatatype="130" unbalanced="0"/>
    <cacheHierarchy uniqueName="[Place Achivement].[policy_status]" caption="policy_status" attribute="1" defaultMemberUniqueName="[Place Achivement].[policy_status].[All]" allUniqueName="[Place Achivement].[policy_status].[All]" dimensionUniqueName="[Place Achivement]" displayFolder="" count="0" memberValueDatatype="130" unbalanced="0"/>
    <cacheHierarchy uniqueName="[Place Achivement].[policy_start_date]" caption="policy_start_date" attribute="1" time="1" defaultMemberUniqueName="[Place Achivement].[policy_start_date].[All]" allUniqueName="[Place Achivement].[policy_start_date].[All]" dimensionUniqueName="[Place Achivement]" displayFolder="" count="0" memberValueDatatype="7" unbalanced="0"/>
    <cacheHierarchy uniqueName="[Place Achivement].[policy_end_date]" caption="policy_end_date" attribute="1" time="1" defaultMemberUniqueName="[Place Achivement].[policy_end_date].[All]" allUniqueName="[Place Achivement].[policy_end_date].[All]" dimensionUniqueName="[Place Achivement]" displayFolder="" count="0" memberValueDatatype="7" unbalanced="0"/>
    <cacheHierarchy uniqueName="[Place Achivement].[product_group]" caption="product_group" attribute="1" defaultMemberUniqueName="[Place Achivement].[product_group].[All]" allUniqueName="[Place Achivement].[product_group].[All]" dimensionUniqueName="[Place Achivement]" displayFolder="" count="0" memberValueDatatype="130" unbalanced="0"/>
    <cacheHierarchy uniqueName="[Place Achivement].[Account Executive]" caption="Account Executive" attribute="1" defaultMemberUniqueName="[Place Achivement].[Account Executive].[All]" allUniqueName="[Place Achivement].[Account Executive].[All]" dimensionUniqueName="[Place Achivement]" displayFolder="" count="0" memberValueDatatype="130" unbalanced="0"/>
    <cacheHierarchy uniqueName="[Place Achivement].[branch_name]" caption="branch_name" attribute="1" defaultMemberUniqueName="[Place Achivement].[branch_name].[All]" allUniqueName="[Place Achivement].[branch_name].[All]" dimensionUniqueName="[Place Achivement]" displayFolder="" count="0" memberValueDatatype="130" unbalanced="0"/>
    <cacheHierarchy uniqueName="[Place Achivement].[solution_group]" caption="solution_group" attribute="1" defaultMemberUniqueName="[Place Achivement].[solution_group].[All]" allUniqueName="[Place Achivement].[solution_group].[All]" dimensionUniqueName="[Place Achivement]" displayFolder="" count="0" memberValueDatatype="130" unbalanced="0"/>
    <cacheHierarchy uniqueName="[Place Achivement].[income_class]" caption="income_class" attribute="1" defaultMemberUniqueName="[Place Achivement].[income_class].[All]" allUniqueName="[Place Achivement].[income_class].[All]" dimensionUniqueName="[Place Achivement]" displayFolder="" count="2" memberValueDatatype="130" unbalanced="0">
      <fieldsUsage count="2">
        <fieldUsage x="-1"/>
        <fieldUsage x="0"/>
      </fieldsUsage>
    </cacheHierarchy>
    <cacheHierarchy uniqueName="[Place Achivement].[Amount]" caption="Amount" attribute="1" defaultMemberUniqueName="[Place Achivement].[Amount].[All]" allUniqueName="[Place Achivement].[Amount].[All]" dimensionUniqueName="[Place Achivement]" displayFolder="" count="0" memberValueDatatype="5" unbalanced="0"/>
    <cacheHierarchy uniqueName="[Place Achivement].[income_due_date]" caption="income_due_date" attribute="1" time="1" defaultMemberUniqueName="[Place Achivement].[income_due_date].[All]" allUniqueName="[Place Achivement].[income_due_date].[All]" dimensionUniqueName="[Place Achivement]" displayFolder="" count="0" memberValueDatatype="7" unbalanced="0"/>
    <cacheHierarchy uniqueName="[Place Achivement].[revenue_transaction_type]" caption="revenue_transaction_type" attribute="1" defaultMemberUniqueName="[Place Achivement].[revenue_transaction_type].[All]" allUniqueName="[Place Achivement].[revenue_transaction_type].[All]" dimensionUniqueName="[Place Achivement]" displayFolder="" count="0" memberValueDatatype="130" unbalanced="0"/>
    <cacheHierarchy uniqueName="[Place Achivement].[renewal_status]" caption="renewal_status" attribute="1" defaultMemberUniqueName="[Place Achivement].[renewal_status].[All]" allUniqueName="[Place Achivement].[renewal_status].[All]" dimensionUniqueName="[Place Achivement]" displayFolder="" count="0" memberValueDatatype="130" unbalanced="0"/>
    <cacheHierarchy uniqueName="[Place Achivement].[lapse_reason]" caption="lapse_reason" attribute="1" defaultMemberUniqueName="[Place Achivement].[lapse_reason].[All]" allUniqueName="[Place Achivement].[lapse_reason].[All]" dimensionUniqueName="[Place Achivement]" displayFolder="" count="0" memberValueDatatype="130" unbalanced="0"/>
    <cacheHierarchy uniqueName="[Place Achivement].[last_updated_date]" caption="last_updated_date" attribute="1" time="1" defaultMemberUniqueName="[Place Achivement].[last_updated_date].[All]" allUniqueName="[Place Achivement].[last_updated_date].[All]" dimensionUniqueName="[Place Achivement]" displayFolder="" count="0" memberValueDatatype="7" unbalanced="0"/>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Oppurtunity]" caption="__XL_Count Oppurtunity" measure="1" displayFolder="" measureGroup="Oppurtunity" count="0" hidden="1"/>
    <cacheHierarchy uniqueName="[Measures].[__XL_Count Place Achivement]" caption="__XL_Count Place Achivement" measure="1" displayFolder="" measureGroup="Place Achivement" count="0" hidden="1"/>
    <cacheHierarchy uniqueName="[Measures].[__No measures defined]" caption="__No measures defined" measure="1" displayFolder="" count="0" hidden="1"/>
    <cacheHierarchy uniqueName="[Measures].[Sum of Cross sell bugdet]" caption="Sum of Cross sell bugdet" measure="1" displayFolder="" measureGroup="Individual Budget" count="0" oneField="1" hidden="1">
      <fieldsUsage count="1">
        <fieldUsage x="4"/>
      </fieldsUsage>
      <extLst>
        <ext xmlns:x15="http://schemas.microsoft.com/office/spreadsheetml/2010/11/main" uri="{B97F6D7D-B522-45F9-BDA1-12C45D357490}">
          <x15:cacheHierarchy aggregatedColumn="28"/>
        </ext>
      </extLst>
    </cacheHierarchy>
    <cacheHierarchy uniqueName="[Measures].[Sum of New Budget]" caption="Sum of New Budget" measure="1" displayFolder="" measureGroup="Individual Budget" count="0" hidden="1">
      <extLst>
        <ext xmlns:x15="http://schemas.microsoft.com/office/spreadsheetml/2010/11/main" uri="{B97F6D7D-B522-45F9-BDA1-12C45D357490}">
          <x15:cacheHierarchy aggregatedColumn="27"/>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29"/>
        </ext>
      </extLst>
    </cacheHierarchy>
    <cacheHierarchy uniqueName="[Measures].[Sum of Amount]" caption="Sum of Amount" measure="1" displayFolder="" measureGroup="Place Achivement" count="0" oneField="1" hidden="1">
      <fieldsUsage count="1">
        <fieldUsage x="2"/>
      </fieldsUsage>
      <extLst>
        <ext xmlns:x15="http://schemas.microsoft.com/office/spreadsheetml/2010/11/main" uri="{B97F6D7D-B522-45F9-BDA1-12C45D357490}">
          <x15:cacheHierarchy aggregatedColumn="71"/>
        </ext>
      </extLst>
    </cacheHierarchy>
    <cacheHierarchy uniqueName="[Measures].[Sum of Amount 2]" caption="Sum of Amount 2" measure="1" displayFolder="" measureGroup="Invoice" count="0" oneField="1" hidden="1">
      <fieldsUsage count="1">
        <fieldUsage x="3"/>
      </fieldsUsage>
      <extLst>
        <ext xmlns:x15="http://schemas.microsoft.com/office/spreadsheetml/2010/11/main" uri="{B97F6D7D-B522-45F9-BDA1-12C45D357490}">
          <x15:cacheHierarchy aggregatedColumn="39"/>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36"/>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44"/>
        </ext>
      </extLst>
    </cacheHierarchy>
    <cacheHierarchy uniqueName="[Measures].[Count of opportunity_name]" caption="Count of opportunity_name" measure="1" displayFolder="" measureGroup="Oppurtunity" count="0" hidden="1">
      <extLst>
        <ext xmlns:x15="http://schemas.microsoft.com/office/spreadsheetml/2010/11/main" uri="{B97F6D7D-B522-45F9-BDA1-12C45D357490}">
          <x15:cacheHierarchy aggregatedColumn="48"/>
        </ext>
      </extLst>
    </cacheHierarchy>
    <cacheHierarchy uniqueName="[Measures].[Sum of revenue_amount]" caption="Sum of revenue_amount" measure="1" displayFolder="" measureGroup="Oppurtunity" count="0" hidden="1">
      <extLst>
        <ext xmlns:x15="http://schemas.microsoft.com/office/spreadsheetml/2010/11/main" uri="{B97F6D7D-B522-45F9-BDA1-12C45D357490}">
          <x15:cacheHierarchy aggregatedColumn="52"/>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1"/>
        </ext>
      </extLst>
    </cacheHierarchy>
  </cacheHierarchies>
  <kpis count="0"/>
  <dimensions count="8">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uniqueName="[Meeting]" caption="Meeting"/>
    <dimension name="Oppurtunity" uniqueName="[Oppurtunity]" caption="Oppurtunity"/>
    <dimension name="Place Achivement" uniqueName="[Place Achivement]" caption="Place Achivement"/>
  </dimensions>
  <measureGroups count="7">
    <measureGroup name="Brokerage" caption="Brokerage"/>
    <measureGroup name="Fees" caption="Fees"/>
    <measureGroup name="Individual Budget" caption="Individual Budget"/>
    <measureGroup name="Invoice" caption="Invoice"/>
    <measureGroup name="Meeting" caption="Meeting"/>
    <measureGroup name="Oppurtunity" caption="Oppurtunity"/>
    <measureGroup name="Place Achivement" caption="Place Achivement"/>
  </measureGroups>
  <maps count="11">
    <map measureGroup="0" dimension="0"/>
    <map measureGroup="1" dimension="1"/>
    <map measureGroup="2" dimension="2"/>
    <map measureGroup="3" dimension="2"/>
    <map measureGroup="3" dimension="3"/>
    <map measureGroup="4" dimension="2"/>
    <map measureGroup="4" dimension="5"/>
    <map measureGroup="5" dimension="2"/>
    <map measureGroup="5" dimension="6"/>
    <map measureGroup="6" dimension="2"/>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an Gope" refreshedDate="45044.852712037035" backgroundQuery="1" createdVersion="8" refreshedVersion="8" minRefreshableVersion="3" recordCount="0" supportSubquery="1" supportAdvancedDrill="1" xr:uid="{36944F62-54F6-45D3-8374-60B35F08726A}">
  <cacheSource type="external" connectionId="8"/>
  <cacheFields count="4">
    <cacheField name="[Invoice].[Account Executive].[Account Executive]" caption="Account Executive" numFmtId="0" hierarchy="35" level="1">
      <sharedItems count="7">
        <s v="Ankita Shah"/>
        <s v="Divya Dhingra"/>
        <s v="Neel Jain"/>
        <s v="Nishant Sharma"/>
        <s v="Shloka Shelat"/>
        <s v="Shobhit Agarwal"/>
        <s v="Vidit Shah"/>
      </sharedItems>
    </cacheField>
    <cacheField name="[Invoice].[income_class].[income_class]" caption="income_class" numFmtId="0" hierarchy="36" level="1">
      <sharedItems containsBlank="1" count="4">
        <m/>
        <s v="Cross Sell"/>
        <s v="New"/>
        <s v="Renewal"/>
      </sharedItems>
    </cacheField>
    <cacheField name="[Measures].[Count of invoice_date]" caption="Count of invoice_date" numFmtId="0" hierarchy="95" level="32767"/>
    <cacheField name="[Individual Budget].[Employee Name].[Employee Name]" caption="Employee Name" numFmtId="0" hierarchy="25" level="1">
      <sharedItems containsSemiMixedTypes="0" containsNonDate="0" containsString="0"/>
    </cacheField>
  </cacheFields>
  <cacheHierarchies count="96">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Employee Name]" caption="Employee Name" attribute="1" defaultMemberUniqueName="[Individual Budget].[Employee Name].[All]" allUniqueName="[Individual Budget].[Employee Name].[All]" dimensionUniqueName="[Individual Budget]" displayFolder="" count="2" memberValueDatatype="130" unbalanced="0">
      <fieldsUsage count="2">
        <fieldUsage x="-1"/>
        <fieldUsage x="3"/>
      </fieldsUsage>
    </cacheHierarchy>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0"/>
      </fieldsUsage>
    </cacheHierarchy>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1"/>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urtunity].[opportunity_name]" caption="opportunity_name" attribute="1" defaultMemberUniqueName="[Oppurtunity].[opportunity_name].[All]" allUniqueName="[Oppurtunity].[opportunity_name].[All]" dimensionUniqueName="[Oppurtunity]" displayFolder="" count="0" memberValueDatatype="130" unbalanced="0"/>
    <cacheHierarchy uniqueName="[Oppurtunity].[opportunity_id]" caption="opportunity_id" attribute="1" defaultMemberUniqueName="[Oppurtunity].[opportunity_id].[All]" allUniqueName="[Oppurtunity].[opportunity_id].[All]" dimensionUniqueName="[Oppurtunity]" displayFolder="" count="0" memberValueDatatype="130" unbalanced="0"/>
    <cacheHierarchy uniqueName="[Oppurtunity].[Account Executive]" caption="Account Executive" attribute="1" defaultMemberUniqueName="[Oppurtunity].[Account Executive].[All]" allUniqueName="[Oppurtunity].[Account Executive].[All]" dimensionUniqueName="[Oppurtunity]" displayFolder="" count="0" memberValueDatatype="130" unbalanced="0"/>
    <cacheHierarchy uniqueName="[Oppurtunity].[premium_amount]" caption="premium_amount" attribute="1" defaultMemberUniqueName="[Oppurtunity].[premium_amount].[All]" allUniqueName="[Oppurtunity].[premium_amount].[All]" dimensionUniqueName="[Oppurtunity]" displayFolder="" count="0" memberValueDatatype="20" unbalanced="0"/>
    <cacheHierarchy uniqueName="[Oppurtunity].[revenue_amount]" caption="revenue_amount" attribute="1" defaultMemberUniqueName="[Oppurtunity].[revenue_amount].[All]" allUniqueName="[Oppurtunity].[revenue_amount].[All]" dimensionUniqueName="[Oppurtunity]" displayFolder="" count="0" memberValueDatatype="20" unbalanced="0"/>
    <cacheHierarchy uniqueName="[Oppurtunity].[closing_date]" caption="closing_date" attribute="1" time="1" defaultMemberUniqueName="[Oppurtunity].[closing_date].[All]" allUniqueName="[Oppurtunity].[closing_date].[All]" dimensionUniqueName="[Oppurtunity]" displayFolder="" count="0" memberValueDatatype="7" unbalanced="0"/>
    <cacheHierarchy uniqueName="[Oppurtunity].[stage]" caption="stage" attribute="1" defaultMemberUniqueName="[Oppurtunity].[stage].[All]" allUniqueName="[Oppurtunity].[stage].[All]" dimensionUniqueName="[Oppurtunity]" displayFolder="" count="0" memberValueDatatype="130" unbalanced="0"/>
    <cacheHierarchy uniqueName="[Oppurtunity].[branch]" caption="branch" attribute="1" defaultMemberUniqueName="[Oppurtunity].[branch].[All]" allUniqueName="[Oppurtunity].[branch].[All]" dimensionUniqueName="[Oppurtunity]" displayFolder="" count="0" memberValueDatatype="130" unbalanced="0"/>
    <cacheHierarchy uniqueName="[Oppurtunity].[specialty]" caption="specialty" attribute="1" defaultMemberUniqueName="[Oppurtunity].[specialty].[All]" allUniqueName="[Oppurtunity].[specialty].[All]" dimensionUniqueName="[Oppurtunity]" displayFolder="" count="0" memberValueDatatype="130" unbalanced="0"/>
    <cacheHierarchy uniqueName="[Oppurtunity].[product_group]" caption="product_group" attribute="1" defaultMemberUniqueName="[Oppurtunity].[product_group].[All]" allUniqueName="[Oppurtunity].[product_group].[All]" dimensionUniqueName="[Oppurtunity]" displayFolder="" count="0" memberValueDatatype="130" unbalanced="0"/>
    <cacheHierarchy uniqueName="[Oppurtunity].[product_sub_group]" caption="product_sub_group" attribute="1" defaultMemberUniqueName="[Oppurtunity].[product_sub_group].[All]" allUniqueName="[Oppurtunity].[product_sub_group].[All]" dimensionUniqueName="[Oppurtunity]" displayFolder="" count="0" memberValueDatatype="130" unbalanced="0"/>
    <cacheHierarchy uniqueName="[Oppurtunity].[risk_details]" caption="risk_details" attribute="1" defaultMemberUniqueName="[Oppurtunity].[risk_details].[All]" allUniqueName="[Oppurtunity].[risk_details].[All]" dimensionUniqueName="[Oppurtunity]" displayFolder="" count="0" memberValueDatatype="130" unbalanced="0"/>
    <cacheHierarchy uniqueName="[Oppurtunity].[Opp Status]" caption="Opp Status" attribute="1" defaultMemberUniqueName="[Oppurtunity].[Opp Status].[All]" allUniqueName="[Oppurtunity].[Opp Status].[All]" dimensionUniqueName="[Oppurtunity]" displayFolder="" count="0" memberValueDatatype="130" unbalanced="0"/>
    <cacheHierarchy uniqueName="[Place Achivement].[client_name]" caption="client_name" attribute="1" defaultMemberUniqueName="[Place Achivement].[client_name].[All]" allUniqueName="[Place Achivement].[client_name].[All]" dimensionUniqueName="[Place Achivement]" displayFolder="" count="0" memberValueDatatype="130" unbalanced="0"/>
    <cacheHierarchy uniqueName="[Place Achivement].[policy_number]" caption="policy_number" attribute="1" defaultMemberUniqueName="[Place Achivement].[policy_number].[All]" allUniqueName="[Place Achivement].[policy_number].[All]" dimensionUniqueName="[Place Achivement]" displayFolder="" count="0" memberValueDatatype="130" unbalanced="0"/>
    <cacheHierarchy uniqueName="[Place Achivement].[policy_status]" caption="policy_status" attribute="1" defaultMemberUniqueName="[Place Achivement].[policy_status].[All]" allUniqueName="[Place Achivement].[policy_status].[All]" dimensionUniqueName="[Place Achivement]" displayFolder="" count="0" memberValueDatatype="130" unbalanced="0"/>
    <cacheHierarchy uniqueName="[Place Achivement].[policy_start_date]" caption="policy_start_date" attribute="1" time="1" defaultMemberUniqueName="[Place Achivement].[policy_start_date].[All]" allUniqueName="[Place Achivement].[policy_start_date].[All]" dimensionUniqueName="[Place Achivement]" displayFolder="" count="0" memberValueDatatype="7" unbalanced="0"/>
    <cacheHierarchy uniqueName="[Place Achivement].[policy_end_date]" caption="policy_end_date" attribute="1" time="1" defaultMemberUniqueName="[Place Achivement].[policy_end_date].[All]" allUniqueName="[Place Achivement].[policy_end_date].[All]" dimensionUniqueName="[Place Achivement]" displayFolder="" count="0" memberValueDatatype="7" unbalanced="0"/>
    <cacheHierarchy uniqueName="[Place Achivement].[product_group]" caption="product_group" attribute="1" defaultMemberUniqueName="[Place Achivement].[product_group].[All]" allUniqueName="[Place Achivement].[product_group].[All]" dimensionUniqueName="[Place Achivement]" displayFolder="" count="0" memberValueDatatype="130" unbalanced="0"/>
    <cacheHierarchy uniqueName="[Place Achivement].[Account Executive]" caption="Account Executive" attribute="1" defaultMemberUniqueName="[Place Achivement].[Account Executive].[All]" allUniqueName="[Place Achivement].[Account Executive].[All]" dimensionUniqueName="[Place Achivement]" displayFolder="" count="0" memberValueDatatype="130" unbalanced="0"/>
    <cacheHierarchy uniqueName="[Place Achivement].[branch_name]" caption="branch_name" attribute="1" defaultMemberUniqueName="[Place Achivement].[branch_name].[All]" allUniqueName="[Place Achivement].[branch_name].[All]" dimensionUniqueName="[Place Achivement]" displayFolder="" count="0" memberValueDatatype="130" unbalanced="0"/>
    <cacheHierarchy uniqueName="[Place Achivement].[solution_group]" caption="solution_group" attribute="1" defaultMemberUniqueName="[Place Achivement].[solution_group].[All]" allUniqueName="[Place Achivement].[solution_group].[All]" dimensionUniqueName="[Place Achivement]" displayFolder="" count="0" memberValueDatatype="130" unbalanced="0"/>
    <cacheHierarchy uniqueName="[Place Achivement].[income_class]" caption="income_class" attribute="1" defaultMemberUniqueName="[Place Achivement].[income_class].[All]" allUniqueName="[Place Achivement].[income_class].[All]" dimensionUniqueName="[Place Achivement]" displayFolder="" count="0" memberValueDatatype="130" unbalanced="0"/>
    <cacheHierarchy uniqueName="[Place Achivement].[Amount]" caption="Amount" attribute="1" defaultMemberUniqueName="[Place Achivement].[Amount].[All]" allUniqueName="[Place Achivement].[Amount].[All]" dimensionUniqueName="[Place Achivement]" displayFolder="" count="0" memberValueDatatype="5" unbalanced="0"/>
    <cacheHierarchy uniqueName="[Place Achivement].[income_due_date]" caption="income_due_date" attribute="1" time="1" defaultMemberUniqueName="[Place Achivement].[income_due_date].[All]" allUniqueName="[Place Achivement].[income_due_date].[All]" dimensionUniqueName="[Place Achivement]" displayFolder="" count="0" memberValueDatatype="7" unbalanced="0"/>
    <cacheHierarchy uniqueName="[Place Achivement].[revenue_transaction_type]" caption="revenue_transaction_type" attribute="1" defaultMemberUniqueName="[Place Achivement].[revenue_transaction_type].[All]" allUniqueName="[Place Achivement].[revenue_transaction_type].[All]" dimensionUniqueName="[Place Achivement]" displayFolder="" count="0" memberValueDatatype="130" unbalanced="0"/>
    <cacheHierarchy uniqueName="[Place Achivement].[renewal_status]" caption="renewal_status" attribute="1" defaultMemberUniqueName="[Place Achivement].[renewal_status].[All]" allUniqueName="[Place Achivement].[renewal_status].[All]" dimensionUniqueName="[Place Achivement]" displayFolder="" count="0" memberValueDatatype="130" unbalanced="0"/>
    <cacheHierarchy uniqueName="[Place Achivement].[lapse_reason]" caption="lapse_reason" attribute="1" defaultMemberUniqueName="[Place Achivement].[lapse_reason].[All]" allUniqueName="[Place Achivement].[lapse_reason].[All]" dimensionUniqueName="[Place Achivement]" displayFolder="" count="0" memberValueDatatype="130" unbalanced="0"/>
    <cacheHierarchy uniqueName="[Place Achivement].[last_updated_date]" caption="last_updated_date" attribute="1" time="1" defaultMemberUniqueName="[Place Achivement].[last_updated_date].[All]" allUniqueName="[Place Achivement].[last_updated_date].[All]" dimensionUniqueName="[Place Achivement]" displayFolder="" count="0" memberValueDatatype="7" unbalanced="0"/>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Oppurtunity]" caption="__XL_Count Oppurtunity" measure="1" displayFolder="" measureGroup="Oppurtunity" count="0" hidden="1"/>
    <cacheHierarchy uniqueName="[Measures].[__XL_Count Place Achivement]" caption="__XL_Count Place Achivement" measure="1" displayFolder="" measureGroup="Place Achivement" count="0" hidden="1"/>
    <cacheHierarchy uniqueName="[Measures].[__No measures defined]" caption="__No measures defined" measure="1" displayFolder="" count="0" hidden="1"/>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28"/>
        </ext>
      </extLst>
    </cacheHierarchy>
    <cacheHierarchy uniqueName="[Measures].[Sum of New Budget]" caption="Sum of New Budget" measure="1" displayFolder="" measureGroup="Individual Budget" count="0" hidden="1">
      <extLst>
        <ext xmlns:x15="http://schemas.microsoft.com/office/spreadsheetml/2010/11/main" uri="{B97F6D7D-B522-45F9-BDA1-12C45D357490}">
          <x15:cacheHierarchy aggregatedColumn="27"/>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29"/>
        </ext>
      </extLst>
    </cacheHierarchy>
    <cacheHierarchy uniqueName="[Measures].[Sum of Amount]" caption="Sum of Amount" measure="1" displayFolder="" measureGroup="Place Achivement" count="0" hidden="1">
      <extLst>
        <ext xmlns:x15="http://schemas.microsoft.com/office/spreadsheetml/2010/11/main" uri="{B97F6D7D-B522-45F9-BDA1-12C45D357490}">
          <x15:cacheHierarchy aggregatedColumn="71"/>
        </ext>
      </extLst>
    </cacheHierarchy>
    <cacheHierarchy uniqueName="[Measures].[Sum of Amount 2]" caption="Sum of Amount 2" measure="1" displayFolder="" measureGroup="Invoice" count="0" hidden="1">
      <extLst>
        <ext xmlns:x15="http://schemas.microsoft.com/office/spreadsheetml/2010/11/main" uri="{B97F6D7D-B522-45F9-BDA1-12C45D357490}">
          <x15:cacheHierarchy aggregatedColumn="39"/>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36"/>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44"/>
        </ext>
      </extLst>
    </cacheHierarchy>
    <cacheHierarchy uniqueName="[Measures].[Count of opportunity_name]" caption="Count of opportunity_name" measure="1" displayFolder="" measureGroup="Oppurtunity" count="0" hidden="1">
      <extLst>
        <ext xmlns:x15="http://schemas.microsoft.com/office/spreadsheetml/2010/11/main" uri="{B97F6D7D-B522-45F9-BDA1-12C45D357490}">
          <x15:cacheHierarchy aggregatedColumn="48"/>
        </ext>
      </extLst>
    </cacheHierarchy>
    <cacheHierarchy uniqueName="[Measures].[Sum of revenue_amount]" caption="Sum of revenue_amount" measure="1" displayFolder="" measureGroup="Oppurtunity" count="0" hidden="1">
      <extLst>
        <ext xmlns:x15="http://schemas.microsoft.com/office/spreadsheetml/2010/11/main" uri="{B97F6D7D-B522-45F9-BDA1-12C45D357490}">
          <x15:cacheHierarchy aggregatedColumn="52"/>
        </ext>
      </extLst>
    </cacheHierarchy>
    <cacheHierarchy uniqueName="[Measures].[Count of invoice_date]" caption="Count of invoice_date" measure="1" displayFolder="" measureGroup="Invoice" count="0" oneField="1" hidden="1">
      <fieldsUsage count="1">
        <fieldUsage x="2"/>
      </fieldsUsage>
      <extLst>
        <ext xmlns:x15="http://schemas.microsoft.com/office/spreadsheetml/2010/11/main" uri="{B97F6D7D-B522-45F9-BDA1-12C45D357490}">
          <x15:cacheHierarchy aggregatedColumn="31"/>
        </ext>
      </extLst>
    </cacheHierarchy>
  </cacheHierarchies>
  <kpis count="0"/>
  <dimensions count="8">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uniqueName="[Meeting]" caption="Meeting"/>
    <dimension name="Oppurtunity" uniqueName="[Oppurtunity]" caption="Oppurtunity"/>
    <dimension name="Place Achivement" uniqueName="[Place Achivement]" caption="Place Achivement"/>
  </dimensions>
  <measureGroups count="7">
    <measureGroup name="Brokerage" caption="Brokerage"/>
    <measureGroup name="Fees" caption="Fees"/>
    <measureGroup name="Individual Budget" caption="Individual Budget"/>
    <measureGroup name="Invoice" caption="Invoice"/>
    <measureGroup name="Meeting" caption="Meeting"/>
    <measureGroup name="Oppurtunity" caption="Oppurtunity"/>
    <measureGroup name="Place Achivement" caption="Place Achivement"/>
  </measureGroups>
  <maps count="11">
    <map measureGroup="0" dimension="0"/>
    <map measureGroup="1" dimension="1"/>
    <map measureGroup="2" dimension="2"/>
    <map measureGroup="3" dimension="2"/>
    <map measureGroup="3" dimension="3"/>
    <map measureGroup="4" dimension="2"/>
    <map measureGroup="4" dimension="5"/>
    <map measureGroup="5" dimension="2"/>
    <map measureGroup="5" dimension="6"/>
    <map measureGroup="6" dimension="2"/>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an Gope" refreshedDate="45044.852712499996" backgroundQuery="1" createdVersion="8" refreshedVersion="8" minRefreshableVersion="3" recordCount="0" supportSubquery="1" supportAdvancedDrill="1" xr:uid="{E50493EA-734B-4952-8C3A-C123F42D3CD8}">
  <cacheSource type="external" connectionId="8"/>
  <cacheFields count="6">
    <cacheField name="[Place Achivement].[income_class].[income_class]" caption="income_class" numFmtId="0" hierarchy="70" level="1">
      <sharedItems containsSemiMixedTypes="0" containsNonDate="0" containsString="0"/>
    </cacheField>
    <cacheField name="[Invoice].[income_class].[income_class]" caption="income_class" numFmtId="0" hierarchy="36" level="1">
      <sharedItems containsSemiMixedTypes="0" containsNonDate="0" containsString="0"/>
    </cacheField>
    <cacheField name="[Measures].[Sum of Amount]" caption="Sum of Amount" numFmtId="0" hierarchy="89" level="32767"/>
    <cacheField name="[Measures].[Sum of Amount 2]" caption="Sum of Amount 2" numFmtId="0" hierarchy="90" level="32767"/>
    <cacheField name="[Measures].[Sum of New Budget]" caption="Sum of New Budget" numFmtId="0" hierarchy="87" level="32767"/>
    <cacheField name="[Individual Budget].[Employee Name].[Employee Name]" caption="Employee Name" numFmtId="0" hierarchy="25" level="1">
      <sharedItems containsSemiMixedTypes="0" containsNonDate="0" containsString="0"/>
    </cacheField>
  </cacheFields>
  <cacheHierarchies count="96">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Employee Name]" caption="Employee Name" attribute="1" defaultMemberUniqueName="[Individual Budget].[Employee Name].[All]" allUniqueName="[Individual Budget].[Employee Name].[All]" dimensionUniqueName="[Individual Budget]" displayFolder="" count="2" memberValueDatatype="130" unbalanced="0">
      <fieldsUsage count="2">
        <fieldUsage x="-1"/>
        <fieldUsage x="5"/>
      </fieldsUsage>
    </cacheHierarchy>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1"/>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urtunity].[opportunity_name]" caption="opportunity_name" attribute="1" defaultMemberUniqueName="[Oppurtunity].[opportunity_name].[All]" allUniqueName="[Oppurtunity].[opportunity_name].[All]" dimensionUniqueName="[Oppurtunity]" displayFolder="" count="0" memberValueDatatype="130" unbalanced="0"/>
    <cacheHierarchy uniqueName="[Oppurtunity].[opportunity_id]" caption="opportunity_id" attribute="1" defaultMemberUniqueName="[Oppurtunity].[opportunity_id].[All]" allUniqueName="[Oppurtunity].[opportunity_id].[All]" dimensionUniqueName="[Oppurtunity]" displayFolder="" count="0" memberValueDatatype="130" unbalanced="0"/>
    <cacheHierarchy uniqueName="[Oppurtunity].[Account Executive]" caption="Account Executive" attribute="1" defaultMemberUniqueName="[Oppurtunity].[Account Executive].[All]" allUniqueName="[Oppurtunity].[Account Executive].[All]" dimensionUniqueName="[Oppurtunity]" displayFolder="" count="0" memberValueDatatype="130" unbalanced="0"/>
    <cacheHierarchy uniqueName="[Oppurtunity].[premium_amount]" caption="premium_amount" attribute="1" defaultMemberUniqueName="[Oppurtunity].[premium_amount].[All]" allUniqueName="[Oppurtunity].[premium_amount].[All]" dimensionUniqueName="[Oppurtunity]" displayFolder="" count="0" memberValueDatatype="20" unbalanced="0"/>
    <cacheHierarchy uniqueName="[Oppurtunity].[revenue_amount]" caption="revenue_amount" attribute="1" defaultMemberUniqueName="[Oppurtunity].[revenue_amount].[All]" allUniqueName="[Oppurtunity].[revenue_amount].[All]" dimensionUniqueName="[Oppurtunity]" displayFolder="" count="0" memberValueDatatype="20" unbalanced="0"/>
    <cacheHierarchy uniqueName="[Oppurtunity].[closing_date]" caption="closing_date" attribute="1" time="1" defaultMemberUniqueName="[Oppurtunity].[closing_date].[All]" allUniqueName="[Oppurtunity].[closing_date].[All]" dimensionUniqueName="[Oppurtunity]" displayFolder="" count="0" memberValueDatatype="7" unbalanced="0"/>
    <cacheHierarchy uniqueName="[Oppurtunity].[stage]" caption="stage" attribute="1" defaultMemberUniqueName="[Oppurtunity].[stage].[All]" allUniqueName="[Oppurtunity].[stage].[All]" dimensionUniqueName="[Oppurtunity]" displayFolder="" count="0" memberValueDatatype="130" unbalanced="0"/>
    <cacheHierarchy uniqueName="[Oppurtunity].[branch]" caption="branch" attribute="1" defaultMemberUniqueName="[Oppurtunity].[branch].[All]" allUniqueName="[Oppurtunity].[branch].[All]" dimensionUniqueName="[Oppurtunity]" displayFolder="" count="0" memberValueDatatype="130" unbalanced="0"/>
    <cacheHierarchy uniqueName="[Oppurtunity].[specialty]" caption="specialty" attribute="1" defaultMemberUniqueName="[Oppurtunity].[specialty].[All]" allUniqueName="[Oppurtunity].[specialty].[All]" dimensionUniqueName="[Oppurtunity]" displayFolder="" count="0" memberValueDatatype="130" unbalanced="0"/>
    <cacheHierarchy uniqueName="[Oppurtunity].[product_group]" caption="product_group" attribute="1" defaultMemberUniqueName="[Oppurtunity].[product_group].[All]" allUniqueName="[Oppurtunity].[product_group].[All]" dimensionUniqueName="[Oppurtunity]" displayFolder="" count="0" memberValueDatatype="130" unbalanced="0"/>
    <cacheHierarchy uniqueName="[Oppurtunity].[product_sub_group]" caption="product_sub_group" attribute="1" defaultMemberUniqueName="[Oppurtunity].[product_sub_group].[All]" allUniqueName="[Oppurtunity].[product_sub_group].[All]" dimensionUniqueName="[Oppurtunity]" displayFolder="" count="0" memberValueDatatype="130" unbalanced="0"/>
    <cacheHierarchy uniqueName="[Oppurtunity].[risk_details]" caption="risk_details" attribute="1" defaultMemberUniqueName="[Oppurtunity].[risk_details].[All]" allUniqueName="[Oppurtunity].[risk_details].[All]" dimensionUniqueName="[Oppurtunity]" displayFolder="" count="0" memberValueDatatype="130" unbalanced="0"/>
    <cacheHierarchy uniqueName="[Oppurtunity].[Opp Status]" caption="Opp Status" attribute="1" defaultMemberUniqueName="[Oppurtunity].[Opp Status].[All]" allUniqueName="[Oppurtunity].[Opp Status].[All]" dimensionUniqueName="[Oppurtunity]" displayFolder="" count="0" memberValueDatatype="130" unbalanced="0"/>
    <cacheHierarchy uniqueName="[Place Achivement].[client_name]" caption="client_name" attribute="1" defaultMemberUniqueName="[Place Achivement].[client_name].[All]" allUniqueName="[Place Achivement].[client_name].[All]" dimensionUniqueName="[Place Achivement]" displayFolder="" count="0" memberValueDatatype="130" unbalanced="0"/>
    <cacheHierarchy uniqueName="[Place Achivement].[policy_number]" caption="policy_number" attribute="1" defaultMemberUniqueName="[Place Achivement].[policy_number].[All]" allUniqueName="[Place Achivement].[policy_number].[All]" dimensionUniqueName="[Place Achivement]" displayFolder="" count="0" memberValueDatatype="130" unbalanced="0"/>
    <cacheHierarchy uniqueName="[Place Achivement].[policy_status]" caption="policy_status" attribute="1" defaultMemberUniqueName="[Place Achivement].[policy_status].[All]" allUniqueName="[Place Achivement].[policy_status].[All]" dimensionUniqueName="[Place Achivement]" displayFolder="" count="0" memberValueDatatype="130" unbalanced="0"/>
    <cacheHierarchy uniqueName="[Place Achivement].[policy_start_date]" caption="policy_start_date" attribute="1" time="1" defaultMemberUniqueName="[Place Achivement].[policy_start_date].[All]" allUniqueName="[Place Achivement].[policy_start_date].[All]" dimensionUniqueName="[Place Achivement]" displayFolder="" count="0" memberValueDatatype="7" unbalanced="0"/>
    <cacheHierarchy uniqueName="[Place Achivement].[policy_end_date]" caption="policy_end_date" attribute="1" time="1" defaultMemberUniqueName="[Place Achivement].[policy_end_date].[All]" allUniqueName="[Place Achivement].[policy_end_date].[All]" dimensionUniqueName="[Place Achivement]" displayFolder="" count="0" memberValueDatatype="7" unbalanced="0"/>
    <cacheHierarchy uniqueName="[Place Achivement].[product_group]" caption="product_group" attribute="1" defaultMemberUniqueName="[Place Achivement].[product_group].[All]" allUniqueName="[Place Achivement].[product_group].[All]" dimensionUniqueName="[Place Achivement]" displayFolder="" count="0" memberValueDatatype="130" unbalanced="0"/>
    <cacheHierarchy uniqueName="[Place Achivement].[Account Executive]" caption="Account Executive" attribute="1" defaultMemberUniqueName="[Place Achivement].[Account Executive].[All]" allUniqueName="[Place Achivement].[Account Executive].[All]" dimensionUniqueName="[Place Achivement]" displayFolder="" count="0" memberValueDatatype="130" unbalanced="0"/>
    <cacheHierarchy uniqueName="[Place Achivement].[branch_name]" caption="branch_name" attribute="1" defaultMemberUniqueName="[Place Achivement].[branch_name].[All]" allUniqueName="[Place Achivement].[branch_name].[All]" dimensionUniqueName="[Place Achivement]" displayFolder="" count="0" memberValueDatatype="130" unbalanced="0"/>
    <cacheHierarchy uniqueName="[Place Achivement].[solution_group]" caption="solution_group" attribute="1" defaultMemberUniqueName="[Place Achivement].[solution_group].[All]" allUniqueName="[Place Achivement].[solution_group].[All]" dimensionUniqueName="[Place Achivement]" displayFolder="" count="0" memberValueDatatype="130" unbalanced="0"/>
    <cacheHierarchy uniqueName="[Place Achivement].[income_class]" caption="income_class" attribute="1" defaultMemberUniqueName="[Place Achivement].[income_class].[All]" allUniqueName="[Place Achivement].[income_class].[All]" dimensionUniqueName="[Place Achivement]" displayFolder="" count="2" memberValueDatatype="130" unbalanced="0">
      <fieldsUsage count="2">
        <fieldUsage x="-1"/>
        <fieldUsage x="0"/>
      </fieldsUsage>
    </cacheHierarchy>
    <cacheHierarchy uniqueName="[Place Achivement].[Amount]" caption="Amount" attribute="1" defaultMemberUniqueName="[Place Achivement].[Amount].[All]" allUniqueName="[Place Achivement].[Amount].[All]" dimensionUniqueName="[Place Achivement]" displayFolder="" count="0" memberValueDatatype="5" unbalanced="0"/>
    <cacheHierarchy uniqueName="[Place Achivement].[income_due_date]" caption="income_due_date" attribute="1" time="1" defaultMemberUniqueName="[Place Achivement].[income_due_date].[All]" allUniqueName="[Place Achivement].[income_due_date].[All]" dimensionUniqueName="[Place Achivement]" displayFolder="" count="0" memberValueDatatype="7" unbalanced="0"/>
    <cacheHierarchy uniqueName="[Place Achivement].[revenue_transaction_type]" caption="revenue_transaction_type" attribute="1" defaultMemberUniqueName="[Place Achivement].[revenue_transaction_type].[All]" allUniqueName="[Place Achivement].[revenue_transaction_type].[All]" dimensionUniqueName="[Place Achivement]" displayFolder="" count="0" memberValueDatatype="130" unbalanced="0"/>
    <cacheHierarchy uniqueName="[Place Achivement].[renewal_status]" caption="renewal_status" attribute="1" defaultMemberUniqueName="[Place Achivement].[renewal_status].[All]" allUniqueName="[Place Achivement].[renewal_status].[All]" dimensionUniqueName="[Place Achivement]" displayFolder="" count="0" memberValueDatatype="130" unbalanced="0"/>
    <cacheHierarchy uniqueName="[Place Achivement].[lapse_reason]" caption="lapse_reason" attribute="1" defaultMemberUniqueName="[Place Achivement].[lapse_reason].[All]" allUniqueName="[Place Achivement].[lapse_reason].[All]" dimensionUniqueName="[Place Achivement]" displayFolder="" count="0" memberValueDatatype="130" unbalanced="0"/>
    <cacheHierarchy uniqueName="[Place Achivement].[last_updated_date]" caption="last_updated_date" attribute="1" time="1" defaultMemberUniqueName="[Place Achivement].[last_updated_date].[All]" allUniqueName="[Place Achivement].[last_updated_date].[All]" dimensionUniqueName="[Place Achivement]" displayFolder="" count="0" memberValueDatatype="7" unbalanced="0"/>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Oppurtunity]" caption="__XL_Count Oppurtunity" measure="1" displayFolder="" measureGroup="Oppurtunity" count="0" hidden="1"/>
    <cacheHierarchy uniqueName="[Measures].[__XL_Count Place Achivement]" caption="__XL_Count Place Achivement" measure="1" displayFolder="" measureGroup="Place Achivement" count="0" hidden="1"/>
    <cacheHierarchy uniqueName="[Measures].[__No measures defined]" caption="__No measures defined" measure="1" displayFolder="" count="0" hidden="1"/>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28"/>
        </ext>
      </extLst>
    </cacheHierarchy>
    <cacheHierarchy uniqueName="[Measures].[Sum of New Budget]" caption="Sum of New Budget" measure="1" displayFolder="" measureGroup="Individual Budget" count="0" oneField="1" hidden="1">
      <fieldsUsage count="1">
        <fieldUsage x="4"/>
      </fieldsUsage>
      <extLst>
        <ext xmlns:x15="http://schemas.microsoft.com/office/spreadsheetml/2010/11/main" uri="{B97F6D7D-B522-45F9-BDA1-12C45D357490}">
          <x15:cacheHierarchy aggregatedColumn="27"/>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29"/>
        </ext>
      </extLst>
    </cacheHierarchy>
    <cacheHierarchy uniqueName="[Measures].[Sum of Amount]" caption="Sum of Amount" measure="1" displayFolder="" measureGroup="Place Achivement" count="0" oneField="1" hidden="1">
      <fieldsUsage count="1">
        <fieldUsage x="2"/>
      </fieldsUsage>
      <extLst>
        <ext xmlns:x15="http://schemas.microsoft.com/office/spreadsheetml/2010/11/main" uri="{B97F6D7D-B522-45F9-BDA1-12C45D357490}">
          <x15:cacheHierarchy aggregatedColumn="71"/>
        </ext>
      </extLst>
    </cacheHierarchy>
    <cacheHierarchy uniqueName="[Measures].[Sum of Amount 2]" caption="Sum of Amount 2" measure="1" displayFolder="" measureGroup="Invoice" count="0" oneField="1" hidden="1">
      <fieldsUsage count="1">
        <fieldUsage x="3"/>
      </fieldsUsage>
      <extLst>
        <ext xmlns:x15="http://schemas.microsoft.com/office/spreadsheetml/2010/11/main" uri="{B97F6D7D-B522-45F9-BDA1-12C45D357490}">
          <x15:cacheHierarchy aggregatedColumn="39"/>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36"/>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44"/>
        </ext>
      </extLst>
    </cacheHierarchy>
    <cacheHierarchy uniqueName="[Measures].[Count of opportunity_name]" caption="Count of opportunity_name" measure="1" displayFolder="" measureGroup="Oppurtunity" count="0" hidden="1">
      <extLst>
        <ext xmlns:x15="http://schemas.microsoft.com/office/spreadsheetml/2010/11/main" uri="{B97F6D7D-B522-45F9-BDA1-12C45D357490}">
          <x15:cacheHierarchy aggregatedColumn="48"/>
        </ext>
      </extLst>
    </cacheHierarchy>
    <cacheHierarchy uniqueName="[Measures].[Sum of revenue_amount]" caption="Sum of revenue_amount" measure="1" displayFolder="" measureGroup="Oppurtunity" count="0" hidden="1">
      <extLst>
        <ext xmlns:x15="http://schemas.microsoft.com/office/spreadsheetml/2010/11/main" uri="{B97F6D7D-B522-45F9-BDA1-12C45D357490}">
          <x15:cacheHierarchy aggregatedColumn="52"/>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1"/>
        </ext>
      </extLst>
    </cacheHierarchy>
  </cacheHierarchies>
  <kpis count="0"/>
  <dimensions count="8">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uniqueName="[Meeting]" caption="Meeting"/>
    <dimension name="Oppurtunity" uniqueName="[Oppurtunity]" caption="Oppurtunity"/>
    <dimension name="Place Achivement" uniqueName="[Place Achivement]" caption="Place Achivement"/>
  </dimensions>
  <measureGroups count="7">
    <measureGroup name="Brokerage" caption="Brokerage"/>
    <measureGroup name="Fees" caption="Fees"/>
    <measureGroup name="Individual Budget" caption="Individual Budget"/>
    <measureGroup name="Invoice" caption="Invoice"/>
    <measureGroup name="Meeting" caption="Meeting"/>
    <measureGroup name="Oppurtunity" caption="Oppurtunity"/>
    <measureGroup name="Place Achivement" caption="Place Achivement"/>
  </measureGroups>
  <maps count="11">
    <map measureGroup="0" dimension="0"/>
    <map measureGroup="1" dimension="1"/>
    <map measureGroup="2" dimension="2"/>
    <map measureGroup="3" dimension="2"/>
    <map measureGroup="3" dimension="3"/>
    <map measureGroup="4" dimension="2"/>
    <map measureGroup="4" dimension="5"/>
    <map measureGroup="5" dimension="2"/>
    <map measureGroup="5" dimension="6"/>
    <map measureGroup="6" dimension="2"/>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an Gope" refreshedDate="45044.852712962966" backgroundQuery="1" createdVersion="8" refreshedVersion="8" minRefreshableVersion="3" recordCount="0" supportSubquery="1" supportAdvancedDrill="1" xr:uid="{06B8217C-A259-4DB4-94EE-8C3187894894}">
  <cacheSource type="external" connectionId="8"/>
  <cacheFields count="3">
    <cacheField name="[Meeting].[Account Executive].[Account Executive]" caption="Account Executive" numFmtId="0" hierarchy="41" level="1">
      <sharedItems count="9">
        <s v="Anil Tailor"/>
        <s v="Ankita Shah"/>
        <s v="Divya Dhingra"/>
        <s v="Neel Jain"/>
        <s v="Nishant Sharma"/>
        <s v="Ritesh Sharma"/>
        <s v="Shloka Shelat"/>
        <s v="Shobhit Agarwal"/>
        <s v="Vaibhav K Thaker"/>
      </sharedItems>
    </cacheField>
    <cacheField name="[Measures].[Count of meeting_date]" caption="Count of meeting_date" numFmtId="0" hierarchy="92" level="32767"/>
    <cacheField name="[Individual Budget].[Employee Name].[Employee Name]" caption="Employee Name" numFmtId="0" hierarchy="25" level="1">
      <sharedItems containsSemiMixedTypes="0" containsNonDate="0" containsString="0"/>
    </cacheField>
  </cacheFields>
  <cacheHierarchies count="96">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Employee Name]" caption="Employee Name" attribute="1" defaultMemberUniqueName="[Individual Budget].[Employee Name].[All]" allUniqueName="[Individual Budget].[Employee Name].[All]" dimensionUniqueName="[Individual Budget]" displayFolder="" count="2" memberValueDatatype="130" unbalanced="0">
      <fieldsUsage count="2">
        <fieldUsage x="-1"/>
        <fieldUsage x="2"/>
      </fieldsUsage>
    </cacheHierarchy>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Account Executive]" caption="Account Executive" attribute="1" defaultMemberUniqueName="[Meeting].[Account Executive].[All]" allUniqueName="[Meeting].[Account Executive].[All]" dimensionUniqueName="[Meeting]" displayFolder="" count="2" memberValueDatatype="130" unbalanced="0">
      <fieldsUsage count="2">
        <fieldUsage x="-1"/>
        <fieldUsage x="0"/>
      </fieldsUsage>
    </cacheHierarchy>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urtunity].[opportunity_name]" caption="opportunity_name" attribute="1" defaultMemberUniqueName="[Oppurtunity].[opportunity_name].[All]" allUniqueName="[Oppurtunity].[opportunity_name].[All]" dimensionUniqueName="[Oppurtunity]" displayFolder="" count="0" memberValueDatatype="130" unbalanced="0"/>
    <cacheHierarchy uniqueName="[Oppurtunity].[opportunity_id]" caption="opportunity_id" attribute="1" defaultMemberUniqueName="[Oppurtunity].[opportunity_id].[All]" allUniqueName="[Oppurtunity].[opportunity_id].[All]" dimensionUniqueName="[Oppurtunity]" displayFolder="" count="0" memberValueDatatype="130" unbalanced="0"/>
    <cacheHierarchy uniqueName="[Oppurtunity].[Account Executive]" caption="Account Executive" attribute="1" defaultMemberUniqueName="[Oppurtunity].[Account Executive].[All]" allUniqueName="[Oppurtunity].[Account Executive].[All]" dimensionUniqueName="[Oppurtunity]" displayFolder="" count="0" memberValueDatatype="130" unbalanced="0"/>
    <cacheHierarchy uniqueName="[Oppurtunity].[premium_amount]" caption="premium_amount" attribute="1" defaultMemberUniqueName="[Oppurtunity].[premium_amount].[All]" allUniqueName="[Oppurtunity].[premium_amount].[All]" dimensionUniqueName="[Oppurtunity]" displayFolder="" count="0" memberValueDatatype="20" unbalanced="0"/>
    <cacheHierarchy uniqueName="[Oppurtunity].[revenue_amount]" caption="revenue_amount" attribute="1" defaultMemberUniqueName="[Oppurtunity].[revenue_amount].[All]" allUniqueName="[Oppurtunity].[revenue_amount].[All]" dimensionUniqueName="[Oppurtunity]" displayFolder="" count="0" memberValueDatatype="20" unbalanced="0"/>
    <cacheHierarchy uniqueName="[Oppurtunity].[closing_date]" caption="closing_date" attribute="1" time="1" defaultMemberUniqueName="[Oppurtunity].[closing_date].[All]" allUniqueName="[Oppurtunity].[closing_date].[All]" dimensionUniqueName="[Oppurtunity]" displayFolder="" count="0" memberValueDatatype="7" unbalanced="0"/>
    <cacheHierarchy uniqueName="[Oppurtunity].[stage]" caption="stage" attribute="1" defaultMemberUniqueName="[Oppurtunity].[stage].[All]" allUniqueName="[Oppurtunity].[stage].[All]" dimensionUniqueName="[Oppurtunity]" displayFolder="" count="0" memberValueDatatype="130" unbalanced="0"/>
    <cacheHierarchy uniqueName="[Oppurtunity].[branch]" caption="branch" attribute="1" defaultMemberUniqueName="[Oppurtunity].[branch].[All]" allUniqueName="[Oppurtunity].[branch].[All]" dimensionUniqueName="[Oppurtunity]" displayFolder="" count="0" memberValueDatatype="130" unbalanced="0"/>
    <cacheHierarchy uniqueName="[Oppurtunity].[specialty]" caption="specialty" attribute="1" defaultMemberUniqueName="[Oppurtunity].[specialty].[All]" allUniqueName="[Oppurtunity].[specialty].[All]" dimensionUniqueName="[Oppurtunity]" displayFolder="" count="0" memberValueDatatype="130" unbalanced="0"/>
    <cacheHierarchy uniqueName="[Oppurtunity].[product_group]" caption="product_group" attribute="1" defaultMemberUniqueName="[Oppurtunity].[product_group].[All]" allUniqueName="[Oppurtunity].[product_group].[All]" dimensionUniqueName="[Oppurtunity]" displayFolder="" count="0" memberValueDatatype="130" unbalanced="0"/>
    <cacheHierarchy uniqueName="[Oppurtunity].[product_sub_group]" caption="product_sub_group" attribute="1" defaultMemberUniqueName="[Oppurtunity].[product_sub_group].[All]" allUniqueName="[Oppurtunity].[product_sub_group].[All]" dimensionUniqueName="[Oppurtunity]" displayFolder="" count="0" memberValueDatatype="130" unbalanced="0"/>
    <cacheHierarchy uniqueName="[Oppurtunity].[risk_details]" caption="risk_details" attribute="1" defaultMemberUniqueName="[Oppurtunity].[risk_details].[All]" allUniqueName="[Oppurtunity].[risk_details].[All]" dimensionUniqueName="[Oppurtunity]" displayFolder="" count="0" memberValueDatatype="130" unbalanced="0"/>
    <cacheHierarchy uniqueName="[Oppurtunity].[Opp Status]" caption="Opp Status" attribute="1" defaultMemberUniqueName="[Oppurtunity].[Opp Status].[All]" allUniqueName="[Oppurtunity].[Opp Status].[All]" dimensionUniqueName="[Oppurtunity]" displayFolder="" count="0" memberValueDatatype="130" unbalanced="0"/>
    <cacheHierarchy uniqueName="[Place Achivement].[client_name]" caption="client_name" attribute="1" defaultMemberUniqueName="[Place Achivement].[client_name].[All]" allUniqueName="[Place Achivement].[client_name].[All]" dimensionUniqueName="[Place Achivement]" displayFolder="" count="0" memberValueDatatype="130" unbalanced="0"/>
    <cacheHierarchy uniqueName="[Place Achivement].[policy_number]" caption="policy_number" attribute="1" defaultMemberUniqueName="[Place Achivement].[policy_number].[All]" allUniqueName="[Place Achivement].[policy_number].[All]" dimensionUniqueName="[Place Achivement]" displayFolder="" count="0" memberValueDatatype="130" unbalanced="0"/>
    <cacheHierarchy uniqueName="[Place Achivement].[policy_status]" caption="policy_status" attribute="1" defaultMemberUniqueName="[Place Achivement].[policy_status].[All]" allUniqueName="[Place Achivement].[policy_status].[All]" dimensionUniqueName="[Place Achivement]" displayFolder="" count="0" memberValueDatatype="130" unbalanced="0"/>
    <cacheHierarchy uniqueName="[Place Achivement].[policy_start_date]" caption="policy_start_date" attribute="1" time="1" defaultMemberUniqueName="[Place Achivement].[policy_start_date].[All]" allUniqueName="[Place Achivement].[policy_start_date].[All]" dimensionUniqueName="[Place Achivement]" displayFolder="" count="0" memberValueDatatype="7" unbalanced="0"/>
    <cacheHierarchy uniqueName="[Place Achivement].[policy_end_date]" caption="policy_end_date" attribute="1" time="1" defaultMemberUniqueName="[Place Achivement].[policy_end_date].[All]" allUniqueName="[Place Achivement].[policy_end_date].[All]" dimensionUniqueName="[Place Achivement]" displayFolder="" count="0" memberValueDatatype="7" unbalanced="0"/>
    <cacheHierarchy uniqueName="[Place Achivement].[product_group]" caption="product_group" attribute="1" defaultMemberUniqueName="[Place Achivement].[product_group].[All]" allUniqueName="[Place Achivement].[product_group].[All]" dimensionUniqueName="[Place Achivement]" displayFolder="" count="0" memberValueDatatype="130" unbalanced="0"/>
    <cacheHierarchy uniqueName="[Place Achivement].[Account Executive]" caption="Account Executive" attribute="1" defaultMemberUniqueName="[Place Achivement].[Account Executive].[All]" allUniqueName="[Place Achivement].[Account Executive].[All]" dimensionUniqueName="[Place Achivement]" displayFolder="" count="0" memberValueDatatype="130" unbalanced="0"/>
    <cacheHierarchy uniqueName="[Place Achivement].[branch_name]" caption="branch_name" attribute="1" defaultMemberUniqueName="[Place Achivement].[branch_name].[All]" allUniqueName="[Place Achivement].[branch_name].[All]" dimensionUniqueName="[Place Achivement]" displayFolder="" count="0" memberValueDatatype="130" unbalanced="0"/>
    <cacheHierarchy uniqueName="[Place Achivement].[solution_group]" caption="solution_group" attribute="1" defaultMemberUniqueName="[Place Achivement].[solution_group].[All]" allUniqueName="[Place Achivement].[solution_group].[All]" dimensionUniqueName="[Place Achivement]" displayFolder="" count="0" memberValueDatatype="130" unbalanced="0"/>
    <cacheHierarchy uniqueName="[Place Achivement].[income_class]" caption="income_class" attribute="1" defaultMemberUniqueName="[Place Achivement].[income_class].[All]" allUniqueName="[Place Achivement].[income_class].[All]" dimensionUniqueName="[Place Achivement]" displayFolder="" count="0" memberValueDatatype="130" unbalanced="0"/>
    <cacheHierarchy uniqueName="[Place Achivement].[Amount]" caption="Amount" attribute="1" defaultMemberUniqueName="[Place Achivement].[Amount].[All]" allUniqueName="[Place Achivement].[Amount].[All]" dimensionUniqueName="[Place Achivement]" displayFolder="" count="0" memberValueDatatype="5" unbalanced="0"/>
    <cacheHierarchy uniqueName="[Place Achivement].[income_due_date]" caption="income_due_date" attribute="1" time="1" defaultMemberUniqueName="[Place Achivement].[income_due_date].[All]" allUniqueName="[Place Achivement].[income_due_date].[All]" dimensionUniqueName="[Place Achivement]" displayFolder="" count="0" memberValueDatatype="7" unbalanced="0"/>
    <cacheHierarchy uniqueName="[Place Achivement].[revenue_transaction_type]" caption="revenue_transaction_type" attribute="1" defaultMemberUniqueName="[Place Achivement].[revenue_transaction_type].[All]" allUniqueName="[Place Achivement].[revenue_transaction_type].[All]" dimensionUniqueName="[Place Achivement]" displayFolder="" count="0" memberValueDatatype="130" unbalanced="0"/>
    <cacheHierarchy uniqueName="[Place Achivement].[renewal_status]" caption="renewal_status" attribute="1" defaultMemberUniqueName="[Place Achivement].[renewal_status].[All]" allUniqueName="[Place Achivement].[renewal_status].[All]" dimensionUniqueName="[Place Achivement]" displayFolder="" count="0" memberValueDatatype="130" unbalanced="0"/>
    <cacheHierarchy uniqueName="[Place Achivement].[lapse_reason]" caption="lapse_reason" attribute="1" defaultMemberUniqueName="[Place Achivement].[lapse_reason].[All]" allUniqueName="[Place Achivement].[lapse_reason].[All]" dimensionUniqueName="[Place Achivement]" displayFolder="" count="0" memberValueDatatype="130" unbalanced="0"/>
    <cacheHierarchy uniqueName="[Place Achivement].[last_updated_date]" caption="last_updated_date" attribute="1" time="1" defaultMemberUniqueName="[Place Achivement].[last_updated_date].[All]" allUniqueName="[Place Achivement].[last_updated_date].[All]" dimensionUniqueName="[Place Achivement]" displayFolder="" count="0" memberValueDatatype="7" unbalanced="0"/>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Oppurtunity]" caption="__XL_Count Oppurtunity" measure="1" displayFolder="" measureGroup="Oppurtunity" count="0" hidden="1"/>
    <cacheHierarchy uniqueName="[Measures].[__XL_Count Place Achivement]" caption="__XL_Count Place Achivement" measure="1" displayFolder="" measureGroup="Place Achivement" count="0" hidden="1"/>
    <cacheHierarchy uniqueName="[Measures].[__No measures defined]" caption="__No measures defined" measure="1" displayFolder="" count="0" hidden="1"/>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28"/>
        </ext>
      </extLst>
    </cacheHierarchy>
    <cacheHierarchy uniqueName="[Measures].[Sum of New Budget]" caption="Sum of New Budget" measure="1" displayFolder="" measureGroup="Individual Budget" count="0" hidden="1">
      <extLst>
        <ext xmlns:x15="http://schemas.microsoft.com/office/spreadsheetml/2010/11/main" uri="{B97F6D7D-B522-45F9-BDA1-12C45D357490}">
          <x15:cacheHierarchy aggregatedColumn="27"/>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29"/>
        </ext>
      </extLst>
    </cacheHierarchy>
    <cacheHierarchy uniqueName="[Measures].[Sum of Amount]" caption="Sum of Amount" measure="1" displayFolder="" measureGroup="Place Achivement" count="0" hidden="1">
      <extLst>
        <ext xmlns:x15="http://schemas.microsoft.com/office/spreadsheetml/2010/11/main" uri="{B97F6D7D-B522-45F9-BDA1-12C45D357490}">
          <x15:cacheHierarchy aggregatedColumn="71"/>
        </ext>
      </extLst>
    </cacheHierarchy>
    <cacheHierarchy uniqueName="[Measures].[Sum of Amount 2]" caption="Sum of Amount 2" measure="1" displayFolder="" measureGroup="Invoice" count="0" hidden="1">
      <extLst>
        <ext xmlns:x15="http://schemas.microsoft.com/office/spreadsheetml/2010/11/main" uri="{B97F6D7D-B522-45F9-BDA1-12C45D357490}">
          <x15:cacheHierarchy aggregatedColumn="39"/>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36"/>
        </ext>
      </extLst>
    </cacheHierarchy>
    <cacheHierarchy uniqueName="[Measures].[Count of meeting_date]" caption="Count of meeting_date" measure="1" displayFolder="" measureGroup="Meeting" count="0" oneField="1" hidden="1">
      <fieldsUsage count="1">
        <fieldUsage x="1"/>
      </fieldsUsage>
      <extLst>
        <ext xmlns:x15="http://schemas.microsoft.com/office/spreadsheetml/2010/11/main" uri="{B97F6D7D-B522-45F9-BDA1-12C45D357490}">
          <x15:cacheHierarchy aggregatedColumn="44"/>
        </ext>
      </extLst>
    </cacheHierarchy>
    <cacheHierarchy uniqueName="[Measures].[Count of opportunity_name]" caption="Count of opportunity_name" measure="1" displayFolder="" measureGroup="Oppurtunity" count="0" hidden="1">
      <extLst>
        <ext xmlns:x15="http://schemas.microsoft.com/office/spreadsheetml/2010/11/main" uri="{B97F6D7D-B522-45F9-BDA1-12C45D357490}">
          <x15:cacheHierarchy aggregatedColumn="48"/>
        </ext>
      </extLst>
    </cacheHierarchy>
    <cacheHierarchy uniqueName="[Measures].[Sum of revenue_amount]" caption="Sum of revenue_amount" measure="1" displayFolder="" measureGroup="Oppurtunity" count="0" hidden="1">
      <extLst>
        <ext xmlns:x15="http://schemas.microsoft.com/office/spreadsheetml/2010/11/main" uri="{B97F6D7D-B522-45F9-BDA1-12C45D357490}">
          <x15:cacheHierarchy aggregatedColumn="52"/>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1"/>
        </ext>
      </extLst>
    </cacheHierarchy>
  </cacheHierarchies>
  <kpis count="0"/>
  <dimensions count="8">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uniqueName="[Meeting]" caption="Meeting"/>
    <dimension name="Oppurtunity" uniqueName="[Oppurtunity]" caption="Oppurtunity"/>
    <dimension name="Place Achivement" uniqueName="[Place Achivement]" caption="Place Achivement"/>
  </dimensions>
  <measureGroups count="7">
    <measureGroup name="Brokerage" caption="Brokerage"/>
    <measureGroup name="Fees" caption="Fees"/>
    <measureGroup name="Individual Budget" caption="Individual Budget"/>
    <measureGroup name="Invoice" caption="Invoice"/>
    <measureGroup name="Meeting" caption="Meeting"/>
    <measureGroup name="Oppurtunity" caption="Oppurtunity"/>
    <measureGroup name="Place Achivement" caption="Place Achivement"/>
  </measureGroups>
  <maps count="11">
    <map measureGroup="0" dimension="0"/>
    <map measureGroup="1" dimension="1"/>
    <map measureGroup="2" dimension="2"/>
    <map measureGroup="3" dimension="2"/>
    <map measureGroup="3" dimension="3"/>
    <map measureGroup="4" dimension="2"/>
    <map measureGroup="4" dimension="5"/>
    <map measureGroup="5" dimension="2"/>
    <map measureGroup="5" dimension="6"/>
    <map measureGroup="6" dimension="2"/>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an Gope" refreshedDate="45044.852713425928" backgroundQuery="1" createdVersion="8" refreshedVersion="8" minRefreshableVersion="3" recordCount="0" supportSubquery="1" supportAdvancedDrill="1" xr:uid="{A95DB614-5A54-4CF2-AD3E-7B98F736EDC1}">
  <cacheSource type="external" connectionId="8"/>
  <cacheFields count="3">
    <cacheField name="[Measures].[Count of meeting_date]" caption="Count of meeting_date" numFmtId="0" hierarchy="92" level="32767"/>
    <cacheField name="[Meeting].[meeting_date (Year)].[meeting_date (Year)]" caption="meeting_date (Year)" numFmtId="0" hierarchy="45" level="1">
      <sharedItems count="2">
        <s v="2019"/>
        <s v="2020"/>
      </sharedItems>
    </cacheField>
    <cacheField name="[Individual Budget].[Employee Name].[Employee Name]" caption="Employee Name" numFmtId="0" hierarchy="25" level="1">
      <sharedItems containsSemiMixedTypes="0" containsNonDate="0" containsString="0"/>
    </cacheField>
  </cacheFields>
  <cacheHierarchies count="96">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Employee Name]" caption="Employee Name" attribute="1" defaultMemberUniqueName="[Individual Budget].[Employee Name].[All]" allUniqueName="[Individual Budget].[Employee Name].[All]" dimensionUniqueName="[Individual Budget]" displayFolder="" count="2" memberValueDatatype="130" unbalanced="0">
      <fieldsUsage count="2">
        <fieldUsage x="-1"/>
        <fieldUsage x="2"/>
      </fieldsUsage>
    </cacheHierarchy>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2" memberValueDatatype="130" unbalanced="0">
      <fieldsUsage count="2">
        <fieldUsage x="-1"/>
        <fieldUsage x="1"/>
      </fieldsUsage>
    </cacheHierarchy>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urtunity].[opportunity_name]" caption="opportunity_name" attribute="1" defaultMemberUniqueName="[Oppurtunity].[opportunity_name].[All]" allUniqueName="[Oppurtunity].[opportunity_name].[All]" dimensionUniqueName="[Oppurtunity]" displayFolder="" count="0" memberValueDatatype="130" unbalanced="0"/>
    <cacheHierarchy uniqueName="[Oppurtunity].[opportunity_id]" caption="opportunity_id" attribute="1" defaultMemberUniqueName="[Oppurtunity].[opportunity_id].[All]" allUniqueName="[Oppurtunity].[opportunity_id].[All]" dimensionUniqueName="[Oppurtunity]" displayFolder="" count="0" memberValueDatatype="130" unbalanced="0"/>
    <cacheHierarchy uniqueName="[Oppurtunity].[Account Executive]" caption="Account Executive" attribute="1" defaultMemberUniqueName="[Oppurtunity].[Account Executive].[All]" allUniqueName="[Oppurtunity].[Account Executive].[All]" dimensionUniqueName="[Oppurtunity]" displayFolder="" count="0" memberValueDatatype="130" unbalanced="0"/>
    <cacheHierarchy uniqueName="[Oppurtunity].[premium_amount]" caption="premium_amount" attribute="1" defaultMemberUniqueName="[Oppurtunity].[premium_amount].[All]" allUniqueName="[Oppurtunity].[premium_amount].[All]" dimensionUniqueName="[Oppurtunity]" displayFolder="" count="0" memberValueDatatype="20" unbalanced="0"/>
    <cacheHierarchy uniqueName="[Oppurtunity].[revenue_amount]" caption="revenue_amount" attribute="1" defaultMemberUniqueName="[Oppurtunity].[revenue_amount].[All]" allUniqueName="[Oppurtunity].[revenue_amount].[All]" dimensionUniqueName="[Oppurtunity]" displayFolder="" count="0" memberValueDatatype="20" unbalanced="0"/>
    <cacheHierarchy uniqueName="[Oppurtunity].[closing_date]" caption="closing_date" attribute="1" time="1" defaultMemberUniqueName="[Oppurtunity].[closing_date].[All]" allUniqueName="[Oppurtunity].[closing_date].[All]" dimensionUniqueName="[Oppurtunity]" displayFolder="" count="0" memberValueDatatype="7" unbalanced="0"/>
    <cacheHierarchy uniqueName="[Oppurtunity].[stage]" caption="stage" attribute="1" defaultMemberUniqueName="[Oppurtunity].[stage].[All]" allUniqueName="[Oppurtunity].[stage].[All]" dimensionUniqueName="[Oppurtunity]" displayFolder="" count="0" memberValueDatatype="130" unbalanced="0"/>
    <cacheHierarchy uniqueName="[Oppurtunity].[branch]" caption="branch" attribute="1" defaultMemberUniqueName="[Oppurtunity].[branch].[All]" allUniqueName="[Oppurtunity].[branch].[All]" dimensionUniqueName="[Oppurtunity]" displayFolder="" count="0" memberValueDatatype="130" unbalanced="0"/>
    <cacheHierarchy uniqueName="[Oppurtunity].[specialty]" caption="specialty" attribute="1" defaultMemberUniqueName="[Oppurtunity].[specialty].[All]" allUniqueName="[Oppurtunity].[specialty].[All]" dimensionUniqueName="[Oppurtunity]" displayFolder="" count="0" memberValueDatatype="130" unbalanced="0"/>
    <cacheHierarchy uniqueName="[Oppurtunity].[product_group]" caption="product_group" attribute="1" defaultMemberUniqueName="[Oppurtunity].[product_group].[All]" allUniqueName="[Oppurtunity].[product_group].[All]" dimensionUniqueName="[Oppurtunity]" displayFolder="" count="0" memberValueDatatype="130" unbalanced="0"/>
    <cacheHierarchy uniqueName="[Oppurtunity].[product_sub_group]" caption="product_sub_group" attribute="1" defaultMemberUniqueName="[Oppurtunity].[product_sub_group].[All]" allUniqueName="[Oppurtunity].[product_sub_group].[All]" dimensionUniqueName="[Oppurtunity]" displayFolder="" count="0" memberValueDatatype="130" unbalanced="0"/>
    <cacheHierarchy uniqueName="[Oppurtunity].[risk_details]" caption="risk_details" attribute="1" defaultMemberUniqueName="[Oppurtunity].[risk_details].[All]" allUniqueName="[Oppurtunity].[risk_details].[All]" dimensionUniqueName="[Oppurtunity]" displayFolder="" count="0" memberValueDatatype="130" unbalanced="0"/>
    <cacheHierarchy uniqueName="[Oppurtunity].[Opp Status]" caption="Opp Status" attribute="1" defaultMemberUniqueName="[Oppurtunity].[Opp Status].[All]" allUniqueName="[Oppurtunity].[Opp Status].[All]" dimensionUniqueName="[Oppurtunity]" displayFolder="" count="0" memberValueDatatype="130" unbalanced="0"/>
    <cacheHierarchy uniqueName="[Place Achivement].[client_name]" caption="client_name" attribute="1" defaultMemberUniqueName="[Place Achivement].[client_name].[All]" allUniqueName="[Place Achivement].[client_name].[All]" dimensionUniqueName="[Place Achivement]" displayFolder="" count="0" memberValueDatatype="130" unbalanced="0"/>
    <cacheHierarchy uniqueName="[Place Achivement].[policy_number]" caption="policy_number" attribute="1" defaultMemberUniqueName="[Place Achivement].[policy_number].[All]" allUniqueName="[Place Achivement].[policy_number].[All]" dimensionUniqueName="[Place Achivement]" displayFolder="" count="0" memberValueDatatype="130" unbalanced="0"/>
    <cacheHierarchy uniqueName="[Place Achivement].[policy_status]" caption="policy_status" attribute="1" defaultMemberUniqueName="[Place Achivement].[policy_status].[All]" allUniqueName="[Place Achivement].[policy_status].[All]" dimensionUniqueName="[Place Achivement]" displayFolder="" count="0" memberValueDatatype="130" unbalanced="0"/>
    <cacheHierarchy uniqueName="[Place Achivement].[policy_start_date]" caption="policy_start_date" attribute="1" time="1" defaultMemberUniqueName="[Place Achivement].[policy_start_date].[All]" allUniqueName="[Place Achivement].[policy_start_date].[All]" dimensionUniqueName="[Place Achivement]" displayFolder="" count="0" memberValueDatatype="7" unbalanced="0"/>
    <cacheHierarchy uniqueName="[Place Achivement].[policy_end_date]" caption="policy_end_date" attribute="1" time="1" defaultMemberUniqueName="[Place Achivement].[policy_end_date].[All]" allUniqueName="[Place Achivement].[policy_end_date].[All]" dimensionUniqueName="[Place Achivement]" displayFolder="" count="0" memberValueDatatype="7" unbalanced="0"/>
    <cacheHierarchy uniqueName="[Place Achivement].[product_group]" caption="product_group" attribute="1" defaultMemberUniqueName="[Place Achivement].[product_group].[All]" allUniqueName="[Place Achivement].[product_group].[All]" dimensionUniqueName="[Place Achivement]" displayFolder="" count="0" memberValueDatatype="130" unbalanced="0"/>
    <cacheHierarchy uniqueName="[Place Achivement].[Account Executive]" caption="Account Executive" attribute="1" defaultMemberUniqueName="[Place Achivement].[Account Executive].[All]" allUniqueName="[Place Achivement].[Account Executive].[All]" dimensionUniqueName="[Place Achivement]" displayFolder="" count="0" memberValueDatatype="130" unbalanced="0"/>
    <cacheHierarchy uniqueName="[Place Achivement].[branch_name]" caption="branch_name" attribute="1" defaultMemberUniqueName="[Place Achivement].[branch_name].[All]" allUniqueName="[Place Achivement].[branch_name].[All]" dimensionUniqueName="[Place Achivement]" displayFolder="" count="0" memberValueDatatype="130" unbalanced="0"/>
    <cacheHierarchy uniqueName="[Place Achivement].[solution_group]" caption="solution_group" attribute="1" defaultMemberUniqueName="[Place Achivement].[solution_group].[All]" allUniqueName="[Place Achivement].[solution_group].[All]" dimensionUniqueName="[Place Achivement]" displayFolder="" count="0" memberValueDatatype="130" unbalanced="0"/>
    <cacheHierarchy uniqueName="[Place Achivement].[income_class]" caption="income_class" attribute="1" defaultMemberUniqueName="[Place Achivement].[income_class].[All]" allUniqueName="[Place Achivement].[income_class].[All]" dimensionUniqueName="[Place Achivement]" displayFolder="" count="0" memberValueDatatype="130" unbalanced="0"/>
    <cacheHierarchy uniqueName="[Place Achivement].[Amount]" caption="Amount" attribute="1" defaultMemberUniqueName="[Place Achivement].[Amount].[All]" allUniqueName="[Place Achivement].[Amount].[All]" dimensionUniqueName="[Place Achivement]" displayFolder="" count="0" memberValueDatatype="5" unbalanced="0"/>
    <cacheHierarchy uniqueName="[Place Achivement].[income_due_date]" caption="income_due_date" attribute="1" time="1" defaultMemberUniqueName="[Place Achivement].[income_due_date].[All]" allUniqueName="[Place Achivement].[income_due_date].[All]" dimensionUniqueName="[Place Achivement]" displayFolder="" count="0" memberValueDatatype="7" unbalanced="0"/>
    <cacheHierarchy uniqueName="[Place Achivement].[revenue_transaction_type]" caption="revenue_transaction_type" attribute="1" defaultMemberUniqueName="[Place Achivement].[revenue_transaction_type].[All]" allUniqueName="[Place Achivement].[revenue_transaction_type].[All]" dimensionUniqueName="[Place Achivement]" displayFolder="" count="0" memberValueDatatype="130" unbalanced="0"/>
    <cacheHierarchy uniqueName="[Place Achivement].[renewal_status]" caption="renewal_status" attribute="1" defaultMemberUniqueName="[Place Achivement].[renewal_status].[All]" allUniqueName="[Place Achivement].[renewal_status].[All]" dimensionUniqueName="[Place Achivement]" displayFolder="" count="0" memberValueDatatype="130" unbalanced="0"/>
    <cacheHierarchy uniqueName="[Place Achivement].[lapse_reason]" caption="lapse_reason" attribute="1" defaultMemberUniqueName="[Place Achivement].[lapse_reason].[All]" allUniqueName="[Place Achivement].[lapse_reason].[All]" dimensionUniqueName="[Place Achivement]" displayFolder="" count="0" memberValueDatatype="130" unbalanced="0"/>
    <cacheHierarchy uniqueName="[Place Achivement].[last_updated_date]" caption="last_updated_date" attribute="1" time="1" defaultMemberUniqueName="[Place Achivement].[last_updated_date].[All]" allUniqueName="[Place Achivement].[last_updated_date].[All]" dimensionUniqueName="[Place Achivement]" displayFolder="" count="0" memberValueDatatype="7" unbalanced="0"/>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 caption="__XL_Count Individual Budget" measure="1" displayFolder="" measureGroup="Individual Budget"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Oppurtunity]" caption="__XL_Count Oppurtunity" measure="1" displayFolder="" measureGroup="Oppurtunity" count="0" hidden="1"/>
    <cacheHierarchy uniqueName="[Measures].[__XL_Count Place Achivement]" caption="__XL_Count Place Achivement" measure="1" displayFolder="" measureGroup="Place Achivement" count="0" hidden="1"/>
    <cacheHierarchy uniqueName="[Measures].[__No measures defined]" caption="__No measures defined" measure="1" displayFolder="" count="0" hidden="1"/>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28"/>
        </ext>
      </extLst>
    </cacheHierarchy>
    <cacheHierarchy uniqueName="[Measures].[Sum of New Budget]" caption="Sum of New Budget" measure="1" displayFolder="" measureGroup="Individual Budget" count="0" hidden="1">
      <extLst>
        <ext xmlns:x15="http://schemas.microsoft.com/office/spreadsheetml/2010/11/main" uri="{B97F6D7D-B522-45F9-BDA1-12C45D357490}">
          <x15:cacheHierarchy aggregatedColumn="27"/>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29"/>
        </ext>
      </extLst>
    </cacheHierarchy>
    <cacheHierarchy uniqueName="[Measures].[Sum of Amount]" caption="Sum of Amount" measure="1" displayFolder="" measureGroup="Place Achivement" count="0" hidden="1">
      <extLst>
        <ext xmlns:x15="http://schemas.microsoft.com/office/spreadsheetml/2010/11/main" uri="{B97F6D7D-B522-45F9-BDA1-12C45D357490}">
          <x15:cacheHierarchy aggregatedColumn="71"/>
        </ext>
      </extLst>
    </cacheHierarchy>
    <cacheHierarchy uniqueName="[Measures].[Sum of Amount 2]" caption="Sum of Amount 2" measure="1" displayFolder="" measureGroup="Invoice" count="0" hidden="1">
      <extLst>
        <ext xmlns:x15="http://schemas.microsoft.com/office/spreadsheetml/2010/11/main" uri="{B97F6D7D-B522-45F9-BDA1-12C45D357490}">
          <x15:cacheHierarchy aggregatedColumn="39"/>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36"/>
        </ext>
      </extLst>
    </cacheHierarchy>
    <cacheHierarchy uniqueName="[Measures].[Count of meeting_date]" caption="Count of meeting_date" measure="1" displayFolder="" measureGroup="Meeting" count="0" oneField="1" hidden="1">
      <fieldsUsage count="1">
        <fieldUsage x="0"/>
      </fieldsUsage>
      <extLst>
        <ext xmlns:x15="http://schemas.microsoft.com/office/spreadsheetml/2010/11/main" uri="{B97F6D7D-B522-45F9-BDA1-12C45D357490}">
          <x15:cacheHierarchy aggregatedColumn="44"/>
        </ext>
      </extLst>
    </cacheHierarchy>
    <cacheHierarchy uniqueName="[Measures].[Count of opportunity_name]" caption="Count of opportunity_name" measure="1" displayFolder="" measureGroup="Oppurtunity" count="0" hidden="1">
      <extLst>
        <ext xmlns:x15="http://schemas.microsoft.com/office/spreadsheetml/2010/11/main" uri="{B97F6D7D-B522-45F9-BDA1-12C45D357490}">
          <x15:cacheHierarchy aggregatedColumn="48"/>
        </ext>
      </extLst>
    </cacheHierarchy>
    <cacheHierarchy uniqueName="[Measures].[Sum of revenue_amount]" caption="Sum of revenue_amount" measure="1" displayFolder="" measureGroup="Oppurtunity" count="0" hidden="1">
      <extLst>
        <ext xmlns:x15="http://schemas.microsoft.com/office/spreadsheetml/2010/11/main" uri="{B97F6D7D-B522-45F9-BDA1-12C45D357490}">
          <x15:cacheHierarchy aggregatedColumn="52"/>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1"/>
        </ext>
      </extLst>
    </cacheHierarchy>
  </cacheHierarchies>
  <kpis count="0"/>
  <dimensions count="8">
    <dimension name="Brokerage" uniqueName="[Brokerage]" caption="Brokerage"/>
    <dimension name="Fees" uniqueName="[Fees]" caption="Fees"/>
    <dimension name="Individual Budget" uniqueName="[Individual Budget]" caption="Individual Budget"/>
    <dimension name="Invoice" uniqueName="[Invoice]" caption="Invoice"/>
    <dimension measure="1" name="Measures" uniqueName="[Measures]" caption="Measures"/>
    <dimension name="Meeting" uniqueName="[Meeting]" caption="Meeting"/>
    <dimension name="Oppurtunity" uniqueName="[Oppurtunity]" caption="Oppurtunity"/>
    <dimension name="Place Achivement" uniqueName="[Place Achivement]" caption="Place Achivement"/>
  </dimensions>
  <measureGroups count="7">
    <measureGroup name="Brokerage" caption="Brokerage"/>
    <measureGroup name="Fees" caption="Fees"/>
    <measureGroup name="Individual Budget" caption="Individual Budget"/>
    <measureGroup name="Invoice" caption="Invoice"/>
    <measureGroup name="Meeting" caption="Meeting"/>
    <measureGroup name="Oppurtunity" caption="Oppurtunity"/>
    <measureGroup name="Place Achivement" caption="Place Achivement"/>
  </measureGroups>
  <maps count="11">
    <map measureGroup="0" dimension="0"/>
    <map measureGroup="1" dimension="1"/>
    <map measureGroup="2" dimension="2"/>
    <map measureGroup="3" dimension="2"/>
    <map measureGroup="3" dimension="3"/>
    <map measureGroup="4" dimension="2"/>
    <map measureGroup="4" dimension="5"/>
    <map measureGroup="5" dimension="2"/>
    <map measureGroup="5" dimension="6"/>
    <map measureGroup="6" dimension="2"/>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2C1271-A357-46F3-A249-53687334DDF5}" name="PivotTable1" cacheId="487" dataOnRows="1" applyNumberFormats="0" applyBorderFormats="0" applyFontFormats="0" applyPatternFormats="0" applyAlignmentFormats="0" applyWidthHeightFormats="1" dataCaption="Values" tag="0f83d9bb-b169-4a39-83b7-6723a48d48b2" updatedVersion="8" minRefreshableVersion="3" useAutoFormatting="1" subtotalHiddenItems="1" itemPrintTitles="1" createdVersion="8" indent="0" outline="1" outlineData="1" multipleFieldFilters="0" chartFormat="7">
  <location ref="A4:B7" firstHeaderRow="1" firstDataRow="1" firstDataCol="1" rowPageCount="2" colPageCount="1"/>
  <pivotFields count="6">
    <pivotField axis="axisPage" allDrilled="1" subtotalTop="0" showAll="0" dataSourceSort="1" defaultSubtotal="0" defaultAttributeDrillState="1"/>
    <pivotField axis="axisPage"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3">
    <i>
      <x/>
    </i>
    <i i="1">
      <x v="1"/>
    </i>
    <i i="2">
      <x v="2"/>
    </i>
  </rowItems>
  <colItems count="1">
    <i/>
  </colItems>
  <pageFields count="2">
    <pageField fld="0" hier="70" name="[Place Achivement].[income_class].&amp;[Cross Sell]" cap="Cross Sell"/>
    <pageField fld="1" hier="36" name="[Invoice].[income_class].&amp;[Cross Sell]" cap="Cross Sell"/>
  </pageFields>
  <dataFields count="3">
    <dataField name=" Target" fld="4" baseField="0" baseItem="4372" numFmtId="164"/>
    <dataField name=" Achivement" fld="2" baseField="0" baseItem="4372" numFmtId="164"/>
    <dataField name=" Invoice" fld="3" baseField="0" baseItem="4372" numFmtId="164"/>
  </dataFields>
  <formats count="2">
    <format dxfId="251">
      <pivotArea outline="0" collapsedLevelsAreSubtotals="1" fieldPosition="0">
        <references count="1">
          <reference field="4294967294" count="1" selected="0">
            <x v="2"/>
          </reference>
        </references>
      </pivotArea>
    </format>
    <format dxfId="250">
      <pivotArea outline="0" collapsedLevelsAreSubtotals="1" fieldPosition="0">
        <references count="1">
          <reference field="4294967294" count="1" selected="0">
            <x v="0"/>
          </reference>
        </references>
      </pivotArea>
    </format>
  </formats>
  <chartFormats count="18">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2"/>
          </reference>
        </references>
      </pivotArea>
    </chartFormat>
    <chartFormat chart="0" format="2" series="1">
      <pivotArea type="data" outline="0" fieldPosition="0">
        <references count="1">
          <reference field="4294967294" count="1" selected="0">
            <x v="0"/>
          </reference>
        </references>
      </pivotArea>
    </chartFormat>
    <chartFormat chart="0" format="3">
      <pivotArea type="data" outline="0" fieldPosition="0">
        <references count="1">
          <reference field="4294967294" count="1" selected="0">
            <x v="0"/>
          </reference>
        </references>
      </pivotArea>
    </chartFormat>
    <chartFormat chart="0" format="4">
      <pivotArea type="data" outline="0" fieldPosition="0">
        <references count="1">
          <reference field="4294967294" count="1" selected="0">
            <x v="1"/>
          </reference>
        </references>
      </pivotArea>
    </chartFormat>
    <chartFormat chart="0" format="5">
      <pivotArea type="data" outline="0" fieldPosition="0">
        <references count="1">
          <reference field="4294967294" count="1" selected="0">
            <x v="2"/>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1">
          <reference field="4294967294" count="1" selected="0">
            <x v="0"/>
          </reference>
        </references>
      </pivotArea>
    </chartFormat>
    <chartFormat chart="2" format="12">
      <pivotArea type="data" outline="0" fieldPosition="0">
        <references count="1">
          <reference field="4294967294" count="1" selected="0">
            <x v="1"/>
          </reference>
        </references>
      </pivotArea>
    </chartFormat>
    <chartFormat chart="2" format="13">
      <pivotArea type="data" outline="0" fieldPosition="0">
        <references count="1">
          <reference field="4294967294" count="1" selected="0">
            <x v="2"/>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1">
          <reference field="4294967294" count="1" selected="0">
            <x v="0"/>
          </reference>
        </references>
      </pivotArea>
    </chartFormat>
    <chartFormat chart="4" format="12">
      <pivotArea type="data" outline="0" fieldPosition="0">
        <references count="1">
          <reference field="4294967294" count="1" selected="0">
            <x v="1"/>
          </reference>
        </references>
      </pivotArea>
    </chartFormat>
    <chartFormat chart="4" format="13">
      <pivotArea type="data" outline="0" fieldPosition="0">
        <references count="1">
          <reference field="4294967294" count="1" selected="0">
            <x v="2"/>
          </reference>
        </references>
      </pivotArea>
    </chartFormat>
    <chartFormat chart="6" format="18" series="1">
      <pivotArea type="data" outline="0" fieldPosition="0">
        <references count="1">
          <reference field="4294967294" count="1" selected="0">
            <x v="0"/>
          </reference>
        </references>
      </pivotArea>
    </chartFormat>
    <chartFormat chart="6" format="19">
      <pivotArea type="data" outline="0" fieldPosition="0">
        <references count="1">
          <reference field="4294967294" count="1" selected="0">
            <x v="0"/>
          </reference>
        </references>
      </pivotArea>
    </chartFormat>
    <chartFormat chart="6" format="20">
      <pivotArea type="data" outline="0" fieldPosition="0">
        <references count="1">
          <reference field="4294967294" count="1" selected="0">
            <x v="1"/>
          </reference>
        </references>
      </pivotArea>
    </chartFormat>
    <chartFormat chart="6" format="21">
      <pivotArea type="data" outline="0" fieldPosition="0">
        <references count="1">
          <reference field="4294967294" count="1" selected="0">
            <x v="2"/>
          </reference>
        </references>
      </pivotArea>
    </chartFormat>
  </chartFormat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income_class].&amp;[Cross Sel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lace Achivement].[income_class].&amp;[Cross Sell]"/>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 Target"/>
    <pivotHierarchy dragToData="1"/>
    <pivotHierarchy dragToData="1"/>
    <pivotHierarchy dragToData="1" caption=" Achivement"/>
    <pivotHierarchy dragToData="1" caption=" Invoic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dividual Budget]"/>
        <x15:activeTabTopLevelEntity name="[Place Achivement]"/>
        <x15:activeTabTopLevelEntity name="[Invoi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7707FA4-7EB3-42BB-BB1E-42BC7EE7B1F3}" name="PivotTable10" cacheId="505" applyNumberFormats="0" applyBorderFormats="0" applyFontFormats="0" applyPatternFormats="0" applyAlignmentFormats="0" applyWidthHeightFormats="1" dataCaption="Values" tag="c0a572f9-03e2-4745-b379-a22b87dd10ab" updatedVersion="8" minRefreshableVersion="3" useAutoFormatting="1" itemPrintTitles="1" createdVersion="8" indent="0" outline="1" outlineData="1" multipleFieldFilters="0" chartFormat="8">
  <location ref="A10:B15" firstHeaderRow="1" firstDataRow="1" firstDataCol="1"/>
  <pivotFields count="3">
    <pivotField axis="axisRow" allDrilled="1" subtotalTop="0" showAll="0" measureFilter="1"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revenue_amount" fld="1" baseField="0" baseItem="0"/>
  </dataField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3"/>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0"/>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0" count="1" selected="0">
            <x v="0"/>
          </reference>
        </references>
      </pivotArea>
    </chartFormat>
    <chartFormat chart="3" format="12">
      <pivotArea type="data" outline="0" fieldPosition="0">
        <references count="2">
          <reference field="4294967294" count="1" selected="0">
            <x v="0"/>
          </reference>
          <reference field="0" count="1" selected="0">
            <x v="1"/>
          </reference>
        </references>
      </pivotArea>
    </chartFormat>
    <chartFormat chart="3" format="13">
      <pivotArea type="data" outline="0" fieldPosition="0">
        <references count="2">
          <reference field="4294967294" count="1" selected="0">
            <x v="0"/>
          </reference>
          <reference field="0" count="1" selected="0">
            <x v="2"/>
          </reference>
        </references>
      </pivotArea>
    </chartFormat>
    <chartFormat chart="3" format="14">
      <pivotArea type="data" outline="0" fieldPosition="0">
        <references count="2">
          <reference field="4294967294" count="1" selected="0">
            <x v="0"/>
          </reference>
          <reference field="0" count="1" selected="0">
            <x v="3"/>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0" count="1" selected="0">
            <x v="0"/>
          </reference>
        </references>
      </pivotArea>
    </chartFormat>
    <chartFormat chart="5" format="12">
      <pivotArea type="data" outline="0" fieldPosition="0">
        <references count="2">
          <reference field="4294967294" count="1" selected="0">
            <x v="0"/>
          </reference>
          <reference field="0" count="1" selected="0">
            <x v="1"/>
          </reference>
        </references>
      </pivotArea>
    </chartFormat>
    <chartFormat chart="5" format="13">
      <pivotArea type="data" outline="0" fieldPosition="0">
        <references count="2">
          <reference field="4294967294" count="1" selected="0">
            <x v="0"/>
          </reference>
          <reference field="0" count="1" selected="0">
            <x v="2"/>
          </reference>
        </references>
      </pivotArea>
    </chartFormat>
    <chartFormat chart="5" format="14">
      <pivotArea type="data" outline="0" fieldPosition="0">
        <references count="2">
          <reference field="4294967294" count="1" selected="0">
            <x v="0"/>
          </reference>
          <reference field="0" count="1" selected="0">
            <x v="3"/>
          </reference>
        </references>
      </pivotArea>
    </chartFormat>
    <chartFormat chart="7" format="20" series="1">
      <pivotArea type="data" outline="0" fieldPosition="0">
        <references count="1">
          <reference field="4294967294" count="1" selected="0">
            <x v="0"/>
          </reference>
        </references>
      </pivotArea>
    </chartFormat>
    <chartFormat chart="7" format="21">
      <pivotArea type="data" outline="0" fieldPosition="0">
        <references count="2">
          <reference field="4294967294" count="1" selected="0">
            <x v="0"/>
          </reference>
          <reference field="0" count="1" selected="0">
            <x v="0"/>
          </reference>
        </references>
      </pivotArea>
    </chartFormat>
    <chartFormat chart="7" format="22">
      <pivotArea type="data" outline="0" fieldPosition="0">
        <references count="2">
          <reference field="4294967294" count="1" selected="0">
            <x v="0"/>
          </reference>
          <reference field="0" count="1" selected="0">
            <x v="1"/>
          </reference>
        </references>
      </pivotArea>
    </chartFormat>
    <chartFormat chart="7" format="23">
      <pivotArea type="data" outline="0" fieldPosition="0">
        <references count="2">
          <reference field="4294967294" count="1" selected="0">
            <x v="0"/>
          </reference>
          <reference field="0" count="1" selected="0">
            <x v="2"/>
          </reference>
        </references>
      </pivotArea>
    </chartFormat>
    <chartFormat chart="7" format="24">
      <pivotArea type="data" outline="0" fieldPosition="0">
        <references count="2">
          <reference field="4294967294" count="1" selected="0">
            <x v="0"/>
          </reference>
          <reference field="0" count="1" selected="0">
            <x v="3"/>
          </reference>
        </references>
      </pivotArea>
    </chartFormat>
  </chartFormat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94">
      <autoFilter ref="A1">
        <filterColumn colId="0">
          <top10 val="4" filterVal="4"/>
        </filterColumn>
      </autoFilter>
    </filter>
  </filters>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u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3AE431C-E074-418E-8F70-E9D00B38222E}" name="PivotTable9" cacheId="514" applyNumberFormats="0" applyBorderFormats="0" applyFontFormats="0" applyPatternFormats="0" applyAlignmentFormats="0" applyWidthHeightFormats="1" dataCaption="Values" tag="bd5ba843-64f6-4442-b261-ceb7633eea45" updatedVersion="8" minRefreshableVersion="3" useAutoFormatting="1" itemPrintTitles="1" createdVersion="8" indent="0" outline="1" outlineData="1" multipleFieldFilters="0">
  <location ref="A2:B5"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opportunity_name" fld="1" subtotal="count" baseField="0" baseItem="0"/>
  </dataField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u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3E7DA19-2EC2-4CED-BD9A-57093EC18185}" name="PivotTable13" cacheId="511" applyNumberFormats="0" applyBorderFormats="0" applyFontFormats="0" applyPatternFormats="0" applyAlignmentFormats="0" applyWidthHeightFormats="1" dataCaption="Values" tag="9e2c4520-eb61-46ac-97d1-da1c8d4c802f" updatedVersion="8" minRefreshableVersion="3" useAutoFormatting="1" itemPrintTitles="1" createdVersion="8" indent="0" outline="1" outlineData="1" multipleFieldFilters="0" chartFormat="7">
  <location ref="G3:H11"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Count of opportunity_name" fld="1" subtotal="count" baseField="0" baseItem="0"/>
  </dataFields>
  <chartFormats count="2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4" format="16" series="1">
      <pivotArea type="data" outline="0" fieldPosition="0">
        <references count="1">
          <reference field="4294967294" count="1" selected="0">
            <x v="0"/>
          </reference>
        </references>
      </pivotArea>
    </chartFormat>
    <chartFormat chart="4" format="17">
      <pivotArea type="data" outline="0" fieldPosition="0">
        <references count="2">
          <reference field="4294967294" count="1" selected="0">
            <x v="0"/>
          </reference>
          <reference field="0" count="1" selected="0">
            <x v="0"/>
          </reference>
        </references>
      </pivotArea>
    </chartFormat>
    <chartFormat chart="4" format="18">
      <pivotArea type="data" outline="0" fieldPosition="0">
        <references count="2">
          <reference field="4294967294" count="1" selected="0">
            <x v="0"/>
          </reference>
          <reference field="0" count="1" selected="0">
            <x v="1"/>
          </reference>
        </references>
      </pivotArea>
    </chartFormat>
    <chartFormat chart="4" format="19">
      <pivotArea type="data" outline="0" fieldPosition="0">
        <references count="2">
          <reference field="4294967294" count="1" selected="0">
            <x v="0"/>
          </reference>
          <reference field="0" count="1" selected="0">
            <x v="2"/>
          </reference>
        </references>
      </pivotArea>
    </chartFormat>
    <chartFormat chart="4" format="20">
      <pivotArea type="data" outline="0" fieldPosition="0">
        <references count="2">
          <reference field="4294967294" count="1" selected="0">
            <x v="0"/>
          </reference>
          <reference field="0" count="1" selected="0">
            <x v="3"/>
          </reference>
        </references>
      </pivotArea>
    </chartFormat>
    <chartFormat chart="4" format="21">
      <pivotArea type="data" outline="0" fieldPosition="0">
        <references count="2">
          <reference field="4294967294" count="1" selected="0">
            <x v="0"/>
          </reference>
          <reference field="0" count="1" selected="0">
            <x v="4"/>
          </reference>
        </references>
      </pivotArea>
    </chartFormat>
    <chartFormat chart="4" format="22">
      <pivotArea type="data" outline="0" fieldPosition="0">
        <references count="2">
          <reference field="4294967294" count="1" selected="0">
            <x v="0"/>
          </reference>
          <reference field="0" count="1" selected="0">
            <x v="5"/>
          </reference>
        </references>
      </pivotArea>
    </chartFormat>
    <chartFormat chart="4" format="23">
      <pivotArea type="data" outline="0" fieldPosition="0">
        <references count="2">
          <reference field="4294967294" count="1" selected="0">
            <x v="0"/>
          </reference>
          <reference field="0" count="1" selected="0">
            <x v="6"/>
          </reference>
        </references>
      </pivotArea>
    </chartFormat>
    <chartFormat chart="6" format="32" series="1">
      <pivotArea type="data" outline="0" fieldPosition="0">
        <references count="1">
          <reference field="4294967294" count="1" selected="0">
            <x v="0"/>
          </reference>
        </references>
      </pivotArea>
    </chartFormat>
    <chartFormat chart="6" format="33">
      <pivotArea type="data" outline="0" fieldPosition="0">
        <references count="2">
          <reference field="4294967294" count="1" selected="0">
            <x v="0"/>
          </reference>
          <reference field="0" count="1" selected="0">
            <x v="0"/>
          </reference>
        </references>
      </pivotArea>
    </chartFormat>
    <chartFormat chart="6" format="34">
      <pivotArea type="data" outline="0" fieldPosition="0">
        <references count="2">
          <reference field="4294967294" count="1" selected="0">
            <x v="0"/>
          </reference>
          <reference field="0" count="1" selected="0">
            <x v="1"/>
          </reference>
        </references>
      </pivotArea>
    </chartFormat>
    <chartFormat chart="6" format="35">
      <pivotArea type="data" outline="0" fieldPosition="0">
        <references count="2">
          <reference field="4294967294" count="1" selected="0">
            <x v="0"/>
          </reference>
          <reference field="0" count="1" selected="0">
            <x v="2"/>
          </reference>
        </references>
      </pivotArea>
    </chartFormat>
    <chartFormat chart="6" format="36">
      <pivotArea type="data" outline="0" fieldPosition="0">
        <references count="2">
          <reference field="4294967294" count="1" selected="0">
            <x v="0"/>
          </reference>
          <reference field="0" count="1" selected="0">
            <x v="3"/>
          </reference>
        </references>
      </pivotArea>
    </chartFormat>
    <chartFormat chart="6" format="37">
      <pivotArea type="data" outline="0" fieldPosition="0">
        <references count="2">
          <reference field="4294967294" count="1" selected="0">
            <x v="0"/>
          </reference>
          <reference field="0" count="1" selected="0">
            <x v="4"/>
          </reference>
        </references>
      </pivotArea>
    </chartFormat>
    <chartFormat chart="6" format="38">
      <pivotArea type="data" outline="0" fieldPosition="0">
        <references count="2">
          <reference field="4294967294" count="1" selected="0">
            <x v="0"/>
          </reference>
          <reference field="0" count="1" selected="0">
            <x v="5"/>
          </reference>
        </references>
      </pivotArea>
    </chartFormat>
    <chartFormat chart="6" format="39">
      <pivotArea type="data" outline="0" fieldPosition="0">
        <references count="2">
          <reference field="4294967294" count="1" selected="0">
            <x v="0"/>
          </reference>
          <reference field="0" count="1" selected="0">
            <x v="6"/>
          </reference>
        </references>
      </pivotArea>
    </chartFormat>
  </chartFormat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u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9E56B3E-3FDA-4183-A48A-00E3E1236233}" name="PivotTable1" cacheId="50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1:B3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revenue_amount" fld="1" baseField="0" baseItem="0"/>
  </dataField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u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A2FA436-512E-4DEF-BB33-D6153AE313D2}" name="PivotTable12" cacheId="490" applyNumberFormats="0" applyBorderFormats="0" applyFontFormats="0" applyPatternFormats="0" applyAlignmentFormats="0" applyWidthHeightFormats="1" dataCaption="Values" tag="f0d829e5-af09-4452-a69e-d5d51863c2db" updatedVersion="8" minRefreshableVersion="3" useAutoFormatting="1" rowGrandTotals="0" colGrandTotals="0" itemPrintTitles="1" createdVersion="8" indent="0" outline="1" outlineData="1" multipleFieldFilters="0" chartFormat="7">
  <location ref="A2:E10" firstHeaderRow="1" firstDataRow="2" firstDataCol="1"/>
  <pivotFields count="4">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7">
    <i>
      <x v="2"/>
    </i>
    <i>
      <x v="3"/>
    </i>
    <i>
      <x v="5"/>
    </i>
    <i>
      <x v="4"/>
    </i>
    <i>
      <x v="6"/>
    </i>
    <i>
      <x/>
    </i>
    <i>
      <x v="1"/>
    </i>
  </rowItems>
  <colFields count="1">
    <field x="1"/>
  </colFields>
  <colItems count="4">
    <i>
      <x/>
    </i>
    <i>
      <x v="1"/>
    </i>
    <i>
      <x v="2"/>
    </i>
    <i>
      <x v="3"/>
    </i>
  </colItems>
  <dataFields count="1">
    <dataField name="Count of invoice_date" fld="2" subtotal="count" baseField="0" baseItem="0"/>
  </dataFields>
  <chartFormats count="1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2" format="8" series="1">
      <pivotArea type="data" outline="0" fieldPosition="0">
        <references count="2">
          <reference field="4294967294" count="1" selected="0">
            <x v="0"/>
          </reference>
          <reference field="1" count="1" selected="0">
            <x v="0"/>
          </reference>
        </references>
      </pivotArea>
    </chartFormat>
    <chartFormat chart="2" format="9" series="1">
      <pivotArea type="data" outline="0" fieldPosition="0">
        <references count="2">
          <reference field="4294967294" count="1" selected="0">
            <x v="0"/>
          </reference>
          <reference field="1" count="1" selected="0">
            <x v="1"/>
          </reference>
        </references>
      </pivotArea>
    </chartFormat>
    <chartFormat chart="2" format="10" series="1">
      <pivotArea type="data" outline="0" fieldPosition="0">
        <references count="2">
          <reference field="4294967294" count="1" selected="0">
            <x v="0"/>
          </reference>
          <reference field="1" count="1" selected="0">
            <x v="2"/>
          </reference>
        </references>
      </pivotArea>
    </chartFormat>
    <chartFormat chart="2" format="11" series="1">
      <pivotArea type="data" outline="0" fieldPosition="0">
        <references count="2">
          <reference field="4294967294" count="1" selected="0">
            <x v="0"/>
          </reference>
          <reference field="1" count="1" selected="0">
            <x v="3"/>
          </reference>
        </references>
      </pivotArea>
    </chartFormat>
    <chartFormat chart="4" format="8" series="1">
      <pivotArea type="data" outline="0" fieldPosition="0">
        <references count="2">
          <reference field="4294967294" count="1" selected="0">
            <x v="0"/>
          </reference>
          <reference field="1" count="1" selected="0">
            <x v="0"/>
          </reference>
        </references>
      </pivotArea>
    </chartFormat>
    <chartFormat chart="4" format="9" series="1">
      <pivotArea type="data" outline="0" fieldPosition="0">
        <references count="2">
          <reference field="4294967294" count="1" selected="0">
            <x v="0"/>
          </reference>
          <reference field="1" count="1" selected="0">
            <x v="1"/>
          </reference>
        </references>
      </pivotArea>
    </chartFormat>
    <chartFormat chart="4" format="10" series="1">
      <pivotArea type="data" outline="0" fieldPosition="0">
        <references count="2">
          <reference field="4294967294" count="1" selected="0">
            <x v="0"/>
          </reference>
          <reference field="1" count="1" selected="0">
            <x v="2"/>
          </reference>
        </references>
      </pivotArea>
    </chartFormat>
    <chartFormat chart="4" format="11" series="1">
      <pivotArea type="data" outline="0" fieldPosition="0">
        <references count="2">
          <reference field="4294967294" count="1" selected="0">
            <x v="0"/>
          </reference>
          <reference field="1" count="1" selected="0">
            <x v="3"/>
          </reference>
        </references>
      </pivotArea>
    </chartFormat>
    <chartFormat chart="6" format="16" series="1">
      <pivotArea type="data" outline="0" fieldPosition="0">
        <references count="2">
          <reference field="4294967294" count="1" selected="0">
            <x v="0"/>
          </reference>
          <reference field="1" count="1" selected="0">
            <x v="0"/>
          </reference>
        </references>
      </pivotArea>
    </chartFormat>
    <chartFormat chart="6" format="17" series="1">
      <pivotArea type="data" outline="0" fieldPosition="0">
        <references count="2">
          <reference field="4294967294" count="1" selected="0">
            <x v="0"/>
          </reference>
          <reference field="1" count="1" selected="0">
            <x v="1"/>
          </reference>
        </references>
      </pivotArea>
    </chartFormat>
    <chartFormat chart="6" format="18" series="1">
      <pivotArea type="data" outline="0" fieldPosition="0">
        <references count="2">
          <reference field="4294967294" count="1" selected="0">
            <x v="0"/>
          </reference>
          <reference field="1" count="1" selected="0">
            <x v="2"/>
          </reference>
        </references>
      </pivotArea>
    </chartFormat>
    <chartFormat chart="6" format="19" series="1">
      <pivotArea type="data" outline="0" fieldPosition="0">
        <references count="2">
          <reference field="4294967294" count="1" selected="0">
            <x v="0"/>
          </reference>
          <reference field="1" count="1" selected="0">
            <x v="3"/>
          </reference>
        </references>
      </pivotArea>
    </chartFormat>
  </chartFormat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colHierarchiesUsage count="1">
    <colHierarchyUsage hierarchyUsage="3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2181A60-E021-40FB-A848-3D7960736033}" name="PivotTable1" cacheId="4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A13" firstHeaderRow="1" firstDataRow="1" firstDataCol="1"/>
  <pivotFields count="1">
    <pivotField axis="axisRow" allDrilled="1" subtotalTop="0" showAll="0" dataSourceSort="1" defaultSubtotal="0" defaultAttributeDrillState="1">
      <items count="10">
        <item x="0"/>
        <item x="1"/>
        <item x="2"/>
        <item x="3"/>
        <item x="4"/>
        <item x="5"/>
        <item x="6"/>
        <item x="7"/>
        <item x="8"/>
        <item x="9"/>
      </items>
    </pivotField>
  </pivotFields>
  <rowFields count="1">
    <field x="0"/>
  </rowFields>
  <rowItems count="11">
    <i>
      <x/>
    </i>
    <i>
      <x v="1"/>
    </i>
    <i>
      <x v="2"/>
    </i>
    <i>
      <x v="3"/>
    </i>
    <i>
      <x v="4"/>
    </i>
    <i>
      <x v="5"/>
    </i>
    <i>
      <x v="6"/>
    </i>
    <i>
      <x v="7"/>
    </i>
    <i>
      <x v="8"/>
    </i>
    <i>
      <x v="9"/>
    </i>
    <i t="grand">
      <x/>
    </i>
  </rowItem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dividual Budg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EB67BD-BB8B-42B6-AA36-4C9ADBCD480C}" name="PivotTable2" cacheId="493" dataOnRows="1" applyNumberFormats="0" applyBorderFormats="0" applyFontFormats="0" applyPatternFormats="0" applyAlignmentFormats="0" applyWidthHeightFormats="1" dataCaption="Values" tag="78d573ce-12b7-460d-ac96-b86f47d1a963" updatedVersion="8" minRefreshableVersion="3" useAutoFormatting="1" subtotalHiddenItems="1" itemPrintTitles="1" createdVersion="8" indent="0" outline="1" outlineData="1" multipleFieldFilters="0" chartFormat="7">
  <location ref="A4:B7" firstHeaderRow="1" firstDataRow="1" firstDataCol="1" rowPageCount="2" colPageCount="1"/>
  <pivotFields count="6">
    <pivotField axis="axisPage" allDrilled="1" subtotalTop="0" showAll="0" dataSourceSort="1" defaultSubtotal="0" defaultAttributeDrillState="1"/>
    <pivotField axis="axisPage"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3">
    <i>
      <x/>
    </i>
    <i i="1">
      <x v="1"/>
    </i>
    <i i="2">
      <x v="2"/>
    </i>
  </rowItems>
  <colItems count="1">
    <i/>
  </colItems>
  <pageFields count="2">
    <pageField fld="0" hier="70" name="[Place Achivement].[income_class].&amp;[New]" cap="New"/>
    <pageField fld="1" hier="36" name="[Invoice].[income_class].&amp;[New]" cap="New"/>
  </pageFields>
  <dataFields count="3">
    <dataField name=" Target" fld="4" baseField="0" baseItem="4372"/>
    <dataField name=" Achivement" fld="2" baseField="0" baseItem="4372"/>
    <dataField name=" Invoice" fld="3" baseField="0" baseItem="4372"/>
  </dataFields>
  <formats count="1">
    <format dxfId="249">
      <pivotArea outline="0" collapsedLevelsAreSubtotals="1" fieldPosition="0"/>
    </format>
  </formats>
  <chartFormats count="18">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2"/>
          </reference>
        </references>
      </pivotArea>
    </chartFormat>
    <chartFormat chart="0" format="2" series="1">
      <pivotArea type="data" outline="0" fieldPosition="0">
        <references count="1">
          <reference field="4294967294" count="1" selected="0">
            <x v="0"/>
          </reference>
        </references>
      </pivotArea>
    </chartFormat>
    <chartFormat chart="0" format="3">
      <pivotArea type="data" outline="0" fieldPosition="0">
        <references count="1">
          <reference field="4294967294" count="1" selected="0">
            <x v="2"/>
          </reference>
        </references>
      </pivotArea>
    </chartFormat>
    <chartFormat chart="0" format="4">
      <pivotArea type="data" outline="0" fieldPosition="0">
        <references count="1">
          <reference field="4294967294" count="1" selected="0">
            <x v="1"/>
          </reference>
        </references>
      </pivotArea>
    </chartFormat>
    <chartFormat chart="0" format="5">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1">
          <reference field="4294967294" count="1" selected="0">
            <x v="0"/>
          </reference>
        </references>
      </pivotArea>
    </chartFormat>
    <chartFormat chart="2" format="12">
      <pivotArea type="data" outline="0" fieldPosition="0">
        <references count="1">
          <reference field="4294967294" count="1" selected="0">
            <x v="1"/>
          </reference>
        </references>
      </pivotArea>
    </chartFormat>
    <chartFormat chart="2" format="13">
      <pivotArea type="data" outline="0" fieldPosition="0">
        <references count="1">
          <reference field="4294967294" count="1" selected="0">
            <x v="2"/>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1">
          <reference field="4294967294" count="1" selected="0">
            <x v="0"/>
          </reference>
        </references>
      </pivotArea>
    </chartFormat>
    <chartFormat chart="4" format="12">
      <pivotArea type="data" outline="0" fieldPosition="0">
        <references count="1">
          <reference field="4294967294" count="1" selected="0">
            <x v="1"/>
          </reference>
        </references>
      </pivotArea>
    </chartFormat>
    <chartFormat chart="4" format="13">
      <pivotArea type="data" outline="0" fieldPosition="0">
        <references count="1">
          <reference field="4294967294" count="1" selected="0">
            <x v="2"/>
          </reference>
        </references>
      </pivotArea>
    </chartFormat>
    <chartFormat chart="6" format="18" series="1">
      <pivotArea type="data" outline="0" fieldPosition="0">
        <references count="1">
          <reference field="4294967294" count="1" selected="0">
            <x v="0"/>
          </reference>
        </references>
      </pivotArea>
    </chartFormat>
    <chartFormat chart="6" format="19">
      <pivotArea type="data" outline="0" fieldPosition="0">
        <references count="1">
          <reference field="4294967294" count="1" selected="0">
            <x v="0"/>
          </reference>
        </references>
      </pivotArea>
    </chartFormat>
    <chartFormat chart="6" format="20">
      <pivotArea type="data" outline="0" fieldPosition="0">
        <references count="1">
          <reference field="4294967294" count="1" selected="0">
            <x v="1"/>
          </reference>
        </references>
      </pivotArea>
    </chartFormat>
    <chartFormat chart="6" format="21">
      <pivotArea type="data" outline="0" fieldPosition="0">
        <references count="1">
          <reference field="4294967294" count="1" selected="0">
            <x v="2"/>
          </reference>
        </references>
      </pivotArea>
    </chartFormat>
  </chartFormat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income_class].&amp;[New]"/>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lace Achivement].[income_class].&amp;[New]"/>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 Target"/>
    <pivotHierarchy dragToData="1"/>
    <pivotHierarchy dragToData="1" caption=" Achivement"/>
    <pivotHierarchy dragToData="1" caption=" Invoic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Individual Budget]"/>
        <x15:activeTabTopLevelEntity name="[Invoice]"/>
        <x15:activeTabTopLevelEntity name="[Place Achivemen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13B266-4D37-4210-987D-1FF06E28C0B5}" name="PivotTable3" cacheId="517" dataOnRows="1" applyNumberFormats="0" applyBorderFormats="0" applyFontFormats="0" applyPatternFormats="0" applyAlignmentFormats="0" applyWidthHeightFormats="1" dataCaption="Values" tag="87f61522-e4a3-4070-8761-02eac6f56c36" updatedVersion="8" minRefreshableVersion="3" useAutoFormatting="1" itemPrintTitles="1" createdVersion="8" indent="0" outline="1" outlineData="1" multipleFieldFilters="0" chartFormat="7">
  <location ref="A4:B7" firstHeaderRow="1" firstDataRow="1" firstDataCol="1" rowPageCount="2" colPageCount="1"/>
  <pivotFields count="6">
    <pivotField axis="axisPage" allDrilled="1" subtotalTop="0" showAll="0" dataSourceSort="1" defaultSubtotal="0" defaultAttributeDrillState="1"/>
    <pivotField axis="axisPage"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3">
    <i>
      <x/>
    </i>
    <i i="1">
      <x v="1"/>
    </i>
    <i i="2">
      <x v="2"/>
    </i>
  </rowItems>
  <colItems count="1">
    <i/>
  </colItems>
  <pageFields count="2">
    <pageField fld="1" hier="70" name="[Place Achivement].[income_class].&amp;[Renewal]" cap="Renewal"/>
    <pageField fld="0" hier="36" name="[Invoice].[income_class].&amp;[Renewal]" cap="Renewal"/>
  </pageFields>
  <dataFields count="3">
    <dataField name="Target" fld="4" baseField="0" baseItem="4372"/>
    <dataField name=" Achivement" fld="2" baseField="0" baseItem="4372"/>
    <dataField name=" Invoice" fld="3" baseField="0" baseItem="4372"/>
  </dataFields>
  <formats count="1">
    <format dxfId="248">
      <pivotArea outline="0" collapsedLevelsAreSubtotals="1" fieldPosition="0"/>
    </format>
  </formats>
  <chartFormats count="18">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2"/>
          </reference>
        </references>
      </pivotArea>
    </chartFormat>
    <chartFormat chart="0" format="2" series="1">
      <pivotArea type="data" outline="0" fieldPosition="0">
        <references count="1">
          <reference field="4294967294" count="1" selected="0">
            <x v="0"/>
          </reference>
        </references>
      </pivotArea>
    </chartFormat>
    <chartFormat chart="0" format="3">
      <pivotArea type="data" outline="0" fieldPosition="0">
        <references count="1">
          <reference field="4294967294" count="1" selected="0">
            <x v="2"/>
          </reference>
        </references>
      </pivotArea>
    </chartFormat>
    <chartFormat chart="0" format="4">
      <pivotArea type="data" outline="0" fieldPosition="0">
        <references count="1">
          <reference field="4294967294" count="1" selected="0">
            <x v="1"/>
          </reference>
        </references>
      </pivotArea>
    </chartFormat>
    <chartFormat chart="0" format="5">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1">
          <reference field="4294967294" count="1" selected="0">
            <x v="0"/>
          </reference>
        </references>
      </pivotArea>
    </chartFormat>
    <chartFormat chart="2" format="12">
      <pivotArea type="data" outline="0" fieldPosition="0">
        <references count="1">
          <reference field="4294967294" count="1" selected="0">
            <x v="1"/>
          </reference>
        </references>
      </pivotArea>
    </chartFormat>
    <chartFormat chart="2" format="13">
      <pivotArea type="data" outline="0" fieldPosition="0">
        <references count="1">
          <reference field="4294967294" count="1" selected="0">
            <x v="2"/>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1">
          <reference field="4294967294" count="1" selected="0">
            <x v="0"/>
          </reference>
        </references>
      </pivotArea>
    </chartFormat>
    <chartFormat chart="4" format="12">
      <pivotArea type="data" outline="0" fieldPosition="0">
        <references count="1">
          <reference field="4294967294" count="1" selected="0">
            <x v="1"/>
          </reference>
        </references>
      </pivotArea>
    </chartFormat>
    <chartFormat chart="4" format="13">
      <pivotArea type="data" outline="0" fieldPosition="0">
        <references count="1">
          <reference field="4294967294" count="1" selected="0">
            <x v="2"/>
          </reference>
        </references>
      </pivotArea>
    </chartFormat>
    <chartFormat chart="6" format="18" series="1">
      <pivotArea type="data" outline="0" fieldPosition="0">
        <references count="1">
          <reference field="4294967294" count="1" selected="0">
            <x v="0"/>
          </reference>
        </references>
      </pivotArea>
    </chartFormat>
    <chartFormat chart="6" format="19">
      <pivotArea type="data" outline="0" fieldPosition="0">
        <references count="1">
          <reference field="4294967294" count="1" selected="0">
            <x v="0"/>
          </reference>
        </references>
      </pivotArea>
    </chartFormat>
    <chartFormat chart="6" format="20">
      <pivotArea type="data" outline="0" fieldPosition="0">
        <references count="1">
          <reference field="4294967294" count="1" selected="0">
            <x v="1"/>
          </reference>
        </references>
      </pivotArea>
    </chartFormat>
    <chartFormat chart="6" format="21">
      <pivotArea type="data" outline="0" fieldPosition="0">
        <references count="1">
          <reference field="4294967294" count="1" selected="0">
            <x v="2"/>
          </reference>
        </references>
      </pivotArea>
    </chartFormat>
  </chartFormat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income_class].&amp;[Renew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lace Achivement].[income_class].&amp;[Renewal]"/>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arget"/>
    <pivotHierarchy dragToData="1" caption=" Achivement"/>
    <pivotHierarchy dragToData="1" caption=" Invoic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
        <x15:activeTabTopLevelEntity name="[Place Achivement]"/>
        <x15:activeTabTopLevelEntity name="[Individual Budg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20AE22-0494-43F8-A0F2-089E24103895}" name="PivotTable5" cacheId="481" applyNumberFormats="0" applyBorderFormats="0" applyFontFormats="0" applyPatternFormats="0" applyAlignmentFormats="0" applyWidthHeightFormats="1" dataCaption="Values" tag="e95eaba3-7e5e-4bb3-9c60-c517a7627d04" updatedVersion="8" minRefreshableVersion="3" useAutoFormatting="1" itemPrintTitles="1" createdVersion="8" indent="0" outline="1" outlineData="1" multipleFieldFilters="0">
  <location ref="A10:B14" firstHeaderRow="1" firstDataRow="1" firstDataCol="1"/>
  <pivotFields count="3">
    <pivotField dataField="1" subtotalTop="0" showAll="0" defaultSubtotal="0"/>
    <pivotField axis="axisRow" allDrilled="1" subtotalTop="0" showAll="0" dataSourceSort="1" defaultSubtotal="0" defaultAttributeDrillState="1">
      <items count="3">
        <item s="1" x="0"/>
        <item s="1" x="1"/>
        <item s="1"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Amount" fld="0" baseField="0" baseItem="0"/>
  </dataFields>
  <formats count="6">
    <format dxfId="236">
      <pivotArea type="all" dataOnly="0" outline="0" fieldPosition="0"/>
    </format>
    <format dxfId="235">
      <pivotArea outline="0" collapsedLevelsAreSubtotals="1" fieldPosition="0"/>
    </format>
    <format dxfId="234">
      <pivotArea field="1" type="button" dataOnly="0" labelOnly="1" outline="0" axis="axisRow" fieldPosition="0"/>
    </format>
    <format dxfId="233">
      <pivotArea dataOnly="0" labelOnly="1" fieldPosition="0">
        <references count="1">
          <reference field="1" count="0"/>
        </references>
      </pivotArea>
    </format>
    <format dxfId="232">
      <pivotArea dataOnly="0" labelOnly="1" grandRow="1" outline="0" fieldPosition="0"/>
    </format>
    <format dxfId="231">
      <pivotArea dataOnly="0" labelOnly="1" outline="0" axis="axisValues" fieldPosition="0"/>
    </format>
  </format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lace Achivemen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F81468B-D454-48F5-AE1E-241DCD0813CF}" name="PivotTable4" cacheId="478" applyNumberFormats="0" applyBorderFormats="0" applyFontFormats="0" applyPatternFormats="0" applyAlignmentFormats="0" applyWidthHeightFormats="1" dataCaption="Values" tag="61a64445-c05c-4938-916e-617817355de8" updatedVersion="8" minRefreshableVersion="3" useAutoFormatting="1" itemPrintTitles="1" createdVersion="8" indent="0" outline="1" outlineData="1" multipleFieldFilters="0">
  <location ref="A2:B6" firstHeaderRow="1" firstDataRow="1" firstDataCol="1"/>
  <pivotFields count="3">
    <pivotField dataField="1" subtotalTop="0" showAll="0" defaultSubtotal="0"/>
    <pivotField axis="axisRow" allDrilled="1" subtotalTop="0" showAll="0" dataSourceSort="1" defaultSubtotal="0" defaultAttributeDrillState="1">
      <items count="3">
        <item s="1" x="0"/>
        <item s="1" x="1"/>
        <item s="1"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Amount" fld="0" baseField="0" baseItem="0" numFmtId="2"/>
  </dataFields>
  <formats count="7">
    <format dxfId="243">
      <pivotArea type="all" dataOnly="0" outline="0" fieldPosition="0"/>
    </format>
    <format dxfId="242">
      <pivotArea outline="0" collapsedLevelsAreSubtotals="1" fieldPosition="0"/>
    </format>
    <format dxfId="241">
      <pivotArea field="1" type="button" dataOnly="0" labelOnly="1" outline="0" axis="axisRow" fieldPosition="0"/>
    </format>
    <format dxfId="240">
      <pivotArea dataOnly="0" labelOnly="1" fieldPosition="0">
        <references count="1">
          <reference field="1" count="0"/>
        </references>
      </pivotArea>
    </format>
    <format dxfId="239">
      <pivotArea dataOnly="0" labelOnly="1" grandRow="1" outline="0" fieldPosition="0"/>
    </format>
    <format dxfId="238">
      <pivotArea dataOnly="0" labelOnly="1" outline="0" axis="axisValues" fieldPosition="0"/>
    </format>
    <format dxfId="237">
      <pivotArea outline="0" collapsedLevelsAreSubtotals="1" fieldPosition="0"/>
    </format>
  </format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93ACDC-D10B-42C2-A481-927653E31E21}" name="PivotTable6" cacheId="484" applyNumberFormats="0" applyBorderFormats="0" applyFontFormats="0" applyPatternFormats="0" applyAlignmentFormats="0" applyWidthHeightFormats="1" dataCaption="Values" tag="31628b5e-0c5f-4671-926b-332715965c0a" updatedVersion="8" minRefreshableVersion="3" useAutoFormatting="1" itemPrintTitles="1" createdVersion="8" indent="0" outline="1" outlineData="1" multipleFieldFilters="0">
  <location ref="E2:G3"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Sum of New Budget" fld="0" baseField="0" baseItem="0"/>
    <dataField name="Sum of Cross sell bugdet" fld="1" baseField="0" baseItem="0"/>
    <dataField name="Sum of Renewal Budget" fld="2" baseField="0" baseItem="0"/>
  </dataFields>
  <formats count="4">
    <format dxfId="247">
      <pivotArea type="all" dataOnly="0" outline="0" fieldPosition="0"/>
    </format>
    <format dxfId="246">
      <pivotArea outline="0" collapsedLevelsAreSubtotals="1" fieldPosition="0"/>
    </format>
    <format dxfId="245">
      <pivotArea dataOnly="0" labelOnly="1" outline="0" fieldPosition="0">
        <references count="1">
          <reference field="4294967294" count="3">
            <x v="0"/>
            <x v="1"/>
            <x v="2"/>
          </reference>
        </references>
      </pivotArea>
    </format>
    <format dxfId="244">
      <pivotArea outline="0" collapsedLevelsAreSubtotals="1" fieldPosition="0"/>
    </format>
  </format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dividual Budg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343BEE6-8DE8-4D83-8763-12CE094A3DA6}" name="PivotTable8" cacheId="499" applyNumberFormats="0" applyBorderFormats="0" applyFontFormats="0" applyPatternFormats="0" applyAlignmentFormats="0" applyWidthHeightFormats="1" dataCaption="Values" tag="345561b6-5e5a-4814-a042-2519d4d8a09d" updatedVersion="8" minRefreshableVersion="3" useAutoFormatting="1" rowGrandTotals="0" colGrandTotals="0" itemPrintTitles="1" createdVersion="8" indent="0" outline="1" outlineData="1" multipleFieldFilters="0">
  <location ref="A17:C19" firstHeaderRow="1" firstDataRow="2" firstDataCol="1"/>
  <pivotFields count="3">
    <pivotField dataField="1" subtotalTop="0" showAll="0" defaultSubtotal="0"/>
    <pivotField axis="axisCol" allDrilled="1" subtotalTop="0" showAll="0" dataSourceSort="1" defaultSubtotal="0">
      <items count="2">
        <item x="0" e="0"/>
        <item x="1" e="0"/>
      </items>
    </pivotField>
    <pivotField allDrilled="1" subtotalTop="0" showAll="0" dataSourceSort="1" defaultSubtotal="0" defaultAttributeDrillState="1"/>
  </pivotFields>
  <rowItems count="1">
    <i/>
  </rowItems>
  <colFields count="1">
    <field x="1"/>
  </colFields>
  <colItems count="2">
    <i>
      <x/>
    </i>
    <i>
      <x v="1"/>
    </i>
  </colItems>
  <dataFields count="1">
    <dataField name="Count of meeting_date" fld="0" subtotal="count" baseField="0" baseItem="0"/>
  </dataField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4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74613DC-6558-4AA3-BEEF-01AF0336ECDF}" name="PivotTable7" cacheId="496" applyNumberFormats="0" applyBorderFormats="0" applyFontFormats="0" applyPatternFormats="0" applyAlignmentFormats="0" applyWidthHeightFormats="1" dataCaption="Values" tag="eaefb6f1-7eb9-4e3a-9399-550251666eac" updatedVersion="8" minRefreshableVersion="3" useAutoFormatting="1" itemPrintTitles="1" createdVersion="8" indent="0" outline="1" outlineData="1" multipleFieldFilters="0" chartFormat="8">
  <location ref="A1:B11" firstHeaderRow="1" firstDataRow="1" firstDataCol="1"/>
  <pivotFields count="3">
    <pivotField axis="axisRow" allDrilled="1" subtotalTop="0" showAll="0" sortType="a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0">
    <i>
      <x v="2"/>
    </i>
    <i>
      <x v="8"/>
    </i>
    <i>
      <x v="3"/>
    </i>
    <i>
      <x v="7"/>
    </i>
    <i>
      <x v="4"/>
    </i>
    <i>
      <x v="6"/>
    </i>
    <i>
      <x v="5"/>
    </i>
    <i>
      <x/>
    </i>
    <i>
      <x v="1"/>
    </i>
    <i t="grand">
      <x/>
    </i>
  </rowItems>
  <colItems count="1">
    <i/>
  </colItems>
  <dataFields count="1">
    <dataField name="Count of meeting_date" fld="1" subtotal="count" baseField="0" baseItem="0"/>
  </dataFields>
  <chartFormats count="5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5"/>
          </reference>
        </references>
      </pivotArea>
    </chartFormat>
    <chartFormat chart="0" format="4">
      <pivotArea type="data" outline="0" fieldPosition="0">
        <references count="2">
          <reference field="4294967294" count="1" selected="0">
            <x v="0"/>
          </reference>
          <reference field="0" count="1" selected="0">
            <x v="6"/>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7"/>
          </reference>
        </references>
      </pivotArea>
    </chartFormat>
    <chartFormat chart="0" format="7">
      <pivotArea type="data" outline="0" fieldPosition="0">
        <references count="2">
          <reference field="4294967294" count="1" selected="0">
            <x v="0"/>
          </reference>
          <reference field="0" count="1" selected="0">
            <x v="3"/>
          </reference>
        </references>
      </pivotArea>
    </chartFormat>
    <chartFormat chart="0" format="8">
      <pivotArea type="data" outline="0" fieldPosition="0">
        <references count="2">
          <reference field="4294967294" count="1" selected="0">
            <x v="0"/>
          </reference>
          <reference field="0" count="1" selected="0">
            <x v="8"/>
          </reference>
        </references>
      </pivotArea>
    </chartFormat>
    <chartFormat chart="0" format="9">
      <pivotArea type="data" outline="0" fieldPosition="0">
        <references count="2">
          <reference field="4294967294" count="1" selected="0">
            <x v="0"/>
          </reference>
          <reference field="0" count="1" selected="0">
            <x v="2"/>
          </reference>
        </references>
      </pivotArea>
    </chartFormat>
    <chartFormat chart="2" format="20" series="1">
      <pivotArea type="data" outline="0" fieldPosition="0">
        <references count="1">
          <reference field="4294967294" count="1" selected="0">
            <x v="0"/>
          </reference>
        </references>
      </pivotArea>
    </chartFormat>
    <chartFormat chart="2" format="21">
      <pivotArea type="data" outline="0" fieldPosition="0">
        <references count="2">
          <reference field="4294967294" count="1" selected="0">
            <x v="0"/>
          </reference>
          <reference field="0" count="1" selected="0">
            <x v="2"/>
          </reference>
        </references>
      </pivotArea>
    </chartFormat>
    <chartFormat chart="2" format="22">
      <pivotArea type="data" outline="0" fieldPosition="0">
        <references count="2">
          <reference field="4294967294" count="1" selected="0">
            <x v="0"/>
          </reference>
          <reference field="0" count="1" selected="0">
            <x v="8"/>
          </reference>
        </references>
      </pivotArea>
    </chartFormat>
    <chartFormat chart="2" format="23">
      <pivotArea type="data" outline="0" fieldPosition="0">
        <references count="2">
          <reference field="4294967294" count="1" selected="0">
            <x v="0"/>
          </reference>
          <reference field="0" count="1" selected="0">
            <x v="3"/>
          </reference>
        </references>
      </pivotArea>
    </chartFormat>
    <chartFormat chart="2" format="24">
      <pivotArea type="data" outline="0" fieldPosition="0">
        <references count="2">
          <reference field="4294967294" count="1" selected="0">
            <x v="0"/>
          </reference>
          <reference field="0" count="1" selected="0">
            <x v="7"/>
          </reference>
        </references>
      </pivotArea>
    </chartFormat>
    <chartFormat chart="2" format="25">
      <pivotArea type="data" outline="0" fieldPosition="0">
        <references count="2">
          <reference field="4294967294" count="1" selected="0">
            <x v="0"/>
          </reference>
          <reference field="0" count="1" selected="0">
            <x v="4"/>
          </reference>
        </references>
      </pivotArea>
    </chartFormat>
    <chartFormat chart="2" format="26">
      <pivotArea type="data" outline="0" fieldPosition="0">
        <references count="2">
          <reference field="4294967294" count="1" selected="0">
            <x v="0"/>
          </reference>
          <reference field="0" count="1" selected="0">
            <x v="6"/>
          </reference>
        </references>
      </pivotArea>
    </chartFormat>
    <chartFormat chart="2" format="27">
      <pivotArea type="data" outline="0" fieldPosition="0">
        <references count="2">
          <reference field="4294967294" count="1" selected="0">
            <x v="0"/>
          </reference>
          <reference field="0" count="1" selected="0">
            <x v="5"/>
          </reference>
        </references>
      </pivotArea>
    </chartFormat>
    <chartFormat chart="2" format="28">
      <pivotArea type="data" outline="0" fieldPosition="0">
        <references count="2">
          <reference field="4294967294" count="1" selected="0">
            <x v="0"/>
          </reference>
          <reference field="0" count="1" selected="0">
            <x v="0"/>
          </reference>
        </references>
      </pivotArea>
    </chartFormat>
    <chartFormat chart="2" format="29">
      <pivotArea type="data" outline="0" fieldPosition="0">
        <references count="2">
          <reference field="4294967294" count="1" selected="0">
            <x v="0"/>
          </reference>
          <reference field="0" count="1" selected="0">
            <x v="1"/>
          </reference>
        </references>
      </pivotArea>
    </chartFormat>
    <chartFormat chart="3" format="20" series="1">
      <pivotArea type="data" outline="0" fieldPosition="0">
        <references count="1">
          <reference field="4294967294" count="1" selected="0">
            <x v="0"/>
          </reference>
        </references>
      </pivotArea>
    </chartFormat>
    <chartFormat chart="3" format="21">
      <pivotArea type="data" outline="0" fieldPosition="0">
        <references count="2">
          <reference field="4294967294" count="1" selected="0">
            <x v="0"/>
          </reference>
          <reference field="0" count="1" selected="0">
            <x v="2"/>
          </reference>
        </references>
      </pivotArea>
    </chartFormat>
    <chartFormat chart="3" format="22">
      <pivotArea type="data" outline="0" fieldPosition="0">
        <references count="2">
          <reference field="4294967294" count="1" selected="0">
            <x v="0"/>
          </reference>
          <reference field="0" count="1" selected="0">
            <x v="8"/>
          </reference>
        </references>
      </pivotArea>
    </chartFormat>
    <chartFormat chart="3" format="23">
      <pivotArea type="data" outline="0" fieldPosition="0">
        <references count="2">
          <reference field="4294967294" count="1" selected="0">
            <x v="0"/>
          </reference>
          <reference field="0" count="1" selected="0">
            <x v="3"/>
          </reference>
        </references>
      </pivotArea>
    </chartFormat>
    <chartFormat chart="3" format="24">
      <pivotArea type="data" outline="0" fieldPosition="0">
        <references count="2">
          <reference field="4294967294" count="1" selected="0">
            <x v="0"/>
          </reference>
          <reference field="0" count="1" selected="0">
            <x v="7"/>
          </reference>
        </references>
      </pivotArea>
    </chartFormat>
    <chartFormat chart="3" format="25">
      <pivotArea type="data" outline="0" fieldPosition="0">
        <references count="2">
          <reference field="4294967294" count="1" selected="0">
            <x v="0"/>
          </reference>
          <reference field="0" count="1" selected="0">
            <x v="4"/>
          </reference>
        </references>
      </pivotArea>
    </chartFormat>
    <chartFormat chart="3" format="26">
      <pivotArea type="data" outline="0" fieldPosition="0">
        <references count="2">
          <reference field="4294967294" count="1" selected="0">
            <x v="0"/>
          </reference>
          <reference field="0" count="1" selected="0">
            <x v="6"/>
          </reference>
        </references>
      </pivotArea>
    </chartFormat>
    <chartFormat chart="3" format="27">
      <pivotArea type="data" outline="0" fieldPosition="0">
        <references count="2">
          <reference field="4294967294" count="1" selected="0">
            <x v="0"/>
          </reference>
          <reference field="0" count="1" selected="0">
            <x v="5"/>
          </reference>
        </references>
      </pivotArea>
    </chartFormat>
    <chartFormat chart="3" format="28">
      <pivotArea type="data" outline="0" fieldPosition="0">
        <references count="2">
          <reference field="4294967294" count="1" selected="0">
            <x v="0"/>
          </reference>
          <reference field="0" count="1" selected="0">
            <x v="0"/>
          </reference>
        </references>
      </pivotArea>
    </chartFormat>
    <chartFormat chart="3" format="29">
      <pivotArea type="data" outline="0" fieldPosition="0">
        <references count="2">
          <reference field="4294967294" count="1" selected="0">
            <x v="0"/>
          </reference>
          <reference field="0" count="1" selected="0">
            <x v="1"/>
          </reference>
        </references>
      </pivotArea>
    </chartFormat>
    <chartFormat chart="5" format="20" series="1">
      <pivotArea type="data" outline="0" fieldPosition="0">
        <references count="1">
          <reference field="4294967294" count="1" selected="0">
            <x v="0"/>
          </reference>
        </references>
      </pivotArea>
    </chartFormat>
    <chartFormat chart="5" format="21">
      <pivotArea type="data" outline="0" fieldPosition="0">
        <references count="2">
          <reference field="4294967294" count="1" selected="0">
            <x v="0"/>
          </reference>
          <reference field="0" count="1" selected="0">
            <x v="2"/>
          </reference>
        </references>
      </pivotArea>
    </chartFormat>
    <chartFormat chart="5" format="22">
      <pivotArea type="data" outline="0" fieldPosition="0">
        <references count="2">
          <reference field="4294967294" count="1" selected="0">
            <x v="0"/>
          </reference>
          <reference field="0" count="1" selected="0">
            <x v="8"/>
          </reference>
        </references>
      </pivotArea>
    </chartFormat>
    <chartFormat chart="5" format="23">
      <pivotArea type="data" outline="0" fieldPosition="0">
        <references count="2">
          <reference field="4294967294" count="1" selected="0">
            <x v="0"/>
          </reference>
          <reference field="0" count="1" selected="0">
            <x v="3"/>
          </reference>
        </references>
      </pivotArea>
    </chartFormat>
    <chartFormat chart="5" format="24">
      <pivotArea type="data" outline="0" fieldPosition="0">
        <references count="2">
          <reference field="4294967294" count="1" selected="0">
            <x v="0"/>
          </reference>
          <reference field="0" count="1" selected="0">
            <x v="7"/>
          </reference>
        </references>
      </pivotArea>
    </chartFormat>
    <chartFormat chart="5" format="25">
      <pivotArea type="data" outline="0" fieldPosition="0">
        <references count="2">
          <reference field="4294967294" count="1" selected="0">
            <x v="0"/>
          </reference>
          <reference field="0" count="1" selected="0">
            <x v="4"/>
          </reference>
        </references>
      </pivotArea>
    </chartFormat>
    <chartFormat chart="5" format="26">
      <pivotArea type="data" outline="0" fieldPosition="0">
        <references count="2">
          <reference field="4294967294" count="1" selected="0">
            <x v="0"/>
          </reference>
          <reference field="0" count="1" selected="0">
            <x v="6"/>
          </reference>
        </references>
      </pivotArea>
    </chartFormat>
    <chartFormat chart="5" format="27">
      <pivotArea type="data" outline="0" fieldPosition="0">
        <references count="2">
          <reference field="4294967294" count="1" selected="0">
            <x v="0"/>
          </reference>
          <reference field="0" count="1" selected="0">
            <x v="5"/>
          </reference>
        </references>
      </pivotArea>
    </chartFormat>
    <chartFormat chart="5" format="28">
      <pivotArea type="data" outline="0" fieldPosition="0">
        <references count="2">
          <reference field="4294967294" count="1" selected="0">
            <x v="0"/>
          </reference>
          <reference field="0" count="1" selected="0">
            <x v="0"/>
          </reference>
        </references>
      </pivotArea>
    </chartFormat>
    <chartFormat chart="5" format="29">
      <pivotArea type="data" outline="0" fieldPosition="0">
        <references count="2">
          <reference field="4294967294" count="1" selected="0">
            <x v="0"/>
          </reference>
          <reference field="0" count="1" selected="0">
            <x v="1"/>
          </reference>
        </references>
      </pivotArea>
    </chartFormat>
    <chartFormat chart="7" format="40" series="1">
      <pivotArea type="data" outline="0" fieldPosition="0">
        <references count="1">
          <reference field="4294967294" count="1" selected="0">
            <x v="0"/>
          </reference>
        </references>
      </pivotArea>
    </chartFormat>
    <chartFormat chart="7" format="41">
      <pivotArea type="data" outline="0" fieldPosition="0">
        <references count="2">
          <reference field="4294967294" count="1" selected="0">
            <x v="0"/>
          </reference>
          <reference field="0" count="1" selected="0">
            <x v="2"/>
          </reference>
        </references>
      </pivotArea>
    </chartFormat>
    <chartFormat chart="7" format="42">
      <pivotArea type="data" outline="0" fieldPosition="0">
        <references count="2">
          <reference field="4294967294" count="1" selected="0">
            <x v="0"/>
          </reference>
          <reference field="0" count="1" selected="0">
            <x v="8"/>
          </reference>
        </references>
      </pivotArea>
    </chartFormat>
    <chartFormat chart="7" format="43">
      <pivotArea type="data" outline="0" fieldPosition="0">
        <references count="2">
          <reference field="4294967294" count="1" selected="0">
            <x v="0"/>
          </reference>
          <reference field="0" count="1" selected="0">
            <x v="3"/>
          </reference>
        </references>
      </pivotArea>
    </chartFormat>
    <chartFormat chart="7" format="44">
      <pivotArea type="data" outline="0" fieldPosition="0">
        <references count="2">
          <reference field="4294967294" count="1" selected="0">
            <x v="0"/>
          </reference>
          <reference field="0" count="1" selected="0">
            <x v="7"/>
          </reference>
        </references>
      </pivotArea>
    </chartFormat>
    <chartFormat chart="7" format="45">
      <pivotArea type="data" outline="0" fieldPosition="0">
        <references count="2">
          <reference field="4294967294" count="1" selected="0">
            <x v="0"/>
          </reference>
          <reference field="0" count="1" selected="0">
            <x v="4"/>
          </reference>
        </references>
      </pivotArea>
    </chartFormat>
    <chartFormat chart="7" format="46">
      <pivotArea type="data" outline="0" fieldPosition="0">
        <references count="2">
          <reference field="4294967294" count="1" selected="0">
            <x v="0"/>
          </reference>
          <reference field="0" count="1" selected="0">
            <x v="6"/>
          </reference>
        </references>
      </pivotArea>
    </chartFormat>
    <chartFormat chart="7" format="47">
      <pivotArea type="data" outline="0" fieldPosition="0">
        <references count="2">
          <reference field="4294967294" count="1" selected="0">
            <x v="0"/>
          </reference>
          <reference field="0" count="1" selected="0">
            <x v="5"/>
          </reference>
        </references>
      </pivotArea>
    </chartFormat>
    <chartFormat chart="7" format="48">
      <pivotArea type="data" outline="0" fieldPosition="0">
        <references count="2">
          <reference field="4294967294" count="1" selected="0">
            <x v="0"/>
          </reference>
          <reference field="0" count="1" selected="0">
            <x v="0"/>
          </reference>
        </references>
      </pivotArea>
    </chartFormat>
    <chartFormat chart="7" format="49">
      <pivotArea type="data" outline="0" fieldPosition="0">
        <references count="2">
          <reference field="4294967294" count="1" selected="0">
            <x v="0"/>
          </reference>
          <reference field="0" count="1" selected="0">
            <x v="1"/>
          </reference>
        </references>
      </pivotArea>
    </chartFormat>
  </chartFormat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2F31B7C-A476-4AC9-9641-0E6EE10E3655}" name="PivotTable11" cacheId="508" applyNumberFormats="0" applyBorderFormats="0" applyFontFormats="0" applyPatternFormats="0" applyAlignmentFormats="0" applyWidthHeightFormats="1" dataCaption="Values" tag="1243a7b3-4c70-4b4e-83c3-7d1336a03583" updatedVersion="8" minRefreshableVersion="3" useAutoFormatting="1" itemPrintTitles="1" createdVersion="8" indent="0" outline="1" outlineData="1" multipleFieldFilters="0" chartFormat="5">
  <location ref="A22:B27" firstHeaderRow="1" firstDataRow="1" firstDataCol="1" rowPageCount="1" colPageCount="1"/>
  <pivotFields count="4">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5">
    <i>
      <x v="2"/>
    </i>
    <i>
      <x v="3"/>
    </i>
    <i>
      <x v="1"/>
    </i>
    <i>
      <x/>
    </i>
    <i t="grand">
      <x/>
    </i>
  </rowItems>
  <colItems count="1">
    <i/>
  </colItems>
  <pageFields count="1">
    <pageField fld="2" hier="60" name="[Oppurtunity].[Opp Status].&amp;[Open]" cap="Open"/>
  </pageFields>
  <dataFields count="1">
    <dataField name="Sum of revenue_amount" fld="1" baseField="0" baseItem="0"/>
  </dataField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3"/>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0"/>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0" count="1" selected="0">
            <x v="2"/>
          </reference>
        </references>
      </pivotArea>
    </chartFormat>
    <chartFormat chart="2" format="12">
      <pivotArea type="data" outline="0" fieldPosition="0">
        <references count="2">
          <reference field="4294967294" count="1" selected="0">
            <x v="0"/>
          </reference>
          <reference field="0" count="1" selected="0">
            <x v="3"/>
          </reference>
        </references>
      </pivotArea>
    </chartFormat>
    <chartFormat chart="2" format="13">
      <pivotArea type="data" outline="0" fieldPosition="0">
        <references count="2">
          <reference field="4294967294" count="1" selected="0">
            <x v="0"/>
          </reference>
          <reference field="0" count="1" selected="0">
            <x v="1"/>
          </reference>
        </references>
      </pivotArea>
    </chartFormat>
    <chartFormat chart="2" format="14">
      <pivotArea type="data" outline="0" fieldPosition="0">
        <references count="2">
          <reference field="4294967294" count="1" selected="0">
            <x v="0"/>
          </reference>
          <reference field="0" count="1" selected="0">
            <x v="0"/>
          </reference>
        </references>
      </pivotArea>
    </chartFormat>
    <chartFormat chart="4" format="20" series="1">
      <pivotArea type="data" outline="0" fieldPosition="0">
        <references count="1">
          <reference field="4294967294" count="1" selected="0">
            <x v="0"/>
          </reference>
        </references>
      </pivotArea>
    </chartFormat>
    <chartFormat chart="4" format="21">
      <pivotArea type="data" outline="0" fieldPosition="0">
        <references count="2">
          <reference field="4294967294" count="1" selected="0">
            <x v="0"/>
          </reference>
          <reference field="0" count="1" selected="0">
            <x v="2"/>
          </reference>
        </references>
      </pivotArea>
    </chartFormat>
    <chartFormat chart="4" format="22">
      <pivotArea type="data" outline="0" fieldPosition="0">
        <references count="2">
          <reference field="4294967294" count="1" selected="0">
            <x v="0"/>
          </reference>
          <reference field="0" count="1" selected="0">
            <x v="3"/>
          </reference>
        </references>
      </pivotArea>
    </chartFormat>
    <chartFormat chart="4" format="23">
      <pivotArea type="data" outline="0" fieldPosition="0">
        <references count="2">
          <reference field="4294967294" count="1" selected="0">
            <x v="0"/>
          </reference>
          <reference field="0" count="1" selected="0">
            <x v="1"/>
          </reference>
        </references>
      </pivotArea>
    </chartFormat>
    <chartFormat chart="4" format="24">
      <pivotArea type="data" outline="0" fieldPosition="0">
        <references count="2">
          <reference field="4294967294" count="1" selected="0">
            <x v="0"/>
          </reference>
          <reference field="0" count="1" selected="0">
            <x v="0"/>
          </reference>
        </references>
      </pivotArea>
    </chartFormat>
  </chartFormat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ppurtunity].[Opp Status].&amp;[Ope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94">
      <autoFilter ref="A1">
        <filterColumn colId="0">
          <top10 val="4" filterVal="4"/>
        </filterColumn>
      </autoFilter>
    </filter>
  </filters>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urtunit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Name" xr10:uid="{3F0727E8-2E8D-485A-88F7-67F9C4DAD0B4}" sourceName="[Individual Budget].[Employee Name]">
  <pivotTables>
    <pivotTable tabId="12" name="PivotTable1"/>
    <pivotTable tabId="4" name="PivotTable4"/>
    <pivotTable tabId="4" name="PivotTable5"/>
    <pivotTable tabId="4" name="PivotTable6"/>
    <pivotTable tabId="1" name="PivotTable1"/>
    <pivotTable tabId="8" name="PivotTable12"/>
    <pivotTable tabId="2" name="PivotTable2"/>
    <pivotTable tabId="5" name="PivotTable7"/>
    <pivotTable tabId="5" name="PivotTable8"/>
    <pivotTable tabId="7" name="PivotTable1"/>
    <pivotTable tabId="7" name="PivotTable10"/>
    <pivotTable tabId="7" name="PivotTable11"/>
    <pivotTable tabId="7" name="PivotTable13"/>
    <pivotTable tabId="7" name="PivotTable9"/>
    <pivotTable tabId="3" name="PivotTable3"/>
  </pivotTables>
  <data>
    <olap pivotCacheId="2066465120">
      <levels count="2">
        <level uniqueName="[Individual Budget].[Employee Name].[(All)]" sourceCaption="(All)" count="0"/>
        <level uniqueName="[Individual Budget].[Employee Name].[Employee Name]" sourceCaption="Employee Name" count="10">
          <ranges>
            <range startItem="0">
              <i n="[Individual Budget].[Employee Name].&amp;[Anil Tailor]" c="Anil Tailor"/>
              <i n="[Individual Budget].[Employee Name].&amp;[Divya Dhingra]" c="Divya Dhingra"/>
              <i n="[Individual Budget].[Employee Name].&amp;[Neel Jain]" c="Neel Jain"/>
              <i n="[Individual Budget].[Employee Name].&amp;[Nishant Sharma]" c="Nishant Sharma"/>
              <i n="[Individual Budget].[Employee Name].&amp;[Shloka Shelat]" c="Shloka Shelat"/>
              <i n="[Individual Budget].[Employee Name].&amp;[Shobhit Agarwal]" c="Shobhit Agarwal"/>
              <i n="[Individual Budget].[Employee Name].&amp;[Vaibhav K Thaker]" c="Vaibhav K Thaker"/>
              <i n="[Individual Budget].[Employee Name].&amp;[Vidit Shah]" c="Vidit Shah"/>
              <i n="[Individual Budget].[Employee Name].&amp;[Ankita Shah]" c="Ankita Shah"/>
              <i n="[Individual Budget].[Employee Name].&amp;[Ritesh Sharma]" c="Ritesh Sharma"/>
            </range>
          </ranges>
        </level>
      </levels>
      <selections count="1">
        <selection n="[Individual Budget].[Employee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Name 1" xr10:uid="{EEFB744A-FE1A-431C-922A-3835243C52E2}" cache="Slicer_Employee_Name" caption="Employee Name"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Name" xr10:uid="{C4C4A5EF-1667-4374-90AC-2AE185A2B404}" cache="Slicer_Employee_Name" caption="Employee Name"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10.xml"/><Relationship Id="rId1" Type="http://schemas.openxmlformats.org/officeDocument/2006/relationships/pivotTable" Target="../pivotTables/pivotTable1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drawing" Target="../drawings/drawing7.xml"/><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A5977-47D1-4AC0-A372-1AD6012DB391}">
  <dimension ref="A1:V26"/>
  <sheetViews>
    <sheetView tabSelected="1" zoomScale="89" zoomScaleNormal="89" workbookViewId="0">
      <selection activeCell="T2" sqref="T2:V25"/>
    </sheetView>
  </sheetViews>
  <sheetFormatPr defaultRowHeight="14.4" x14ac:dyDescent="0.3"/>
  <cols>
    <col min="1" max="1" width="1.5546875" customWidth="1"/>
    <col min="2" max="18" width="11.77734375" customWidth="1"/>
    <col min="19" max="19" width="8.33203125" customWidth="1"/>
  </cols>
  <sheetData>
    <row r="1" spans="1:22" ht="4.2" customHeight="1" x14ac:dyDescent="0.3"/>
    <row r="2" spans="1:22" ht="14.4" customHeight="1" thickBot="1" x14ac:dyDescent="0.55000000000000004">
      <c r="A2" s="43"/>
      <c r="B2" s="54" t="s">
        <v>68</v>
      </c>
      <c r="C2" s="55"/>
      <c r="D2" s="55"/>
      <c r="E2" s="55"/>
      <c r="F2" s="55"/>
      <c r="G2" s="55"/>
      <c r="H2" s="55"/>
      <c r="I2" s="55"/>
      <c r="J2" s="55"/>
      <c r="K2" s="55"/>
      <c r="L2" s="55"/>
      <c r="M2" s="55"/>
      <c r="N2" s="55"/>
      <c r="O2" s="55"/>
      <c r="P2" s="55"/>
      <c r="Q2" s="55"/>
      <c r="R2" s="55"/>
      <c r="S2" s="55"/>
      <c r="T2" s="58"/>
      <c r="U2" s="59"/>
      <c r="V2" s="60"/>
    </row>
    <row r="3" spans="1:22" ht="14.4" customHeight="1" thickTop="1" thickBot="1" x14ac:dyDescent="0.55000000000000004">
      <c r="A3" s="44"/>
      <c r="B3" s="56"/>
      <c r="C3" s="57"/>
      <c r="D3" s="57"/>
      <c r="E3" s="57"/>
      <c r="F3" s="57"/>
      <c r="G3" s="57"/>
      <c r="H3" s="57"/>
      <c r="I3" s="57"/>
      <c r="J3" s="57"/>
      <c r="K3" s="57"/>
      <c r="L3" s="57"/>
      <c r="M3" s="57"/>
      <c r="N3" s="57"/>
      <c r="O3" s="57"/>
      <c r="P3" s="57"/>
      <c r="Q3" s="57"/>
      <c r="R3" s="57"/>
      <c r="S3" s="57"/>
      <c r="T3" s="61"/>
      <c r="U3" s="62"/>
      <c r="V3" s="63"/>
    </row>
    <row r="4" spans="1:22" ht="22.95" customHeight="1" thickTop="1" x14ac:dyDescent="0.3">
      <c r="A4" s="21"/>
      <c r="B4" s="45"/>
      <c r="C4" s="40"/>
      <c r="D4" s="40"/>
      <c r="E4" s="40"/>
      <c r="F4" s="40"/>
      <c r="G4" s="35"/>
      <c r="H4" s="40"/>
      <c r="I4" s="40"/>
      <c r="J4" s="40"/>
      <c r="K4" s="40"/>
      <c r="L4" s="40"/>
      <c r="M4" s="35"/>
      <c r="N4" s="40"/>
      <c r="O4" s="40"/>
      <c r="P4" s="40"/>
      <c r="Q4" s="40"/>
      <c r="R4" s="40"/>
      <c r="S4" s="35"/>
      <c r="T4" s="61"/>
      <c r="U4" s="62"/>
      <c r="V4" s="63"/>
    </row>
    <row r="5" spans="1:22" ht="22.95" customHeight="1" x14ac:dyDescent="0.3">
      <c r="A5" s="21"/>
      <c r="B5" s="45"/>
      <c r="C5" s="40"/>
      <c r="D5" s="40"/>
      <c r="E5" s="40"/>
      <c r="F5" s="40"/>
      <c r="G5" s="35"/>
      <c r="H5" s="40"/>
      <c r="I5" s="40"/>
      <c r="J5" s="40"/>
      <c r="K5" s="40"/>
      <c r="L5" s="40"/>
      <c r="M5" s="35"/>
      <c r="N5" s="40"/>
      <c r="O5" s="40"/>
      <c r="P5" s="40"/>
      <c r="Q5" s="40"/>
      <c r="R5" s="40"/>
      <c r="S5" s="35"/>
      <c r="T5" s="61"/>
      <c r="U5" s="62"/>
      <c r="V5" s="63"/>
    </row>
    <row r="6" spans="1:22" ht="22.95" customHeight="1" x14ac:dyDescent="0.3">
      <c r="A6" s="21"/>
      <c r="B6" s="45"/>
      <c r="C6" s="40"/>
      <c r="D6" s="40"/>
      <c r="E6" s="40"/>
      <c r="F6" s="40"/>
      <c r="G6" s="35"/>
      <c r="H6" s="40"/>
      <c r="I6" s="40"/>
      <c r="J6" s="40"/>
      <c r="K6" s="40"/>
      <c r="L6" s="40"/>
      <c r="M6" s="35"/>
      <c r="N6" s="40"/>
      <c r="O6" s="40"/>
      <c r="P6" s="40"/>
      <c r="Q6" s="40"/>
      <c r="R6" s="40"/>
      <c r="S6" s="35"/>
      <c r="T6" s="61"/>
      <c r="U6" s="62"/>
      <c r="V6" s="63"/>
    </row>
    <row r="7" spans="1:22" ht="22.95" customHeight="1" thickBot="1" x14ac:dyDescent="0.35">
      <c r="A7" s="21"/>
      <c r="B7" s="46"/>
      <c r="C7" s="41"/>
      <c r="D7" s="41"/>
      <c r="E7" s="41"/>
      <c r="F7" s="41"/>
      <c r="G7" s="42"/>
      <c r="H7" s="41"/>
      <c r="I7" s="41"/>
      <c r="J7" s="41"/>
      <c r="K7" s="41"/>
      <c r="L7" s="41"/>
      <c r="M7" s="42"/>
      <c r="N7" s="36"/>
      <c r="O7" s="36"/>
      <c r="P7" s="36"/>
      <c r="Q7" s="36"/>
      <c r="R7" s="36"/>
      <c r="S7" s="37"/>
      <c r="T7" s="61"/>
      <c r="U7" s="62"/>
      <c r="V7" s="63"/>
    </row>
    <row r="8" spans="1:22" ht="22.95" customHeight="1" thickTop="1" thickBot="1" x14ac:dyDescent="0.35">
      <c r="A8" s="21"/>
      <c r="B8" s="67" t="s">
        <v>55</v>
      </c>
      <c r="C8" s="68"/>
      <c r="D8" s="67" t="s">
        <v>56</v>
      </c>
      <c r="E8" s="68"/>
      <c r="F8" s="69" t="s">
        <v>54</v>
      </c>
      <c r="G8" s="70"/>
      <c r="H8" s="71" t="s">
        <v>57</v>
      </c>
      <c r="I8" s="68"/>
      <c r="J8" s="67" t="s">
        <v>58</v>
      </c>
      <c r="K8" s="68"/>
      <c r="L8" s="71" t="s">
        <v>59</v>
      </c>
      <c r="M8" s="72"/>
      <c r="N8" s="73" t="s">
        <v>37</v>
      </c>
      <c r="O8" s="74"/>
      <c r="P8" s="74"/>
      <c r="Q8" s="75">
        <f>opportunity!E2</f>
        <v>0.10204081632653061</v>
      </c>
      <c r="R8" s="75"/>
      <c r="S8" s="75"/>
      <c r="T8" s="61"/>
      <c r="U8" s="62"/>
      <c r="V8" s="63"/>
    </row>
    <row r="9" spans="1:22" ht="22.95" customHeight="1" thickTop="1" thickBot="1" x14ac:dyDescent="0.35">
      <c r="A9" s="21"/>
      <c r="B9" s="52">
        <v>1.7889236351165994</v>
      </c>
      <c r="C9" s="53"/>
      <c r="D9" s="52">
        <v>0.39147352537722907</v>
      </c>
      <c r="E9" s="53"/>
      <c r="F9" s="52">
        <v>0.86137300243902404</v>
      </c>
      <c r="G9" s="53"/>
      <c r="H9" s="77">
        <v>0.13897926829268292</v>
      </c>
      <c r="I9" s="53"/>
      <c r="J9" s="52">
        <v>1.9440410336134455</v>
      </c>
      <c r="K9" s="78"/>
      <c r="L9" s="52">
        <v>0.86599894957983192</v>
      </c>
      <c r="M9" s="53"/>
      <c r="N9" s="73"/>
      <c r="O9" s="74"/>
      <c r="P9" s="74"/>
      <c r="Q9" s="75"/>
      <c r="R9" s="75"/>
      <c r="S9" s="76"/>
      <c r="T9" s="61"/>
      <c r="U9" s="62"/>
      <c r="V9" s="63"/>
    </row>
    <row r="10" spans="1:22" ht="5.4" customHeight="1" thickTop="1" x14ac:dyDescent="0.3">
      <c r="A10" s="21"/>
      <c r="B10" s="45"/>
      <c r="C10" s="40"/>
      <c r="D10" s="40"/>
      <c r="E10" s="40"/>
      <c r="F10" s="40"/>
      <c r="G10" s="35"/>
      <c r="H10" s="40"/>
      <c r="I10" s="40"/>
      <c r="J10" s="40"/>
      <c r="K10" s="40"/>
      <c r="L10" s="40"/>
      <c r="M10" s="35"/>
      <c r="N10" s="49"/>
      <c r="O10" s="50"/>
      <c r="P10" s="50"/>
      <c r="Q10" s="50"/>
      <c r="R10" s="50"/>
      <c r="S10" s="51"/>
      <c r="T10" s="61"/>
      <c r="U10" s="62"/>
      <c r="V10" s="63"/>
    </row>
    <row r="11" spans="1:22" ht="22.95" customHeight="1" x14ac:dyDescent="0.3">
      <c r="A11" s="21"/>
      <c r="B11" s="83" t="s">
        <v>60</v>
      </c>
      <c r="C11" s="84"/>
      <c r="D11" s="84"/>
      <c r="E11" s="84"/>
      <c r="F11" s="84"/>
      <c r="G11" s="85"/>
      <c r="H11" s="40"/>
      <c r="I11" s="40"/>
      <c r="J11" s="40"/>
      <c r="K11" s="40"/>
      <c r="L11" s="40"/>
      <c r="M11" s="48"/>
      <c r="N11" s="86">
        <f>opportunity!D5</f>
        <v>44</v>
      </c>
      <c r="O11" s="87"/>
      <c r="P11" s="88"/>
      <c r="Q11" s="89">
        <f>opportunity!E5</f>
        <v>49</v>
      </c>
      <c r="R11" s="90"/>
      <c r="S11" s="91"/>
      <c r="T11" s="62"/>
      <c r="U11" s="62"/>
      <c r="V11" s="63"/>
    </row>
    <row r="12" spans="1:22" ht="22.95" customHeight="1" x14ac:dyDescent="0.3">
      <c r="A12" s="21"/>
      <c r="B12" s="92" t="str">
        <f>'No Of Meetings'!A24</f>
        <v>2019</v>
      </c>
      <c r="C12" s="93"/>
      <c r="D12" s="94"/>
      <c r="E12" s="95" t="str">
        <f>'No Of Meetings'!B24</f>
        <v>2020</v>
      </c>
      <c r="F12" s="96"/>
      <c r="G12" s="97"/>
      <c r="H12" s="40"/>
      <c r="I12" s="40"/>
      <c r="J12" s="40"/>
      <c r="K12" s="40"/>
      <c r="L12" s="40"/>
      <c r="M12" s="40"/>
      <c r="N12" s="98" t="s">
        <v>61</v>
      </c>
      <c r="O12" s="99"/>
      <c r="P12" s="99"/>
      <c r="Q12" s="98" t="s">
        <v>62</v>
      </c>
      <c r="R12" s="99"/>
      <c r="S12" s="100"/>
      <c r="T12" s="62"/>
      <c r="U12" s="62"/>
      <c r="V12" s="63"/>
    </row>
    <row r="13" spans="1:22" ht="22.95" customHeight="1" x14ac:dyDescent="0.3">
      <c r="A13" s="21"/>
      <c r="B13" s="79">
        <f>'No Of Meetings'!A25</f>
        <v>3</v>
      </c>
      <c r="C13" s="80"/>
      <c r="D13" s="81"/>
      <c r="E13" s="82">
        <f>'No Of Meetings'!B25</f>
        <v>31</v>
      </c>
      <c r="F13" s="80"/>
      <c r="G13" s="81"/>
      <c r="H13" s="40"/>
      <c r="I13" s="40"/>
      <c r="J13" s="40"/>
      <c r="K13" s="40"/>
      <c r="L13" s="40"/>
      <c r="M13" s="35"/>
      <c r="N13" s="40"/>
      <c r="O13" s="40"/>
      <c r="P13" s="40"/>
      <c r="Q13" s="40"/>
      <c r="R13" s="40"/>
      <c r="S13" s="35"/>
      <c r="T13" s="61"/>
      <c r="U13" s="62"/>
      <c r="V13" s="63"/>
    </row>
    <row r="14" spans="1:22" ht="22.95" customHeight="1" x14ac:dyDescent="0.3">
      <c r="A14" s="21"/>
      <c r="B14" s="45"/>
      <c r="C14" s="40"/>
      <c r="D14" s="40"/>
      <c r="E14" s="40"/>
      <c r="F14" s="40"/>
      <c r="G14" s="35"/>
      <c r="H14" s="40"/>
      <c r="I14" s="40"/>
      <c r="J14" s="40"/>
      <c r="K14" s="40"/>
      <c r="L14" s="40"/>
      <c r="M14" s="35"/>
      <c r="N14" s="40"/>
      <c r="O14" s="40"/>
      <c r="P14" s="40"/>
      <c r="Q14" s="40"/>
      <c r="R14" s="40"/>
      <c r="S14" s="35"/>
      <c r="T14" s="61"/>
      <c r="U14" s="62"/>
      <c r="V14" s="63"/>
    </row>
    <row r="15" spans="1:22" ht="22.95" customHeight="1" thickBot="1" x14ac:dyDescent="0.35">
      <c r="A15" s="21"/>
      <c r="B15" s="45"/>
      <c r="C15" s="40"/>
      <c r="D15" s="40"/>
      <c r="E15" s="40"/>
      <c r="F15" s="40"/>
      <c r="G15" s="35"/>
      <c r="H15" s="40"/>
      <c r="I15" s="40"/>
      <c r="J15" s="40"/>
      <c r="K15" s="40"/>
      <c r="L15" s="40"/>
      <c r="M15" s="35"/>
      <c r="N15" s="40"/>
      <c r="O15" s="40"/>
      <c r="P15" s="40"/>
      <c r="Q15" s="40"/>
      <c r="R15" s="40"/>
      <c r="S15" s="35"/>
      <c r="T15" s="61"/>
      <c r="U15" s="62"/>
      <c r="V15" s="63"/>
    </row>
    <row r="16" spans="1:22" ht="22.95" customHeight="1" thickTop="1" thickBot="1" x14ac:dyDescent="0.35">
      <c r="A16" s="21"/>
      <c r="B16" s="45"/>
      <c r="C16" s="40"/>
      <c r="D16" s="40"/>
      <c r="E16" s="40"/>
      <c r="F16" s="40"/>
      <c r="G16" s="35"/>
      <c r="H16" s="40"/>
      <c r="I16" s="40"/>
      <c r="J16" s="39"/>
      <c r="K16" s="40"/>
      <c r="L16" s="40"/>
      <c r="M16" s="35"/>
      <c r="N16" s="40"/>
      <c r="O16" s="40"/>
      <c r="P16" s="40"/>
      <c r="Q16" s="40"/>
      <c r="R16" s="40"/>
      <c r="S16" s="35"/>
      <c r="T16" s="61"/>
      <c r="U16" s="62"/>
      <c r="V16" s="63"/>
    </row>
    <row r="17" spans="1:22" ht="22.95" customHeight="1" thickTop="1" x14ac:dyDescent="0.3">
      <c r="A17" s="21"/>
      <c r="B17" s="45"/>
      <c r="C17" s="40"/>
      <c r="D17" s="40"/>
      <c r="E17" s="40"/>
      <c r="F17" s="40"/>
      <c r="G17" s="35"/>
      <c r="H17" s="40"/>
      <c r="I17" s="40"/>
      <c r="J17" s="40"/>
      <c r="K17" s="40"/>
      <c r="L17" s="40"/>
      <c r="M17" s="35"/>
      <c r="N17" s="40"/>
      <c r="O17" s="40"/>
      <c r="P17" s="40"/>
      <c r="Q17" s="40"/>
      <c r="R17" s="40"/>
      <c r="S17" s="35"/>
      <c r="T17" s="61"/>
      <c r="U17" s="62"/>
      <c r="V17" s="63"/>
    </row>
    <row r="18" spans="1:22" ht="22.95" customHeight="1" x14ac:dyDescent="0.3">
      <c r="A18" s="21"/>
      <c r="B18" s="45"/>
      <c r="C18" s="40"/>
      <c r="D18" s="40"/>
      <c r="E18" s="40"/>
      <c r="F18" s="40"/>
      <c r="G18" s="35"/>
      <c r="H18" s="40"/>
      <c r="I18" s="40"/>
      <c r="J18" s="40"/>
      <c r="K18" s="40"/>
      <c r="L18" s="40"/>
      <c r="M18" s="35"/>
      <c r="N18" s="40"/>
      <c r="O18" s="40"/>
      <c r="P18" s="40"/>
      <c r="Q18" s="40"/>
      <c r="R18" s="40"/>
      <c r="S18" s="35"/>
      <c r="T18" s="61"/>
      <c r="U18" s="62"/>
      <c r="V18" s="63"/>
    </row>
    <row r="19" spans="1:22" ht="22.95" customHeight="1" x14ac:dyDescent="0.3">
      <c r="A19" s="21"/>
      <c r="B19" s="45"/>
      <c r="C19" s="40"/>
      <c r="D19" s="40"/>
      <c r="E19" s="40"/>
      <c r="F19" s="40"/>
      <c r="G19" s="35"/>
      <c r="H19" s="40"/>
      <c r="I19" s="40"/>
      <c r="J19" s="40"/>
      <c r="K19" s="40"/>
      <c r="L19" s="40"/>
      <c r="M19" s="35"/>
      <c r="N19" s="40"/>
      <c r="O19" s="40"/>
      <c r="P19" s="40"/>
      <c r="Q19" s="40"/>
      <c r="R19" s="40"/>
      <c r="S19" s="35"/>
      <c r="T19" s="61"/>
      <c r="U19" s="62"/>
      <c r="V19" s="63"/>
    </row>
    <row r="20" spans="1:22" ht="22.95" customHeight="1" thickBot="1" x14ac:dyDescent="0.35">
      <c r="A20" s="21"/>
      <c r="B20" s="47"/>
      <c r="C20" s="36"/>
      <c r="D20" s="36"/>
      <c r="E20" s="36"/>
      <c r="F20" s="36"/>
      <c r="G20" s="37"/>
      <c r="H20" s="36"/>
      <c r="I20" s="36"/>
      <c r="J20" s="36"/>
      <c r="K20" s="36"/>
      <c r="L20" s="36"/>
      <c r="M20" s="37"/>
      <c r="N20" s="36"/>
      <c r="O20" s="36"/>
      <c r="P20" s="36"/>
      <c r="Q20" s="36"/>
      <c r="R20" s="36"/>
      <c r="S20" s="37"/>
      <c r="T20" s="61"/>
      <c r="U20" s="62"/>
      <c r="V20" s="63"/>
    </row>
    <row r="21" spans="1:22" ht="22.95" customHeight="1" thickTop="1" x14ac:dyDescent="0.3">
      <c r="A21" s="21"/>
      <c r="B21" s="45"/>
      <c r="C21" s="40"/>
      <c r="D21" s="40"/>
      <c r="E21" s="38"/>
      <c r="F21" s="40"/>
      <c r="G21" s="40"/>
      <c r="H21" s="40"/>
      <c r="I21" s="38"/>
      <c r="J21" s="40"/>
      <c r="K21" s="40"/>
      <c r="L21" s="40"/>
      <c r="M21" s="40"/>
      <c r="N21" s="40"/>
      <c r="O21" s="40"/>
      <c r="P21" s="40"/>
      <c r="Q21" s="40"/>
      <c r="R21" s="40"/>
      <c r="S21" s="35"/>
      <c r="T21" s="61"/>
      <c r="U21" s="62"/>
      <c r="V21" s="63"/>
    </row>
    <row r="22" spans="1:22" ht="22.95" customHeight="1" x14ac:dyDescent="0.3">
      <c r="A22" s="21"/>
      <c r="B22" s="45"/>
      <c r="C22" s="40"/>
      <c r="D22" s="40"/>
      <c r="E22" s="35"/>
      <c r="F22" s="40"/>
      <c r="G22" s="40"/>
      <c r="H22" s="40"/>
      <c r="I22" s="35"/>
      <c r="J22" s="40"/>
      <c r="K22" s="40"/>
      <c r="L22" s="40"/>
      <c r="M22" s="40"/>
      <c r="N22" s="40"/>
      <c r="O22" s="40"/>
      <c r="P22" s="40"/>
      <c r="Q22" s="40"/>
      <c r="R22" s="40"/>
      <c r="S22" s="35"/>
      <c r="T22" s="61"/>
      <c r="U22" s="62"/>
      <c r="V22" s="63"/>
    </row>
    <row r="23" spans="1:22" ht="22.95" customHeight="1" x14ac:dyDescent="0.3">
      <c r="A23" s="21"/>
      <c r="B23" s="45"/>
      <c r="C23" s="40"/>
      <c r="D23" s="40"/>
      <c r="E23" s="35"/>
      <c r="F23" s="40"/>
      <c r="G23" s="40"/>
      <c r="H23" s="40"/>
      <c r="I23" s="35"/>
      <c r="J23" s="40"/>
      <c r="K23" s="40"/>
      <c r="L23" s="40"/>
      <c r="M23" s="40"/>
      <c r="N23" s="40"/>
      <c r="O23" s="40"/>
      <c r="P23" s="40"/>
      <c r="Q23" s="40"/>
      <c r="R23" s="40"/>
      <c r="S23" s="35"/>
      <c r="T23" s="61"/>
      <c r="U23" s="62"/>
      <c r="V23" s="63"/>
    </row>
    <row r="24" spans="1:22" ht="22.95" customHeight="1" x14ac:dyDescent="0.3">
      <c r="A24" s="21"/>
      <c r="B24" s="45"/>
      <c r="C24" s="40"/>
      <c r="D24" s="40"/>
      <c r="E24" s="35"/>
      <c r="F24" s="40"/>
      <c r="G24" s="40"/>
      <c r="H24" s="40"/>
      <c r="I24" s="35"/>
      <c r="J24" s="40"/>
      <c r="K24" s="40"/>
      <c r="L24" s="40"/>
      <c r="M24" s="40"/>
      <c r="N24" s="40"/>
      <c r="O24" s="40"/>
      <c r="P24" s="40"/>
      <c r="Q24" s="40"/>
      <c r="R24" s="40"/>
      <c r="S24" s="35"/>
      <c r="T24" s="61"/>
      <c r="U24" s="62"/>
      <c r="V24" s="63"/>
    </row>
    <row r="25" spans="1:22" ht="22.95" customHeight="1" x14ac:dyDescent="0.3">
      <c r="A25" s="21"/>
      <c r="B25" s="46"/>
      <c r="C25" s="41"/>
      <c r="D25" s="41"/>
      <c r="E25" s="42"/>
      <c r="F25" s="41"/>
      <c r="G25" s="41"/>
      <c r="H25" s="41"/>
      <c r="I25" s="42"/>
      <c r="J25" s="41"/>
      <c r="K25" s="41"/>
      <c r="L25" s="41"/>
      <c r="M25" s="41"/>
      <c r="N25" s="41"/>
      <c r="O25" s="41"/>
      <c r="P25" s="41"/>
      <c r="Q25" s="41"/>
      <c r="R25" s="41"/>
      <c r="S25" s="42"/>
      <c r="T25" s="64"/>
      <c r="U25" s="65"/>
      <c r="V25" s="66"/>
    </row>
    <row r="26" spans="1:22" ht="22.95" customHeight="1" x14ac:dyDescent="0.3">
      <c r="A26" s="21"/>
      <c r="B26" s="21"/>
      <c r="C26" s="21"/>
      <c r="D26" s="21"/>
      <c r="E26" s="21"/>
      <c r="F26" s="21"/>
      <c r="G26" s="21"/>
      <c r="H26" s="21"/>
      <c r="I26" s="21"/>
      <c r="J26" s="21"/>
      <c r="K26" s="21"/>
      <c r="L26" s="21"/>
      <c r="M26" s="21"/>
      <c r="N26" s="21"/>
      <c r="O26" s="21"/>
      <c r="P26" s="21"/>
      <c r="Q26" s="21"/>
      <c r="R26" s="21"/>
      <c r="S26" s="21"/>
    </row>
  </sheetData>
  <mergeCells count="25">
    <mergeCell ref="B13:D13"/>
    <mergeCell ref="E13:G13"/>
    <mergeCell ref="B11:G11"/>
    <mergeCell ref="N11:P11"/>
    <mergeCell ref="Q11:S11"/>
    <mergeCell ref="B12:D12"/>
    <mergeCell ref="E12:G12"/>
    <mergeCell ref="N12:P12"/>
    <mergeCell ref="Q12:S12"/>
    <mergeCell ref="L9:M9"/>
    <mergeCell ref="B2:S3"/>
    <mergeCell ref="T2:V25"/>
    <mergeCell ref="B8:C8"/>
    <mergeCell ref="D8:E8"/>
    <mergeCell ref="F8:G8"/>
    <mergeCell ref="H8:I8"/>
    <mergeCell ref="J8:K8"/>
    <mergeCell ref="L8:M8"/>
    <mergeCell ref="N8:P9"/>
    <mergeCell ref="Q8:S9"/>
    <mergeCell ref="B9:C9"/>
    <mergeCell ref="D9:E9"/>
    <mergeCell ref="F9:G9"/>
    <mergeCell ref="H9:I9"/>
    <mergeCell ref="J9:K9"/>
  </mergeCells>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5" id="{513C658E-7F73-4DBE-8CC4-E6F4C43E637D}">
            <x14:iconSet iconSet="3Triangles" custom="1">
              <x14:cfvo type="percent">
                <xm:f>0</xm:f>
              </x14:cfvo>
              <x14:cfvo type="num">
                <xm:f>0</xm:f>
              </x14:cfvo>
              <x14:cfvo type="num">
                <xm:f>1</xm:f>
              </x14:cfvo>
              <x14:cfIcon iconSet="NoIcons" iconId="0"/>
              <x14:cfIcon iconSet="3Triangles" iconId="0"/>
              <x14:cfIcon iconSet="3Triangles" iconId="2"/>
            </x14:iconSet>
          </x14:cfRule>
          <xm:sqref>B9 D9</xm:sqref>
        </x14:conditionalFormatting>
        <x14:conditionalFormatting xmlns:xm="http://schemas.microsoft.com/office/excel/2006/main">
          <x14:cfRule type="iconSet" priority="4" id="{3E481B26-F14C-4889-8991-5EB69F6CDB86}">
            <x14:iconSet iconSet="3Triangles" custom="1">
              <x14:cfvo type="percent">
                <xm:f>0</xm:f>
              </x14:cfvo>
              <x14:cfvo type="num">
                <xm:f>0</xm:f>
              </x14:cfvo>
              <x14:cfvo type="num">
                <xm:f>1</xm:f>
              </x14:cfvo>
              <x14:cfIcon iconSet="NoIcons" iconId="0"/>
              <x14:cfIcon iconSet="3Triangles" iconId="0"/>
              <x14:cfIcon iconSet="3Triangles" iconId="2"/>
            </x14:iconSet>
          </x14:cfRule>
          <xm:sqref>F9</xm:sqref>
        </x14:conditionalFormatting>
        <x14:conditionalFormatting xmlns:xm="http://schemas.microsoft.com/office/excel/2006/main">
          <x14:cfRule type="iconSet" priority="3" id="{4E1A7175-8649-4DDF-B3AA-710106D9A129}">
            <x14:iconSet iconSet="3Triangles" custom="1">
              <x14:cfvo type="percent">
                <xm:f>0</xm:f>
              </x14:cfvo>
              <x14:cfvo type="num">
                <xm:f>0</xm:f>
              </x14:cfvo>
              <x14:cfvo type="num">
                <xm:f>1</xm:f>
              </x14:cfvo>
              <x14:cfIcon iconSet="NoIcons" iconId="0"/>
              <x14:cfIcon iconSet="3Triangles" iconId="0"/>
              <x14:cfIcon iconSet="3Triangles" iconId="2"/>
            </x14:iconSet>
          </x14:cfRule>
          <xm:sqref>H9</xm:sqref>
        </x14:conditionalFormatting>
        <x14:conditionalFormatting xmlns:xm="http://schemas.microsoft.com/office/excel/2006/main">
          <x14:cfRule type="iconSet" priority="2" id="{7E453E61-7591-4F24-ADED-FCE28977EEA4}">
            <x14:iconSet iconSet="3Triangles" custom="1">
              <x14:cfvo type="percent">
                <xm:f>0</xm:f>
              </x14:cfvo>
              <x14:cfvo type="num">
                <xm:f>0</xm:f>
              </x14:cfvo>
              <x14:cfvo type="num">
                <xm:f>1</xm:f>
              </x14:cfvo>
              <x14:cfIcon iconSet="NoIcons" iconId="0"/>
              <x14:cfIcon iconSet="3Triangles" iconId="0"/>
              <x14:cfIcon iconSet="3Triangles" iconId="2"/>
            </x14:iconSet>
          </x14:cfRule>
          <xm:sqref>J9</xm:sqref>
        </x14:conditionalFormatting>
        <x14:conditionalFormatting xmlns:xm="http://schemas.microsoft.com/office/excel/2006/main">
          <x14:cfRule type="iconSet" priority="1" id="{1CC5952A-2943-4CB8-8208-F6A46A9D779B}">
            <x14:iconSet iconSet="3Triangles" custom="1">
              <x14:cfvo type="percent">
                <xm:f>0</xm:f>
              </x14:cfvo>
              <x14:cfvo type="num">
                <xm:f>0</xm:f>
              </x14:cfvo>
              <x14:cfvo type="num">
                <xm:f>1</xm:f>
              </x14:cfvo>
              <x14:cfIcon iconSet="NoIcons" iconId="0"/>
              <x14:cfIcon iconSet="3Triangles" iconId="0"/>
              <x14:cfIcon iconSet="3Triangles" iconId="2"/>
            </x14:iconSet>
          </x14:cfRule>
          <xm:sqref>L9</xm:sqref>
        </x14:conditionalFormatting>
      </x14:conditionalFormattings>
    </ex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903A0-4742-4411-B984-7DAFF6B36E15}">
  <dimension ref="A1:O20"/>
  <sheetViews>
    <sheetView showGridLines="0" workbookViewId="0">
      <selection activeCell="H35" sqref="H35"/>
    </sheetView>
  </sheetViews>
  <sheetFormatPr defaultRowHeight="14.4" x14ac:dyDescent="0.3"/>
  <cols>
    <col min="1" max="1" width="18.88671875" customWidth="1"/>
    <col min="2" max="2" width="21.109375" bestFit="1" customWidth="1"/>
    <col min="3" max="3" width="0.6640625" customWidth="1"/>
    <col min="4" max="4" width="18" customWidth="1"/>
    <col min="5" max="5" width="17.44140625" customWidth="1"/>
    <col min="6" max="6" width="1" customWidth="1"/>
    <col min="7" max="7" width="18.88671875" bestFit="1" customWidth="1"/>
    <col min="8" max="8" width="20.88671875" bestFit="1" customWidth="1"/>
    <col min="9" max="9" width="1" customWidth="1"/>
    <col min="10" max="10" width="20.44140625" bestFit="1" customWidth="1"/>
    <col min="11" max="11" width="15.5546875" bestFit="1" customWidth="1"/>
  </cols>
  <sheetData>
    <row r="1" spans="1:15" ht="14.4" customHeight="1" x14ac:dyDescent="0.3">
      <c r="A1" s="126" t="s">
        <v>66</v>
      </c>
      <c r="B1" s="126"/>
      <c r="C1" s="126"/>
      <c r="D1" s="126"/>
      <c r="E1" s="126"/>
      <c r="F1" s="126"/>
      <c r="G1" s="126"/>
      <c r="H1" s="126"/>
      <c r="I1" s="126"/>
      <c r="J1" s="126"/>
      <c r="K1" s="126"/>
      <c r="L1" s="126"/>
      <c r="M1" s="126"/>
    </row>
    <row r="2" spans="1:15" x14ac:dyDescent="0.3">
      <c r="A2" s="126"/>
      <c r="B2" s="126"/>
      <c r="C2" s="126"/>
      <c r="D2" s="126"/>
      <c r="E2" s="126"/>
      <c r="F2" s="126"/>
      <c r="G2" s="126"/>
      <c r="H2" s="126"/>
      <c r="I2" s="126"/>
      <c r="J2" s="126"/>
      <c r="K2" s="126"/>
      <c r="L2" s="126"/>
      <c r="M2" s="126"/>
    </row>
    <row r="3" spans="1:15" x14ac:dyDescent="0.3">
      <c r="A3" s="126"/>
      <c r="B3" s="126"/>
      <c r="C3" s="126"/>
      <c r="D3" s="126"/>
      <c r="E3" s="126"/>
      <c r="F3" s="126"/>
      <c r="G3" s="126"/>
      <c r="H3" s="126"/>
      <c r="I3" s="126"/>
      <c r="J3" s="126"/>
      <c r="K3" s="126"/>
      <c r="L3" s="126"/>
      <c r="M3" s="126"/>
    </row>
    <row r="4" spans="1:15" x14ac:dyDescent="0.3">
      <c r="A4" s="126"/>
      <c r="B4" s="126"/>
      <c r="C4" s="126"/>
      <c r="D4" s="126"/>
      <c r="E4" s="126"/>
      <c r="F4" s="126"/>
      <c r="G4" s="126"/>
      <c r="H4" s="126"/>
      <c r="I4" s="126"/>
      <c r="J4" s="126"/>
      <c r="K4" s="126"/>
      <c r="L4" s="126"/>
      <c r="M4" s="126"/>
    </row>
    <row r="5" spans="1:15" x14ac:dyDescent="0.3">
      <c r="A5" s="126"/>
      <c r="B5" s="126"/>
      <c r="C5" s="126"/>
      <c r="D5" s="126"/>
      <c r="E5" s="126"/>
      <c r="F5" s="126"/>
      <c r="G5" s="126"/>
      <c r="H5" s="126"/>
      <c r="I5" s="126"/>
      <c r="J5" s="126"/>
      <c r="K5" s="126"/>
      <c r="L5" s="126"/>
      <c r="M5" s="126"/>
    </row>
    <row r="6" spans="1:15" x14ac:dyDescent="0.3">
      <c r="A6" s="20"/>
      <c r="B6" s="20"/>
      <c r="C6" s="20"/>
      <c r="D6" s="20"/>
      <c r="E6" s="20"/>
      <c r="F6" s="20"/>
      <c r="G6" s="20"/>
      <c r="H6" s="20"/>
      <c r="I6" s="20"/>
      <c r="J6" s="20"/>
      <c r="K6" s="20"/>
      <c r="L6" s="20"/>
    </row>
    <row r="14" spans="1:15" x14ac:dyDescent="0.3">
      <c r="O14">
        <v>1</v>
      </c>
    </row>
    <row r="15" spans="1:15" x14ac:dyDescent="0.3">
      <c r="A15" s="12" t="s">
        <v>55</v>
      </c>
      <c r="B15" s="12" t="s">
        <v>56</v>
      </c>
      <c r="C15" s="15"/>
      <c r="D15" s="12" t="s">
        <v>54</v>
      </c>
      <c r="E15" s="12" t="s">
        <v>57</v>
      </c>
      <c r="G15" s="12" t="s">
        <v>58</v>
      </c>
      <c r="H15" s="12" t="s">
        <v>59</v>
      </c>
      <c r="J15" s="16" t="s">
        <v>37</v>
      </c>
      <c r="K15" s="18">
        <v>0.10204081632653061</v>
      </c>
    </row>
    <row r="16" spans="1:15" x14ac:dyDescent="0.3">
      <c r="A16" s="11">
        <v>1.7889236351165994</v>
      </c>
      <c r="B16" s="11">
        <v>0.39147352537722907</v>
      </c>
      <c r="D16" s="11">
        <v>0.86137300243902404</v>
      </c>
      <c r="E16" s="11">
        <v>0.13897926829268292</v>
      </c>
      <c r="G16" s="11">
        <v>1.9440410336134455</v>
      </c>
      <c r="H16" s="11">
        <v>0.86599894957983192</v>
      </c>
      <c r="J16" s="17"/>
      <c r="K16" s="19"/>
    </row>
    <row r="18" spans="1:11" x14ac:dyDescent="0.3">
      <c r="A18" s="127" t="s">
        <v>60</v>
      </c>
      <c r="B18" s="128"/>
      <c r="J18" s="14">
        <v>44</v>
      </c>
      <c r="K18" s="14">
        <v>49</v>
      </c>
    </row>
    <row r="19" spans="1:11" x14ac:dyDescent="0.3">
      <c r="A19" s="13" t="s">
        <v>25</v>
      </c>
      <c r="B19" s="13" t="s">
        <v>26</v>
      </c>
      <c r="J19" s="14" t="s">
        <v>61</v>
      </c>
      <c r="K19" s="14" t="s">
        <v>62</v>
      </c>
    </row>
    <row r="20" spans="1:11" x14ac:dyDescent="0.3">
      <c r="A20" s="13">
        <v>3</v>
      </c>
      <c r="B20" s="13">
        <v>31</v>
      </c>
    </row>
  </sheetData>
  <mergeCells count="2">
    <mergeCell ref="A1:M5"/>
    <mergeCell ref="A18:B18"/>
  </mergeCell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iconSet" priority="1" id="{A7449DDB-1970-4B09-A51F-8568711331E1}">
            <x14:iconSet iconSet="3Triangles" custom="1">
              <x14:cfvo type="percent">
                <xm:f>0</xm:f>
              </x14:cfvo>
              <x14:cfvo type="num">
                <xm:f>0</xm:f>
              </x14:cfvo>
              <x14:cfvo type="num">
                <xm:f>1</xm:f>
              </x14:cfvo>
              <x14:cfIcon iconSet="NoIcons" iconId="0"/>
              <x14:cfIcon iconSet="3Triangles" iconId="0"/>
              <x14:cfIcon iconSet="3Triangles" iconId="2"/>
            </x14:iconSet>
          </x14:cfRule>
          <xm:sqref>A16:B16</xm:sqref>
        </x14:conditionalFormatting>
        <x14:conditionalFormatting xmlns:xm="http://schemas.microsoft.com/office/excel/2006/main">
          <x14:cfRule type="iconSet" priority="2" id="{4EB5F901-45DC-4624-B1D4-0584D6E5CE69}">
            <x14:iconSet iconSet="3Triangles" custom="1">
              <x14:cfvo type="percent">
                <xm:f>0</xm:f>
              </x14:cfvo>
              <x14:cfvo type="num">
                <xm:f>0</xm:f>
              </x14:cfvo>
              <x14:cfvo type="num">
                <xm:f>1</xm:f>
              </x14:cfvo>
              <x14:cfIcon iconSet="NoIcons" iconId="0"/>
              <x14:cfIcon iconSet="3Triangles" iconId="0"/>
              <x14:cfIcon iconSet="3Triangles" iconId="2"/>
            </x14:iconSet>
          </x14:cfRule>
          <xm:sqref>D16:E16</xm:sqref>
        </x14:conditionalFormatting>
        <x14:conditionalFormatting xmlns:xm="http://schemas.microsoft.com/office/excel/2006/main">
          <x14:cfRule type="iconSet" priority="3" id="{FDE42CAD-9AEC-48BD-B56E-B3050F7B247F}">
            <x14:iconSet iconSet="3Triangles" custom="1">
              <x14:cfvo type="percent">
                <xm:f>0</xm:f>
              </x14:cfvo>
              <x14:cfvo type="num">
                <xm:f>0</xm:f>
              </x14:cfvo>
              <x14:cfvo type="num">
                <xm:f>1</xm:f>
              </x14:cfvo>
              <x14:cfIcon iconSet="NoIcons" iconId="0"/>
              <x14:cfIcon iconSet="3Triangles" iconId="0"/>
              <x14:cfIcon iconSet="3Triangles" iconId="2"/>
            </x14:iconSet>
          </x14:cfRule>
          <xm:sqref>G16:H16</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78623-861D-460E-9905-11C6ECF8DEB7}">
  <dimension ref="A2:A13"/>
  <sheetViews>
    <sheetView workbookViewId="0">
      <selection activeCell="J10" sqref="J10"/>
    </sheetView>
  </sheetViews>
  <sheetFormatPr defaultRowHeight="14.4" x14ac:dyDescent="0.3"/>
  <cols>
    <col min="1" max="1" width="15" bestFit="1" customWidth="1"/>
  </cols>
  <sheetData>
    <row r="2" spans="1:1" x14ac:dyDescent="0.3">
      <c r="A2" s="1" t="s">
        <v>0</v>
      </c>
    </row>
    <row r="3" spans="1:1" x14ac:dyDescent="0.3">
      <c r="A3" s="2" t="s">
        <v>15</v>
      </c>
    </row>
    <row r="4" spans="1:1" x14ac:dyDescent="0.3">
      <c r="A4" s="2" t="s">
        <v>16</v>
      </c>
    </row>
    <row r="5" spans="1:1" x14ac:dyDescent="0.3">
      <c r="A5" s="2" t="s">
        <v>17</v>
      </c>
    </row>
    <row r="6" spans="1:1" x14ac:dyDescent="0.3">
      <c r="A6" s="2" t="s">
        <v>18</v>
      </c>
    </row>
    <row r="7" spans="1:1" x14ac:dyDescent="0.3">
      <c r="A7" s="2" t="s">
        <v>19</v>
      </c>
    </row>
    <row r="8" spans="1:1" x14ac:dyDescent="0.3">
      <c r="A8" s="2" t="s">
        <v>20</v>
      </c>
    </row>
    <row r="9" spans="1:1" x14ac:dyDescent="0.3">
      <c r="A9" s="2" t="s">
        <v>21</v>
      </c>
    </row>
    <row r="10" spans="1:1" x14ac:dyDescent="0.3">
      <c r="A10" s="2" t="s">
        <v>22</v>
      </c>
    </row>
    <row r="11" spans="1:1" x14ac:dyDescent="0.3">
      <c r="A11" s="2" t="s">
        <v>23</v>
      </c>
    </row>
    <row r="12" spans="1:1" x14ac:dyDescent="0.3">
      <c r="A12" s="2" t="s">
        <v>33</v>
      </c>
    </row>
    <row r="13" spans="1:1" x14ac:dyDescent="0.3">
      <c r="A13" s="2" t="s">
        <v>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C9829-5144-4B7E-A2B0-D3E28DA822A4}">
  <dimension ref="A1:V26"/>
  <sheetViews>
    <sheetView topLeftCell="A4" zoomScale="91" zoomScaleNormal="91" workbookViewId="0">
      <selection activeCell="A3" sqref="A3"/>
    </sheetView>
  </sheetViews>
  <sheetFormatPr defaultRowHeight="14.4" x14ac:dyDescent="0.3"/>
  <cols>
    <col min="1" max="1" width="1.5546875" customWidth="1"/>
    <col min="2" max="18" width="11.77734375" customWidth="1"/>
    <col min="19" max="19" width="8.33203125" customWidth="1"/>
  </cols>
  <sheetData>
    <row r="1" spans="1:22" ht="4.2" customHeight="1" thickBot="1" x14ac:dyDescent="0.35"/>
    <row r="2" spans="1:22" ht="14.4" customHeight="1" thickTop="1" thickBot="1" x14ac:dyDescent="0.55000000000000004">
      <c r="A2" s="22"/>
      <c r="B2" s="101" t="s">
        <v>67</v>
      </c>
      <c r="C2" s="101"/>
      <c r="D2" s="101"/>
      <c r="E2" s="101"/>
      <c r="F2" s="101"/>
      <c r="G2" s="101"/>
      <c r="H2" s="101"/>
      <c r="I2" s="101"/>
      <c r="J2" s="101"/>
      <c r="K2" s="101"/>
      <c r="L2" s="101"/>
      <c r="M2" s="101"/>
      <c r="N2" s="101"/>
      <c r="O2" s="101"/>
      <c r="P2" s="101"/>
      <c r="Q2" s="101"/>
      <c r="R2" s="101"/>
      <c r="S2" s="101"/>
      <c r="T2" s="61"/>
      <c r="U2" s="62"/>
      <c r="V2" s="62"/>
    </row>
    <row r="3" spans="1:22" ht="14.4" customHeight="1" thickTop="1" thickBot="1" x14ac:dyDescent="0.55000000000000004">
      <c r="A3" s="23"/>
      <c r="B3" s="101"/>
      <c r="C3" s="101"/>
      <c r="D3" s="101"/>
      <c r="E3" s="101"/>
      <c r="F3" s="101"/>
      <c r="G3" s="101"/>
      <c r="H3" s="101"/>
      <c r="I3" s="101"/>
      <c r="J3" s="101"/>
      <c r="K3" s="101"/>
      <c r="L3" s="101"/>
      <c r="M3" s="101"/>
      <c r="N3" s="101"/>
      <c r="O3" s="101"/>
      <c r="P3" s="101"/>
      <c r="Q3" s="101"/>
      <c r="R3" s="101"/>
      <c r="S3" s="101"/>
      <c r="T3" s="61"/>
      <c r="U3" s="62"/>
      <c r="V3" s="62"/>
    </row>
    <row r="4" spans="1:22" ht="22.95" customHeight="1" thickTop="1" x14ac:dyDescent="0.3">
      <c r="A4" s="24"/>
      <c r="B4" s="26"/>
      <c r="C4" s="26"/>
      <c r="D4" s="26"/>
      <c r="E4" s="26"/>
      <c r="F4" s="26"/>
      <c r="G4" s="27"/>
      <c r="H4" s="26"/>
      <c r="I4" s="26"/>
      <c r="J4" s="26"/>
      <c r="K4" s="26"/>
      <c r="L4" s="26"/>
      <c r="M4" s="27"/>
      <c r="N4" s="26"/>
      <c r="O4" s="26"/>
      <c r="P4" s="26"/>
      <c r="Q4" s="26"/>
      <c r="R4" s="26"/>
      <c r="S4" s="27"/>
      <c r="T4" s="61"/>
      <c r="U4" s="62"/>
      <c r="V4" s="62"/>
    </row>
    <row r="5" spans="1:22" ht="22.95" customHeight="1" x14ac:dyDescent="0.3">
      <c r="A5" s="24"/>
      <c r="B5" s="26"/>
      <c r="C5" s="26"/>
      <c r="D5" s="26"/>
      <c r="E5" s="26"/>
      <c r="F5" s="26"/>
      <c r="G5" s="27"/>
      <c r="H5" s="26"/>
      <c r="I5" s="26"/>
      <c r="J5" s="26"/>
      <c r="K5" s="26"/>
      <c r="L5" s="26"/>
      <c r="M5" s="27"/>
      <c r="N5" s="26"/>
      <c r="O5" s="26"/>
      <c r="P5" s="26"/>
      <c r="Q5" s="26"/>
      <c r="R5" s="26"/>
      <c r="S5" s="27"/>
      <c r="T5" s="61"/>
      <c r="U5" s="62"/>
      <c r="V5" s="62"/>
    </row>
    <row r="6" spans="1:22" ht="22.95" customHeight="1" x14ac:dyDescent="0.3">
      <c r="A6" s="24"/>
      <c r="B6" s="26"/>
      <c r="C6" s="26"/>
      <c r="D6" s="26"/>
      <c r="E6" s="26"/>
      <c r="F6" s="26"/>
      <c r="G6" s="27"/>
      <c r="H6" s="26"/>
      <c r="I6" s="26"/>
      <c r="J6" s="26"/>
      <c r="K6" s="26"/>
      <c r="L6" s="26"/>
      <c r="M6" s="27"/>
      <c r="N6" s="26"/>
      <c r="O6" s="26"/>
      <c r="P6" s="26"/>
      <c r="Q6" s="26"/>
      <c r="R6" s="26"/>
      <c r="S6" s="27"/>
      <c r="T6" s="61"/>
      <c r="U6" s="62"/>
      <c r="V6" s="62"/>
    </row>
    <row r="7" spans="1:22" ht="22.95" customHeight="1" thickBot="1" x14ac:dyDescent="0.35">
      <c r="A7" s="24"/>
      <c r="B7" s="28"/>
      <c r="C7" s="29"/>
      <c r="D7" s="29"/>
      <c r="E7" s="29"/>
      <c r="F7" s="29"/>
      <c r="G7" s="30"/>
      <c r="H7" s="29"/>
      <c r="I7" s="29"/>
      <c r="J7" s="29"/>
      <c r="K7" s="29"/>
      <c r="L7" s="29"/>
      <c r="M7" s="30"/>
      <c r="N7" s="29"/>
      <c r="O7" s="29"/>
      <c r="P7" s="29"/>
      <c r="Q7" s="29"/>
      <c r="R7" s="29"/>
      <c r="S7" s="30"/>
      <c r="T7" s="61"/>
      <c r="U7" s="62"/>
      <c r="V7" s="62"/>
    </row>
    <row r="8" spans="1:22" ht="22.95" customHeight="1" thickTop="1" thickBot="1" x14ac:dyDescent="0.35">
      <c r="A8" s="24"/>
      <c r="B8" s="102" t="s">
        <v>55</v>
      </c>
      <c r="C8" s="102"/>
      <c r="D8" s="103" t="s">
        <v>56</v>
      </c>
      <c r="E8" s="103"/>
      <c r="F8" s="103" t="s">
        <v>54</v>
      </c>
      <c r="G8" s="103"/>
      <c r="H8" s="103" t="s">
        <v>57</v>
      </c>
      <c r="I8" s="103"/>
      <c r="J8" s="103" t="s">
        <v>58</v>
      </c>
      <c r="K8" s="103"/>
      <c r="L8" s="103" t="s">
        <v>59</v>
      </c>
      <c r="M8" s="103"/>
      <c r="N8" s="119" t="s">
        <v>37</v>
      </c>
      <c r="O8" s="119"/>
      <c r="P8" s="119"/>
      <c r="Q8" s="120">
        <f>opportunity!E2</f>
        <v>0.10204081632653061</v>
      </c>
      <c r="R8" s="120"/>
      <c r="S8" s="120"/>
      <c r="T8" s="61"/>
      <c r="U8" s="62"/>
      <c r="V8" s="62"/>
    </row>
    <row r="9" spans="1:22" ht="22.95" customHeight="1" thickTop="1" thickBot="1" x14ac:dyDescent="0.35">
      <c r="A9" s="24"/>
      <c r="B9" s="104">
        <v>1.7889236351165994</v>
      </c>
      <c r="C9" s="104"/>
      <c r="D9" s="105">
        <v>0.39147352537722907</v>
      </c>
      <c r="E9" s="105"/>
      <c r="F9" s="105">
        <v>0.86137300243902404</v>
      </c>
      <c r="G9" s="105"/>
      <c r="H9" s="105">
        <v>0.13897926829268292</v>
      </c>
      <c r="I9" s="105"/>
      <c r="J9" s="105">
        <v>1.9440410336134455</v>
      </c>
      <c r="K9" s="105"/>
      <c r="L9" s="105">
        <v>0.86599894957983192</v>
      </c>
      <c r="M9" s="105"/>
      <c r="N9" s="119"/>
      <c r="O9" s="119"/>
      <c r="P9" s="119"/>
      <c r="Q9" s="120"/>
      <c r="R9" s="120"/>
      <c r="S9" s="121"/>
      <c r="T9" s="61"/>
      <c r="U9" s="62"/>
      <c r="V9" s="62"/>
    </row>
    <row r="10" spans="1:22" ht="5.4" customHeight="1" thickTop="1" x14ac:dyDescent="0.3">
      <c r="A10" s="24"/>
      <c r="B10" s="26"/>
      <c r="C10" s="26"/>
      <c r="D10" s="26"/>
      <c r="E10" s="26"/>
      <c r="F10" s="26"/>
      <c r="G10" s="27"/>
      <c r="H10" s="26"/>
      <c r="I10" s="26"/>
      <c r="J10" s="26"/>
      <c r="K10" s="26"/>
      <c r="L10" s="26"/>
      <c r="M10" s="31"/>
      <c r="N10" s="26"/>
      <c r="O10" s="26"/>
      <c r="P10" s="26"/>
      <c r="Q10" s="26"/>
      <c r="R10" s="26"/>
      <c r="S10" s="34"/>
      <c r="T10" s="61"/>
      <c r="U10" s="62"/>
      <c r="V10" s="62"/>
    </row>
    <row r="11" spans="1:22" ht="22.95" customHeight="1" x14ac:dyDescent="0.3">
      <c r="A11" s="24"/>
      <c r="B11" s="116" t="s">
        <v>60</v>
      </c>
      <c r="C11" s="117"/>
      <c r="D11" s="117"/>
      <c r="E11" s="117"/>
      <c r="F11" s="117"/>
      <c r="G11" s="118"/>
      <c r="H11" s="26"/>
      <c r="I11" s="26"/>
      <c r="J11" s="26"/>
      <c r="K11" s="26"/>
      <c r="L11" s="26"/>
      <c r="M11" s="27"/>
      <c r="N11" s="115">
        <f>opportunity!D5</f>
        <v>44</v>
      </c>
      <c r="O11" s="106"/>
      <c r="P11" s="106"/>
      <c r="Q11" s="106">
        <f>opportunity!E5</f>
        <v>49</v>
      </c>
      <c r="R11" s="106"/>
      <c r="S11" s="107"/>
      <c r="T11" s="61"/>
      <c r="U11" s="62"/>
      <c r="V11" s="62"/>
    </row>
    <row r="12" spans="1:22" ht="22.95" customHeight="1" x14ac:dyDescent="0.3">
      <c r="A12" s="24"/>
      <c r="B12" s="110" t="str">
        <f>'No Of Meetings'!A24</f>
        <v>2019</v>
      </c>
      <c r="C12" s="111"/>
      <c r="D12" s="111"/>
      <c r="E12" s="111" t="str">
        <f>'No Of Meetings'!B24</f>
        <v>2020</v>
      </c>
      <c r="F12" s="111"/>
      <c r="G12" s="112"/>
      <c r="H12" s="26"/>
      <c r="I12" s="26"/>
      <c r="J12" s="26"/>
      <c r="K12" s="26"/>
      <c r="L12" s="26"/>
      <c r="M12" s="27"/>
      <c r="N12" s="113" t="s">
        <v>61</v>
      </c>
      <c r="O12" s="108"/>
      <c r="P12" s="114"/>
      <c r="Q12" s="108" t="s">
        <v>62</v>
      </c>
      <c r="R12" s="108"/>
      <c r="S12" s="109"/>
      <c r="T12" s="61"/>
      <c r="U12" s="62"/>
      <c r="V12" s="62"/>
    </row>
    <row r="13" spans="1:22" ht="22.95" customHeight="1" x14ac:dyDescent="0.3">
      <c r="A13" s="24"/>
      <c r="B13" s="110">
        <f>'No Of Meetings'!A25</f>
        <v>3</v>
      </c>
      <c r="C13" s="111"/>
      <c r="D13" s="111"/>
      <c r="E13" s="111">
        <f>'No Of Meetings'!B25</f>
        <v>31</v>
      </c>
      <c r="F13" s="111"/>
      <c r="G13" s="112"/>
      <c r="H13" s="26"/>
      <c r="I13" s="26"/>
      <c r="J13" s="26"/>
      <c r="K13" s="26"/>
      <c r="L13" s="26"/>
      <c r="M13" s="27"/>
      <c r="N13" s="26"/>
      <c r="O13" s="26"/>
      <c r="P13" s="26"/>
      <c r="Q13" s="26"/>
      <c r="R13" s="26"/>
      <c r="S13" s="27"/>
      <c r="T13" s="61"/>
      <c r="U13" s="62"/>
      <c r="V13" s="62"/>
    </row>
    <row r="14" spans="1:22" ht="22.95" customHeight="1" x14ac:dyDescent="0.3">
      <c r="A14" s="24"/>
      <c r="B14" s="26"/>
      <c r="C14" s="26"/>
      <c r="D14" s="26"/>
      <c r="E14" s="26"/>
      <c r="F14" s="26"/>
      <c r="G14" s="32"/>
      <c r="H14" s="26"/>
      <c r="I14" s="26"/>
      <c r="J14" s="26"/>
      <c r="K14" s="26"/>
      <c r="L14" s="26"/>
      <c r="M14" s="27"/>
      <c r="N14" s="26"/>
      <c r="O14" s="26"/>
      <c r="P14" s="26"/>
      <c r="Q14" s="26"/>
      <c r="R14" s="26"/>
      <c r="S14" s="27"/>
      <c r="T14" s="61"/>
      <c r="U14" s="62"/>
      <c r="V14" s="62"/>
    </row>
    <row r="15" spans="1:22" ht="22.95" customHeight="1" thickBot="1" x14ac:dyDescent="0.35">
      <c r="A15" s="24"/>
      <c r="B15" s="26"/>
      <c r="C15" s="26"/>
      <c r="D15" s="26"/>
      <c r="E15" s="26"/>
      <c r="F15" s="26"/>
      <c r="G15" s="27"/>
      <c r="H15" s="26"/>
      <c r="I15" s="26"/>
      <c r="J15" s="26"/>
      <c r="K15" s="26"/>
      <c r="L15" s="26"/>
      <c r="M15" s="27"/>
      <c r="N15" s="26"/>
      <c r="O15" s="26"/>
      <c r="P15" s="26"/>
      <c r="Q15" s="26"/>
      <c r="R15" s="26"/>
      <c r="S15" s="27"/>
      <c r="T15" s="61"/>
      <c r="U15" s="62"/>
      <c r="V15" s="62"/>
    </row>
    <row r="16" spans="1:22" ht="22.95" customHeight="1" thickTop="1" thickBot="1" x14ac:dyDescent="0.35">
      <c r="A16" s="24"/>
      <c r="B16" s="26"/>
      <c r="C16" s="26"/>
      <c r="D16" s="26"/>
      <c r="E16" s="26"/>
      <c r="F16" s="26"/>
      <c r="G16" s="27"/>
      <c r="H16" s="26"/>
      <c r="I16" s="26"/>
      <c r="J16" s="33"/>
      <c r="K16" s="26"/>
      <c r="L16" s="26"/>
      <c r="M16" s="27"/>
      <c r="N16" s="26"/>
      <c r="O16" s="26"/>
      <c r="P16" s="26"/>
      <c r="Q16" s="26"/>
      <c r="R16" s="26"/>
      <c r="S16" s="27"/>
      <c r="T16" s="61"/>
      <c r="U16" s="62"/>
      <c r="V16" s="62"/>
    </row>
    <row r="17" spans="1:22" ht="22.95" customHeight="1" thickTop="1" x14ac:dyDescent="0.3">
      <c r="A17" s="24"/>
      <c r="B17" s="26"/>
      <c r="C17" s="26"/>
      <c r="D17" s="26"/>
      <c r="E17" s="26"/>
      <c r="F17" s="26"/>
      <c r="G17" s="27"/>
      <c r="H17" s="26"/>
      <c r="I17" s="26"/>
      <c r="J17" s="26"/>
      <c r="K17" s="26"/>
      <c r="L17" s="26"/>
      <c r="M17" s="27"/>
      <c r="N17" s="26"/>
      <c r="O17" s="26"/>
      <c r="P17" s="26"/>
      <c r="Q17" s="26"/>
      <c r="R17" s="26"/>
      <c r="S17" s="27"/>
      <c r="T17" s="61"/>
      <c r="U17" s="62"/>
      <c r="V17" s="62"/>
    </row>
    <row r="18" spans="1:22" ht="22.95" customHeight="1" x14ac:dyDescent="0.3">
      <c r="A18" s="24"/>
      <c r="B18" s="26"/>
      <c r="C18" s="26"/>
      <c r="D18" s="26"/>
      <c r="E18" s="26"/>
      <c r="F18" s="26"/>
      <c r="G18" s="27"/>
      <c r="H18" s="26"/>
      <c r="I18" s="26"/>
      <c r="J18" s="26"/>
      <c r="K18" s="26"/>
      <c r="L18" s="26"/>
      <c r="M18" s="27"/>
      <c r="N18" s="26"/>
      <c r="O18" s="26"/>
      <c r="P18" s="26"/>
      <c r="Q18" s="26"/>
      <c r="R18" s="26"/>
      <c r="S18" s="27"/>
      <c r="T18" s="61"/>
      <c r="U18" s="62"/>
      <c r="V18" s="62"/>
    </row>
    <row r="19" spans="1:22" ht="22.95" customHeight="1" x14ac:dyDescent="0.3">
      <c r="A19" s="24"/>
      <c r="B19" s="26"/>
      <c r="C19" s="26"/>
      <c r="D19" s="26"/>
      <c r="E19" s="26"/>
      <c r="F19" s="26"/>
      <c r="G19" s="27"/>
      <c r="H19" s="26"/>
      <c r="I19" s="26"/>
      <c r="J19" s="26"/>
      <c r="K19" s="26"/>
      <c r="L19" s="26"/>
      <c r="M19" s="27"/>
      <c r="N19" s="26"/>
      <c r="O19" s="26"/>
      <c r="P19" s="26"/>
      <c r="Q19" s="26"/>
      <c r="R19" s="26"/>
      <c r="S19" s="27"/>
      <c r="T19" s="61"/>
      <c r="U19" s="62"/>
      <c r="V19" s="62"/>
    </row>
    <row r="20" spans="1:22" ht="22.95" customHeight="1" thickBot="1" x14ac:dyDescent="0.35">
      <c r="A20" s="24"/>
      <c r="B20" s="28"/>
      <c r="C20" s="29"/>
      <c r="D20" s="29"/>
      <c r="E20" s="29"/>
      <c r="F20" s="29"/>
      <c r="G20" s="30"/>
      <c r="H20" s="29"/>
      <c r="I20" s="29"/>
      <c r="J20" s="29"/>
      <c r="K20" s="29"/>
      <c r="L20" s="29"/>
      <c r="M20" s="30"/>
      <c r="N20" s="29"/>
      <c r="O20" s="29"/>
      <c r="P20" s="29"/>
      <c r="Q20" s="29"/>
      <c r="R20" s="29"/>
      <c r="S20" s="30"/>
      <c r="T20" s="61"/>
      <c r="U20" s="62"/>
      <c r="V20" s="62"/>
    </row>
    <row r="21" spans="1:22" ht="22.95" customHeight="1" thickTop="1" x14ac:dyDescent="0.3">
      <c r="A21" s="24"/>
      <c r="B21" s="26"/>
      <c r="C21" s="26"/>
      <c r="D21" s="26"/>
      <c r="E21" s="31"/>
      <c r="F21" s="26"/>
      <c r="G21" s="26"/>
      <c r="H21" s="26"/>
      <c r="I21" s="31"/>
      <c r="J21" s="26"/>
      <c r="K21" s="26"/>
      <c r="L21" s="26"/>
      <c r="M21" s="26"/>
      <c r="N21" s="26"/>
      <c r="O21" s="26"/>
      <c r="P21" s="26"/>
      <c r="Q21" s="26"/>
      <c r="R21" s="26"/>
      <c r="S21" s="27"/>
      <c r="T21" s="61"/>
      <c r="U21" s="62"/>
      <c r="V21" s="62"/>
    </row>
    <row r="22" spans="1:22" ht="22.95" customHeight="1" x14ac:dyDescent="0.3">
      <c r="A22" s="24"/>
      <c r="B22" s="26"/>
      <c r="C22" s="26"/>
      <c r="D22" s="26"/>
      <c r="E22" s="27"/>
      <c r="F22" s="26"/>
      <c r="G22" s="26"/>
      <c r="H22" s="26"/>
      <c r="I22" s="27"/>
      <c r="J22" s="26"/>
      <c r="K22" s="26"/>
      <c r="L22" s="26"/>
      <c r="M22" s="26"/>
      <c r="N22" s="26"/>
      <c r="O22" s="26"/>
      <c r="P22" s="26"/>
      <c r="Q22" s="26"/>
      <c r="R22" s="26"/>
      <c r="S22" s="27"/>
      <c r="T22" s="61"/>
      <c r="U22" s="62"/>
      <c r="V22" s="62"/>
    </row>
    <row r="23" spans="1:22" ht="22.95" customHeight="1" x14ac:dyDescent="0.3">
      <c r="A23" s="24"/>
      <c r="B23" s="26"/>
      <c r="C23" s="26"/>
      <c r="D23" s="26"/>
      <c r="E23" s="27"/>
      <c r="F23" s="26"/>
      <c r="G23" s="26"/>
      <c r="H23" s="26"/>
      <c r="I23" s="27"/>
      <c r="J23" s="26"/>
      <c r="K23" s="26"/>
      <c r="L23" s="26"/>
      <c r="M23" s="26"/>
      <c r="N23" s="26"/>
      <c r="O23" s="26"/>
      <c r="P23" s="26"/>
      <c r="Q23" s="26"/>
      <c r="R23" s="26"/>
      <c r="S23" s="27"/>
      <c r="T23" s="61"/>
      <c r="U23" s="62"/>
      <c r="V23" s="62"/>
    </row>
    <row r="24" spans="1:22" ht="22.95" customHeight="1" x14ac:dyDescent="0.3">
      <c r="A24" s="24"/>
      <c r="B24" s="26"/>
      <c r="C24" s="26"/>
      <c r="D24" s="26"/>
      <c r="E24" s="27"/>
      <c r="F24" s="26"/>
      <c r="G24" s="26"/>
      <c r="H24" s="26"/>
      <c r="I24" s="27"/>
      <c r="J24" s="26"/>
      <c r="K24" s="26"/>
      <c r="L24" s="26"/>
      <c r="M24" s="26"/>
      <c r="N24" s="26"/>
      <c r="O24" s="26"/>
      <c r="P24" s="26"/>
      <c r="Q24" s="26"/>
      <c r="R24" s="26"/>
      <c r="S24" s="27"/>
      <c r="T24" s="61"/>
      <c r="U24" s="62"/>
      <c r="V24" s="62"/>
    </row>
    <row r="25" spans="1:22" ht="22.95" customHeight="1" thickBot="1" x14ac:dyDescent="0.35">
      <c r="A25" s="24"/>
      <c r="B25" s="28"/>
      <c r="C25" s="29"/>
      <c r="D25" s="29"/>
      <c r="E25" s="30"/>
      <c r="F25" s="29"/>
      <c r="G25" s="29"/>
      <c r="H25" s="29"/>
      <c r="I25" s="30"/>
      <c r="J25" s="29"/>
      <c r="K25" s="29"/>
      <c r="L25" s="29"/>
      <c r="M25" s="29"/>
      <c r="N25" s="29"/>
      <c r="O25" s="29"/>
      <c r="P25" s="29"/>
      <c r="Q25" s="29"/>
      <c r="R25" s="29"/>
      <c r="S25" s="30"/>
      <c r="T25" s="61"/>
      <c r="U25" s="62"/>
      <c r="V25" s="62"/>
    </row>
    <row r="26" spans="1:22" ht="22.95" customHeight="1" thickTop="1" x14ac:dyDescent="0.3">
      <c r="A26" s="21"/>
      <c r="B26" s="21"/>
      <c r="C26" s="21"/>
      <c r="D26" s="21"/>
      <c r="E26" s="21"/>
      <c r="F26" s="21"/>
      <c r="G26" s="21"/>
      <c r="H26" s="21"/>
      <c r="I26" s="21"/>
      <c r="J26" s="21"/>
      <c r="K26" s="21"/>
      <c r="L26" s="21"/>
      <c r="M26" s="21"/>
      <c r="N26" s="21"/>
      <c r="O26" s="21"/>
      <c r="P26" s="21"/>
      <c r="Q26" s="21"/>
      <c r="R26" s="21"/>
      <c r="S26" s="25"/>
    </row>
  </sheetData>
  <mergeCells count="25">
    <mergeCell ref="Q11:S11"/>
    <mergeCell ref="Q12:S12"/>
    <mergeCell ref="T2:V25"/>
    <mergeCell ref="B13:D13"/>
    <mergeCell ref="E12:G12"/>
    <mergeCell ref="E13:G13"/>
    <mergeCell ref="N12:P12"/>
    <mergeCell ref="N11:P11"/>
    <mergeCell ref="B11:G11"/>
    <mergeCell ref="B12:D12"/>
    <mergeCell ref="J8:K8"/>
    <mergeCell ref="J9:K9"/>
    <mergeCell ref="L8:M8"/>
    <mergeCell ref="L9:M9"/>
    <mergeCell ref="N8:P9"/>
    <mergeCell ref="Q8:S9"/>
    <mergeCell ref="B2:S3"/>
    <mergeCell ref="B8:C8"/>
    <mergeCell ref="D8:E8"/>
    <mergeCell ref="B9:C9"/>
    <mergeCell ref="D9:E9"/>
    <mergeCell ref="F8:G8"/>
    <mergeCell ref="F9:G9"/>
    <mergeCell ref="H8:I8"/>
    <mergeCell ref="H9:I9"/>
  </mergeCells>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6" id="{A0B38E4E-FD3F-4AC8-B973-B2C2B662D22F}">
            <x14:iconSet iconSet="3Triangles" custom="1">
              <x14:cfvo type="percent">
                <xm:f>0</xm:f>
              </x14:cfvo>
              <x14:cfvo type="num">
                <xm:f>0</xm:f>
              </x14:cfvo>
              <x14:cfvo type="num">
                <xm:f>1</xm:f>
              </x14:cfvo>
              <x14:cfIcon iconSet="NoIcons" iconId="0"/>
              <x14:cfIcon iconSet="3Triangles" iconId="0"/>
              <x14:cfIcon iconSet="3Triangles" iconId="2"/>
            </x14:iconSet>
          </x14:cfRule>
          <xm:sqref>B9 D9</xm:sqref>
        </x14:conditionalFormatting>
        <x14:conditionalFormatting xmlns:xm="http://schemas.microsoft.com/office/excel/2006/main">
          <x14:cfRule type="iconSet" priority="7" id="{08A3422E-B1CC-4CB5-A587-2671B932BD40}">
            <x14:iconSet iconSet="3Triangles" custom="1">
              <x14:cfvo type="percent">
                <xm:f>0</xm:f>
              </x14:cfvo>
              <x14:cfvo type="num">
                <xm:f>0</xm:f>
              </x14:cfvo>
              <x14:cfvo type="num">
                <xm:f>1</xm:f>
              </x14:cfvo>
              <x14:cfIcon iconSet="NoIcons" iconId="0"/>
              <x14:cfIcon iconSet="3Triangles" iconId="0"/>
              <x14:cfIcon iconSet="3Triangles" iconId="2"/>
            </x14:iconSet>
          </x14:cfRule>
          <xm:sqref>F9 H9</xm:sqref>
        </x14:conditionalFormatting>
        <x14:conditionalFormatting xmlns:xm="http://schemas.microsoft.com/office/excel/2006/main">
          <x14:cfRule type="iconSet" priority="8" id="{A89B7EFA-C689-4717-9C5D-7A9836DCDBC6}">
            <x14:iconSet iconSet="3Triangles" custom="1">
              <x14:cfvo type="percent">
                <xm:f>0</xm:f>
              </x14:cfvo>
              <x14:cfvo type="num">
                <xm:f>0</xm:f>
              </x14:cfvo>
              <x14:cfvo type="num">
                <xm:f>1</xm:f>
              </x14:cfvo>
              <x14:cfIcon iconSet="NoIcons" iconId="0"/>
              <x14:cfIcon iconSet="3Triangles" iconId="0"/>
              <x14:cfIcon iconSet="3Triangles" iconId="2"/>
            </x14:iconSet>
          </x14:cfRule>
          <xm:sqref>J9 L9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
  <sheetViews>
    <sheetView workbookViewId="0">
      <selection activeCell="G25" sqref="G25"/>
    </sheetView>
  </sheetViews>
  <sheetFormatPr defaultRowHeight="14.4" x14ac:dyDescent="0.3"/>
  <cols>
    <col min="1" max="1" width="11.88671875" bestFit="1" customWidth="1"/>
    <col min="2" max="2" width="10.88671875" bestFit="1" customWidth="1"/>
    <col min="3" max="3" width="15.44140625" bestFit="1" customWidth="1"/>
    <col min="4" max="4" width="15.5546875" bestFit="1" customWidth="1"/>
    <col min="5" max="5" width="10.77734375" bestFit="1" customWidth="1"/>
  </cols>
  <sheetData>
    <row r="1" spans="1:4" x14ac:dyDescent="0.3">
      <c r="A1" s="1" t="s">
        <v>10</v>
      </c>
      <c r="B1" t="s" vm="1">
        <v>7</v>
      </c>
    </row>
    <row r="2" spans="1:4" x14ac:dyDescent="0.3">
      <c r="A2" s="1" t="s">
        <v>10</v>
      </c>
      <c r="B2" t="s" vm="2">
        <v>7</v>
      </c>
    </row>
    <row r="4" spans="1:4" x14ac:dyDescent="0.3">
      <c r="A4" s="1" t="s">
        <v>49</v>
      </c>
    </row>
    <row r="5" spans="1:4" x14ac:dyDescent="0.3">
      <c r="A5" s="2" t="s">
        <v>50</v>
      </c>
      <c r="B5" s="3">
        <v>7290000</v>
      </c>
      <c r="D5" s="3"/>
    </row>
    <row r="6" spans="1:4" x14ac:dyDescent="0.3">
      <c r="A6" s="2" t="s">
        <v>51</v>
      </c>
      <c r="B6" s="3">
        <v>13041253.300000001</v>
      </c>
    </row>
    <row r="7" spans="1:4" x14ac:dyDescent="0.3">
      <c r="A7" s="2" t="s">
        <v>52</v>
      </c>
      <c r="B7" s="3">
        <v>2853842</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9063B-2256-424C-9F2C-A714A546C897}">
  <dimension ref="A1:B7"/>
  <sheetViews>
    <sheetView workbookViewId="0">
      <selection activeCell="A2" sqref="A2"/>
    </sheetView>
  </sheetViews>
  <sheetFormatPr defaultRowHeight="14.4" x14ac:dyDescent="0.3"/>
  <cols>
    <col min="1" max="1" width="11.88671875" bestFit="1" customWidth="1"/>
    <col min="2" max="2" width="7.6640625" bestFit="1" customWidth="1"/>
    <col min="3" max="3" width="11.77734375" bestFit="1" customWidth="1"/>
    <col min="4" max="4" width="15.5546875" bestFit="1" customWidth="1"/>
    <col min="5" max="5" width="10.77734375" bestFit="1" customWidth="1"/>
  </cols>
  <sheetData>
    <row r="1" spans="1:2" x14ac:dyDescent="0.3">
      <c r="A1" s="1" t="s">
        <v>10</v>
      </c>
      <c r="B1" t="s" vm="3">
        <v>8</v>
      </c>
    </row>
    <row r="2" spans="1:2" x14ac:dyDescent="0.3">
      <c r="A2" s="1" t="s">
        <v>10</v>
      </c>
      <c r="B2" t="s" vm="4">
        <v>8</v>
      </c>
    </row>
    <row r="4" spans="1:2" x14ac:dyDescent="0.3">
      <c r="A4" s="1" t="s">
        <v>49</v>
      </c>
    </row>
    <row r="5" spans="1:2" x14ac:dyDescent="0.3">
      <c r="A5" s="2" t="s">
        <v>50</v>
      </c>
      <c r="B5" s="3">
        <v>4100000</v>
      </c>
    </row>
    <row r="6" spans="1:2" x14ac:dyDescent="0.3">
      <c r="A6" s="2" t="s">
        <v>51</v>
      </c>
      <c r="B6" s="3">
        <v>3531629.3099999996</v>
      </c>
    </row>
    <row r="7" spans="1:2" x14ac:dyDescent="0.3">
      <c r="A7" s="2" t="s">
        <v>52</v>
      </c>
      <c r="B7" s="3">
        <v>569815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7D2C9-A91E-4712-88BB-9C19FE7124EF}">
  <dimension ref="A1:B7"/>
  <sheetViews>
    <sheetView workbookViewId="0">
      <selection activeCell="J9" sqref="J9"/>
    </sheetView>
  </sheetViews>
  <sheetFormatPr defaultRowHeight="14.4" x14ac:dyDescent="0.3"/>
  <cols>
    <col min="1" max="1" width="11.88671875" bestFit="1" customWidth="1"/>
    <col min="2" max="2" width="10.21875" bestFit="1" customWidth="1"/>
    <col min="3" max="3" width="15.21875" bestFit="1" customWidth="1"/>
  </cols>
  <sheetData>
    <row r="1" spans="1:2" x14ac:dyDescent="0.3">
      <c r="A1" s="1" t="s">
        <v>10</v>
      </c>
      <c r="B1" t="s" vm="6">
        <v>9</v>
      </c>
    </row>
    <row r="2" spans="1:2" x14ac:dyDescent="0.3">
      <c r="A2" s="1" t="s">
        <v>10</v>
      </c>
      <c r="B2" t="s" vm="5">
        <v>9</v>
      </c>
    </row>
    <row r="4" spans="1:2" x14ac:dyDescent="0.3">
      <c r="A4" s="1" t="s">
        <v>49</v>
      </c>
    </row>
    <row r="5" spans="1:2" x14ac:dyDescent="0.3">
      <c r="A5" s="2" t="s">
        <v>53</v>
      </c>
      <c r="B5" s="3">
        <v>9520000</v>
      </c>
    </row>
    <row r="6" spans="1:2" x14ac:dyDescent="0.3">
      <c r="A6" s="2" t="s">
        <v>51</v>
      </c>
      <c r="B6" s="3">
        <v>18507270.640000001</v>
      </c>
    </row>
    <row r="7" spans="1:2" x14ac:dyDescent="0.3">
      <c r="A7" s="2" t="s">
        <v>52</v>
      </c>
      <c r="B7" s="3">
        <v>8244310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5840B-5D13-40F4-859A-FED5C4641DBB}">
  <dimension ref="A1:G16"/>
  <sheetViews>
    <sheetView workbookViewId="0">
      <selection activeCell="E6" sqref="E6:F6"/>
    </sheetView>
  </sheetViews>
  <sheetFormatPr defaultRowHeight="14.4" x14ac:dyDescent="0.3"/>
  <cols>
    <col min="1" max="1" width="12.5546875" bestFit="1" customWidth="1"/>
    <col min="2" max="2" width="14.44140625" bestFit="1" customWidth="1"/>
    <col min="5" max="5" width="17.88671875" bestFit="1" customWidth="1"/>
    <col min="6" max="6" width="21.77734375" bestFit="1" customWidth="1"/>
    <col min="7" max="7" width="21.33203125" bestFit="1" customWidth="1"/>
  </cols>
  <sheetData>
    <row r="1" spans="1:7" x14ac:dyDescent="0.3">
      <c r="A1" s="122" t="s">
        <v>12</v>
      </c>
      <c r="B1" s="122"/>
      <c r="E1" s="122" t="s">
        <v>14</v>
      </c>
      <c r="F1" s="122"/>
      <c r="G1" s="122"/>
    </row>
    <row r="2" spans="1:7" x14ac:dyDescent="0.3">
      <c r="A2" s="5" t="s">
        <v>0</v>
      </c>
      <c r="B2" s="4" t="s">
        <v>11</v>
      </c>
      <c r="E2" s="4" t="s">
        <v>4</v>
      </c>
      <c r="F2" s="4" t="s">
        <v>3</v>
      </c>
      <c r="G2" s="4" t="s">
        <v>5</v>
      </c>
    </row>
    <row r="3" spans="1:7" x14ac:dyDescent="0.3">
      <c r="A3" s="6" t="s">
        <v>7</v>
      </c>
      <c r="B3" s="7">
        <v>2853842</v>
      </c>
      <c r="E3" s="7">
        <v>4100000</v>
      </c>
      <c r="F3" s="7">
        <v>7290000</v>
      </c>
      <c r="G3" s="7">
        <v>9520000</v>
      </c>
    </row>
    <row r="4" spans="1:7" x14ac:dyDescent="0.3">
      <c r="A4" s="6" t="s">
        <v>8</v>
      </c>
      <c r="B4" s="7">
        <v>569815</v>
      </c>
    </row>
    <row r="5" spans="1:7" x14ac:dyDescent="0.3">
      <c r="A5" s="6" t="s">
        <v>9</v>
      </c>
      <c r="B5" s="7">
        <v>8244310</v>
      </c>
      <c r="E5" s="12" t="s">
        <v>55</v>
      </c>
      <c r="F5" s="12" t="s">
        <v>56</v>
      </c>
    </row>
    <row r="6" spans="1:7" x14ac:dyDescent="0.3">
      <c r="A6" s="6" t="s">
        <v>2</v>
      </c>
      <c r="B6" s="7">
        <v>11667967</v>
      </c>
      <c r="E6" s="11">
        <f>GETPIVOTDATA("[Measures].[Sum of Amount]",$A$10,"[Place Achivement].[income_class]","[Place Achivement].[income_class].&amp;[Cross Sell]")/GETPIVOTDATA("[Measures].[Sum of Cross sell bugdet]",$E$2)</f>
        <v>1.7889236351165994</v>
      </c>
      <c r="F6" s="11">
        <f>GETPIVOTDATA("[Measures].[Sum of Amount 2]",$A$2,"[Invoice].[income_class]","[Invoice].[income_class].&amp;[Cross Sell]")/GETPIVOTDATA("[Measures].[Sum of Cross sell bugdet]",$E$2)</f>
        <v>0.39147352537722907</v>
      </c>
    </row>
    <row r="9" spans="1:7" x14ac:dyDescent="0.3">
      <c r="A9" s="122" t="s">
        <v>13</v>
      </c>
      <c r="B9" s="122"/>
    </row>
    <row r="10" spans="1:7" x14ac:dyDescent="0.3">
      <c r="A10" s="5" t="s">
        <v>0</v>
      </c>
      <c r="B10" s="4" t="s">
        <v>11</v>
      </c>
      <c r="E10" s="12" t="s">
        <v>54</v>
      </c>
      <c r="F10" s="12" t="s">
        <v>57</v>
      </c>
    </row>
    <row r="11" spans="1:7" x14ac:dyDescent="0.3">
      <c r="A11" s="6" t="s">
        <v>7</v>
      </c>
      <c r="B11" s="130">
        <v>13041253.30000001</v>
      </c>
      <c r="E11" s="11">
        <f>GETPIVOTDATA("[Measures].[Sum of Amount]",$A$10,"[Place Achivement].[income_class]","[Place Achivement].[income_class].&amp;[New]")/GETPIVOTDATA("[Measures].[Sum of New Budget]",$E$2)</f>
        <v>0.86137300243902404</v>
      </c>
      <c r="F11" s="11">
        <f>GETPIVOTDATA("[Measures].[Sum of Amount 2]",$A$2,"[Invoice].[income_class]","[Invoice].[income_class].&amp;[New]")/GETPIVOTDATA("[Measures].[Sum of New Budget]",$E$2)</f>
        <v>0.13897926829268292</v>
      </c>
    </row>
    <row r="12" spans="1:7" x14ac:dyDescent="0.3">
      <c r="A12" s="6" t="s">
        <v>8</v>
      </c>
      <c r="B12" s="130">
        <v>3531629.3099999987</v>
      </c>
    </row>
    <row r="13" spans="1:7" x14ac:dyDescent="0.3">
      <c r="A13" s="6" t="s">
        <v>9</v>
      </c>
      <c r="B13" s="130">
        <v>18507270.640000001</v>
      </c>
    </row>
    <row r="14" spans="1:7" x14ac:dyDescent="0.3">
      <c r="A14" s="6" t="s">
        <v>2</v>
      </c>
      <c r="B14" s="130">
        <v>35080153.249999993</v>
      </c>
    </row>
    <row r="15" spans="1:7" x14ac:dyDescent="0.3">
      <c r="E15" s="12" t="s">
        <v>58</v>
      </c>
      <c r="F15" s="12" t="s">
        <v>59</v>
      </c>
    </row>
    <row r="16" spans="1:7" x14ac:dyDescent="0.3">
      <c r="E16" s="11">
        <f>GETPIVOTDATA("[Measures].[Sum of Amount]",$A$10,"[Place Achivement].[income_class]","[Place Achivement].[income_class].&amp;[Renewal]")/GETPIVOTDATA("[Measures].[Sum of Renewal Budget]",$E$2)</f>
        <v>1.9440410336134455</v>
      </c>
      <c r="F16" s="11">
        <f>GETPIVOTDATA("[Measures].[Sum of Amount 2]",$A$2,"[Invoice].[income_class]","[Invoice].[income_class].&amp;[Renewal]")/GETPIVOTDATA("[Measures].[Sum of Renewal Budget]",$E$2)</f>
        <v>0.86599894957983192</v>
      </c>
    </row>
  </sheetData>
  <mergeCells count="3">
    <mergeCell ref="A1:B1"/>
    <mergeCell ref="A9:B9"/>
    <mergeCell ref="E1:G1"/>
  </mergeCells>
  <pageMargins left="0.7" right="0.7" top="0.75" bottom="0.75" header="0.3" footer="0.3"/>
  <pageSetup orientation="portrait" r:id="rId4"/>
  <extLst>
    <ext xmlns:x14="http://schemas.microsoft.com/office/spreadsheetml/2009/9/main" uri="{78C0D931-6437-407d-A8EE-F0AAD7539E65}">
      <x14:conditionalFormattings>
        <x14:conditionalFormatting xmlns:xm="http://schemas.microsoft.com/office/excel/2006/main">
          <x14:cfRule type="iconSet" priority="1" id="{80F3AF6D-9980-4F6A-8B38-6A9153F1740B}">
            <x14:iconSet iconSet="3Triangles" custom="1">
              <x14:cfvo type="percent">
                <xm:f>0</xm:f>
              </x14:cfvo>
              <x14:cfvo type="num">
                <xm:f>0</xm:f>
              </x14:cfvo>
              <x14:cfvo type="num">
                <xm:f>1</xm:f>
              </x14:cfvo>
              <x14:cfIcon iconSet="NoIcons" iconId="0"/>
              <x14:cfIcon iconSet="3Triangles" iconId="0"/>
              <x14:cfIcon iconSet="3Triangles" iconId="2"/>
            </x14:iconSet>
          </x14:cfRule>
          <xm:sqref>E6:F6</xm:sqref>
        </x14:conditionalFormatting>
        <x14:conditionalFormatting xmlns:xm="http://schemas.microsoft.com/office/excel/2006/main">
          <x14:cfRule type="iconSet" priority="2" id="{97199916-5379-46CA-AA98-E60E9274069D}">
            <x14:iconSet iconSet="3Triangles" custom="1">
              <x14:cfvo type="percent">
                <xm:f>0</xm:f>
              </x14:cfvo>
              <x14:cfvo type="num">
                <xm:f>0</xm:f>
              </x14:cfvo>
              <x14:cfvo type="num">
                <xm:f>1</xm:f>
              </x14:cfvo>
              <x14:cfIcon iconSet="NoIcons" iconId="0"/>
              <x14:cfIcon iconSet="3Triangles" iconId="0"/>
              <x14:cfIcon iconSet="3Triangles" iconId="2"/>
            </x14:iconSet>
          </x14:cfRule>
          <xm:sqref>E11:F11</xm:sqref>
        </x14:conditionalFormatting>
        <x14:conditionalFormatting xmlns:xm="http://schemas.microsoft.com/office/excel/2006/main">
          <x14:cfRule type="iconSet" priority="3" id="{5707F42F-1E07-4424-8059-AAA754026BC5}">
            <x14:iconSet iconSet="3Triangles" custom="1">
              <x14:cfvo type="percent">
                <xm:f>0</xm:f>
              </x14:cfvo>
              <x14:cfvo type="num">
                <xm:f>0</xm:f>
              </x14:cfvo>
              <x14:cfvo type="num">
                <xm:f>1</xm:f>
              </x14:cfvo>
              <x14:cfIcon iconSet="NoIcons" iconId="0"/>
              <x14:cfIcon iconSet="3Triangles" iconId="0"/>
              <x14:cfIcon iconSet="3Triangles" iconId="2"/>
            </x14:iconSet>
          </x14:cfRule>
          <xm:sqref>E16:F16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9C749-9AA2-45C1-83DD-10F903372CFE}">
  <dimension ref="A1:C25"/>
  <sheetViews>
    <sheetView workbookViewId="0">
      <selection activeCell="A25" sqref="A25"/>
    </sheetView>
  </sheetViews>
  <sheetFormatPr defaultRowHeight="14.4" x14ac:dyDescent="0.3"/>
  <cols>
    <col min="1" max="1" width="20" bestFit="1" customWidth="1"/>
    <col min="2" max="2" width="15.5546875" bestFit="1" customWidth="1"/>
    <col min="3" max="3" width="5" bestFit="1" customWidth="1"/>
    <col min="4" max="5" width="10.77734375" bestFit="1" customWidth="1"/>
    <col min="6" max="9" width="8.77734375" bestFit="1" customWidth="1"/>
    <col min="10" max="14" width="9.77734375" bestFit="1" customWidth="1"/>
    <col min="15" max="15" width="10.77734375" bestFit="1" customWidth="1"/>
  </cols>
  <sheetData>
    <row r="1" spans="1:2" x14ac:dyDescent="0.3">
      <c r="A1" s="1" t="s">
        <v>0</v>
      </c>
      <c r="B1" t="s">
        <v>24</v>
      </c>
    </row>
    <row r="2" spans="1:2" x14ac:dyDescent="0.3">
      <c r="A2" s="2" t="s">
        <v>17</v>
      </c>
      <c r="B2" s="129">
        <v>2</v>
      </c>
    </row>
    <row r="3" spans="1:2" x14ac:dyDescent="0.3">
      <c r="A3" s="2" t="s">
        <v>23</v>
      </c>
      <c r="B3" s="129">
        <v>2</v>
      </c>
    </row>
    <row r="4" spans="1:2" x14ac:dyDescent="0.3">
      <c r="A4" s="2" t="s">
        <v>18</v>
      </c>
      <c r="B4" s="129">
        <v>3</v>
      </c>
    </row>
    <row r="5" spans="1:2" x14ac:dyDescent="0.3">
      <c r="A5" s="2" t="s">
        <v>22</v>
      </c>
      <c r="B5" s="129">
        <v>3</v>
      </c>
    </row>
    <row r="6" spans="1:2" x14ac:dyDescent="0.3">
      <c r="A6" s="2" t="s">
        <v>19</v>
      </c>
      <c r="B6" s="129">
        <v>4</v>
      </c>
    </row>
    <row r="7" spans="1:2" x14ac:dyDescent="0.3">
      <c r="A7" s="2" t="s">
        <v>21</v>
      </c>
      <c r="B7" s="129">
        <v>4</v>
      </c>
    </row>
    <row r="8" spans="1:2" x14ac:dyDescent="0.3">
      <c r="A8" s="2" t="s">
        <v>20</v>
      </c>
      <c r="B8" s="129">
        <v>4</v>
      </c>
    </row>
    <row r="9" spans="1:2" x14ac:dyDescent="0.3">
      <c r="A9" s="2" t="s">
        <v>15</v>
      </c>
      <c r="B9" s="129">
        <v>5</v>
      </c>
    </row>
    <row r="10" spans="1:2" x14ac:dyDescent="0.3">
      <c r="A10" s="2" t="s">
        <v>16</v>
      </c>
      <c r="B10" s="129">
        <v>7</v>
      </c>
    </row>
    <row r="11" spans="1:2" x14ac:dyDescent="0.3">
      <c r="A11" s="2" t="s">
        <v>2</v>
      </c>
      <c r="B11" s="129">
        <v>34</v>
      </c>
    </row>
    <row r="17" spans="1:3" x14ac:dyDescent="0.3">
      <c r="B17" s="1" t="s">
        <v>6</v>
      </c>
    </row>
    <row r="18" spans="1:3" x14ac:dyDescent="0.3">
      <c r="B18" t="s">
        <v>25</v>
      </c>
      <c r="C18" t="s">
        <v>26</v>
      </c>
    </row>
    <row r="19" spans="1:3" x14ac:dyDescent="0.3">
      <c r="A19" t="s">
        <v>24</v>
      </c>
      <c r="B19" s="129">
        <v>3</v>
      </c>
      <c r="C19" s="129">
        <v>31</v>
      </c>
    </row>
    <row r="23" spans="1:3" x14ac:dyDescent="0.3">
      <c r="A23" s="123" t="s">
        <v>60</v>
      </c>
      <c r="B23" s="123"/>
    </row>
    <row r="24" spans="1:3" x14ac:dyDescent="0.3">
      <c r="A24" s="13" t="str">
        <f>B18</f>
        <v>2019</v>
      </c>
      <c r="B24" s="13" t="str">
        <f>C18</f>
        <v>2020</v>
      </c>
    </row>
    <row r="25" spans="1:3" x14ac:dyDescent="0.3">
      <c r="A25" s="13">
        <f>GETPIVOTDATA("[Measures].[Count of meeting_date]",$A$17,"[Meeting].[meeting_date (Year)]","[Meeting].[meeting_date (Year)].&amp;[2019]")</f>
        <v>3</v>
      </c>
      <c r="B25" s="13">
        <f>GETPIVOTDATA("[Measures].[Count of meeting_date]",$A$17,"[Meeting].[meeting_date (Year)]","[Meeting].[meeting_date (Year)].&amp;[2020]")</f>
        <v>31</v>
      </c>
    </row>
  </sheetData>
  <mergeCells count="1">
    <mergeCell ref="A23:B23"/>
  </mergeCells>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6B430-8924-4037-BB6A-5900DB69170D}">
  <dimension ref="A1:H40"/>
  <sheetViews>
    <sheetView workbookViewId="0">
      <selection activeCell="D5" sqref="D5"/>
    </sheetView>
  </sheetViews>
  <sheetFormatPr defaultRowHeight="14.4" x14ac:dyDescent="0.3"/>
  <cols>
    <col min="1" max="1" width="12.5546875" bestFit="1" customWidth="1"/>
    <col min="2" max="2" width="25" bestFit="1" customWidth="1"/>
    <col min="4" max="4" width="20.44140625" bestFit="1" customWidth="1"/>
    <col min="5" max="5" width="15.5546875" bestFit="1" customWidth="1"/>
    <col min="7" max="7" width="16.21875" bestFit="1" customWidth="1"/>
    <col min="8" max="8" width="25" bestFit="1" customWidth="1"/>
  </cols>
  <sheetData>
    <row r="1" spans="1:8" ht="15.6" customHeight="1" x14ac:dyDescent="0.3">
      <c r="A1" s="124" t="s">
        <v>44</v>
      </c>
      <c r="B1" s="124"/>
    </row>
    <row r="2" spans="1:8" ht="18" x14ac:dyDescent="0.35">
      <c r="A2" s="1" t="s">
        <v>0</v>
      </c>
      <c r="B2" t="s">
        <v>36</v>
      </c>
      <c r="D2" s="9" t="s">
        <v>37</v>
      </c>
      <c r="E2" s="10">
        <f>GETPIVOTDATA("[Measures].[Count of opportunity_name]",$A$2,"[Oppurtunity].[Opp Status]","[Oppurtunity].[Opp Status].&amp;[Own]")/GETPIVOTDATA("[Measures].[Count of opportunity_name]",$A$2)</f>
        <v>0.10204081632653061</v>
      </c>
      <c r="G2" s="125" t="s">
        <v>44</v>
      </c>
      <c r="H2" s="125"/>
    </row>
    <row r="3" spans="1:8" x14ac:dyDescent="0.3">
      <c r="A3" s="2" t="s">
        <v>34</v>
      </c>
      <c r="B3" s="129">
        <v>44</v>
      </c>
      <c r="F3" s="8"/>
      <c r="G3" s="1" t="s">
        <v>0</v>
      </c>
      <c r="H3" t="s">
        <v>36</v>
      </c>
    </row>
    <row r="4" spans="1:8" x14ac:dyDescent="0.3">
      <c r="A4" s="2" t="s">
        <v>35</v>
      </c>
      <c r="B4" s="129">
        <v>5</v>
      </c>
      <c r="G4" s="2" t="s">
        <v>31</v>
      </c>
      <c r="H4" s="129">
        <v>15</v>
      </c>
    </row>
    <row r="5" spans="1:8" x14ac:dyDescent="0.3">
      <c r="A5" s="2" t="s">
        <v>2</v>
      </c>
      <c r="B5" s="129">
        <v>49</v>
      </c>
      <c r="D5" s="14">
        <f>GETPIVOTDATA("[Measures].[Count of opportunity_name]",$A$2,"[Oppurtunity].[Opp Status]","[Oppurtunity].[Opp Status].&amp;[Open]")</f>
        <v>44</v>
      </c>
      <c r="E5" s="14">
        <f>GETPIVOTDATA("[Measures].[Count of opportunity_name]",$A$2)</f>
        <v>49</v>
      </c>
      <c r="G5" s="2" t="s">
        <v>32</v>
      </c>
      <c r="H5" s="129">
        <v>6</v>
      </c>
    </row>
    <row r="6" spans="1:8" x14ac:dyDescent="0.3">
      <c r="D6" s="14" t="s">
        <v>61</v>
      </c>
      <c r="E6" s="14" t="s">
        <v>62</v>
      </c>
      <c r="G6" s="2" t="s">
        <v>28</v>
      </c>
      <c r="H6" s="129">
        <v>13</v>
      </c>
    </row>
    <row r="7" spans="1:8" x14ac:dyDescent="0.3">
      <c r="G7" s="2" t="s">
        <v>30</v>
      </c>
      <c r="H7" s="129">
        <v>5</v>
      </c>
    </row>
    <row r="8" spans="1:8" x14ac:dyDescent="0.3">
      <c r="G8" s="2" t="s">
        <v>27</v>
      </c>
      <c r="H8" s="129">
        <v>7</v>
      </c>
    </row>
    <row r="9" spans="1:8" ht="15.6" x14ac:dyDescent="0.3">
      <c r="A9" s="124" t="s">
        <v>48</v>
      </c>
      <c r="B9" s="124"/>
      <c r="G9" s="2" t="s">
        <v>29</v>
      </c>
      <c r="H9" s="129">
        <v>2</v>
      </c>
    </row>
    <row r="10" spans="1:8" x14ac:dyDescent="0.3">
      <c r="A10" s="1" t="s">
        <v>0</v>
      </c>
      <c r="B10" t="s">
        <v>42</v>
      </c>
      <c r="G10" s="2" t="s">
        <v>47</v>
      </c>
      <c r="H10" s="129">
        <v>1</v>
      </c>
    </row>
    <row r="11" spans="1:8" x14ac:dyDescent="0.3">
      <c r="A11" s="2" t="s">
        <v>39</v>
      </c>
      <c r="B11" s="129">
        <v>350000</v>
      </c>
      <c r="G11" s="2" t="s">
        <v>2</v>
      </c>
      <c r="H11" s="129">
        <v>49</v>
      </c>
    </row>
    <row r="12" spans="1:8" x14ac:dyDescent="0.3">
      <c r="A12" s="2" t="s">
        <v>40</v>
      </c>
      <c r="B12" s="129">
        <v>400000</v>
      </c>
    </row>
    <row r="13" spans="1:8" x14ac:dyDescent="0.3">
      <c r="A13" s="2" t="s">
        <v>41</v>
      </c>
      <c r="B13" s="129">
        <v>400000</v>
      </c>
    </row>
    <row r="14" spans="1:8" x14ac:dyDescent="0.3">
      <c r="A14" s="2" t="s">
        <v>28</v>
      </c>
      <c r="B14" s="129">
        <v>500000</v>
      </c>
    </row>
    <row r="15" spans="1:8" x14ac:dyDescent="0.3">
      <c r="A15" s="2" t="s">
        <v>2</v>
      </c>
      <c r="B15" s="129">
        <v>1650000</v>
      </c>
    </row>
    <row r="16" spans="1:8" x14ac:dyDescent="0.3">
      <c r="A16" s="2"/>
    </row>
    <row r="17" spans="1:2" x14ac:dyDescent="0.3">
      <c r="A17" s="2"/>
    </row>
    <row r="18" spans="1:2" x14ac:dyDescent="0.3">
      <c r="A18" s="2"/>
    </row>
    <row r="19" spans="1:2" ht="15.6" x14ac:dyDescent="0.3">
      <c r="A19" s="124" t="s">
        <v>48</v>
      </c>
      <c r="B19" s="124"/>
    </row>
    <row r="20" spans="1:2" x14ac:dyDescent="0.3">
      <c r="A20" s="1" t="s">
        <v>43</v>
      </c>
      <c r="B20" t="s" vm="7">
        <v>34</v>
      </c>
    </row>
    <row r="22" spans="1:2" x14ac:dyDescent="0.3">
      <c r="A22" s="1" t="s">
        <v>0</v>
      </c>
      <c r="B22" t="s">
        <v>42</v>
      </c>
    </row>
    <row r="23" spans="1:2" x14ac:dyDescent="0.3">
      <c r="A23" s="2" t="s">
        <v>40</v>
      </c>
      <c r="B23" s="129">
        <v>400000</v>
      </c>
    </row>
    <row r="24" spans="1:2" x14ac:dyDescent="0.3">
      <c r="A24" s="2" t="s">
        <v>41</v>
      </c>
      <c r="B24" s="129">
        <v>400000</v>
      </c>
    </row>
    <row r="25" spans="1:2" x14ac:dyDescent="0.3">
      <c r="A25" s="2" t="s">
        <v>39</v>
      </c>
      <c r="B25" s="129">
        <v>350000</v>
      </c>
    </row>
    <row r="26" spans="1:2" x14ac:dyDescent="0.3">
      <c r="A26" s="2" t="s">
        <v>38</v>
      </c>
      <c r="B26" s="129">
        <v>300000</v>
      </c>
    </row>
    <row r="27" spans="1:2" x14ac:dyDescent="0.3">
      <c r="A27" s="2" t="s">
        <v>2</v>
      </c>
      <c r="B27" s="129">
        <v>1450000</v>
      </c>
    </row>
    <row r="31" spans="1:2" x14ac:dyDescent="0.3">
      <c r="A31" s="1" t="s">
        <v>0</v>
      </c>
      <c r="B31" t="s">
        <v>42</v>
      </c>
    </row>
    <row r="32" spans="1:2" x14ac:dyDescent="0.3">
      <c r="A32" s="2" t="s">
        <v>63</v>
      </c>
      <c r="B32" s="129">
        <v>899000</v>
      </c>
    </row>
    <row r="33" spans="1:2" x14ac:dyDescent="0.3">
      <c r="A33" s="2" t="s">
        <v>64</v>
      </c>
      <c r="B33" s="129">
        <v>60000</v>
      </c>
    </row>
    <row r="34" spans="1:2" x14ac:dyDescent="0.3">
      <c r="A34" s="2" t="s">
        <v>65</v>
      </c>
      <c r="B34" s="129">
        <v>5919500</v>
      </c>
    </row>
    <row r="35" spans="1:2" x14ac:dyDescent="0.3">
      <c r="A35" s="2" t="s">
        <v>2</v>
      </c>
      <c r="B35" s="129">
        <v>6878500</v>
      </c>
    </row>
    <row r="38" spans="1:2" x14ac:dyDescent="0.3">
      <c r="A38" s="2" t="s">
        <v>65</v>
      </c>
      <c r="B38">
        <v>5919500</v>
      </c>
    </row>
    <row r="39" spans="1:2" x14ac:dyDescent="0.3">
      <c r="A39" s="2" t="s">
        <v>63</v>
      </c>
      <c r="B39">
        <v>899000</v>
      </c>
    </row>
    <row r="40" spans="1:2" x14ac:dyDescent="0.3">
      <c r="A40" s="2" t="s">
        <v>64</v>
      </c>
      <c r="B40">
        <v>60000</v>
      </c>
    </row>
  </sheetData>
  <sortState xmlns:xlrd2="http://schemas.microsoft.com/office/spreadsheetml/2017/richdata2" ref="A38:B40">
    <sortCondition descending="1" ref="B38:B40"/>
  </sortState>
  <mergeCells count="4">
    <mergeCell ref="A1:B1"/>
    <mergeCell ref="A9:B9"/>
    <mergeCell ref="G2:H2"/>
    <mergeCell ref="A19:B19"/>
  </mergeCells>
  <pageMargins left="0.7" right="0.7" top="0.75" bottom="0.75" header="0.3" footer="0.3"/>
  <drawing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B1C91-014F-4080-999C-03811CA6B618}">
  <dimension ref="A1:F10"/>
  <sheetViews>
    <sheetView workbookViewId="0">
      <selection activeCell="F16" sqref="F16"/>
    </sheetView>
  </sheetViews>
  <sheetFormatPr defaultRowHeight="14.4" x14ac:dyDescent="0.3"/>
  <cols>
    <col min="1" max="1" width="19.77734375" bestFit="1" customWidth="1"/>
    <col min="2" max="2" width="15.5546875" bestFit="1" customWidth="1"/>
    <col min="3" max="3" width="8.77734375" bestFit="1" customWidth="1"/>
    <col min="4" max="4" width="4.77734375" bestFit="1" customWidth="1"/>
    <col min="5" max="5" width="8.109375" bestFit="1" customWidth="1"/>
    <col min="6" max="6" width="10.77734375" bestFit="1" customWidth="1"/>
  </cols>
  <sheetData>
    <row r="1" spans="1:6" ht="18" x14ac:dyDescent="0.35">
      <c r="A1" s="125" t="s">
        <v>45</v>
      </c>
      <c r="B1" s="125"/>
      <c r="C1" s="125"/>
      <c r="D1" s="125"/>
      <c r="E1" s="125"/>
      <c r="F1" s="125"/>
    </row>
    <row r="2" spans="1:6" x14ac:dyDescent="0.3">
      <c r="A2" s="1" t="s">
        <v>46</v>
      </c>
      <c r="B2" s="1" t="s">
        <v>6</v>
      </c>
    </row>
    <row r="3" spans="1:6" x14ac:dyDescent="0.3">
      <c r="A3" s="1" t="s">
        <v>0</v>
      </c>
      <c r="B3" t="s">
        <v>1</v>
      </c>
      <c r="C3" t="s">
        <v>7</v>
      </c>
      <c r="D3" t="s">
        <v>8</v>
      </c>
      <c r="E3" t="s">
        <v>9</v>
      </c>
    </row>
    <row r="4" spans="1:6" x14ac:dyDescent="0.3">
      <c r="A4" s="2" t="s">
        <v>18</v>
      </c>
      <c r="B4" s="129"/>
      <c r="C4" s="129"/>
      <c r="D4" s="129">
        <v>1</v>
      </c>
      <c r="E4" s="129"/>
    </row>
    <row r="5" spans="1:6" x14ac:dyDescent="0.3">
      <c r="A5" s="2" t="s">
        <v>19</v>
      </c>
      <c r="B5" s="129"/>
      <c r="C5" s="129">
        <v>10</v>
      </c>
      <c r="D5" s="129"/>
      <c r="E5" s="129"/>
    </row>
    <row r="6" spans="1:6" x14ac:dyDescent="0.3">
      <c r="A6" s="2" t="s">
        <v>22</v>
      </c>
      <c r="B6" s="129">
        <v>4</v>
      </c>
      <c r="C6" s="129">
        <v>2</v>
      </c>
      <c r="D6" s="129">
        <v>8</v>
      </c>
      <c r="E6" s="129"/>
    </row>
    <row r="7" spans="1:6" x14ac:dyDescent="0.3">
      <c r="A7" s="2" t="s">
        <v>21</v>
      </c>
      <c r="B7" s="129"/>
      <c r="C7" s="129">
        <v>20</v>
      </c>
      <c r="D7" s="129">
        <v>7</v>
      </c>
      <c r="E7" s="129">
        <v>3</v>
      </c>
    </row>
    <row r="8" spans="1:6" x14ac:dyDescent="0.3">
      <c r="A8" s="2" t="s">
        <v>33</v>
      </c>
      <c r="B8" s="129">
        <v>1</v>
      </c>
      <c r="C8" s="129">
        <v>12</v>
      </c>
      <c r="D8" s="129"/>
      <c r="E8" s="129">
        <v>18</v>
      </c>
    </row>
    <row r="9" spans="1:6" x14ac:dyDescent="0.3">
      <c r="A9" s="2" t="s">
        <v>16</v>
      </c>
      <c r="B9" s="129">
        <v>18</v>
      </c>
      <c r="C9" s="129"/>
      <c r="D9" s="129"/>
      <c r="E9" s="129">
        <v>18</v>
      </c>
    </row>
    <row r="10" spans="1:6" x14ac:dyDescent="0.3">
      <c r="A10" s="2" t="s">
        <v>17</v>
      </c>
      <c r="B10" s="129">
        <v>5</v>
      </c>
      <c r="C10" s="129">
        <v>19</v>
      </c>
      <c r="D10" s="129"/>
      <c r="E10" s="129">
        <v>58</v>
      </c>
    </row>
  </sheetData>
  <mergeCells count="1">
    <mergeCell ref="A1:F1"/>
  </mergeCell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 B r o k e r a g e 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 B r o k e r a g e 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 C o l u m n s \ c l i e n t _ n a m e < / K e y > < / D i a g r a m O b j e c t K e y > < D i a g r a m O b j e c t K e y > < K e y > C o l u m n s \ p o l i c y _ n u m b e r < / K e y > < / D i a g r a m O b j e c t K e y > < D i a g r a m O b j e c t K e y > < K e y > C o l u m n s \ p o l i c y _ s t a t u s < / K e y > < / D i a g r a m O b j e c t K e y > < D i a g r a m O b j e c t K e y > < K e y > C o l u m n s \ p o l i c y _ s t a r t _ d a t e < / K e y > < / D i a g r a m O b j e c t K e y > < D i a g r a m O b j e c t K e y > < K e y > C o l u m n s \ p o l i c y _ e n d _ d a t e < / K e y > < / D i a g r a m O b j e c t K e y > < D i a g r a m O b j e c t K e y > < K e y > C o l u m n s \ p r o d u c t _ g r o u p < / K e y > < / D i a g r a m O b j e c t K e y > < D i a g r a m O b j e c t K e y > < K e y > C o l u m n s \ A c c o u n t   E x e c u t i v e < / K e y > < / D i a g r a m O b j e c t K e y > < D i a g r a m O b j e c t K e y > < K e y > C o l u m n s \ b r a n c h _ n a m e < / K e y > < / D i a g r a m O b j e c t K e y > < D i a g r a m O b j e c t K e y > < K e y > C o l u m n s \ s o l u t i o n _ g r o u p < / K e y > < / D i a g r a m O b j e c t K e y > < D i a g r a m O b j e c t K e y > < K e y > C o l u m n s \ i n c o m e _ c l a s s < / K e y > < / D i a g r a m O b j e c t K e y > < D i a g r a m O b j e c t K e y > < K e y > C o l u m n s \ A m o u n t < / K e y > < / D i a g r a m O b j e c t K e y > < D i a g r a m O b j e c t K e y > < K e y > C o l u m n s \ i n c o m e _ d u e _ d a t e < / K e y > < / D i a g r a m O b j e c t K e y > < D i a g r a m O b j e c t K e y > < K e y > C o l u m n s \ r e v e n u e _ t r a n s a c t i o n _ t y p e < / K e y > < / D i a g r a m O b j e c t K e y > < D i a g r a m O b j e c t K e y > < K e y > C o l u m n s \ r e n e w a l _ s t a t u s < / K e y > < / D i a g r a m O b j e c t K e y > < D i a g r a m O b j e c t K e y > < K e y > C o l u m n s \ l a p s e _ r e a s o n < / K e y > < / D i a g r a m O b j e c t K e y > < D i a g r a m O b j e c t K e y > < K e y > C o l u m n s \ l a s t _ u p d a t e d _ d a t e 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 C o l u m n s \ c l i e n t _ n a m e < / K e y > < / a : K e y > < a : V a l u e   i : t y p e = " M e a s u r e G r i d N o d e V i e w S t a t e " > < L a y e d O u t > t r u e < / L a y e d O u t > < / a : V a l u e > < / a : K e y V a l u e O f D i a g r a m O b j e c t K e y a n y T y p e z b w N T n L X > < a : K e y V a l u e O f D i a g r a m O b j e c t K e y a n y T y p e z b w N T n L X > < a : K e y > < K e y > C o l u m n s \ p o l i c y _ n u m b e r < / K e y > < / a : K e y > < a : V a l u e   i : t y p e = " M e a s u r e G r i d N o d e V i e w S t a t e " > < C o l u m n > 1 < / C o l u m n > < L a y e d O u t > t r u e < / L a y e d O u t > < / a : V a l u e > < / a : K e y V a l u e O f D i a g r a m O b j e c t K e y a n y T y p e z b w N T n L X > < a : K e y V a l u e O f D i a g r a m O b j e c t K e y a n y T y p e z b w N T n L X > < a : K e y > < K e y > C o l u m n s \ p o l i c y _ s t a t u s < / K e y > < / a : K e y > < a : V a l u e   i : t y p e = " M e a s u r e G r i d N o d e V i e w S t a t e " > < C o l u m n > 2 < / C o l u m n > < L a y e d O u t > t r u e < / L a y e d O u t > < / a : V a l u e > < / a : K e y V a l u e O f D i a g r a m O b j e c t K e y a n y T y p e z b w N T n L X > < a : K e y V a l u e O f D i a g r a m O b j e c t K e y a n y T y p e z b w N T n L X > < a : K e y > < K e y > C o l u m n s \ p o l i c y _ s t a r t _ d a t e < / K e y > < / a : K e y > < a : V a l u e   i : t y p e = " M e a s u r e G r i d N o d e V i e w S t a t e " > < C o l u m n > 3 < / C o l u m n > < L a y e d O u t > t r u e < / L a y e d O u t > < / a : V a l u e > < / a : K e y V a l u e O f D i a g r a m O b j e c t K e y a n y T y p e z b w N T n L X > < a : K e y V a l u e O f D i a g r a m O b j e c t K e y a n y T y p e z b w N T n L X > < a : K e y > < K e y > C o l u m n s \ p o l i c y _ e n d _ d a t e < / K e y > < / a : K e y > < a : V a l u e   i : t y p e = " M e a s u r e G r i d N o d e V i e w S t a t e " > < C o l u m n > 4 < / C o l u m n > < L a y e d O u t > t r u e < / L a y e d O u t > < / a : V a l u e > < / a : K e y V a l u e O f D i a g r a m O b j e c t K e y a n y T y p e z b w N T n L X > < a : K e y V a l u e O f D i a g r a m O b j e c t K e y a n y T y p e z b w N T n L X > < a : K e y > < K e y > C o l u m n s \ p r o d u c t _ g r o u p < / K e y > < / a : K e y > < a : V a l u e   i : t y p e = " M e a s u r e G r i d N o d e V i e w S t a t e " > < C o l u m n > 5 < / C o l u m n > < L a y e d O u t > t r u e < / L a y e d O u t > < / a : V a l u e > < / a : K e y V a l u e O f D i a g r a m O b j e c t K e y a n y T y p e z b w N T n L X > < a : K e y V a l u e O f D i a g r a m O b j e c t K e y a n y T y p e z b w N T n L X > < a : K e y > < K e y > C o l u m n s \ A c c o u n t   E x e c u t i v e < / K e y > < / a : K e y > < a : V a l u e   i : t y p e = " M e a s u r e G r i d N o d e V i e w S t a t e " > < C o l u m n > 6 < / C o l u m n > < L a y e d O u t > t r u e < / L a y e d O u t > < / a : V a l u e > < / a : K e y V a l u e O f D i a g r a m O b j e c t K e y a n y T y p e z b w N T n L X > < a : K e y V a l u e O f D i a g r a m O b j e c t K e y a n y T y p e z b w N T n L X > < a : K e y > < K e y > C o l u m n s \ b r a n c h _ n a m e < / K e y > < / a : K e y > < a : V a l u e   i : t y p e = " M e a s u r e G r i d N o d e V i e w S t a t e " > < C o l u m n > 7 < / C o l u m n > < L a y e d O u t > t r u e < / L a y e d O u t > < / a : V a l u e > < / a : K e y V a l u e O f D i a g r a m O b j e c t K e y a n y T y p e z b w N T n L X > < a : K e y V a l u e O f D i a g r a m O b j e c t K e y a n y T y p e z b w N T n L X > < a : K e y > < K e y > C o l u m n s \ s o l u t i o n _ g r o u p < / K e y > < / a : K e y > < a : V a l u e   i : t y p e = " M e a s u r e G r i d N o d e V i e w S t a t e " > < C o l u m n > 8 < / C o l u m n > < L a y e d O u t > t r u e < / L a y e d O u t > < / a : V a l u e > < / a : K e y V a l u e O f D i a g r a m O b j e c t K e y a n y T y p e z b w N T n L X > < a : K e y V a l u e O f D i a g r a m O b j e c t K e y a n y T y p e z b w N T n L X > < a : K e y > < K e y > C o l u m n s \ i n c o m e _ c l a s s < / K e y > < / a : K e y > < a : V a l u e   i : t y p e = " M e a s u r e G r i d N o d e V i e w S t a t e " > < C o l u m n > 9 < / C o l u m n > < L a y e d O u t > t r u e < / L a y e d O u t > < / a : V a l u e > < / a : K e y V a l u e O f D i a g r a m O b j e c t K e y a n y T y p e z b w N T n L X > < a : K e y V a l u e O f D i a g r a m O b j e c t K e y a n y T y p e z b w N T n L X > < a : K e y > < K e y > C o l u m n s \ A m o u n t < / K e y > < / a : K e y > < a : V a l u e   i : t y p e = " M e a s u r e G r i d N o d e V i e w S t a t e " > < C o l u m n > 1 0 < / C o l u m n > < L a y e d O u t > t r u e < / L a y e d O u t > < / a : V a l u e > < / a : K e y V a l u e O f D i a g r a m O b j e c t K e y a n y T y p e z b w N T n L X > < a : K e y V a l u e O f D i a g r a m O b j e c t K e y a n y T y p e z b w N T n L X > < a : K e y > < K e y > C o l u m n s \ i n c o m e _ d u e _ d a t e < / K e y > < / a : K e y > < a : V a l u e   i : t y p e = " M e a s u r e G r i d N o d e V i e w S t a t e " > < C o l u m n > 1 1 < / C o l u m n > < L a y e d O u t > t r u e < / L a y e d O u t > < / a : V a l u e > < / a : K e y V a l u e O f D i a g r a m O b j e c t K e y a n y T y p e z b w N T n L X > < a : K e y V a l u e O f D i a g r a m O b j e c t K e y a n y T y p e z b w N T n L X > < a : K e y > < K e y > C o l u m n s \ r e v e n u e _ t r a n s a c t i o n _ t y p e < / K e y > < / a : K e y > < a : V a l u e   i : t y p e = " M e a s u r e G r i d N o d e V i e w S t a t e " > < C o l u m n > 1 2 < / C o l u m n > < L a y e d O u t > t r u e < / L a y e d O u t > < / a : V a l u e > < / a : K e y V a l u e O f D i a g r a m O b j e c t K e y a n y T y p e z b w N T n L X > < a : K e y V a l u e O f D i a g r a m O b j e c t K e y a n y T y p e z b w N T n L X > < a : K e y > < K e y > C o l u m n s \ r e n e w a l _ s t a t u s < / K e y > < / a : K e y > < a : V a l u e   i : t y p e = " M e a s u r e G r i d N o d e V i e w S t a t e " > < C o l u m n > 1 3 < / C o l u m n > < L a y e d O u t > t r u e < / L a y e d O u t > < / a : V a l u e > < / a : K e y V a l u e O f D i a g r a m O b j e c t K e y a n y T y p e z b w N T n L X > < a : K e y V a l u e O f D i a g r a m O b j e c t K e y a n y T y p e z b w N T n L X > < a : K e y > < K e y > C o l u m n s \ l a p s e _ r e a s o n < / K e y > < / a : K e y > < a : V a l u e   i : t y p e = " M e a s u r e G r i d N o d e V i e w S t a t e " > < C o l u m n > 1 4 < / C o l u m n > < L a y e d O u t > t r u e < / L a y e d O u t > < / a : V a l u e > < / a : K e y V a l u e O f D i a g r a m O b j e c t K e y a n y T y p e z b w N T n L X > < a : K e y V a l u e O f D i a g r a m O b j e c t K e y a n y T y p e z b w N T n L X > < a : K e y > < K e y > C o l u m n s \ l a s t _ u p d a t e d _ d a t e < / K e y > < / a : K e y > < a : V a l u e   i : t y p e = " M e a s u r e G r i d N o d e V i e w S t a t e " > < C o l u m n > 1 5 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 T a g s \ T a b l e s \ & l t ; T a b l e s \ B r o k e r a g e & g t ; < / K e y > < / D i a g r a m O b j e c t K e y > < D i a g r a m O b j e c t K e y > < K e y > D y n a m i c   T a g s \ T a b l e s \ & l t ; T a b l e s \ F e e s & g t ; < / K e y > < / D i a g r a m O b j e c t K e y > < D i a g r a m O b j e c t K e y > < K e y > D y n a m i c   T a g s \ T a b l e s \ & l t ; T a b l e s \ I n d i v i d u a l   B u d g e t & g t ; < / K e y > < / D i a g r a m O b j e c t K e y > < D i a g r a m O b j e c t K e y > < K e y > D y n a m i c   T a g s \ T a b l e s \ & l t ; T a b l e s \ I n v o i c e & g t ; < / K e y > < / D i a g r a m O b j e c t K e y > < D i a g r a m O b j e c t K e y > < K e y > D y n a m i c   T a g s \ T a b l e s \ & l t ; T a b l e s \ M e e t i n g & g t ; < / K e y > < / D i a g r a m O b j e c t K e y > < D i a g r a m O b j e c t K e y > < K e y > D y n a m i c   T a g s \ T a b l e s \ & l t ; T a b l e s \ O p p u r t u n i t y & g t ; < / K e y > < / D i a g r a m O b j e c t K e y > < D i a g r a m O b j e c t K e y > < K e y > D y n a m i c   T a g s \ T a b l e s \ & l t ; T a b l e s \ P l a c e   A c h i v e m e n t & g t ; < / K e y > < / D i a g r a m O b j e c t K e y > < D i a g r a m O b j e c t K e y > < K e y > T a b l e s \ B r o k e r a g e < / K e y > < / D i a g r a m O b j e c t K e y > < D i a g r a m O b j e c t K e y > < K e y > T a b l e s \ B r o k e r a g e \ C o l u m n s \ c l i e n t _ n a m e < / K e y > < / D i a g r a m O b j e c t K e y > < D i a g r a m O b j e c t K e y > < K e y > T a b l e s \ B r o k e r a g e \ C o l u m n s \ p o l i c y _ n u m b e r < / K e y > < / D i a g r a m O b j e c t K e y > < D i a g r a m O b j e c t K e y > < K e y > T a b l e s \ B r o k e r a g e \ C o l u m n s \ p o l i c y _ s t a t u s < / K e y > < / D i a g r a m O b j e c t K e y > < D i a g r a m O b j e c t K e y > < K e y > T a b l e s \ B r o k e r a g e \ C o l u m n s \ p o l i c y _ s t a r t _ d a t e < / K e y > < / D i a g r a m O b j e c t K e y > < D i a g r a m O b j e c t K e y > < K e y > T a b l e s \ B r o k e r a g e \ C o l u m n s \ p o l i c y _ e n d _ d a t e < / K e y > < / D i a g r a m O b j e c t K e y > < D i a g r a m O b j e c t K e y > < K e y > T a b l e s \ B r o k e r a g e \ C o l u m n s \ p r o d u c t _ g r o u p < / K e y > < / D i a g r a m O b j e c t K e y > < D i a g r a m O b j e c t K e y > < K e y > T a b l e s \ B r o k e r a g e \ C o l u m n s \ A c c o u n t   E x e c u t i v e < / K e y > < / D i a g r a m O b j e c t K e y > < D i a g r a m O b j e c t K e y > < K e y > T a b l e s \ B r o k e r a g e \ C o l u m n s \ b r a n c h _ n a m e < / K e y > < / D i a g r a m O b j e c t K e y > < D i a g r a m O b j e c t K e y > < K e y > T a b l e s \ B r o k e r a g e \ C o l u m n s \ s o l u t i o n _ g r o u p < / K e y > < / D i a g r a m O b j e c t K e y > < D i a g r a m O b j e c t K e y > < K e y > T a b l e s \ B r o k e r a g e \ C o l u m n s \ i n c o m e _ c l a s s < / K e y > < / D i a g r a m O b j e c t K e y > < D i a g r a m O b j e c t K e y > < K e y > T a b l e s \ B r o k e r a g e \ C o l u m n s \ A m o u n t < / K e y > < / D i a g r a m O b j e c t K e y > < D i a g r a m O b j e c t K e y > < K e y > T a b l e s \ B r o k e r a g e \ C o l u m n s \ i n c o m e _ d u e _ d a t e < / K e y > < / D i a g r a m O b j e c t K e y > < D i a g r a m O b j e c t K e y > < K e y > T a b l e s \ B r o k e r a g e \ C o l u m n s \ r e v e n u e _ t r a n s a c t i o n _ t y p e < / K e y > < / D i a g r a m O b j e c t K e y > < D i a g r a m O b j e c t K e y > < K e y > T a b l e s \ B r o k e r a g e \ C o l u m n s \ r e n e w a l _ s t a t u s < / K e y > < / D i a g r a m O b j e c t K e y > < D i a g r a m O b j e c t K e y > < K e y > T a b l e s \ B r o k e r a g e \ C o l u m n s \ l a p s e _ r e a s o n < / K e y > < / D i a g r a m O b j e c t K e y > < D i a g r a m O b j e c t K e y > < K e y > T a b l e s \ B r o k e r a g e \ C o l u m n s \ l a s t _ u p d a t e d _ d a t e < / K e y > < / D i a g r a m O b j e c t K e y > < D i a g r a m O b j e c t K e y > < K e y > T a b l e s \ F e e s < / K e y > < / D i a g r a m O b j e c t K e y > < D i a g r a m O b j e c t K e y > < K e y > T a b l e s \ F e e s \ C o l u m n s \ c l i e n t _ n a m e < / K e y > < / D i a g r a m O b j e c t K e y > < D i a g r a m O b j e c t K e y > < K e y > T a b l e s \ F e e s \ C o l u m n s \ b r a n c h _ n a m e < / K e y > < / D i a g r a m O b j e c t K e y > < D i a g r a m O b j e c t K e y > < K e y > T a b l e s \ F e e s \ C o l u m n s \ s o l u t i o n _ g r o u p < / K e y > < / D i a g r a m O b j e c t K e y > < D i a g r a m O b j e c t K e y > < K e y > T a b l e s \ F e e s \ C o l u m n s \ A c c o u n t   E x e c u t i v e < / K e y > < / D i a g r a m O b j e c t K e y > < D i a g r a m O b j e c t K e y > < K e y > T a b l e s \ F e e s \ C o l u m n s \ i n c o m e _ c l a s s < / K e y > < / D i a g r a m O b j e c t K e y > < D i a g r a m O b j e c t K e y > < K e y > T a b l e s \ F e e s \ C o l u m n s \ A m o u n t < / K e y > < / D i a g r a m O b j e c t K e y > < D i a g r a m O b j e c t K e y > < K e y > T a b l e s \ F e e s \ C o l u m n s \ i n c o m e _ d u e _ d a t e < / K e y > < / D i a g r a m O b j e c t K e y > < D i a g r a m O b j e c t K e y > < K e y > T a b l e s \ F e e s \ C o l u m n s \ r e v e n u e _ t r a n s a c t i o n _ t y p e < / K e y > < / D i a g r a m O b j e c t K e y > < D i a g r a m O b j e c t K e y > < K e y > T a b l e s \ I n d i v i d u a l   B u d g e t < / K e y > < / D i a g r a m O b j e c t K e y > < D i a g r a m O b j e c t K e y > < K e y > T a b l e s \ I n d i v i d u a l   B u d g e t \ C o l u m n s \ B r a n c h < / K e y > < / D i a g r a m O b j e c t K e y > < D i a g r a m O b j e c t K e y > < K e y > T a b l e s \ I n d i v i d u a l   B u d g e t \ C o l u m n s \ E m p l o y e e   N a m e < / K e y > < / D i a g r a m O b j e c t K e y > < D i a g r a m O b j e c t K e y > < K e y > T a b l e s \ I n d i v i d u a l   B u d g e t \ C o l u m n s \ N e w   R o l e 2 < / K e y > < / D i a g r a m O b j e c t K e y > < D i a g r a m O b j e c t K e y > < K e y > T a b l e s \ I n d i v i d u a l   B u d g e t \ C o l u m n s \ N e w   B u d g e t < / K e y > < / D i a g r a m O b j e c t K e y > < D i a g r a m O b j e c t K e y > < K e y > T a b l e s \ I n d i v i d u a l   B u d g e t \ C o l u m n s \ C r o s s   s e l l   b u g d e t < / K e y > < / D i a g r a m O b j e c t K e y > < D i a g r a m O b j e c t K e y > < K e y > T a b l e s \ I n d i v i d u a l   B u d g e t \ C o l u m n s \ R e n e w a l   B u d g e t < / K e y > < / D i a g r a m O b j e c t K e y > < D i a g r a m O b j e c t K e y > < K e y > T a b l e s \ I n d i v i d u a l   B u d g e t \ M e a s u r e s \ S u m   o f   C r o s s   s e l l   b u g d e t < / K e y > < / D i a g r a m O b j e c t K e y > < D i a g r a m O b j e c t K e y > < K e y > T a b l e s \ I n d i v i d u a l   B u d g e t \ S u m   o f   C r o s s   s e l l   b u g d e t \ A d d i t i o n a l   I n f o \ I m p l i c i t   M e a s u r e < / K e y > < / D i a g r a m O b j e c t K e y > < D i a g r a m O b j e c t K e y > < K e y > T a b l e s \ I n d i v i d u a l   B u d g e t \ M e a s u r e s \ S u m   o f   N e w   B u d g e t < / K e y > < / D i a g r a m O b j e c t K e y > < D i a g r a m O b j e c t K e y > < K e y > T a b l e s \ I n d i v i d u a l   B u d g e t \ S u m   o f   N e w   B u d g e t \ A d d i t i o n a l   I n f o \ I m p l i c i t   M e a s u r e < / K e y > < / D i a g r a m O b j e c t K e y > < D i a g r a m O b j e c t K e y > < K e y > T a b l e s \ I n d i v i d u a l   B u d g e t \ M e a s u r e s \ S u m   o f   R e n e w a l   B u d g e t < / K e y > < / D i a g r a m O b j e c t K e y > < D i a g r a m O b j e c t K e y > < K e y > T a b l e s \ I n d i v i d u a l   B u d g e t \ S u m   o f   R e n e w a l   B u d g e t \ A d d i t i o n a l   I n f o \ I m p l i c i t   M e a s u r e < / K e y > < / D i a g r a m O b j e c t K e y > < D i a g r a m O b j e c t K e y > < K e y > T a b l e s \ I n v o i c e < / K e y > < / D i a g r a m O b j e c t K e y > < D i a g r a m O b j e c t K e y > < K e y > T a b l e s \ I n v o i c e \ C o l u m n s \ i n v o i c e _ n u m b e r < / K e y > < / D i a g r a m O b j e c t K e y > < D i a g r a m O b j e c t K e y > < K e y > T a b l e s \ I n v o i c e \ C o l u m n s \ i n v o i c e _ d a t e < / K e y > < / D i a g r a m O b j e c t K e y > < D i a g r a m O b j e c t K e y > < K e y > T a b l e s \ I n v o i c e \ C o l u m n s \ r e v e n u e _ t r a n s a c t i o n _ t y p e < / K e y > < / D i a g r a m O b j e c t K e y > < D i a g r a m O b j e c t K e y > < K e y > T a b l e s \ I n v o i c e \ C o l u m n s \ b r a n c h _ n a m e < / K e y > < / D i a g r a m O b j e c t K e y > < D i a g r a m O b j e c t K e y > < K e y > T a b l e s \ I n v o i c e \ C o l u m n s \ s o l u t i o n _ g r o u p < / K e y > < / D i a g r a m O b j e c t K e y > < D i a g r a m O b j e c t K e y > < K e y > T a b l e s \ I n v o i c e \ C o l u m n s \ A c c o u n t   E x e c u t i v e < / K e y > < / D i a g r a m O b j e c t K e y > < D i a g r a m O b j e c t K e y > < K e y > T a b l e s \ I n v o i c e \ C o l u m n s \ i n c o m e _ c l a s s < / K e y > < / D i a g r a m O b j e c t K e y > < D i a g r a m O b j e c t K e y > < K e y > T a b l e s \ I n v o i c e \ C o l u m n s \ c l i e n t _ n a m e < / K e y > < / D i a g r a m O b j e c t K e y > < D i a g r a m O b j e c t K e y > < K e y > T a b l e s \ I n v o i c e \ C o l u m n s \ p o l i c y _ n u m b e r < / K e y > < / D i a g r a m O b j e c t K e y > < D i a g r a m O b j e c t K e y > < K e y > T a b l e s \ I n v o i c e \ C o l u m n s \ A m o u n t < / K e y > < / D i a g r a m O b j e c t K e y > < D i a g r a m O b j e c t K e y > < K e y > T a b l e s \ I n v o i c e \ C o l u m n s \ i n c o m e _ d u e _ d a t e < / K e y > < / D i a g r a m O b j e c t K e y > < D i a g r a m O b j e c t K e y > < K e y > T a b l e s \ I n v o i c e \ M e a s u r e s \ S u m   o f   A m o u n t   2 < / K e y > < / D i a g r a m O b j e c t K e y > < D i a g r a m O b j e c t K e y > < K e y > T a b l e s \ I n v o i c e \ S u m   o f   A m o u n t   2 \ A d d i t i o n a l   I n f o \ I m p l i c i t   M e a s u r e < / K e y > < / D i a g r a m O b j e c t K e y > < D i a g r a m O b j e c t K e y > < K e y > T a b l e s \ I n v o i c e \ M e a s u r e s \ C o u n t   o f   i n c o m e _ c l a s s < / K e y > < / D i a g r a m O b j e c t K e y > < D i a g r a m O b j e c t K e y > < K e y > T a b l e s \ I n v o i c e \ C o u n t   o f   i n c o m e _ c l a s s \ A d d i t i o n a l   I n f o \ I m p l i c i t   M e a s u r e < / K e y > < / D i a g r a m O b j e c t K e y > < D i a g r a m O b j e c t K e y > < K e y > T a b l e s \ M e e t i n g < / K e y > < / D i a g r a m O b j e c t K e y > < D i a g r a m O b j e c t K e y > < K e y > T a b l e s \ M e e t i n g \ C o l u m n s \ A c c o u n t   E x e c u t i v e < / K e y > < / D i a g r a m O b j e c t K e y > < D i a g r a m O b j e c t K e y > < K e y > T a b l e s \ M e e t i n g \ C o l u m n s \ b r a n c h _ n a m e < / K e y > < / D i a g r a m O b j e c t K e y > < D i a g r a m O b j e c t K e y > < K e y > T a b l e s \ M e e t i n g \ C o l u m n s \ g l o b a l _ a t t e n d e e s < / K e y > < / D i a g r a m O b j e c t K e y > < D i a g r a m O b j e c t K e y > < K e y > T a b l e s \ M e e t i n g \ C o l u m n s \ m e e t i n g _ d a t e < / K e y > < / D i a g r a m O b j e c t K e y > < D i a g r a m O b j e c t K e y > < K e y > T a b l e s \ M e e t i n g \ C o l u m n s \ m e e t i n g _ d a t e   ( Y e a r ) < / K e y > < / D i a g r a m O b j e c t K e y > < D i a g r a m O b j e c t K e y > < K e y > T a b l e s \ M e e t i n g \ C o l u m n s \ m e e t i n g _ d a t e   ( Q u a r t e r ) < / K e y > < / D i a g r a m O b j e c t K e y > < D i a g r a m O b j e c t K e y > < K e y > T a b l e s \ M e e t i n g \ C o l u m n s \ m e e t i n g _ d a t e   ( M o n t h   I n d e x ) < / K e y > < / D i a g r a m O b j e c t K e y > < D i a g r a m O b j e c t K e y > < K e y > T a b l e s \ M e e t i n g \ C o l u m n s \ m e e t i n g _ d a t e   ( M o n t h ) < / K e y > < / D i a g r a m O b j e c t K e y > < D i a g r a m O b j e c t K e y > < K e y > T a b l e s \ M e e t i n g \ M e a s u r e s \ C o u n t   o f   m e e t i n g _ d a t e < / K e y > < / D i a g r a m O b j e c t K e y > < D i a g r a m O b j e c t K e y > < K e y > T a b l e s \ M e e t i n g \ C o u n t   o f   m e e t i n g _ d a t e \ A d d i t i o n a l   I n f o \ I m p l i c i t   M e a s u r e < / K e y > < / D i a g r a m O b j e c t K e y > < D i a g r a m O b j e c t K e y > < K e y > T a b l e s \ O p p u r t u n i t y < / K e y > < / D i a g r a m O b j e c t K e y > < D i a g r a m O b j e c t K e y > < K e y > T a b l e s \ O p p u r t u n i t y \ C o l u m n s \ o p p o r t u n i t y _ n a m e < / K e y > < / D i a g r a m O b j e c t K e y > < D i a g r a m O b j e c t K e y > < K e y > T a b l e s \ O p p u r t u n i t y \ C o l u m n s \ o p p o r t u n i t y _ i d < / K e y > < / D i a g r a m O b j e c t K e y > < D i a g r a m O b j e c t K e y > < K e y > T a b l e s \ O p p u r t u n i t y \ C o l u m n s \ A c c o u n t   E x e c u t i v e < / K e y > < / D i a g r a m O b j e c t K e y > < D i a g r a m O b j e c t K e y > < K e y > T a b l e s \ O p p u r t u n i t y \ C o l u m n s \ p r e m i u m _ a m o u n t < / K e y > < / D i a g r a m O b j e c t K e y > < D i a g r a m O b j e c t K e y > < K e y > T a b l e s \ O p p u r t u n i t y \ C o l u m n s \ r e v e n u e _ a m o u n t < / K e y > < / D i a g r a m O b j e c t K e y > < D i a g r a m O b j e c t K e y > < K e y > T a b l e s \ O p p u r t u n i t y \ C o l u m n s \ c l o s i n g _ d a t e < / K e y > < / D i a g r a m O b j e c t K e y > < D i a g r a m O b j e c t K e y > < K e y > T a b l e s \ O p p u r t u n i t y \ C o l u m n s \ s t a g e < / K e y > < / D i a g r a m O b j e c t K e y > < D i a g r a m O b j e c t K e y > < K e y > T a b l e s \ O p p u r t u n i t y \ C o l u m n s \ b r a n c h < / K e y > < / D i a g r a m O b j e c t K e y > < D i a g r a m O b j e c t K e y > < K e y > T a b l e s \ O p p u r t u n i t y \ C o l u m n s \ s p e c i a l t y < / K e y > < / D i a g r a m O b j e c t K e y > < D i a g r a m O b j e c t K e y > < K e y > T a b l e s \ O p p u r t u n i t y \ C o l u m n s \ p r o d u c t _ g r o u p < / K e y > < / D i a g r a m O b j e c t K e y > < D i a g r a m O b j e c t K e y > < K e y > T a b l e s \ O p p u r t u n i t y \ C o l u m n s \ p r o d u c t _ s u b _ g r o u p < / K e y > < / D i a g r a m O b j e c t K e y > < D i a g r a m O b j e c t K e y > < K e y > T a b l e s \ O p p u r t u n i t y \ C o l u m n s \ r i s k _ d e t a i l s < / K e y > < / D i a g r a m O b j e c t K e y > < D i a g r a m O b j e c t K e y > < K e y > T a b l e s \ P l a c e   A c h i v e m e n t < / K e y > < / D i a g r a m O b j e c t K e y > < D i a g r a m O b j e c t K e y > < K e y > T a b l e s \ P l a c e   A c h i v e m e n t \ C o l u m n s \ c l i e n t _ n a m e < / K e y > < / D i a g r a m O b j e c t K e y > < D i a g r a m O b j e c t K e y > < K e y > T a b l e s \ P l a c e   A c h i v e m e n t \ C o l u m n s \ p o l i c y _ n u m b e r < / K e y > < / D i a g r a m O b j e c t K e y > < D i a g r a m O b j e c t K e y > < K e y > T a b l e s \ P l a c e   A c h i v e m e n t \ C o l u m n s \ p o l i c y _ s t a t u s < / K e y > < / D i a g r a m O b j e c t K e y > < D i a g r a m O b j e c t K e y > < K e y > T a b l e s \ P l a c e   A c h i v e m e n t \ C o l u m n s \ p o l i c y _ s t a r t _ d a t e < / K e y > < / D i a g r a m O b j e c t K e y > < D i a g r a m O b j e c t K e y > < K e y > T a b l e s \ P l a c e   A c h i v e m e n t \ C o l u m n s \ p o l i c y _ e n d _ d a t e < / K e y > < / D i a g r a m O b j e c t K e y > < D i a g r a m O b j e c t K e y > < K e y > T a b l e s \ P l a c e   A c h i v e m e n t \ C o l u m n s \ p r o d u c t _ g r o u p < / K e y > < / D i a g r a m O b j e c t K e y > < D i a g r a m O b j e c t K e y > < K e y > T a b l e s \ P l a c e   A c h i v e m e n t \ C o l u m n s \ A c c o u n t   E x e c u t i v e < / K e y > < / D i a g r a m O b j e c t K e y > < D i a g r a m O b j e c t K e y > < K e y > T a b l e s \ P l a c e   A c h i v e m e n t \ C o l u m n s \ b r a n c h _ n a m e < / K e y > < / D i a g r a m O b j e c t K e y > < D i a g r a m O b j e c t K e y > < K e y > T a b l e s \ P l a c e   A c h i v e m e n t \ C o l u m n s \ s o l u t i o n _ g r o u p < / K e y > < / D i a g r a m O b j e c t K e y > < D i a g r a m O b j e c t K e y > < K e y > T a b l e s \ P l a c e   A c h i v e m e n t \ C o l u m n s \ i n c o m e _ c l a s s < / K e y > < / D i a g r a m O b j e c t K e y > < D i a g r a m O b j e c t K e y > < K e y > T a b l e s \ P l a c e   A c h i v e m e n t \ C o l u m n s \ A m o u n t < / K e y > < / D i a g r a m O b j e c t K e y > < D i a g r a m O b j e c t K e y > < K e y > T a b l e s \ P l a c e   A c h i v e m e n t \ C o l u m n s \ i n c o m e _ d u e _ d a t e < / K e y > < / D i a g r a m O b j e c t K e y > < D i a g r a m O b j e c t K e y > < K e y > T a b l e s \ P l a c e   A c h i v e m e n t \ C o l u m n s \ r e v e n u e _ t r a n s a c t i o n _ t y p e < / K e y > < / D i a g r a m O b j e c t K e y > < D i a g r a m O b j e c t K e y > < K e y > T a b l e s \ P l a c e   A c h i v e m e n t \ C o l u m n s \ r e n e w a l _ s t a t u s < / K e y > < / D i a g r a m O b j e c t K e y > < D i a g r a m O b j e c t K e y > < K e y > T a b l e s \ P l a c e   A c h i v e m e n t \ C o l u m n s \ l a p s e _ r e a s o n < / K e y > < / D i a g r a m O b j e c t K e y > < D i a g r a m O b j e c t K e y > < K e y > T a b l e s \ P l a c e   A c h i v e m e n t \ C o l u m n s \ l a s t _ u p d a t e d _ d a t e < / K e y > < / D i a g r a m O b j e c t K e y > < D i a g r a m O b j e c t K e y > < K e y > T a b l e s \ P l a c e   A c h i v e m e n t \ M e a s u r e s \ S u m   o f   A m o u n t < / K e y > < / D i a g r a m O b j e c t K e y > < D i a g r a m O b j e c t K e y > < K e y > T a b l e s \ P l a c e   A c h i v e m e n t \ S u m   o f   A m o u n t \ A d d i t i o n a l   I n f o \ I m p l i c i t   M e a s u r e < / K e y > < / D i a g r a m O b j e c t K e y > < D i a g r a m O b j e c t K e y > < K e y > R e l a t i o n s h i p s \ & l t ; T a b l e s \ I n v o i c e \ C o l u m n s \ A c c o u n t   E x e c u t i v e & g t ; - & l t ; T a b l e s \ I n d i v i d u a l   B u d g e t \ C o l u m n s \ E m p l o y e e   N a m e & g t ; < / K e y > < / D i a g r a m O b j e c t K e y > < D i a g r a m O b j e c t K e y > < K e y > R e l a t i o n s h i p s \ & l t ; T a b l e s \ I n v o i c e \ C o l u m n s \ A c c o u n t   E x e c u t i v e & g t ; - & l t ; T a b l e s \ I n d i v i d u a l   B u d g e t \ C o l u m n s \ E m p l o y e e   N a m e & g t ; \ F K < / K e y > < / D i a g r a m O b j e c t K e y > < D i a g r a m O b j e c t K e y > < K e y > R e l a t i o n s h i p s \ & l t ; T a b l e s \ I n v o i c e \ C o l u m n s \ A c c o u n t   E x e c u t i v e & g t ; - & l t ; T a b l e s \ I n d i v i d u a l   B u d g e t \ C o l u m n s \ E m p l o y e e   N a m e & g t ; \ P K < / K e y > < / D i a g r a m O b j e c t K e y > < D i a g r a m O b j e c t K e y > < K e y > R e l a t i o n s h i p s \ & l t ; T a b l e s \ I n v o i c e \ C o l u m n s \ A c c o u n t   E x e c u t i v e & g t ; - & l t ; T a b l e s \ I n d i v i d u a l   B u d g e t \ C o l u m n s \ E m p l o y e e   N a m e & g t ; \ C r o s s F i l t e r < / K e y > < / D i a g r a m O b j e c t K e y > < D i a g r a m O b j e c t K e y > < K e y > R e l a t i o n s h i p s \ & l t ; T a b l e s \ M e e t i n g \ C o l u m n s \ A c c o u n t   E x e c u t i v e & g t ; - & l t ; T a b l e s \ I n d i v i d u a l   B u d g e t \ C o l u m n s \ E m p l o y e e   N a m e & g t ; < / K e y > < / D i a g r a m O b j e c t K e y > < D i a g r a m O b j e c t K e y > < K e y > R e l a t i o n s h i p s \ & l t ; T a b l e s \ M e e t i n g \ C o l u m n s \ A c c o u n t   E x e c u t i v e & g t ; - & l t ; T a b l e s \ I n d i v i d u a l   B u d g e t \ C o l u m n s \ E m p l o y e e   N a m e & g t ; \ F K < / K e y > < / D i a g r a m O b j e c t K e y > < D i a g r a m O b j e c t K e y > < K e y > R e l a t i o n s h i p s \ & l t ; T a b l e s \ M e e t i n g \ C o l u m n s \ A c c o u n t   E x e c u t i v e & g t ; - & l t ; T a b l e s \ I n d i v i d u a l   B u d g e t \ C o l u m n s \ E m p l o y e e   N a m e & g t ; \ P K < / K e y > < / D i a g r a m O b j e c t K e y > < D i a g r a m O b j e c t K e y > < K e y > R e l a t i o n s h i p s \ & l t ; T a b l e s \ M e e t i n g \ C o l u m n s \ A c c o u n t   E x e c u t i v e & g t ; - & l t ; T a b l e s \ I n d i v i d u a l   B u d g e t \ C o l u m n s \ E m p l o y e e   N a m e & g t ; \ C r o s s F i l t e r < / K e y > < / D i a g r a m O b j e c t K e y > < D i a g r a m O b j e c t K e y > < K e y > R e l a t i o n s h i p s \ & l t ; T a b l e s \ O p p u r t u n i t y \ C o l u m n s \ A c c o u n t   E x e c u t i v e & g t ; - & l t ; T a b l e s \ I n d i v i d u a l   B u d g e t \ C o l u m n s \ E m p l o y e e   N a m e & g t ; < / K e y > < / D i a g r a m O b j e c t K e y > < D i a g r a m O b j e c t K e y > < K e y > R e l a t i o n s h i p s \ & l t ; T a b l e s \ O p p u r t u n i t y \ C o l u m n s \ A c c o u n t   E x e c u t i v e & g t ; - & l t ; T a b l e s \ I n d i v i d u a l   B u d g e t \ C o l u m n s \ E m p l o y e e   N a m e & g t ; \ F K < / K e y > < / D i a g r a m O b j e c t K e y > < D i a g r a m O b j e c t K e y > < K e y > R e l a t i o n s h i p s \ & l t ; T a b l e s \ O p p u r t u n i t y \ C o l u m n s \ A c c o u n t   E x e c u t i v e & g t ; - & l t ; T a b l e s \ I n d i v i d u a l   B u d g e t \ C o l u m n s \ E m p l o y e e   N a m e & g t ; \ P K < / K e y > < / D i a g r a m O b j e c t K e y > < D i a g r a m O b j e c t K e y > < K e y > R e l a t i o n s h i p s \ & l t ; T a b l e s \ O p p u r t u n i t y \ C o l u m n s \ A c c o u n t   E x e c u t i v e & g t ; - & l t ; T a b l e s \ I n d i v i d u a l   B u d g e t \ C o l u m n s \ E m p l o y e e   N a m e & g t ; \ C r o s s F i l t e r < / K e y > < / D i a g r a m O b j e c t K e y > < D i a g r a m O b j e c t K e y > < K e y > R e l a t i o n s h i p s \ & l t ; T a b l e s \ P l a c e   A c h i v e m e n t \ C o l u m n s \ A c c o u n t   E x e c u t i v e & g t ; - & l t ; T a b l e s \ I n d i v i d u a l   B u d g e t \ C o l u m n s \ E m p l o y e e   N a m e & g t ; < / K e y > < / D i a g r a m O b j e c t K e y > < D i a g r a m O b j e c t K e y > < K e y > R e l a t i o n s h i p s \ & l t ; T a b l e s \ P l a c e   A c h i v e m e n t \ C o l u m n s \ A c c o u n t   E x e c u t i v e & g t ; - & l t ; T a b l e s \ I n d i v i d u a l   B u d g e t \ C o l u m n s \ E m p l o y e e   N a m e & g t ; \ F K < / K e y > < / D i a g r a m O b j e c t K e y > < D i a g r a m O b j e c t K e y > < K e y > R e l a t i o n s h i p s \ & l t ; T a b l e s \ P l a c e   A c h i v e m e n t \ C o l u m n s \ A c c o u n t   E x e c u t i v e & g t ; - & l t ; T a b l e s \ I n d i v i d u a l   B u d g e t \ C o l u m n s \ E m p l o y e e   N a m e & g t ; \ P K < / K e y > < / D i a g r a m O b j e c t K e y > < D i a g r a m O b j e c t K e y > < K e y > R e l a t i o n s h i p s \ & l t ; T a b l e s \ P l a c e   A c h i v e m e n t \ C o l u m n s \ A c c o u n t   E x e c u t i v e & g t ; - & l t ; T a b l e s \ I n d i v i d u a l   B u d g e t \ C o l u m n s \ E m p l o y e e   N a m e & g t ; \ C r o s s F i l t e r < / K e y > < / D i a g r a m O b j e c t K e y > < / A l l K e y s > < S e l e c t e d K e y s > < D i a g r a m O b j e c t K e y > < K e y > T a b l e s \ P l a c e   A c h i v e m e n t 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 T a g s \ T a b l e s \ & l t ; T a b l e s \ B r o k e r a g e & g t ; < / K e y > < / a : K e y > < a : V a l u e   i : t y p e = " D i a g r a m D i s p l a y T a g V i e w S t a t e " > < I s N o t F i l t e r e d O u t > t r u e < / I s N o t F i l t e r e d O u t > < / a : V a l u e > < / a : K e y V a l u e O f D i a g r a m O b j e c t K e y a n y T y p e z b w N T n L X > < a : K e y V a l u e O f D i a g r a m O b j e c t K e y a n y T y p e z b w N T n L X > < a : K e y > < K e y > D y n a m i c   T a g s \ T a b l e s \ & l t ; T a b l e s \ F e e s & g t ; < / K e y > < / a : K e y > < a : V a l u e   i : t y p e = " D i a g r a m D i s p l a y T a g V i e w S t a t e " > < I s N o t F i l t e r e d O u t > t r u e < / I s N o t F i l t e r e d O u t > < / a : V a l u e > < / a : K e y V a l u e O f D i a g r a m O b j e c t K e y a n y T y p e z b w N T n L X > < a : K e y V a l u e O f D i a g r a m O b j e c t K e y a n y T y p e z b w N T n L X > < a : K e y > < K e y > D y n a m i c   T a g s \ T a b l e s \ & l t ; T a b l e s \ I n d i v i d u a l   B u d g e t & g t ; < / K e y > < / a : K e y > < a : V a l u e   i : t y p e = " D i a g r a m D i s p l a y T a g V i e w S t a t e " > < I s N o t F i l t e r e d O u t > t r u e < / I s N o t F i l t e r e d O u t > < / a : V a l u e > < / a : K e y V a l u e O f D i a g r a m O b j e c t K e y a n y T y p e z b w N T n L X > < a : K e y V a l u e O f D i a g r a m O b j e c t K e y a n y T y p e z b w N T n L X > < a : K e y > < K e y > D y n a m i c   T a g s \ T a b l e s \ & l t ; T a b l e s \ I n v o i c e & g t ; < / K e y > < / a : K e y > < a : V a l u e   i : t y p e = " D i a g r a m D i s p l a y T a g V i e w S t a t e " > < I s N o t F i l t e r e d O u t > t r u e < / I s N o t F i l t e r e d O u t > < / a : V a l u e > < / a : K e y V a l u e O f D i a g r a m O b j e c t K e y a n y T y p e z b w N T n L X > < a : K e y V a l u e O f D i a g r a m O b j e c t K e y a n y T y p e z b w N T n L X > < a : K e y > < K e y > D y n a m i c   T a g s \ T a b l e s \ & l t ; T a b l e s \ M e e t i n g & g t ; < / K e y > < / a : K e y > < a : V a l u e   i : t y p e = " D i a g r a m D i s p l a y T a g V i e w S t a t e " > < I s N o t F i l t e r e d O u t > t r u e < / I s N o t F i l t e r e d O u t > < / a : V a l u e > < / a : K e y V a l u e O f D i a g r a m O b j e c t K e y a n y T y p e z b w N T n L X > < a : K e y V a l u e O f D i a g r a m O b j e c t K e y a n y T y p e z b w N T n L X > < a : K e y > < K e y > D y n a m i c   T a g s \ T a b l e s \ & l t ; T a b l e s \ O p p u r t u n i t y & g t ; < / K e y > < / a : K e y > < a : V a l u e   i : t y p e = " D i a g r a m D i s p l a y T a g V i e w S t a t e " > < I s N o t F i l t e r e d O u t > t r u e < / I s N o t F i l t e r e d O u t > < / a : V a l u e > < / a : K e y V a l u e O f D i a g r a m O b j e c t K e y a n y T y p e z b w N T n L X > < a : K e y V a l u e O f D i a g r a m O b j e c t K e y a n y T y p e z b w N T n L X > < a : K e y > < K e y > D y n a m i c   T a g s \ T a b l e s \ & l t ; T a b l e s \ P l a c e   A c h i v e m e n t & g t ; < / K e y > < / a : K e y > < a : V a l u e   i : t y p e = " D i a g r a m D i s p l a y T a g V i e w S t a t e " > < I s N o t F i l t e r e d O u t > t r u e < / I s N o t F i l t e r e d O u t > < / a : V a l u e > < / a : K e y V a l u e O f D i a g r a m O b j e c t K e y a n y T y p e z b w N T n L X > < a : K e y V a l u e O f D i a g r a m O b j e c t K e y a n y T y p e z b w N T n L X > < a : K e y > < K e y > T a b l e s \ B r o k e r a g e < / K e y > < / a : K e y > < a : V a l u e   i : t y p e = " D i a g r a m D i s p l a y N o d e V i e w S t a t e " > < H e i g h t > 2 2 2 . 8 < / H e i g h t > < I s E x p a n d e d > t r u e < / I s E x p a n d e d > < L a y e d O u t > t r u e < / L a y e d O u t > < L e f t > 2 . 0 9 6 1 8 9 4 3 2 3 3 4 1 9 9 4 < / L e f t > < W i d t h > 2 0 0 < / W i d t h > < / a : V a l u e > < / a : K e y V a l u e O f D i a g r a m O b j e c t K e y a n y T y p e z b w N T n L X > < a : K e y V a l u e O f D i a g r a m O b j e c t K e y a n y T y p e z b w N T n L X > < a : K e y > < K e y > T a b l e s \ B r o k e r a g e \ C o l u m n s \ c l i e n t _ n a m e < / K e y > < / a : K e y > < a : V a l u e   i : t y p e = " D i a g r a m D i s p l a y N o d e V i e w S t a t e " > < H e i g h t > 1 5 0 < / H e i g h t > < I s E x p a n d e d > t r u e < / I s E x p a n d e d > < W i d t h > 2 0 0 < / W i d t h > < / a : V a l u e > < / a : K e y V a l u e O f D i a g r a m O b j e c t K e y a n y T y p e z b w N T n L X > < a : K e y V a l u e O f D i a g r a m O b j e c t K e y a n y T y p e z b w N T n L X > < a : K e y > < K e y > T a b l e s \ B r o k e r a g e \ C o l u m n s \ p o l i c y _ n u m b e r < / K e y > < / a : K e y > < a : V a l u e   i : t y p e = " D i a g r a m D i s p l a y N o d e V i e w S t a t e " > < H e i g h t > 1 5 0 < / H e i g h t > < I s E x p a n d e d > t r u e < / I s E x p a n d e d > < W i d t h > 2 0 0 < / W i d t h > < / a : V a l u e > < / a : K e y V a l u e O f D i a g r a m O b j e c t K e y a n y T y p e z b w N T n L X > < a : K e y V a l u e O f D i a g r a m O b j e c t K e y a n y T y p e z b w N T n L X > < a : K e y > < K e y > T a b l e s \ B r o k e r a g e \ C o l u m n s \ p o l i c y _ s t a t u s < / K e y > < / a : K e y > < a : V a l u e   i : t y p e = " D i a g r a m D i s p l a y N o d e V i e w S t a t e " > < H e i g h t > 1 5 0 < / H e i g h t > < I s E x p a n d e d > t r u e < / I s E x p a n d e d > < W i d t h > 2 0 0 < / W i d t h > < / a : V a l u e > < / a : K e y V a l u e O f D i a g r a m O b j e c t K e y a n y T y p e z b w N T n L X > < a : K e y V a l u e O f D i a g r a m O b j e c t K e y a n y T y p e z b w N T n L X > < a : K e y > < K e y > T a b l e s \ B r o k e r a g e \ C o l u m n s \ p o l i c y _ s t a r t _ d a t e < / K e y > < / a : K e y > < a : V a l u e   i : t y p e = " D i a g r a m D i s p l a y N o d e V i e w S t a t e " > < H e i g h t > 1 5 0 < / H e i g h t > < I s E x p a n d e d > t r u e < / I s E x p a n d e d > < W i d t h > 2 0 0 < / W i d t h > < / a : V a l u e > < / a : K e y V a l u e O f D i a g r a m O b j e c t K e y a n y T y p e z b w N T n L X > < a : K e y V a l u e O f D i a g r a m O b j e c t K e y a n y T y p e z b w N T n L X > < a : K e y > < K e y > T a b l e s \ B r o k e r a g e \ C o l u m n s \ p o l i c y _ e n d _ d a t e < / K e y > < / a : K e y > < a : V a l u e   i : t y p e = " D i a g r a m D i s p l a y N o d e V i e w S t a t e " > < H e i g h t > 1 5 0 < / H e i g h t > < I s E x p a n d e d > t r u e < / I s E x p a n d e d > < W i d t h > 2 0 0 < / W i d t h > < / a : V a l u e > < / a : K e y V a l u e O f D i a g r a m O b j e c t K e y a n y T y p e z b w N T n L X > < a : K e y V a l u e O f D i a g r a m O b j e c t K e y a n y T y p e z b w N T n L X > < a : K e y > < K e y > T a b l e s \ B r o k e r a g e \ C o l u m n s \ p r o d u c t _ g r o u p < / K e y > < / a : K e y > < a : V a l u e   i : t y p e = " D i a g r a m D i s p l a y N o d e V i e w S t a t e " > < H e i g h t > 1 5 0 < / H e i g h t > < I s E x p a n d e d > t r u e < / I s E x p a n d e d > < W i d t h > 2 0 0 < / W i d t h > < / a : V a l u e > < / a : K e y V a l u e O f D i a g r a m O b j e c t K e y a n y T y p e z b w N T n L X > < a : K e y V a l u e O f D i a g r a m O b j e c t K e y a n y T y p e z b w N T n L X > < a : K e y > < K e y > T a b l e s \ B r o k e r a g e \ C o l u m n s \ A c c o u n t   E x e c u t i v e < / K e y > < / a : K e y > < a : V a l u e   i : t y p e = " D i a g r a m D i s p l a y N o d e V i e w S t a t e " > < H e i g h t > 1 5 0 < / H e i g h t > < I s E x p a n d e d > t r u e < / I s E x p a n d e d > < W i d t h > 2 0 0 < / W i d t h > < / a : V a l u e > < / a : K e y V a l u e O f D i a g r a m O b j e c t K e y a n y T y p e z b w N T n L X > < a : K e y V a l u e O f D i a g r a m O b j e c t K e y a n y T y p e z b w N T n L X > < a : K e y > < K e y > T a b l e s \ B r o k e r a g e \ C o l u m n s \ b r a n c h _ n a m e < / K e y > < / a : K e y > < a : V a l u e   i : t y p e = " D i a g r a m D i s p l a y N o d e V i e w S t a t e " > < H e i g h t > 1 5 0 < / H e i g h t > < I s E x p a n d e d > t r u e < / I s E x p a n d e d > < W i d t h > 2 0 0 < / W i d t h > < / a : V a l u e > < / a : K e y V a l u e O f D i a g r a m O b j e c t K e y a n y T y p e z b w N T n L X > < a : K e y V a l u e O f D i a g r a m O b j e c t K e y a n y T y p e z b w N T n L X > < a : K e y > < K e y > T a b l e s \ B r o k e r a g e \ C o l u m n s \ s o l u t i o n _ g r o u p < / K e y > < / a : K e y > < a : V a l u e   i : t y p e = " D i a g r a m D i s p l a y N o d e V i e w S t a t e " > < H e i g h t > 1 5 0 < / H e i g h t > < I s E x p a n d e d > t r u e < / I s E x p a n d e d > < W i d t h > 2 0 0 < / W i d t h > < / a : V a l u e > < / a : K e y V a l u e O f D i a g r a m O b j e c t K e y a n y T y p e z b w N T n L X > < a : K e y V a l u e O f D i a g r a m O b j e c t K e y a n y T y p e z b w N T n L X > < a : K e y > < K e y > T a b l e s \ B r o k e r a g e \ C o l u m n s \ i n c o m e _ c l a s s < / K e y > < / a : K e y > < a : V a l u e   i : t y p e = " D i a g r a m D i s p l a y N o d e V i e w S t a t e " > < H e i g h t > 1 5 0 < / H e i g h t > < I s E x p a n d e d > t r u e < / I s E x p a n d e d > < W i d t h > 2 0 0 < / W i d t h > < / a : V a l u e > < / a : K e y V a l u e O f D i a g r a m O b j e c t K e y a n y T y p e z b w N T n L X > < a : K e y V a l u e O f D i a g r a m O b j e c t K e y a n y T y p e z b w N T n L X > < a : K e y > < K e y > T a b l e s \ B r o k e r a g e \ C o l u m n s \ A m o u n t < / K e y > < / a : K e y > < a : V a l u e   i : t y p e = " D i a g r a m D i s p l a y N o d e V i e w S t a t e " > < H e i g h t > 1 5 0 < / H e i g h t > < I s E x p a n d e d > t r u e < / I s E x p a n d e d > < W i d t h > 2 0 0 < / W i d t h > < / a : V a l u e > < / a : K e y V a l u e O f D i a g r a m O b j e c t K e y a n y T y p e z b w N T n L X > < a : K e y V a l u e O f D i a g r a m O b j e c t K e y a n y T y p e z b w N T n L X > < a : K e y > < K e y > T a b l e s \ B r o k e r a g e \ C o l u m n s \ i n c o m e _ d u e _ d a t e < / K e y > < / a : K e y > < a : V a l u e   i : t y p e = " D i a g r a m D i s p l a y N o d e V i e w S t a t e " > < H e i g h t > 1 5 0 < / H e i g h t > < I s E x p a n d e d > t r u e < / I s E x p a n d e d > < W i d t h > 2 0 0 < / W i d t h > < / a : V a l u e > < / a : K e y V a l u e O f D i a g r a m O b j e c t K e y a n y T y p e z b w N T n L X > < a : K e y V a l u e O f D i a g r a m O b j e c t K e y a n y T y p e z b w N T n L X > < a : K e y > < K e y > T a b l e s \ B r o k e r a g e \ C o l u m n s \ r e v e n u e _ t r a n s a c t i o n _ t y p e < / K e y > < / a : K e y > < a : V a l u e   i : t y p e = " D i a g r a m D i s p l a y N o d e V i e w S t a t e " > < H e i g h t > 1 5 0 < / H e i g h t > < I s E x p a n d e d > t r u e < / I s E x p a n d e d > < W i d t h > 2 0 0 < / W i d t h > < / a : V a l u e > < / a : K e y V a l u e O f D i a g r a m O b j e c t K e y a n y T y p e z b w N T n L X > < a : K e y V a l u e O f D i a g r a m O b j e c t K e y a n y T y p e z b w N T n L X > < a : K e y > < K e y > T a b l e s \ B r o k e r a g e \ C o l u m n s \ r e n e w a l _ s t a t u s < / K e y > < / a : K e y > < a : V a l u e   i : t y p e = " D i a g r a m D i s p l a y N o d e V i e w S t a t e " > < H e i g h t > 1 5 0 < / H e i g h t > < I s E x p a n d e d > t r u e < / I s E x p a n d e d > < W i d t h > 2 0 0 < / W i d t h > < / a : V a l u e > < / a : K e y V a l u e O f D i a g r a m O b j e c t K e y a n y T y p e z b w N T n L X > < a : K e y V a l u e O f D i a g r a m O b j e c t K e y a n y T y p e z b w N T n L X > < a : K e y > < K e y > T a b l e s \ B r o k e r a g e \ C o l u m n s \ l a p s e _ r e a s o n < / K e y > < / a : K e y > < a : V a l u e   i : t y p e = " D i a g r a m D i s p l a y N o d e V i e w S t a t e " > < H e i g h t > 1 5 0 < / H e i g h t > < I s E x p a n d e d > t r u e < / I s E x p a n d e d > < W i d t h > 2 0 0 < / W i d t h > < / a : V a l u e > < / a : K e y V a l u e O f D i a g r a m O b j e c t K e y a n y T y p e z b w N T n L X > < a : K e y V a l u e O f D i a g r a m O b j e c t K e y a n y T y p e z b w N T n L X > < a : K e y > < K e y > T a b l e s \ B r o k e r a g e \ C o l u m n s \ l a s t _ u p d a t e d _ d a t e < / K e y > < / a : K e y > < a : V a l u e   i : t y p e = " D i a g r a m D i s p l a y N o d e V i e w S t a t e " > < H e i g h t > 1 5 0 < / H e i g h t > < I s E x p a n d e d > t r u e < / I s E x p a n d e d > < W i d t h > 2 0 0 < / W i d t h > < / a : V a l u e > < / a : K e y V a l u e O f D i a g r a m O b j e c t K e y a n y T y p e z b w N T n L X > < a : K e y V a l u e O f D i a g r a m O b j e c t K e y a n y T y p e z b w N T n L X > < a : K e y > < K e y > T a b l e s \ F e e s < / K e y > < / a : K e y > < a : V a l u e   i : t y p e = " D i a g r a m D i s p l a y N o d e V i e w S t a t e " > < H e i g h t > 2 3 7 . 2 0 0 0 0 0 0 0 0 0 0 0 0 5 < / H e i g h t > < I s E x p a n d e d > t r u e < / I s E x p a n d e d > < L a y e d O u t > t r u e < / L a y e d O u t > < T a b I n d e x > 4 < / T a b I n d e x > < T o p > 3 2 8 . 8 0 0 0 0 0 0 0 0 0 0 0 0 7 < / T o p > < W i d t h > 2 0 0 < / W i d t h > < / a : V a l u e > < / a : K e y V a l u e O f D i a g r a m O b j e c t K e y a n y T y p e z b w N T n L X > < a : K e y V a l u e O f D i a g r a m O b j e c t K e y a n y T y p e z b w N T n L X > < a : K e y > < K e y > T a b l e s \ F e e s \ C o l u m n s \ c l i e n t _ n a m e < / K e y > < / a : K e y > < a : V a l u e   i : t y p e = " D i a g r a m D i s p l a y N o d e V i e w S t a t e " > < H e i g h t > 1 5 0 < / H e i g h t > < I s E x p a n d e d > t r u e < / I s E x p a n d e d > < W i d t h > 2 0 0 < / W i d t h > < / a : V a l u e > < / a : K e y V a l u e O f D i a g r a m O b j e c t K e y a n y T y p e z b w N T n L X > < a : K e y V a l u e O f D i a g r a m O b j e c t K e y a n y T y p e z b w N T n L X > < a : K e y > < K e y > T a b l e s \ F e e s \ C o l u m n s \ b r a n c h _ n a m e < / K e y > < / a : K e y > < a : V a l u e   i : t y p e = " D i a g r a m D i s p l a y N o d e V i e w S t a t e " > < H e i g h t > 1 5 0 < / H e i g h t > < I s E x p a n d e d > t r u e < / I s E x p a n d e d > < W i d t h > 2 0 0 < / W i d t h > < / a : V a l u e > < / a : K e y V a l u e O f D i a g r a m O b j e c t K e y a n y T y p e z b w N T n L X > < a : K e y V a l u e O f D i a g r a m O b j e c t K e y a n y T y p e z b w N T n L X > < a : K e y > < K e y > T a b l e s \ F e e s \ C o l u m n s \ s o l u t i o n _ g r o u p < / K e y > < / a : K e y > < a : V a l u e   i : t y p e = " D i a g r a m D i s p l a y N o d e V i e w S t a t e " > < H e i g h t > 1 5 0 < / H e i g h t > < I s E x p a n d e d > t r u e < / I s E x p a n d e d > < W i d t h > 2 0 0 < / W i d t h > < / a : V a l u e > < / a : K e y V a l u e O f D i a g r a m O b j e c t K e y a n y T y p e z b w N T n L X > < a : K e y V a l u e O f D i a g r a m O b j e c t K e y a n y T y p e z b w N T n L X > < a : K e y > < K e y > T a b l e s \ F e e s \ C o l u m n s \ A c c o u n t   E x e c u t i v e < / K e y > < / a : K e y > < a : V a l u e   i : t y p e = " D i a g r a m D i s p l a y N o d e V i e w S t a t e " > < H e i g h t > 1 5 0 < / H e i g h t > < I s E x p a n d e d > t r u e < / I s E x p a n d e d > < W i d t h > 2 0 0 < / W i d t h > < / a : V a l u e > < / a : K e y V a l u e O f D i a g r a m O b j e c t K e y a n y T y p e z b w N T n L X > < a : K e y V a l u e O f D i a g r a m O b j e c t K e y a n y T y p e z b w N T n L X > < a : K e y > < K e y > T a b l e s \ F e e s \ C o l u m n s \ i n c o m e _ c l a s s < / K e y > < / a : K e y > < a : V a l u e   i : t y p e = " D i a g r a m D i s p l a y N o d e V i e w S t a t e " > < H e i g h t > 1 5 0 < / H e i g h t > < I s E x p a n d e d > t r u e < / I s E x p a n d e d > < W i d t h > 2 0 0 < / W i d t h > < / a : V a l u e > < / a : K e y V a l u e O f D i a g r a m O b j e c t K e y a n y T y p e z b w N T n L X > < a : K e y V a l u e O f D i a g r a m O b j e c t K e y a n y T y p e z b w N T n L X > < a : K e y > < K e y > T a b l e s \ F e e s \ C o l u m n s \ A m o u n t < / K e y > < / a : K e y > < a : V a l u e   i : t y p e = " D i a g r a m D i s p l a y N o d e V i e w S t a t e " > < H e i g h t > 1 5 0 < / H e i g h t > < I s E x p a n d e d > t r u e < / I s E x p a n d e d > < W i d t h > 2 0 0 < / W i d t h > < / a : V a l u e > < / a : K e y V a l u e O f D i a g r a m O b j e c t K e y a n y T y p e z b w N T n L X > < a : K e y V a l u e O f D i a g r a m O b j e c t K e y a n y T y p e z b w N T n L X > < a : K e y > < K e y > T a b l e s \ F e e s \ C o l u m n s \ i n c o m e _ d u e _ d a t e < / K e y > < / a : K e y > < a : V a l u e   i : t y p e = " D i a g r a m D i s p l a y N o d e V i e w S t a t e " > < H e i g h t > 1 5 0 < / H e i g h t > < I s E x p a n d e d > t r u e < / I s E x p a n d e d > < W i d t h > 2 0 0 < / W i d t h > < / a : V a l u e > < / a : K e y V a l u e O f D i a g r a m O b j e c t K e y a n y T y p e z b w N T n L X > < a : K e y V a l u e O f D i a g r a m O b j e c t K e y a n y T y p e z b w N T n L X > < a : K e y > < K e y > T a b l e s \ F e e s \ C o l u m n s \ r e v e n u e _ t r a n s a c t i o n _ t y p e < / K e y > < / a : K e y > < a : V a l u e   i : t y p e = " D i a g r a m D i s p l a y N o d e V i e w S t a t e " > < H e i g h t > 1 5 0 < / H e i g h t > < I s E x p a n d e d > t r u e < / I s E x p a n d e d > < W i d t h > 2 0 0 < / W i d t h > < / a : V a l u e > < / a : K e y V a l u e O f D i a g r a m O b j e c t K e y a n y T y p e z b w N T n L X > < a : K e y V a l u e O f D i a g r a m O b j e c t K e y a n y T y p e z b w N T n L X > < a : K e y > < K e y > T a b l e s \ I n d i v i d u a l   B u d g e t < / K e y > < / a : K e y > < a : V a l u e   i : t y p e = " D i a g r a m D i s p l a y N o d e V i e w S t a t e " > < H e i g h t > 1 8 3 . 6 < / H e i g h t > < I s E x p a n d e d > t r u e < / I s E x p a n d e d > < L a y e d O u t > t r u e < / L a y e d O u t > < L e f t > 3 7 2 . 3 0 3 8 1 0 5 6 7 6 6 5 7 8 < / L e f t > < S c r o l l V e r t i c a l O f f s e t > 6 < / S c r o l l V e r t i c a l O f f s e t > < T a b I n d e x > 1 < / T a b I n d e x > < W i d t h > 2 0 0 < / W i d t h > < / a : V a l u e > < / a : K e y V a l u e O f D i a g r a m O b j e c t K e y a n y T y p e z b w N T n L X > < a : K e y V a l u e O f D i a g r a m O b j e c t K e y a n y T y p e z b w N T n L X > < a : K e y > < K e y > T a b l e s \ I n d i v i d u a l   B u d g e t \ C o l u m n s \ B r a n c h < / K e y > < / a : K e y > < a : V a l u e   i : t y p e = " D i a g r a m D i s p l a y N o d e V i e w S t a t e " > < H e i g h t > 1 5 0 < / H e i g h t > < I s E x p a n d e d > t r u e < / I s E x p a n d e d > < W i d t h > 2 0 0 < / W i d t h > < / a : V a l u e > < / a : K e y V a l u e O f D i a g r a m O b j e c t K e y a n y T y p e z b w N T n L X > < a : K e y V a l u e O f D i a g r a m O b j e c t K e y a n y T y p e z b w N T n L X > < a : K e y > < K e y > T a b l e s \ I n d i v i d u a l   B u d g e t \ C o l u m n s \ E m p l o y e e   N a m e < / K e y > < / a : K e y > < a : V a l u e   i : t y p e = " D i a g r a m D i s p l a y N o d e V i e w S t a t e " > < H e i g h t > 1 5 0 < / H e i g h t > < I s E x p a n d e d > t r u e < / I s E x p a n d e d > < W i d t h > 2 0 0 < / W i d t h > < / a : V a l u e > < / a : K e y V a l u e O f D i a g r a m O b j e c t K e y a n y T y p e z b w N T n L X > < a : K e y V a l u e O f D i a g r a m O b j e c t K e y a n y T y p e z b w N T n L X > < a : K e y > < K e y > T a b l e s \ I n d i v i d u a l   B u d g e t \ C o l u m n s \ N e w   R o l e 2 < / K e y > < / a : K e y > < a : V a l u e   i : t y p e = " D i a g r a m D i s p l a y N o d e V i e w S t a t e " > < H e i g h t > 1 5 0 < / H e i g h t > < I s E x p a n d e d > t r u e < / I s E x p a n d e d > < W i d t h > 2 0 0 < / W i d t h > < / a : V a l u e > < / a : K e y V a l u e O f D i a g r a m O b j e c t K e y a n y T y p e z b w N T n L X > < a : K e y V a l u e O f D i a g r a m O b j e c t K e y a n y T y p e z b w N T n L X > < a : K e y > < K e y > T a b l e s \ I n d i v i d u a l   B u d g e t \ C o l u m n s \ N e w   B u d g e t < / K e y > < / a : K e y > < a : V a l u e   i : t y p e = " D i a g r a m D i s p l a y N o d e V i e w S t a t e " > < H e i g h t > 1 5 0 < / H e i g h t > < I s E x p a n d e d > t r u e < / I s E x p a n d e d > < W i d t h > 2 0 0 < / W i d t h > < / a : V a l u e > < / a : K e y V a l u e O f D i a g r a m O b j e c t K e y a n y T y p e z b w N T n L X > < a : K e y V a l u e O f D i a g r a m O b j e c t K e y a n y T y p e z b w N T n L X > < a : K e y > < K e y > T a b l e s \ I n d i v i d u a l   B u d g e t \ C o l u m n s \ C r o s s   s e l l   b u g d e t < / K e y > < / a : K e y > < a : V a l u e   i : t y p e = " D i a g r a m D i s p l a y N o d e V i e w S t a t e " > < H e i g h t > 1 5 0 < / H e i g h t > < I s E x p a n d e d > t r u e < / I s E x p a n d e d > < W i d t h > 2 0 0 < / W i d t h > < / a : V a l u e > < / a : K e y V a l u e O f D i a g r a m O b j e c t K e y a n y T y p e z b w N T n L X > < a : K e y V a l u e O f D i a g r a m O b j e c t K e y a n y T y p e z b w N T n L X > < a : K e y > < K e y > T a b l e s \ I n d i v i d u a l   B u d g e t \ C o l u m n s \ R e n e w a l   B u d g e t < / K e y > < / a : K e y > < a : V a l u e   i : t y p e = " D i a g r a m D i s p l a y N o d e V i e w S t a t e " > < H e i g h t > 1 5 0 < / H e i g h t > < I s E x p a n d e d > t r u e < / I s E x p a n d e d > < W i d t h > 2 0 0 < / W i d t h > < / a : V a l u e > < / a : K e y V a l u e O f D i a g r a m O b j e c t K e y a n y T y p e z b w N T n L X > < a : K e y V a l u e O f D i a g r a m O b j e c t K e y a n y T y p e z b w N T n L X > < a : K e y > < K e y > T a b l e s \ I n d i v i d u a l   B u d g e t \ M e a s u r e s \ S u m   o f   C r o s s   s e l l   b u g d e t < / K e y > < / a : K e y > < a : V a l u e   i : t y p e = " D i a g r a m D i s p l a y N o d e V i e w S t a t e " > < H e i g h t > 1 5 0 < / H e i g h t > < I s E x p a n d e d > t r u e < / I s E x p a n d e d > < W i d t h > 2 0 0 < / W i d t h > < / a : V a l u e > < / a : K e y V a l u e O f D i a g r a m O b j e c t K e y a n y T y p e z b w N T n L X > < a : K e y V a l u e O f D i a g r a m O b j e c t K e y a n y T y p e z b w N T n L X > < a : K e y > < K e y > T a b l e s \ I n d i v i d u a l   B u d g e t \ S u m   o f   C r o s s   s e l l   b u g d e t \ A d d i t i o n a l   I n f o \ I m p l i c i t   M e a s u r e < / K e y > < / a : K e y > < a : V a l u e   i : t y p e = " D i a g r a m D i s p l a y V i e w S t a t e I D i a g r a m T a g A d d i t i o n a l I n f o " / > < / a : K e y V a l u e O f D i a g r a m O b j e c t K e y a n y T y p e z b w N T n L X > < a : K e y V a l u e O f D i a g r a m O b j e c t K e y a n y T y p e z b w N T n L X > < a : K e y > < K e y > T a b l e s \ I n d i v i d u a l   B u d g e t \ M e a s u r e s \ S u m   o f   N e w   B u d g e t < / K e y > < / a : K e y > < a : V a l u e   i : t y p e = " D i a g r a m D i s p l a y N o d e V i e w S t a t e " > < H e i g h t > 1 5 0 < / H e i g h t > < I s E x p a n d e d > t r u e < / I s E x p a n d e d > < W i d t h > 2 0 0 < / W i d t h > < / a : V a l u e > < / a : K e y V a l u e O f D i a g r a m O b j e c t K e y a n y T y p e z b w N T n L X > < a : K e y V a l u e O f D i a g r a m O b j e c t K e y a n y T y p e z b w N T n L X > < a : K e y > < K e y > T a b l e s \ I n d i v i d u a l   B u d g e t \ S u m   o f   N e w   B u d g e t \ A d d i t i o n a l   I n f o \ I m p l i c i t   M e a s u r e < / K e y > < / a : K e y > < a : V a l u e   i : t y p e = " D i a g r a m D i s p l a y V i e w S t a t e I D i a g r a m T a g A d d i t i o n a l I n f o " / > < / a : K e y V a l u e O f D i a g r a m O b j e c t K e y a n y T y p e z b w N T n L X > < a : K e y V a l u e O f D i a g r a m O b j e c t K e y a n y T y p e z b w N T n L X > < a : K e y > < K e y > T a b l e s \ I n d i v i d u a l   B u d g e t \ M e a s u r e s \ S u m   o f   R e n e w a l   B u d g e t < / K e y > < / a : K e y > < a : V a l u e   i : t y p e = " D i a g r a m D i s p l a y N o d e V i e w S t a t e " > < H e i g h t > 1 5 0 < / H e i g h t > < I s E x p a n d e d > t r u e < / I s E x p a n d e d > < W i d t h > 2 0 0 < / W i d t h > < / a : V a l u e > < / a : K e y V a l u e O f D i a g r a m O b j e c t K e y a n y T y p e z b w N T n L X > < a : K e y V a l u e O f D i a g r a m O b j e c t K e y a n y T y p e z b w N T n L X > < a : K e y > < K e y > T a b l e s \ I n d i v i d u a l   B u d g e t \ S u m   o f   R e n e w a l   B u d g e t \ A d d i t i o n a l   I n f o \ I m p l i c i t   M e a s u r e < / K e y > < / a : K e y > < a : V a l u e   i : t y p e = " D i a g r a m D i s p l a y V i e w S t a t e I D i a g r a m T a g A d d i t i o n a l I n f o " / > < / a : K e y V a l u e O f D i a g r a m O b j e c t K e y a n y T y p e z b w N T n L X > < a : K e y V a l u e O f D i a g r a m O b j e c t K e y a n y T y p e z b w N T n L X > < a : K e y > < K e y > T a b l e s \ I n v o i c e < / K e y > < / a : K e y > < a : V a l u e   i : t y p e = " D i a g r a m D i s p l a y N o d e V i e w S t a t e " > < H e i g h t > 2 5 4 . 7 9 9 9 9 9 9 9 9 9 9 9 9 5 < / H e i g h t > < I s E x p a n d e d > t r u e < / I s E x p a n d e d > < L a y e d O u t > t r u e < / L a y e d O u t > < L e f t > 3 7 6 . 6 0 7 6 2 1 1 3 5 3 3 1 5 6 < / L e f t > < S c r o l l V e r t i c a l O f f s e t > 5 4 < / S c r o l l V e r t i c a l O f f s e t > < T a b I n d e x > 5 < / T a b I n d e x > < T o p > 3 1 9 . 6 < / T o p > < W i d t h > 2 0 0 < / W i d t h > < / a : V a l u e > < / a : K e y V a l u e O f D i a g r a m O b j e c t K e y a n y T y p e z b w N T n L X > < a : K e y V a l u e O f D i a g r a m O b j e c t K e y a n y T y p e z b w N T n L X > < a : K e y > < K e y > T a b l e s \ I n v o i c e \ C o l u m n s \ i n v o i c e _ n u m b e r < / K e y > < / a : K e y > < a : V a l u e   i : t y p e = " D i a g r a m D i s p l a y N o d e V i e w S t a t e " > < H e i g h t > 1 5 0 < / H e i g h t > < I s E x p a n d e d > t r u e < / I s E x p a n d e d > < W i d t h > 2 0 0 < / W i d t h > < / a : V a l u e > < / a : K e y V a l u e O f D i a g r a m O b j e c t K e y a n y T y p e z b w N T n L X > < a : K e y V a l u e O f D i a g r a m O b j e c t K e y a n y T y p e z b w N T n L X > < a : K e y > < K e y > T a b l e s \ I n v o i c e \ C o l u m n s \ i n v o i c e _ d a t e < / K e y > < / a : K e y > < a : V a l u e   i : t y p e = " D i a g r a m D i s p l a y N o d e V i e w S t a t e " > < H e i g h t > 1 5 0 < / H e i g h t > < I s E x p a n d e d > t r u e < / I s E x p a n d e d > < W i d t h > 2 0 0 < / W i d t h > < / a : V a l u e > < / a : K e y V a l u e O f D i a g r a m O b j e c t K e y a n y T y p e z b w N T n L X > < a : K e y V a l u e O f D i a g r a m O b j e c t K e y a n y T y p e z b w N T n L X > < a : K e y > < K e y > T a b l e s \ I n v o i c e \ C o l u m n s \ r e v e n u e _ t r a n s a c t i o n _ t y p e < / K e y > < / a : K e y > < a : V a l u e   i : t y p e = " D i a g r a m D i s p l a y N o d e V i e w S t a t e " > < H e i g h t > 1 5 0 < / H e i g h t > < I s E x p a n d e d > t r u e < / I s E x p a n d e d > < W i d t h > 2 0 0 < / W i d t h > < / a : V a l u e > < / a : K e y V a l u e O f D i a g r a m O b j e c t K e y a n y T y p e z b w N T n L X > < a : K e y V a l u e O f D i a g r a m O b j e c t K e y a n y T y p e z b w N T n L X > < a : K e y > < K e y > T a b l e s \ I n v o i c e \ C o l u m n s \ b r a n c h _ n a m e < / K e y > < / a : K e y > < a : V a l u e   i : t y p e = " D i a g r a m D i s p l a y N o d e V i e w S t a t e " > < H e i g h t > 1 5 0 < / H e i g h t > < I s E x p a n d e d > t r u e < / I s E x p a n d e d > < W i d t h > 2 0 0 < / W i d t h > < / a : V a l u e > < / a : K e y V a l u e O f D i a g r a m O b j e c t K e y a n y T y p e z b w N T n L X > < a : K e y V a l u e O f D i a g r a m O b j e c t K e y a n y T y p e z b w N T n L X > < a : K e y > < K e y > T a b l e s \ I n v o i c e \ C o l u m n s \ s o l u t i o n _ g r o u p < / K e y > < / a : K e y > < a : V a l u e   i : t y p e = " D i a g r a m D i s p l a y N o d e V i e w S t a t e " > < H e i g h t > 1 5 0 < / H e i g h t > < I s E x p a n d e d > t r u e < / I s E x p a n d e d > < W i d t h > 2 0 0 < / W i d t h > < / a : V a l u e > < / a : K e y V a l u e O f D i a g r a m O b j e c t K e y a n y T y p e z b w N T n L X > < a : K e y V a l u e O f D i a g r a m O b j e c t K e y a n y T y p e z b w N T n L X > < a : K e y > < K e y > T a b l e s \ I n v o i c e \ C o l u m n s \ A c c o u n t   E x e c u t i v e < / K e y > < / a : K e y > < a : V a l u e   i : t y p e = " D i a g r a m D i s p l a y N o d e V i e w S t a t e " > < H e i g h t > 1 5 0 < / H e i g h t > < I s E x p a n d e d > t r u e < / I s E x p a n d e d > < W i d t h > 2 0 0 < / W i d t h > < / a : V a l u e > < / a : K e y V a l u e O f D i a g r a m O b j e c t K e y a n y T y p e z b w N T n L X > < a : K e y V a l u e O f D i a g r a m O b j e c t K e y a n y T y p e z b w N T n L X > < a : K e y > < K e y > T a b l e s \ I n v o i c e \ C o l u m n s \ i n c o m e _ c l a s s < / K e y > < / a : K e y > < a : V a l u e   i : t y p e = " D i a g r a m D i s p l a y N o d e V i e w S t a t e " > < H e i g h t > 1 5 0 < / H e i g h t > < I s E x p a n d e d > t r u e < / I s E x p a n d e d > < W i d t h > 2 0 0 < / W i d t h > < / a : V a l u e > < / a : K e y V a l u e O f D i a g r a m O b j e c t K e y a n y T y p e z b w N T n L X > < a : K e y V a l u e O f D i a g r a m O b j e c t K e y a n y T y p e z b w N T n L X > < a : K e y > < K e y > T a b l e s \ I n v o i c e \ C o l u m n s \ c l i e n t _ n a m e < / K e y > < / a : K e y > < a : V a l u e   i : t y p e = " D i a g r a m D i s p l a y N o d e V i e w S t a t e " > < H e i g h t > 1 5 0 < / H e i g h t > < I s E x p a n d e d > t r u e < / I s E x p a n d e d > < W i d t h > 2 0 0 < / W i d t h > < / a : V a l u e > < / a : K e y V a l u e O f D i a g r a m O b j e c t K e y a n y T y p e z b w N T n L X > < a : K e y V a l u e O f D i a g r a m O b j e c t K e y a n y T y p e z b w N T n L X > < a : K e y > < K e y > T a b l e s \ I n v o i c e \ C o l u m n s \ p o l i c y _ n u m b e r < / K e y > < / a : K e y > < a : V a l u e   i : t y p e = " D i a g r a m D i s p l a y N o d e V i e w S t a t e " > < H e i g h t > 1 5 0 < / H e i g h t > < I s E x p a n d e d > t r u e < / I s E x p a n d e d > < W i d t h > 2 0 0 < / W i d t h > < / a : V a l u e > < / a : K e y V a l u e O f D i a g r a m O b j e c t K e y a n y T y p e z b w N T n L X > < a : K e y V a l u e O f D i a g r a m O b j e c t K e y a n y T y p e z b w N T n L X > < a : K e y > < K e y > T a b l e s \ I n v o i c e \ C o l u m n s \ A m o u n t < / K e y > < / a : K e y > < a : V a l u e   i : t y p e = " D i a g r a m D i s p l a y N o d e V i e w S t a t e " > < H e i g h t > 1 5 0 < / H e i g h t > < I s E x p a n d e d > t r u e < / I s E x p a n d e d > < W i d t h > 2 0 0 < / W i d t h > < / a : V a l u e > < / a : K e y V a l u e O f D i a g r a m O b j e c t K e y a n y T y p e z b w N T n L X > < a : K e y V a l u e O f D i a g r a m O b j e c t K e y a n y T y p e z b w N T n L X > < a : K e y > < K e y > T a b l e s \ I n v o i c e \ C o l u m n s \ i n c o m e _ d u e _ d a t e < / K e y > < / a : K e y > < a : V a l u e   i : t y p e = " D i a g r a m D i s p l a y N o d e V i e w S t a t e " > < H e i g h t > 1 5 0 < / H e i g h t > < I s E x p a n d e d > t r u e < / I s E x p a n d e d > < W i d t h > 2 0 0 < / W i d t h > < / a : V a l u e > < / a : K e y V a l u e O f D i a g r a m O b j e c t K e y a n y T y p e z b w N T n L X > < a : K e y V a l u e O f D i a g r a m O b j e c t K e y a n y T y p e z b w N T n L X > < a : K e y > < K e y > T a b l e s \ I n v o i c e \ M e a s u r e s \ S u m   o f   A m o u n t   2 < / K e y > < / a : K e y > < a : V a l u e   i : t y p e = " D i a g r a m D i s p l a y N o d e V i e w S t a t e " > < H e i g h t > 1 5 0 < / H e i g h t > < I s E x p a n d e d > t r u e < / I s E x p a n d e d > < W i d t h > 2 0 0 < / W i d t h > < / a : V a l u e > < / a : K e y V a l u e O f D i a g r a m O b j e c t K e y a n y T y p e z b w N T n L X > < a : K e y V a l u e O f D i a g r a m O b j e c t K e y a n y T y p e z b w N T n L X > < a : K e y > < K e y > T a b l e s \ I n v o i c e \ S u m   o f   A m o u n t   2 \ A d d i t i o n a l   I n f o \ I m p l i c i t   M e a s u r e < / K e y > < / a : K e y > < a : V a l u e   i : t y p e = " D i a g r a m D i s p l a y V i e w S t a t e I D i a g r a m T a g A d d i t i o n a l I n f o " / > < / a : K e y V a l u e O f D i a g r a m O b j e c t K e y a n y T y p e z b w N T n L X > < a : K e y V a l u e O f D i a g r a m O b j e c t K e y a n y T y p e z b w N T n L X > < a : K e y > < K e y > T a b l e s \ I n v o i c e \ M e a s u r e s \ C o u n t   o f   i n c o m e _ c l a s s < / K e y > < / a : K e y > < a : V a l u e   i : t y p e = " D i a g r a m D i s p l a y N o d e V i e w S t a t e " > < H e i g h t > 1 5 0 < / H e i g h t > < I s E x p a n d e d > t r u e < / I s E x p a n d e d > < W i d t h > 2 0 0 < / W i d t h > < / a : V a l u e > < / a : K e y V a l u e O f D i a g r a m O b j e c t K e y a n y T y p e z b w N T n L X > < a : K e y V a l u e O f D i a g r a m O b j e c t K e y a n y T y p e z b w N T n L X > < a : K e y > < K e y > T a b l e s \ I n v o i c e \ C o u n t   o f   i n c o m e _ c l a s s \ A d d i t i o n a l   I n f o \ I m p l i c i t   M e a s u r e < / K e y > < / a : K e y > < a : V a l u e   i : t y p e = " D i a g r a m D i s p l a y V i e w S t a t e I D i a g r a m T a g A d d i t i o n a l I n f o " / > < / a : K e y V a l u e O f D i a g r a m O b j e c t K e y a n y T y p e z b w N T n L X > < a : K e y V a l u e O f D i a g r a m O b j e c t K e y a n y T y p e z b w N T n L X > < a : K e y > < K e y > T a b l e s \ M e e t i n g < / K e y > < / a : K e y > < a : V a l u e   i : t y p e = " D i a g r a m D i s p l a y N o d e V i e w S t a t e " > < H e i g h t > 1 4 0 . 3 9 9 9 9 9 9 9 9 9 9 9 9 8 < / H e i g h t > < I s E x p a n d e d > t r u e < / I s E x p a n d e d > < L a y e d O u t > t r u e < / L a y e d O u t > < L e f t > 7 8 9 . 3 1 1 4 3 1 7 0 2 9 9 7 3 1 < / L e f t > < T a b I n d e x > 2 < / T a b I n d e x > < T o p > 1 . 5 9 9 9 9 9 9 9 9 9 9 9 9 9 4 3 < / T o p > < W i d t h > 2 0 0 < / W i d t h > < / a : V a l u e > < / a : K e y V a l u e O f D i a g r a m O b j e c t K e y a n y T y p e z b w N T n L X > < a : K e y V a l u e O f D i a g r a m O b j e c t K e y a n y T y p e z b w N T n L X > < a : K e y > < K e y > T a b l e s \ M e e t i n g \ C o l u m n s \ A c c o u n t   E x e c u t i v e < / K e y > < / a : K e y > < a : V a l u e   i : t y p e = " D i a g r a m D i s p l a y N o d e V i e w S t a t e " > < H e i g h t > 1 5 0 < / H e i g h t > < I s E x p a n d e d > t r u e < / I s E x p a n d e d > < W i d t h > 2 0 0 < / W i d t h > < / a : V a l u e > < / a : K e y V a l u e O f D i a g r a m O b j e c t K e y a n y T y p e z b w N T n L X > < a : K e y V a l u e O f D i a g r a m O b j e c t K e y a n y T y p e z b w N T n L X > < a : K e y > < K e y > T a b l e s \ M e e t i n g \ C o l u m n s \ b r a n c h _ n a m e < / K e y > < / a : K e y > < a : V a l u e   i : t y p e = " D i a g r a m D i s p l a y N o d e V i e w S t a t e " > < H e i g h t > 1 5 0 < / H e i g h t > < I s E x p a n d e d > t r u e < / I s E x p a n d e d > < W i d t h > 2 0 0 < / W i d t h > < / a : V a l u e > < / a : K e y V a l u e O f D i a g r a m O b j e c t K e y a n y T y p e z b w N T n L X > < a : K e y V a l u e O f D i a g r a m O b j e c t K e y a n y T y p e z b w N T n L X > < a : K e y > < K e y > T a b l e s \ M e e t i n g \ C o l u m n s \ g l o b a l _ a t t e n d e e s < / K e y > < / a : K e y > < a : V a l u e   i : t y p e = " D i a g r a m D i s p l a y N o d e V i e w S t a t e " > < H e i g h t > 1 5 0 < / H e i g h t > < I s E x p a n d e d > t r u e < / I s E x p a n d e d > < W i d t h > 2 0 0 < / W i d t h > < / a : V a l u e > < / a : K e y V a l u e O f D i a g r a m O b j e c t K e y a n y T y p e z b w N T n L X > < a : K e y V a l u e O f D i a g r a m O b j e c t K e y a n y T y p e z b w N T n L X > < a : K e y > < K e y > T a b l e s \ M e e t i n g \ C o l u m n s \ m e e t i n g _ d a t e < / K e y > < / a : K e y > < a : V a l u e   i : t y p e = " D i a g r a m D i s p l a y N o d e V i e w S t a t e " > < H e i g h t > 1 5 0 < / H e i g h t > < I s E x p a n d e d > t r u e < / I s E x p a n d e d > < W i d t h > 2 0 0 < / W i d t h > < / a : V a l u e > < / a : K e y V a l u e O f D i a g r a m O b j e c t K e y a n y T y p e z b w N T n L X > < a : K e y V a l u e O f D i a g r a m O b j e c t K e y a n y T y p e z b w N T n L X > < a : K e y > < K e y > T a b l e s \ M e e t i n g \ C o l u m n s \ m e e t i n g _ d a t e   ( Y e a r ) < / K e y > < / a : K e y > < a : V a l u e   i : t y p e = " D i a g r a m D i s p l a y N o d e V i e w S t a t e " > < H e i g h t > 1 5 0 < / H e i g h t > < I s E x p a n d e d > t r u e < / I s E x p a n d e d > < W i d t h > 2 0 0 < / W i d t h > < / a : V a l u e > < / a : K e y V a l u e O f D i a g r a m O b j e c t K e y a n y T y p e z b w N T n L X > < a : K e y V a l u e O f D i a g r a m O b j e c t K e y a n y T y p e z b w N T n L X > < a : K e y > < K e y > T a b l e s \ M e e t i n g \ C o l u m n s \ m e e t i n g _ d a t e   ( Q u a r t e r ) < / K e y > < / a : K e y > < a : V a l u e   i : t y p e = " D i a g r a m D i s p l a y N o d e V i e w S t a t e " > < H e i g h t > 1 5 0 < / H e i g h t > < I s E x p a n d e d > t r u e < / I s E x p a n d e d > < W i d t h > 2 0 0 < / W i d t h > < / a : V a l u e > < / a : K e y V a l u e O f D i a g r a m O b j e c t K e y a n y T y p e z b w N T n L X > < a : K e y V a l u e O f D i a g r a m O b j e c t K e y a n y T y p e z b w N T n L X > < a : K e y > < K e y > T a b l e s \ M e e t i n g \ C o l u m n s \ m e e t i n g _ d a t e   ( M o n t h   I n d e x ) < / K e y > < / a : K e y > < a : V a l u e   i : t y p e = " D i a g r a m D i s p l a y N o d e V i e w S t a t e " > < H e i g h t > 1 5 0 < / H e i g h t > < I s E x p a n d e d > t r u e < / I s E x p a n d e d > < W i d t h > 2 0 0 < / W i d t h > < / a : V a l u e > < / a : K e y V a l u e O f D i a g r a m O b j e c t K e y a n y T y p e z b w N T n L X > < a : K e y V a l u e O f D i a g r a m O b j e c t K e y a n y T y p e z b w N T n L X > < a : K e y > < K e y > T a b l e s \ M e e t i n g \ C o l u m n s \ m e e t i n g _ d a t e   ( M o n t h ) < / K e y > < / a : K e y > < a : V a l u e   i : t y p e = " D i a g r a m D i s p l a y N o d e V i e w S t a t e " > < H e i g h t > 1 5 0 < / H e i g h t > < I s E x p a n d e d > t r u e < / I s E x p a n d e d > < W i d t h > 2 0 0 < / W i d t h > < / a : V a l u e > < / a : K e y V a l u e O f D i a g r a m O b j e c t K e y a n y T y p e z b w N T n L X > < a : K e y V a l u e O f D i a g r a m O b j e c t K e y a n y T y p e z b w N T n L X > < a : K e y > < K e y > T a b l e s \ M e e t i n g \ M e a s u r e s \ C o u n t   o f   m e e t i n g _ d a t e < / K e y > < / a : K e y > < a : V a l u e   i : t y p e = " D i a g r a m D i s p l a y N o d e V i e w S t a t e " > < H e i g h t > 1 5 0 < / H e i g h t > < I s E x p a n d e d > t r u e < / I s E x p a n d e d > < W i d t h > 2 0 0 < / W i d t h > < / a : V a l u e > < / a : K e y V a l u e O f D i a g r a m O b j e c t K e y a n y T y p e z b w N T n L X > < a : K e y V a l u e O f D i a g r a m O b j e c t K e y a n y T y p e z b w N T n L X > < a : K e y > < K e y > T a b l e s \ M e e t i n g \ C o u n t   o f   m e e t i n g _ d a t e \ A d d i t i o n a l   I n f o \ I m p l i c i t   M e a s u r e < / K e y > < / a : K e y > < a : V a l u e   i : t y p e = " D i a g r a m D i s p l a y V i e w S t a t e I D i a g r a m T a g A d d i t i o n a l I n f o " / > < / a : K e y V a l u e O f D i a g r a m O b j e c t K e y a n y T y p e z b w N T n L X > < a : K e y V a l u e O f D i a g r a m O b j e c t K e y a n y T y p e z b w N T n L X > < a : K e y > < K e y > T a b l e s \ O p p u r t u n i t y < / K e y > < / a : K e y > < a : V a l u e   i : t y p e = " D i a g r a m D i s p l a y N o d e V i e w S t a t e " > < H e i g h t > 2 5 3 . 9 9 9 9 9 9 9 9 9 9 9 9 9 4 < / H e i g h t > < I s E x p a n d e d > t r u e < / I s E x p a n d e d > < L a y e d O u t > t r u e < / L a y e d O u t > < L e f t > 7 9 5 . 6 1 5 2 4 2 2 7 0 6 6 3 0 9 < / L e f t > < T a b I n d e x > 6 < / T a b I n d e x > < T o p > 3 1 9 . 6 < / T o p > < W i d t h > 2 0 0 < / W i d t h > < / a : V a l u e > < / a : K e y V a l u e O f D i a g r a m O b j e c t K e y a n y T y p e z b w N T n L X > < a : K e y V a l u e O f D i a g r a m O b j e c t K e y a n y T y p e z b w N T n L X > < a : K e y > < K e y > T a b l e s \ O p p u r t u n i t y \ C o l u m n s \ o p p o r t u n i t y _ n a m e < / K e y > < / a : K e y > < a : V a l u e   i : t y p e = " D i a g r a m D i s p l a y N o d e V i e w S t a t e " > < H e i g h t > 1 5 0 < / H e i g h t > < I s E x p a n d e d > t r u e < / I s E x p a n d e d > < W i d t h > 2 0 0 < / W i d t h > < / a : V a l u e > < / a : K e y V a l u e O f D i a g r a m O b j e c t K e y a n y T y p e z b w N T n L X > < a : K e y V a l u e O f D i a g r a m O b j e c t K e y a n y T y p e z b w N T n L X > < a : K e y > < K e y > T a b l e s \ O p p u r t u n i t y \ C o l u m n s \ o p p o r t u n i t y _ i d < / K e y > < / a : K e y > < a : V a l u e   i : t y p e = " D i a g r a m D i s p l a y N o d e V i e w S t a t e " > < H e i g h t > 1 5 0 < / H e i g h t > < I s E x p a n d e d > t r u e < / I s E x p a n d e d > < W i d t h > 2 0 0 < / W i d t h > < / a : V a l u e > < / a : K e y V a l u e O f D i a g r a m O b j e c t K e y a n y T y p e z b w N T n L X > < a : K e y V a l u e O f D i a g r a m O b j e c t K e y a n y T y p e z b w N T n L X > < a : K e y > < K e y > T a b l e s \ O p p u r t u n i t y \ C o l u m n s \ A c c o u n t   E x e c u t i v e < / K e y > < / a : K e y > < a : V a l u e   i : t y p e = " D i a g r a m D i s p l a y N o d e V i e w S t a t e " > < H e i g h t > 1 5 0 < / H e i g h t > < I s E x p a n d e d > t r u e < / I s E x p a n d e d > < W i d t h > 2 0 0 < / W i d t h > < / a : V a l u e > < / a : K e y V a l u e O f D i a g r a m O b j e c t K e y a n y T y p e z b w N T n L X > < a : K e y V a l u e O f D i a g r a m O b j e c t K e y a n y T y p e z b w N T n L X > < a : K e y > < K e y > T a b l e s \ O p p u r t u n i t y \ C o l u m n s \ p r e m i u m _ a m o u n t < / K e y > < / a : K e y > < a : V a l u e   i : t y p e = " D i a g r a m D i s p l a y N o d e V i e w S t a t e " > < H e i g h t > 1 5 0 < / H e i g h t > < I s E x p a n d e d > t r u e < / I s E x p a n d e d > < W i d t h > 2 0 0 < / W i d t h > < / a : V a l u e > < / a : K e y V a l u e O f D i a g r a m O b j e c t K e y a n y T y p e z b w N T n L X > < a : K e y V a l u e O f D i a g r a m O b j e c t K e y a n y T y p e z b w N T n L X > < a : K e y > < K e y > T a b l e s \ O p p u r t u n i t y \ C o l u m n s \ r e v e n u e _ a m o u n t < / K e y > < / a : K e y > < a : V a l u e   i : t y p e = " D i a g r a m D i s p l a y N o d e V i e w S t a t e " > < H e i g h t > 1 5 0 < / H e i g h t > < I s E x p a n d e d > t r u e < / I s E x p a n d e d > < W i d t h > 2 0 0 < / W i d t h > < / a : V a l u e > < / a : K e y V a l u e O f D i a g r a m O b j e c t K e y a n y T y p e z b w N T n L X > < a : K e y V a l u e O f D i a g r a m O b j e c t K e y a n y T y p e z b w N T n L X > < a : K e y > < K e y > T a b l e s \ O p p u r t u n i t y \ C o l u m n s \ c l o s i n g _ d a t e < / K e y > < / a : K e y > < a : V a l u e   i : t y p e = " D i a g r a m D i s p l a y N o d e V i e w S t a t e " > < H e i g h t > 1 5 0 < / H e i g h t > < I s E x p a n d e d > t r u e < / I s E x p a n d e d > < W i d t h > 2 0 0 < / W i d t h > < / a : V a l u e > < / a : K e y V a l u e O f D i a g r a m O b j e c t K e y a n y T y p e z b w N T n L X > < a : K e y V a l u e O f D i a g r a m O b j e c t K e y a n y T y p e z b w N T n L X > < a : K e y > < K e y > T a b l e s \ O p p u r t u n i t y \ C o l u m n s \ s t a g e < / K e y > < / a : K e y > < a : V a l u e   i : t y p e = " D i a g r a m D i s p l a y N o d e V i e w S t a t e " > < H e i g h t > 1 5 0 < / H e i g h t > < I s E x p a n d e d > t r u e < / I s E x p a n d e d > < W i d t h > 2 0 0 < / W i d t h > < / a : V a l u e > < / a : K e y V a l u e O f D i a g r a m O b j e c t K e y a n y T y p e z b w N T n L X > < a : K e y V a l u e O f D i a g r a m O b j e c t K e y a n y T y p e z b w N T n L X > < a : K e y > < K e y > T a b l e s \ O p p u r t u n i t y \ C o l u m n s \ b r a n c h < / K e y > < / a : K e y > < a : V a l u e   i : t y p e = " D i a g r a m D i s p l a y N o d e V i e w S t a t e " > < H e i g h t > 1 5 0 < / H e i g h t > < I s E x p a n d e d > t r u e < / I s E x p a n d e d > < W i d t h > 2 0 0 < / W i d t h > < / a : V a l u e > < / a : K e y V a l u e O f D i a g r a m O b j e c t K e y a n y T y p e z b w N T n L X > < a : K e y V a l u e O f D i a g r a m O b j e c t K e y a n y T y p e z b w N T n L X > < a : K e y > < K e y > T a b l e s \ O p p u r t u n i t y \ C o l u m n s \ s p e c i a l t y < / K e y > < / a : K e y > < a : V a l u e   i : t y p e = " D i a g r a m D i s p l a y N o d e V i e w S t a t e " > < H e i g h t > 1 5 0 < / H e i g h t > < I s E x p a n d e d > t r u e < / I s E x p a n d e d > < W i d t h > 2 0 0 < / W i d t h > < / a : V a l u e > < / a : K e y V a l u e O f D i a g r a m O b j e c t K e y a n y T y p e z b w N T n L X > < a : K e y V a l u e O f D i a g r a m O b j e c t K e y a n y T y p e z b w N T n L X > < a : K e y > < K e y > T a b l e s \ O p p u r t u n i t y \ C o l u m n s \ p r o d u c t _ g r o u p < / K e y > < / a : K e y > < a : V a l u e   i : t y p e = " D i a g r a m D i s p l a y N o d e V i e w S t a t e " > < H e i g h t > 1 5 0 < / H e i g h t > < I s E x p a n d e d > t r u e < / I s E x p a n d e d > < W i d t h > 2 0 0 < / W i d t h > < / a : V a l u e > < / a : K e y V a l u e O f D i a g r a m O b j e c t K e y a n y T y p e z b w N T n L X > < a : K e y V a l u e O f D i a g r a m O b j e c t K e y a n y T y p e z b w N T n L X > < a : K e y > < K e y > T a b l e s \ O p p u r t u n i t y \ C o l u m n s \ p r o d u c t _ s u b _ g r o u p < / K e y > < / a : K e y > < a : V a l u e   i : t y p e = " D i a g r a m D i s p l a y N o d e V i e w S t a t e " > < H e i g h t > 1 5 0 < / H e i g h t > < I s E x p a n d e d > t r u e < / I s E x p a n d e d > < W i d t h > 2 0 0 < / W i d t h > < / a : V a l u e > < / a : K e y V a l u e O f D i a g r a m O b j e c t K e y a n y T y p e z b w N T n L X > < a : K e y V a l u e O f D i a g r a m O b j e c t K e y a n y T y p e z b w N T n L X > < a : K e y > < K e y > T a b l e s \ O p p u r t u n i t y \ C o l u m n s \ r i s k _ d e t a i l s < / K e y > < / a : K e y > < a : V a l u e   i : t y p e = " D i a g r a m D i s p l a y N o d e V i e w S t a t e " > < H e i g h t > 1 5 0 < / H e i g h t > < I s E x p a n d e d > t r u e < / I s E x p a n d e d > < W i d t h > 2 0 0 < / W i d t h > < / a : V a l u e > < / a : K e y V a l u e O f D i a g r a m O b j e c t K e y a n y T y p e z b w N T n L X > < a : K e y V a l u e O f D i a g r a m O b j e c t K e y a n y T y p e z b w N T n L X > < a : K e y > < K e y > T a b l e s \ P l a c e   A c h i v e m e n t < / K e y > < / a : K e y > < a : V a l u e   i : t y p e = " D i a g r a m D i s p l a y N o d e V i e w S t a t e " > < H e i g h t > 4 3 9 . 5 9 9 9 9 9 9 9 9 9 9 9 9 7 < / H e i g h t > < I s E x p a n d e d > t r u e < / I s E x p a n d e d > < I s F o c u s e d > t r u e < / I s F o c u s e d > < L a y e d O u t > t r u e < / L a y e d O u t > < L e f t > 1 1 5 0 . 0 1 5 2 4 2 2 7 0 6 6 3 1 < / L e f t > < T a b I n d e x > 3 < / T a b I n d e x > < T o p > 4 5 . 2 0 0 0 0 0 0 0 0 0 0 0 0 1 7 < / T o p > < W i d t h > 2 0 0 < / W i d t h > < / a : V a l u e > < / a : K e y V a l u e O f D i a g r a m O b j e c t K e y a n y T y p e z b w N T n L X > < a : K e y V a l u e O f D i a g r a m O b j e c t K e y a n y T y p e z b w N T n L X > < a : K e y > < K e y > T a b l e s \ P l a c e   A c h i v e m e n t \ C o l u m n s \ c l i e n t _ n a m e < / K e y > < / a : K e y > < a : V a l u e   i : t y p e = " D i a g r a m D i s p l a y N o d e V i e w S t a t e " > < H e i g h t > 1 5 0 < / H e i g h t > < I s E x p a n d e d > t r u e < / I s E x p a n d e d > < W i d t h > 2 0 0 < / W i d t h > < / a : V a l u e > < / a : K e y V a l u e O f D i a g r a m O b j e c t K e y a n y T y p e z b w N T n L X > < a : K e y V a l u e O f D i a g r a m O b j e c t K e y a n y T y p e z b w N T n L X > < a : K e y > < K e y > T a b l e s \ P l a c e   A c h i v e m e n t \ C o l u m n s \ p o l i c y _ n u m b e r < / K e y > < / a : K e y > < a : V a l u e   i : t y p e = " D i a g r a m D i s p l a y N o d e V i e w S t a t e " > < H e i g h t > 1 5 0 < / H e i g h t > < I s E x p a n d e d > t r u e < / I s E x p a n d e d > < W i d t h > 2 0 0 < / W i d t h > < / a : V a l u e > < / a : K e y V a l u e O f D i a g r a m O b j e c t K e y a n y T y p e z b w N T n L X > < a : K e y V a l u e O f D i a g r a m O b j e c t K e y a n y T y p e z b w N T n L X > < a : K e y > < K e y > T a b l e s \ P l a c e   A c h i v e m e n t \ C o l u m n s \ p o l i c y _ s t a t u s < / K e y > < / a : K e y > < a : V a l u e   i : t y p e = " D i a g r a m D i s p l a y N o d e V i e w S t a t e " > < H e i g h t > 1 5 0 < / H e i g h t > < I s E x p a n d e d > t r u e < / I s E x p a n d e d > < W i d t h > 2 0 0 < / W i d t h > < / a : V a l u e > < / a : K e y V a l u e O f D i a g r a m O b j e c t K e y a n y T y p e z b w N T n L X > < a : K e y V a l u e O f D i a g r a m O b j e c t K e y a n y T y p e z b w N T n L X > < a : K e y > < K e y > T a b l e s \ P l a c e   A c h i v e m e n t \ C o l u m n s \ p o l i c y _ s t a r t _ d a t e < / K e y > < / a : K e y > < a : V a l u e   i : t y p e = " D i a g r a m D i s p l a y N o d e V i e w S t a t e " > < H e i g h t > 1 5 0 < / H e i g h t > < I s E x p a n d e d > t r u e < / I s E x p a n d e d > < W i d t h > 2 0 0 < / W i d t h > < / a : V a l u e > < / a : K e y V a l u e O f D i a g r a m O b j e c t K e y a n y T y p e z b w N T n L X > < a : K e y V a l u e O f D i a g r a m O b j e c t K e y a n y T y p e z b w N T n L X > < a : K e y > < K e y > T a b l e s \ P l a c e   A c h i v e m e n t \ C o l u m n s \ p o l i c y _ e n d _ d a t e < / K e y > < / a : K e y > < a : V a l u e   i : t y p e = " D i a g r a m D i s p l a y N o d e V i e w S t a t e " > < H e i g h t > 1 5 0 < / H e i g h t > < I s E x p a n d e d > t r u e < / I s E x p a n d e d > < W i d t h > 2 0 0 < / W i d t h > < / a : V a l u e > < / a : K e y V a l u e O f D i a g r a m O b j e c t K e y a n y T y p e z b w N T n L X > < a : K e y V a l u e O f D i a g r a m O b j e c t K e y a n y T y p e z b w N T n L X > < a : K e y > < K e y > T a b l e s \ P l a c e   A c h i v e m e n t \ C o l u m n s \ p r o d u c t _ g r o u p < / K e y > < / a : K e y > < a : V a l u e   i : t y p e = " D i a g r a m D i s p l a y N o d e V i e w S t a t e " > < H e i g h t > 1 5 0 < / H e i g h t > < I s E x p a n d e d > t r u e < / I s E x p a n d e d > < W i d t h > 2 0 0 < / W i d t h > < / a : V a l u e > < / a : K e y V a l u e O f D i a g r a m O b j e c t K e y a n y T y p e z b w N T n L X > < a : K e y V a l u e O f D i a g r a m O b j e c t K e y a n y T y p e z b w N T n L X > < a : K e y > < K e y > T a b l e s \ P l a c e   A c h i v e m e n t \ C o l u m n s \ A c c o u n t   E x e c u t i v e < / K e y > < / a : K e y > < a : V a l u e   i : t y p e = " D i a g r a m D i s p l a y N o d e V i e w S t a t e " > < H e i g h t > 1 5 0 < / H e i g h t > < I s E x p a n d e d > t r u e < / I s E x p a n d e d > < W i d t h > 2 0 0 < / W i d t h > < / a : V a l u e > < / a : K e y V a l u e O f D i a g r a m O b j e c t K e y a n y T y p e z b w N T n L X > < a : K e y V a l u e O f D i a g r a m O b j e c t K e y a n y T y p e z b w N T n L X > < a : K e y > < K e y > T a b l e s \ P l a c e   A c h i v e m e n t \ C o l u m n s \ b r a n c h _ n a m e < / K e y > < / a : K e y > < a : V a l u e   i : t y p e = " D i a g r a m D i s p l a y N o d e V i e w S t a t e " > < H e i g h t > 1 5 0 < / H e i g h t > < I s E x p a n d e d > t r u e < / I s E x p a n d e d > < W i d t h > 2 0 0 < / W i d t h > < / a : V a l u e > < / a : K e y V a l u e O f D i a g r a m O b j e c t K e y a n y T y p e z b w N T n L X > < a : K e y V a l u e O f D i a g r a m O b j e c t K e y a n y T y p e z b w N T n L X > < a : K e y > < K e y > T a b l e s \ P l a c e   A c h i v e m e n t \ C o l u m n s \ s o l u t i o n _ g r o u p < / K e y > < / a : K e y > < a : V a l u e   i : t y p e = " D i a g r a m D i s p l a y N o d e V i e w S t a t e " > < H e i g h t > 1 5 0 < / H e i g h t > < I s E x p a n d e d > t r u e < / I s E x p a n d e d > < W i d t h > 2 0 0 < / W i d t h > < / a : V a l u e > < / a : K e y V a l u e O f D i a g r a m O b j e c t K e y a n y T y p e z b w N T n L X > < a : K e y V a l u e O f D i a g r a m O b j e c t K e y a n y T y p e z b w N T n L X > < a : K e y > < K e y > T a b l e s \ P l a c e   A c h i v e m e n t \ C o l u m n s \ i n c o m e _ c l a s s < / K e y > < / a : K e y > < a : V a l u e   i : t y p e = " D i a g r a m D i s p l a y N o d e V i e w S t a t e " > < H e i g h t > 1 5 0 < / H e i g h t > < I s E x p a n d e d > t r u e < / I s E x p a n d e d > < W i d t h > 2 0 0 < / W i d t h > < / a : V a l u e > < / a : K e y V a l u e O f D i a g r a m O b j e c t K e y a n y T y p e z b w N T n L X > < a : K e y V a l u e O f D i a g r a m O b j e c t K e y a n y T y p e z b w N T n L X > < a : K e y > < K e y > T a b l e s \ P l a c e   A c h i v e m e n t \ C o l u m n s \ A m o u n t < / K e y > < / a : K e y > < a : V a l u e   i : t y p e = " D i a g r a m D i s p l a y N o d e V i e w S t a t e " > < H e i g h t > 1 5 0 < / H e i g h t > < I s E x p a n d e d > t r u e < / I s E x p a n d e d > < W i d t h > 2 0 0 < / W i d t h > < / a : V a l u e > < / a : K e y V a l u e O f D i a g r a m O b j e c t K e y a n y T y p e z b w N T n L X > < a : K e y V a l u e O f D i a g r a m O b j e c t K e y a n y T y p e z b w N T n L X > < a : K e y > < K e y > T a b l e s \ P l a c e   A c h i v e m e n t \ C o l u m n s \ i n c o m e _ d u e _ d a t e < / K e y > < / a : K e y > < a : V a l u e   i : t y p e = " D i a g r a m D i s p l a y N o d e V i e w S t a t e " > < H e i g h t > 1 5 0 < / H e i g h t > < I s E x p a n d e d > t r u e < / I s E x p a n d e d > < W i d t h > 2 0 0 < / W i d t h > < / a : V a l u e > < / a : K e y V a l u e O f D i a g r a m O b j e c t K e y a n y T y p e z b w N T n L X > < a : K e y V a l u e O f D i a g r a m O b j e c t K e y a n y T y p e z b w N T n L X > < a : K e y > < K e y > T a b l e s \ P l a c e   A c h i v e m e n t \ C o l u m n s \ r e v e n u e _ t r a n s a c t i o n _ t y p e < / K e y > < / a : K e y > < a : V a l u e   i : t y p e = " D i a g r a m D i s p l a y N o d e V i e w S t a t e " > < H e i g h t > 1 5 0 < / H e i g h t > < I s E x p a n d e d > t r u e < / I s E x p a n d e d > < W i d t h > 2 0 0 < / W i d t h > < / a : V a l u e > < / a : K e y V a l u e O f D i a g r a m O b j e c t K e y a n y T y p e z b w N T n L X > < a : K e y V a l u e O f D i a g r a m O b j e c t K e y a n y T y p e z b w N T n L X > < a : K e y > < K e y > T a b l e s \ P l a c e   A c h i v e m e n t \ C o l u m n s \ r e n e w a l _ s t a t u s < / K e y > < / a : K e y > < a : V a l u e   i : t y p e = " D i a g r a m D i s p l a y N o d e V i e w S t a t e " > < H e i g h t > 1 5 0 < / H e i g h t > < I s E x p a n d e d > t r u e < / I s E x p a n d e d > < W i d t h > 2 0 0 < / W i d t h > < / a : V a l u e > < / a : K e y V a l u e O f D i a g r a m O b j e c t K e y a n y T y p e z b w N T n L X > < a : K e y V a l u e O f D i a g r a m O b j e c t K e y a n y T y p e z b w N T n L X > < a : K e y > < K e y > T a b l e s \ P l a c e   A c h i v e m e n t \ C o l u m n s \ l a p s e _ r e a s o n < / K e y > < / a : K e y > < a : V a l u e   i : t y p e = " D i a g r a m D i s p l a y N o d e V i e w S t a t e " > < H e i g h t > 1 5 0 < / H e i g h t > < I s E x p a n d e d > t r u e < / I s E x p a n d e d > < W i d t h > 2 0 0 < / W i d t h > < / a : V a l u e > < / a : K e y V a l u e O f D i a g r a m O b j e c t K e y a n y T y p e z b w N T n L X > < a : K e y V a l u e O f D i a g r a m O b j e c t K e y a n y T y p e z b w N T n L X > < a : K e y > < K e y > T a b l e s \ P l a c e   A c h i v e m e n t \ C o l u m n s \ l a s t _ u p d a t e d _ d a t e < / K e y > < / a : K e y > < a : V a l u e   i : t y p e = " D i a g r a m D i s p l a y N o d e V i e w S t a t e " > < H e i g h t > 1 5 0 < / H e i g h t > < I s E x p a n d e d > t r u e < / I s E x p a n d e d > < W i d t h > 2 0 0 < / W i d t h > < / a : V a l u e > < / a : K e y V a l u e O f D i a g r a m O b j e c t K e y a n y T y p e z b w N T n L X > < a : K e y V a l u e O f D i a g r a m O b j e c t K e y a n y T y p e z b w N T n L X > < a : K e y > < K e y > T a b l e s \ P l a c e   A c h i v e m e n t \ M e a s u r e s \ S u m   o f   A m o u n t < / K e y > < / a : K e y > < a : V a l u e   i : t y p e = " D i a g r a m D i s p l a y N o d e V i e w S t a t e " > < H e i g h t > 1 5 0 < / H e i g h t > < I s E x p a n d e d > t r u e < / I s E x p a n d e d > < W i d t h > 2 0 0 < / W i d t h > < / a : V a l u e > < / a : K e y V a l u e O f D i a g r a m O b j e c t K e y a n y T y p e z b w N T n L X > < a : K e y V a l u e O f D i a g r a m O b j e c t K e y a n y T y p e z b w N T n L X > < a : K e y > < K e y > T a b l e s \ P l a c e   A c h i v e m e n t \ S u m   o f   A m o u n t \ A d d i t i o n a l   I n f o \ I m p l i c i t   M e a s u r e < / K e y > < / a : K e y > < a : V a l u e   i : t y p e = " D i a g r a m D i s p l a y V i e w S t a t e I D i a g r a m T a g A d d i t i o n a l I n f o " / > < / a : K e y V a l u e O f D i a g r a m O b j e c t K e y a n y T y p e z b w N T n L X > < a : K e y V a l u e O f D i a g r a m O b j e c t K e y a n y T y p e z b w N T n L X > < a : K e y > < K e y > R e l a t i o n s h i p s \ & l t ; T a b l e s \ I n v o i c e \ C o l u m n s \ A c c o u n t   E x e c u t i v e & g t ; - & l t ; T a b l e s \ I n d i v i d u a l   B u d g e t \ C o l u m n s \ E m p l o y e e   N a m e & g t ; < / K e y > < / a : K e y > < a : V a l u e   i : t y p e = " D i a g r a m D i s p l a y L i n k V i e w S t a t e " > < A u t o m a t i o n P r o p e r t y H e l p e r T e x t > E n d   p o i n t   1 :   ( 4 8 4 . 4 5 5 7 1 6 , 3 0 3 . 6 ) .   E n d   p o i n t   2 :   ( 4 6 4 . 4 5 5 7 1 6 , 1 9 9 . 6 )   < / A u t o m a t i o n P r o p e r t y H e l p e r T e x t > < L a y e d O u t > t r u e < / L a y e d O u t > < P o i n t s   x m l n s : b = " h t t p : / / s c h e m a s . d a t a c o n t r a c t . o r g / 2 0 0 4 / 0 7 / S y s t e m . W i n d o w s " > < b : P o i n t > < b : _ x > 4 8 4 . 4 5 5 7 1 5 9 9 9 9 9 9 9 4 < / b : _ x > < b : _ y > 3 0 3 . 6 < / b : _ y > < / b : P o i n t > < b : P o i n t > < b : _ x > 4 8 4 . 4 5 5 7 1 6 < / b : _ x > < b : _ y > 2 5 3 . 6 < / b : _ y > < / b : P o i n t > < b : P o i n t > < b : _ x > 4 8 2 . 4 5 5 7 1 6 < / b : _ x > < b : _ y > 2 5 1 . 6 < / b : _ y > < / b : P o i n t > < b : P o i n t > < b : _ x > 4 6 6 . 4 5 5 7 1 6 < / b : _ x > < b : _ y > 2 5 1 . 6 < / b : _ y > < / b : P o i n t > < b : P o i n t > < b : _ x > 4 6 4 . 4 5 5 7 1 6 < / b : _ x > < b : _ y > 2 4 9 . 6 < / b : _ y > < / b : P o i n t > < b : P o i n t > < b : _ x > 4 6 4 . 4 5 5 7 1 6 < / b : _ x > < b : _ y > 1 9 9 . 6 < / b : _ y > < / b : P o i n t > < / P o i n t s > < / a : V a l u e > < / a : K e y V a l u e O f D i a g r a m O b j e c t K e y a n y T y p e z b w N T n L X > < a : K e y V a l u e O f D i a g r a m O b j e c t K e y a n y T y p e z b w N T n L X > < a : K e y > < K e y > R e l a t i o n s h i p s \ & l t ; T a b l e s \ I n v o i c e \ C o l u m n s \ A c c o u n t   E x e c u t i v e & g t ; - & l t ; T a b l e s \ I n d i v i d u a l   B u d g e t \ C o l u m n s \ E m p l o y e e   N a m e & g t ; \ F K < / K e y > < / a : K e y > < a : V a l u e   i : t y p e = " D i a g r a m D i s p l a y L i n k E n d p o i n t V i e w S t a t e " > < H e i g h t > 1 6 < / H e i g h t > < L a b e l L o c a t i o n   x m l n s : b = " h t t p : / / s c h e m a s . d a t a c o n t r a c t . o r g / 2 0 0 4 / 0 7 / S y s t e m . W i n d o w s " > < b : _ x > 4 7 6 . 4 5 5 7 1 5 9 9 9 9 9 9 9 4 < / b : _ x > < b : _ y > 3 0 3 . 6 < / b : _ y > < / L a b e l L o c a t i o n > < L o c a t i o n   x m l n s : b = " h t t p : / / s c h e m a s . d a t a c o n t r a c t . o r g / 2 0 0 4 / 0 7 / S y s t e m . W i n d o w s " > < b : _ x > 4 8 4 . 4 5 5 7 1 5 9 9 9 9 9 9 9 4 < / b : _ x > < b : _ y > 3 1 9 . 6 < / b : _ y > < / L o c a t i o n > < S h a p e R o t a t e A n g l e > 2 7 0 < / S h a p e R o t a t e A n g l e > < W i d t h > 1 6 < / W i d t h > < / a : V a l u e > < / a : K e y V a l u e O f D i a g r a m O b j e c t K e y a n y T y p e z b w N T n L X > < a : K e y V a l u e O f D i a g r a m O b j e c t K e y a n y T y p e z b w N T n L X > < a : K e y > < K e y > R e l a t i o n s h i p s \ & l t ; T a b l e s \ I n v o i c e \ C o l u m n s \ A c c o u n t   E x e c u t i v e & g t ; - & l t ; T a b l e s \ I n d i v i d u a l   B u d g e t \ C o l u m n s \ E m p l o y e e   N a m e & g t ; \ P K < / K e y > < / a : K e y > < a : V a l u e   i : t y p e = " D i a g r a m D i s p l a y L i n k E n d p o i n t V i e w S t a t e " > < H e i g h t > 1 6 < / H e i g h t > < L a b e l L o c a t i o n   x m l n s : b = " h t t p : / / s c h e m a s . d a t a c o n t r a c t . o r g / 2 0 0 4 / 0 7 / S y s t e m . W i n d o w s " > < b : _ x > 4 5 6 . 4 5 5 7 1 6 < / b : _ x > < b : _ y > 1 8 3 . 6 < / b : _ y > < / L a b e l L o c a t i o n > < L o c a t i o n   x m l n s : b = " h t t p : / / s c h e m a s . d a t a c o n t r a c t . o r g / 2 0 0 4 / 0 7 / S y s t e m . W i n d o w s " > < b : _ x > 4 6 4 . 4 5 5 7 1 6 < / b : _ x > < b : _ y > 1 8 3 . 6 0 0 0 0 0 0 0 0 0 0 0 0 2 < / b : _ y > < / L o c a t i o n > < S h a p e R o t a t e A n g l e > 9 0 < / S h a p e R o t a t e A n g l e > < W i d t h > 1 6 < / W i d t h > < / a : V a l u e > < / a : K e y V a l u e O f D i a g r a m O b j e c t K e y a n y T y p e z b w N T n L X > < a : K e y V a l u e O f D i a g r a m O b j e c t K e y a n y T y p e z b w N T n L X > < a : K e y > < K e y > R e l a t i o n s h i p s \ & l t ; T a b l e s \ I n v o i c e \ C o l u m n s \ A c c o u n t   E x e c u t i v e & g t ; - & l t ; T a b l e s \ I n d i v i d u a l   B u d g e t \ C o l u m n s \ E m p l o y e e   N a m e & g t ; \ C r o s s F i l t e r < / K e y > < / a : K e y > < a : V a l u e   i : t y p e = " D i a g r a m D i s p l a y L i n k C r o s s F i l t e r V i e w S t a t e " > < P o i n t s   x m l n s : b = " h t t p : / / s c h e m a s . d a t a c o n t r a c t . o r g / 2 0 0 4 / 0 7 / S y s t e m . W i n d o w s " > < b : P o i n t > < b : _ x > 4 8 4 . 4 5 5 7 1 5 9 9 9 9 9 9 9 4 < / b : _ x > < b : _ y > 3 0 3 . 6 < / b : _ y > < / b : P o i n t > < b : P o i n t > < b : _ x > 4 8 4 . 4 5 5 7 1 6 < / b : _ x > < b : _ y > 2 5 3 . 6 < / b : _ y > < / b : P o i n t > < b : P o i n t > < b : _ x > 4 8 2 . 4 5 5 7 1 6 < / b : _ x > < b : _ y > 2 5 1 . 6 < / b : _ y > < / b : P o i n t > < b : P o i n t > < b : _ x > 4 6 6 . 4 5 5 7 1 6 < / b : _ x > < b : _ y > 2 5 1 . 6 < / b : _ y > < / b : P o i n t > < b : P o i n t > < b : _ x > 4 6 4 . 4 5 5 7 1 6 < / b : _ x > < b : _ y > 2 4 9 . 6 < / b : _ y > < / b : P o i n t > < b : P o i n t > < b : _ x > 4 6 4 . 4 5 5 7 1 6 < / b : _ x > < b : _ y > 1 9 9 . 6 < / b : _ y > < / b : P o i n t > < / P o i n t s > < / a : V a l u e > < / a : K e y V a l u e O f D i a g r a m O b j e c t K e y a n y T y p e z b w N T n L X > < a : K e y V a l u e O f D i a g r a m O b j e c t K e y a n y T y p e z b w N T n L X > < a : K e y > < K e y > R e l a t i o n s h i p s \ & l t ; T a b l e s \ M e e t i n g \ C o l u m n s \ A c c o u n t   E x e c u t i v e & g t ; - & l t ; T a b l e s \ I n d i v i d u a l   B u d g e t \ C o l u m n s \ E m p l o y e e   N a m e & g t ; < / K e y > < / a : K e y > < a : V a l u e   i : t y p e = " D i a g r a m D i s p l a y L i n k V i e w S t a t e " > < A u t o m a t i o n P r o p e r t y H e l p e r T e x t > E n d   p o i n t   1 :   ( 7 7 3 . 3 1 1 4 3 1 7 0 2 9 9 7 , 5 6 . 8 ) .   E n d   p o i n t   2 :   ( 5 8 8 . 3 0 3 8 1 0 5 6 7 6 6 6 , 7 6 . 8 )   < / A u t o m a t i o n P r o p e r t y H e l p e r T e x t > < L a y e d O u t > t r u e < / L a y e d O u t > < P o i n t s   x m l n s : b = " h t t p : / / s c h e m a s . d a t a c o n t r a c t . o r g / 2 0 0 4 / 0 7 / S y s t e m . W i n d o w s " > < b : P o i n t > < b : _ x > 7 7 3 . 3 1 1 4 3 1 7 0 2 9 9 7 3 1 < / b : _ x > < b : _ y > 5 6 . 8 < / b : _ y > < / b : P o i n t > < b : P o i n t > < b : _ x > 6 8 2 . 8 0 7 6 2 1 5 < / b : _ x > < b : _ y > 5 6 . 8 < / b : _ y > < / b : P o i n t > < b : P o i n t > < b : _ x > 6 8 0 . 8 0 7 6 2 1 5 < / b : _ x > < b : _ y > 5 8 . 8 < / b : _ y > < / b : P o i n t > < b : P o i n t > < b : _ x > 6 8 0 . 8 0 7 6 2 1 5 < / b : _ x > < b : _ y > 7 4 . 8 < / b : _ y > < / b : P o i n t > < b : P o i n t > < b : _ x > 6 7 8 . 8 0 7 6 2 1 5 < / b : _ x > < b : _ y > 7 6 . 8 < / b : _ y > < / b : P o i n t > < b : P o i n t > < b : _ x > 5 8 8 . 3 0 3 8 1 0 5 6 7 6 6 5 8 9 < / b : _ x > < b : _ y > 7 6 . 8 < / b : _ y > < / b : P o i n t > < / P o i n t s > < / a : V a l u e > < / a : K e y V a l u e O f D i a g r a m O b j e c t K e y a n y T y p e z b w N T n L X > < a : K e y V a l u e O f D i a g r a m O b j e c t K e y a n y T y p e z b w N T n L X > < a : K e y > < K e y > R e l a t i o n s h i p s \ & l t ; T a b l e s \ M e e t i n g \ C o l u m n s \ A c c o u n t   E x e c u t i v e & g t ; - & l t ; T a b l e s \ I n d i v i d u a l   B u d g e t \ C o l u m n s \ E m p l o y e e   N a m e & g t ; \ F K < / K e y > < / a : K e y > < a : V a l u e   i : t y p e = " D i a g r a m D i s p l a y L i n k E n d p o i n t V i e w S t a t e " > < H e i g h t > 1 6 < / H e i g h t > < L a b e l L o c a t i o n   x m l n s : b = " h t t p : / / s c h e m a s . d a t a c o n t r a c t . o r g / 2 0 0 4 / 0 7 / S y s t e m . W i n d o w s " > < b : _ x > 7 7 3 . 3 1 1 4 3 1 7 0 2 9 9 7 3 1 < / b : _ x > < b : _ y > 4 8 . 8 < / b : _ y > < / L a b e l L o c a t i o n > < L o c a t i o n   x m l n s : b = " h t t p : / / s c h e m a s . d a t a c o n t r a c t . o r g / 2 0 0 4 / 0 7 / S y s t e m . W i n d o w s " > < b : _ x > 7 8 9 . 3 1 1 4 3 1 7 0 2 9 9 7 3 1 < / b : _ x > < b : _ y > 5 6 . 8 < / b : _ y > < / L o c a t i o n > < S h a p e R o t a t e A n g l e > 1 8 0 < / S h a p e R o t a t e A n g l e > < W i d t h > 1 6 < / W i d t h > < / a : V a l u e > < / a : K e y V a l u e O f D i a g r a m O b j e c t K e y a n y T y p e z b w N T n L X > < a : K e y V a l u e O f D i a g r a m O b j e c t K e y a n y T y p e z b w N T n L X > < a : K e y > < K e y > R e l a t i o n s h i p s \ & l t ; T a b l e s \ M e e t i n g \ C o l u m n s \ A c c o u n t   E x e c u t i v e & g t ; - & l t ; T a b l e s \ I n d i v i d u a l   B u d g e t \ C o l u m n s \ E m p l o y e e   N a m e & g t ; \ P K < / K e y > < / a : K e y > < a : V a l u e   i : t y p e = " D i a g r a m D i s p l a y L i n k E n d p o i n t V i e w S t a t e " > < H e i g h t > 1 6 < / H e i g h t > < L a b e l L o c a t i o n   x m l n s : b = " h t t p : / / s c h e m a s . d a t a c o n t r a c t . o r g / 2 0 0 4 / 0 7 / S y s t e m . W i n d o w s " > < b : _ x > 5 7 2 . 3 0 3 8 1 0 5 6 7 6 6 5 8 9 < / b : _ x > < b : _ y > 6 8 . 8 < / b : _ y > < / L a b e l L o c a t i o n > < L o c a t i o n   x m l n s : b = " h t t p : / / s c h e m a s . d a t a c o n t r a c t . o r g / 2 0 0 4 / 0 7 / S y s t e m . W i n d o w s " > < b : _ x > 5 7 2 . 3 0 3 8 1 0 5 6 7 6 6 5 8 9 < / b : _ x > < b : _ y > 7 6 . 8 < / b : _ y > < / L o c a t i o n > < S h a p e R o t a t e A n g l e > 3 6 0 < / S h a p e R o t a t e A n g l e > < W i d t h > 1 6 < / W i d t h > < / a : V a l u e > < / a : K e y V a l u e O f D i a g r a m O b j e c t K e y a n y T y p e z b w N T n L X > < a : K e y V a l u e O f D i a g r a m O b j e c t K e y a n y T y p e z b w N T n L X > < a : K e y > < K e y > R e l a t i o n s h i p s \ & l t ; T a b l e s \ M e e t i n g \ C o l u m n s \ A c c o u n t   E x e c u t i v e & g t ; - & l t ; T a b l e s \ I n d i v i d u a l   B u d g e t \ C o l u m n s \ E m p l o y e e   N a m e & g t ; \ C r o s s F i l t e r < / K e y > < / a : K e y > < a : V a l u e   i : t y p e = " D i a g r a m D i s p l a y L i n k C r o s s F i l t e r V i e w S t a t e " > < P o i n t s   x m l n s : b = " h t t p : / / s c h e m a s . d a t a c o n t r a c t . o r g / 2 0 0 4 / 0 7 / S y s t e m . W i n d o w s " > < b : P o i n t > < b : _ x > 7 7 3 . 3 1 1 4 3 1 7 0 2 9 9 7 3 1 < / b : _ x > < b : _ y > 5 6 . 8 < / b : _ y > < / b : P o i n t > < b : P o i n t > < b : _ x > 6 8 2 . 8 0 7 6 2 1 5 < / b : _ x > < b : _ y > 5 6 . 8 < / b : _ y > < / b : P o i n t > < b : P o i n t > < b : _ x > 6 8 0 . 8 0 7 6 2 1 5 < / b : _ x > < b : _ y > 5 8 . 8 < / b : _ y > < / b : P o i n t > < b : P o i n t > < b : _ x > 6 8 0 . 8 0 7 6 2 1 5 < / b : _ x > < b : _ y > 7 4 . 8 < / b : _ y > < / b : P o i n t > < b : P o i n t > < b : _ x > 6 7 8 . 8 0 7 6 2 1 5 < / b : _ x > < b : _ y > 7 6 . 8 < / b : _ y > < / b : P o i n t > < b : P o i n t > < b : _ x > 5 8 8 . 3 0 3 8 1 0 5 6 7 6 6 5 8 9 < / b : _ x > < b : _ y > 7 6 . 8 < / b : _ y > < / b : P o i n t > < / P o i n t s > < / a : V a l u e > < / a : K e y V a l u e O f D i a g r a m O b j e c t K e y a n y T y p e z b w N T n L X > < a : K e y V a l u e O f D i a g r a m O b j e c t K e y a n y T y p e z b w N T n L X > < a : K e y > < K e y > R e l a t i o n s h i p s \ & l t ; T a b l e s \ O p p u r t u n i t y \ C o l u m n s \ A c c o u n t   E x e c u t i v e & g t ; - & l t ; T a b l e s \ I n d i v i d u a l   B u d g e t \ C o l u m n s \ E m p l o y e e   N a m e & g t ; < / K e y > < / a : K e y > < a : V a l u e   i : t y p e = " D i a g r a m D i s p l a y L i n k V i e w S t a t e " > < A u t o m a t i o n P r o p e r t y H e l p e r T e x t > E n d   p o i n t   1 :   ( 8 7 5 . 8 8 7 3 8 4 , 3 0 3 . 6 ) .   E n d   p o i n t   2 :   ( 5 8 8 . 3 0 3 8 1 0 5 6 7 6 6 6 , 1 1 6 . 8 )   < / A u t o m a t i o n P r o p e r t y H e l p e r T e x t > < L a y e d O u t > t r u e < / L a y e d O u t > < P o i n t s   x m l n s : b = " h t t p : / / s c h e m a s . d a t a c o n t r a c t . o r g / 2 0 0 4 / 0 7 / S y s t e m . W i n d o w s " > < b : P o i n t > < b : _ x > 8 7 5 . 8 8 7 3 8 3 9 9 9 9 9 9 8 8 < / b : _ x > < b : _ y > 3 0 3 . 5 9 9 9 9 9 9 9 9 9 9 9 9 7 < / b : _ y > < / b : P o i n t > < b : P o i n t > < b : _ x > 8 7 5 . 8 8 7 3 8 4 < / b : _ x > < b : _ y > 2 0 7 . 7 < / b : _ y > < / b : P o i n t > < b : P o i n t > < b : _ x > 8 7 3 . 8 8 7 3 8 4 < / b : _ x > < b : _ y > 2 0 5 . 7 < / b : _ y > < / b : P o i n t > < b : P o i n t > < b : _ x > 7 2 6 . 0 9 5 5 9 7 4 9 9 9 9 9 9 4 < / b : _ x > < b : _ y > 2 0 5 . 7 < / b : _ y > < / b : P o i n t > < b : P o i n t > < b : _ x > 7 2 4 . 0 9 5 5 9 7 4 9 9 9 9 9 9 4 < / b : _ x > < b : _ y > 2 0 3 . 7 < / b : _ y > < / b : P o i n t > < b : P o i n t > < b : _ x > 7 2 4 . 0 9 5 5 9 7 4 9 9 9 9 9 9 4 < / b : _ x > < b : _ y > 1 1 8 . 8 < / b : _ y > < / b : P o i n t > < b : P o i n t > < b : _ x > 7 2 2 . 0 9 5 5 9 7 4 9 9 9 9 9 9 4 < / b : _ x > < b : _ y > 1 1 6 . 8 < / b : _ y > < / b : P o i n t > < b : P o i n t > < b : _ x > 5 8 8 . 3 0 3 8 1 0 5 6 7 6 6 5 5 5 < / b : _ x > < b : _ y > 1 1 6 . 8 < / b : _ y > < / b : P o i n t > < / P o i n t s > < / a : V a l u e > < / a : K e y V a l u e O f D i a g r a m O b j e c t K e y a n y T y p e z b w N T n L X > < a : K e y V a l u e O f D i a g r a m O b j e c t K e y a n y T y p e z b w N T n L X > < a : K e y > < K e y > R e l a t i o n s h i p s \ & l t ; T a b l e s \ O p p u r t u n i t y \ C o l u m n s \ A c c o u n t   E x e c u t i v e & g t ; - & l t ; T a b l e s \ I n d i v i d u a l   B u d g e t \ C o l u m n s \ E m p l o y e e   N a m e & g t ; \ F K < / K e y > < / a : K e y > < a : V a l u e   i : t y p e = " D i a g r a m D i s p l a y L i n k E n d p o i n t V i e w S t a t e " > < H e i g h t > 1 6 < / H e i g h t > < L a b e l L o c a t i o n   x m l n s : b = " h t t p : / / s c h e m a s . d a t a c o n t r a c t . o r g / 2 0 0 4 / 0 7 / S y s t e m . W i n d o w s " > < b : _ x > 8 6 7 . 8 8 7 3 8 3 9 9 9 9 9 9 8 8 < / b : _ x > < b : _ y > 3 0 3 . 5 9 9 9 9 9 9 9 9 9 9 9 9 7 < / b : _ y > < / L a b e l L o c a t i o n > < L o c a t i o n   x m l n s : b = " h t t p : / / s c h e m a s . d a t a c o n t r a c t . o r g / 2 0 0 4 / 0 7 / S y s t e m . W i n d o w s " > < b : _ x > 8 7 5 . 8 8 7 3 8 4 < / b : _ x > < b : _ y > 3 1 9 . 6 < / b : _ y > < / L o c a t i o n > < S h a p e R o t a t e A n g l e > 2 6 9 . 9 9 9 9 9 9 9 9 9 9 9 9 6 < / S h a p e R o t a t e A n g l e > < W i d t h > 1 6 < / W i d t h > < / a : V a l u e > < / a : K e y V a l u e O f D i a g r a m O b j e c t K e y a n y T y p e z b w N T n L X > < a : K e y V a l u e O f D i a g r a m O b j e c t K e y a n y T y p e z b w N T n L X > < a : K e y > < K e y > R e l a t i o n s h i p s \ & l t ; T a b l e s \ O p p u r t u n i t y \ C o l u m n s \ A c c o u n t   E x e c u t i v e & g t ; - & l t ; T a b l e s \ I n d i v i d u a l   B u d g e t \ C o l u m n s \ E m p l o y e e   N a m e & g t ; \ P K < / K e y > < / a : K e y > < a : V a l u e   i : t y p e = " D i a g r a m D i s p l a y L i n k E n d p o i n t V i e w S t a t e " > < H e i g h t > 1 6 < / H e i g h t > < L a b e l L o c a t i o n   x m l n s : b = " h t t p : / / s c h e m a s . d a t a c o n t r a c t . o r g / 2 0 0 4 / 0 7 / S y s t e m . W i n d o w s " > < b : _ x > 5 7 2 . 3 0 3 8 1 0 5 6 7 6 6 5 5 5 < / b : _ x > < b : _ y > 1 0 8 . 8 < / b : _ y > < / L a b e l L o c a t i o n > < L o c a t i o n   x m l n s : b = " h t t p : / / s c h e m a s . d a t a c o n t r a c t . o r g / 2 0 0 4 / 0 7 / S y s t e m . W i n d o w s " > < b : _ x > 5 7 2 . 3 0 3 8 1 0 5 6 7 6 6 5 6 6 < / b : _ x > < b : _ y > 1 1 6 . 8 < / b : _ y > < / L o c a t i o n > < S h a p e R o t a t e A n g l e > 3 6 0 < / S h a p e R o t a t e A n g l e > < W i d t h > 1 6 < / W i d t h > < / a : V a l u e > < / a : K e y V a l u e O f D i a g r a m O b j e c t K e y a n y T y p e z b w N T n L X > < a : K e y V a l u e O f D i a g r a m O b j e c t K e y a n y T y p e z b w N T n L X > < a : K e y > < K e y > R e l a t i o n s h i p s \ & l t ; T a b l e s \ O p p u r t u n i t y \ C o l u m n s \ A c c o u n t   E x e c u t i v e & g t ; - & l t ; T a b l e s \ I n d i v i d u a l   B u d g e t \ C o l u m n s \ E m p l o y e e   N a m e & g t ; \ C r o s s F i l t e r < / K e y > < / a : K e y > < a : V a l u e   i : t y p e = " D i a g r a m D i s p l a y L i n k C r o s s F i l t e r V i e w S t a t e " > < P o i n t s   x m l n s : b = " h t t p : / / s c h e m a s . d a t a c o n t r a c t . o r g / 2 0 0 4 / 0 7 / S y s t e m . W i n d o w s " > < b : P o i n t > < b : _ x > 8 7 5 . 8 8 7 3 8 3 9 9 9 9 9 9 8 8 < / b : _ x > < b : _ y > 3 0 3 . 5 9 9 9 9 9 9 9 9 9 9 9 9 7 < / b : _ y > < / b : P o i n t > < b : P o i n t > < b : _ x > 8 7 5 . 8 8 7 3 8 4 < / b : _ x > < b : _ y > 2 0 7 . 7 < / b : _ y > < / b : P o i n t > < b : P o i n t > < b : _ x > 8 7 3 . 8 8 7 3 8 4 < / b : _ x > < b : _ y > 2 0 5 . 7 < / b : _ y > < / b : P o i n t > < b : P o i n t > < b : _ x > 7 2 6 . 0 9 5 5 9 7 4 9 9 9 9 9 9 4 < / b : _ x > < b : _ y > 2 0 5 . 7 < / b : _ y > < / b : P o i n t > < b : P o i n t > < b : _ x > 7 2 4 . 0 9 5 5 9 7 4 9 9 9 9 9 9 4 < / b : _ x > < b : _ y > 2 0 3 . 7 < / b : _ y > < / b : P o i n t > < b : P o i n t > < b : _ x > 7 2 4 . 0 9 5 5 9 7 4 9 9 9 9 9 9 4 < / b : _ x > < b : _ y > 1 1 8 . 8 < / b : _ y > < / b : P o i n t > < b : P o i n t > < b : _ x > 7 2 2 . 0 9 5 5 9 7 4 9 9 9 9 9 9 4 < / b : _ x > < b : _ y > 1 1 6 . 8 < / b : _ y > < / b : P o i n t > < b : P o i n t > < b : _ x > 5 8 8 . 3 0 3 8 1 0 5 6 7 6 6 5 5 5 < / b : _ x > < b : _ y > 1 1 6 . 8 < / b : _ y > < / b : P o i n t > < / P o i n t s > < / a : V a l u e > < / a : K e y V a l u e O f D i a g r a m O b j e c t K e y a n y T y p e z b w N T n L X > < a : K e y V a l u e O f D i a g r a m O b j e c t K e y a n y T y p e z b w N T n L X > < a : K e y > < K e y > R e l a t i o n s h i p s \ & l t ; T a b l e s \ P l a c e   A c h i v e m e n t \ C o l u m n s \ A c c o u n t   E x e c u t i v e & g t ; - & l t ; T a b l e s \ I n d i v i d u a l   B u d g e t \ C o l u m n s \ E m p l o y e e   N a m e & g t ; < / K e y > < / a : K e y > < a : V a l u e   i : t y p e = " D i a g r a m D i s p l a y L i n k V i e w S t a t e " > < A u t o m a t i o n P r o p e r t y H e l p e r T e x t > E n d   p o i n t   1 :   ( 1 1 3 4 . 0 1 5 2 4 2 2 7 0 6 6 , 2 6 5 ) .   E n d   p o i n t   2 :   ( 5 8 8 . 3 0 3 8 1 0 5 6 7 6 6 6 , 9 6 . 8 )   < / A u t o m a t i o n P r o p e r t y H e l p e r T e x t > < L a y e d O u t > t r u e < / L a y e d O u t > < P o i n t s   x m l n s : b = " h t t p : / / s c h e m a s . d a t a c o n t r a c t . o r g / 2 0 0 4 / 0 7 / S y s t e m . W i n d o w s " > < b : P o i n t > < b : _ x > 1 1 3 4 . 0 1 5 2 4 2 2 7 0 6 6 3 1 < / b : _ x > < b : _ y > 2 6 5 < / b : _ y > < / b : P o i n t > < b : P o i n t > < b : _ x > 9 4 5 . 2 3 7 3 8 4 < / b : _ x > < b : _ y > 2 6 5 < / b : _ y > < / b : P o i n t > < b : P o i n t > < b : _ x > 9 4 3 . 2 3 7 3 8 4 < / b : _ x > < b : _ y > 2 6 3 < / b : _ y > < / b : P o i n t > < b : P o i n t > < b : _ x > 9 4 3 . 2 3 7 3 8 4 < / b : _ x > < b : _ y > 1 8 0 . 4 < / b : _ y > < / b : P o i n t > < b : P o i n t > < b : _ x > 9 4 1 . 2 3 7 3 8 4 < / b : _ x > < b : _ y > 1 7 8 . 4 < / b : _ y > < / b : P o i n t > < b : P o i n t > < b : _ x > 7 3 2 . 3 4 5 5 9 7 4 9 9 9 9 9 9 4 < / b : _ x > < b : _ y > 1 7 8 . 4 < / b : _ y > < / b : P o i n t > < b : P o i n t > < b : _ x > 7 3 0 . 3 4 5 5 9 7 4 9 9 9 9 9 9 4 < / b : _ x > < b : _ y > 1 7 6 . 4 < / b : _ y > < / b : P o i n t > < b : P o i n t > < b : _ x > 7 3 0 . 3 4 5 5 9 7 4 9 9 9 9 9 9 4 < / b : _ x > < b : _ y > 9 8 . 8 < / b : _ y > < / b : P o i n t > < b : P o i n t > < b : _ x > 7 2 8 . 3 4 5 5 9 7 4 9 9 9 9 9 9 4 < / b : _ x > < b : _ y > 9 6 . 8 < / b : _ y > < / b : P o i n t > < b : P o i n t > < b : _ x > 5 8 8 . 3 0 3 8 1 0 5 6 7 6 6 5 7 8 < / b : _ x > < b : _ y > 9 6 . 8 < / b : _ y > < / b : P o i n t > < / P o i n t s > < / a : V a l u e > < / a : K e y V a l u e O f D i a g r a m O b j e c t K e y a n y T y p e z b w N T n L X > < a : K e y V a l u e O f D i a g r a m O b j e c t K e y a n y T y p e z b w N T n L X > < a : K e y > < K e y > R e l a t i o n s h i p s \ & l t ; T a b l e s \ P l a c e   A c h i v e m e n t \ C o l u m n s \ A c c o u n t   E x e c u t i v e & g t ; - & l t ; T a b l e s \ I n d i v i d u a l   B u d g e t \ C o l u m n s \ E m p l o y e e   N a m e & g t ; \ F K < / K e y > < / a : K e y > < a : V a l u e   i : t y p e = " D i a g r a m D i s p l a y L i n k E n d p o i n t V i e w S t a t e " > < H e i g h t > 1 6 < / H e i g h t > < L a b e l L o c a t i o n   x m l n s : b = " h t t p : / / s c h e m a s . d a t a c o n t r a c t . o r g / 2 0 0 4 / 0 7 / S y s t e m . W i n d o w s " > < b : _ x > 1 1 3 4 . 0 1 5 2 4 2 2 7 0 6 6 3 1 < / b : _ x > < b : _ y > 2 5 7 < / b : _ y > < / L a b e l L o c a t i o n > < L o c a t i o n   x m l n s : b = " h t t p : / / s c h e m a s . d a t a c o n t r a c t . o r g / 2 0 0 4 / 0 7 / S y s t e m . W i n d o w s " > < b : _ x > 1 1 5 0 . 0 1 5 2 4 2 2 7 0 6 6 3 1 < / b : _ x > < b : _ y > 2 6 5 < / b : _ y > < / L o c a t i o n > < S h a p e R o t a t e A n g l e > 1 8 0 < / S h a p e R o t a t e A n g l e > < W i d t h > 1 6 < / W i d t h > < / a : V a l u e > < / a : K e y V a l u e O f D i a g r a m O b j e c t K e y a n y T y p e z b w N T n L X > < a : K e y V a l u e O f D i a g r a m O b j e c t K e y a n y T y p e z b w N T n L X > < a : K e y > < K e y > R e l a t i o n s h i p s \ & l t ; T a b l e s \ P l a c e   A c h i v e m e n t \ C o l u m n s \ A c c o u n t   E x e c u t i v e & g t ; - & l t ; T a b l e s \ I n d i v i d u a l   B u d g e t \ C o l u m n s \ E m p l o y e e   N a m e & g t ; \ P K < / K e y > < / a : K e y > < a : V a l u e   i : t y p e = " D i a g r a m D i s p l a y L i n k E n d p o i n t V i e w S t a t e " > < H e i g h t > 1 6 < / H e i g h t > < L a b e l L o c a t i o n   x m l n s : b = " h t t p : / / s c h e m a s . d a t a c o n t r a c t . o r g / 2 0 0 4 / 0 7 / S y s t e m . W i n d o w s " > < b : _ x > 5 7 2 . 3 0 3 8 1 0 5 6 7 6 6 5 7 8 < / b : _ x > < b : _ y > 8 8 . 8 < / b : _ y > < / L a b e l L o c a t i o n > < L o c a t i o n   x m l n s : b = " h t t p : / / s c h e m a s . d a t a c o n t r a c t . o r g / 2 0 0 4 / 0 7 / S y s t e m . W i n d o w s " > < b : _ x > 5 7 2 . 3 0 3 8 1 0 5 6 7 6 6 5 7 8 < / b : _ x > < b : _ y > 9 6 . 8 < / b : _ y > < / L o c a t i o n > < S h a p e R o t a t e A n g l e > 3 6 0 < / S h a p e R o t a t e A n g l e > < W i d t h > 1 6 < / W i d t h > < / a : V a l u e > < / a : K e y V a l u e O f D i a g r a m O b j e c t K e y a n y T y p e z b w N T n L X > < a : K e y V a l u e O f D i a g r a m O b j e c t K e y a n y T y p e z b w N T n L X > < a : K e y > < K e y > R e l a t i o n s h i p s \ & l t ; T a b l e s \ P l a c e   A c h i v e m e n t \ C o l u m n s \ A c c o u n t   E x e c u t i v e & g t ; - & l t ; T a b l e s \ I n d i v i d u a l   B u d g e t \ C o l u m n s \ E m p l o y e e   N a m e & g t ; \ C r o s s F i l t e r < / K e y > < / a : K e y > < a : V a l u e   i : t y p e = " D i a g r a m D i s p l a y L i n k C r o s s F i l t e r V i e w S t a t e " > < P o i n t s   x m l n s : b = " h t t p : / / s c h e m a s . d a t a c o n t r a c t . o r g / 2 0 0 4 / 0 7 / S y s t e m . W i n d o w s " > < b : P o i n t > < b : _ x > 1 1 3 4 . 0 1 5 2 4 2 2 7 0 6 6 3 1 < / b : _ x > < b : _ y > 2 6 5 < / b : _ y > < / b : P o i n t > < b : P o i n t > < b : _ x > 9 4 5 . 2 3 7 3 8 4 < / b : _ x > < b : _ y > 2 6 5 < / b : _ y > < / b : P o i n t > < b : P o i n t > < b : _ x > 9 4 3 . 2 3 7 3 8 4 < / b : _ x > < b : _ y > 2 6 3 < / b : _ y > < / b : P o i n t > < b : P o i n t > < b : _ x > 9 4 3 . 2 3 7 3 8 4 < / b : _ x > < b : _ y > 1 8 0 . 4 < / b : _ y > < / b : P o i n t > < b : P o i n t > < b : _ x > 9 4 1 . 2 3 7 3 8 4 < / b : _ x > < b : _ y > 1 7 8 . 4 < / b : _ y > < / b : P o i n t > < b : P o i n t > < b : _ x > 7 3 2 . 3 4 5 5 9 7 4 9 9 9 9 9 9 4 < / b : _ x > < b : _ y > 1 7 8 . 4 < / b : _ y > < / b : P o i n t > < b : P o i n t > < b : _ x > 7 3 0 . 3 4 5 5 9 7 4 9 9 9 9 9 9 4 < / b : _ x > < b : _ y > 1 7 6 . 4 < / b : _ y > < / b : P o i n t > < b : P o i n t > < b : _ x > 7 3 0 . 3 4 5 5 9 7 4 9 9 9 9 9 9 4 < / b : _ x > < b : _ y > 9 8 . 8 < / b : _ y > < / b : P o i n t > < b : P o i n t > < b : _ x > 7 2 8 . 3 4 5 5 9 7 4 9 9 9 9 9 9 4 < / b : _ x > < b : _ y > 9 6 . 8 < / b : _ y > < / b : P o i n t > < b : P o i n t > < b : _ x > 5 8 8 . 3 0 3 8 1 0 5 6 7 6 6 5 7 8 < / b : _ x > < b : _ y > 9 6 . 8 < / b : _ y > < / b : P o i n t > < / P o i n t s > < / a : V a l u e > < / a : K e y V a l u e O f D i a g r a m O b j e c t K e y a n y T y p e z b w N T n L X > < / V i e w S t a t e s > < / D i a g r a m M a n a g e r . S e r i a l i z a b l e D i a g r a m > < / A r r a y O f D i a g r a m M a n a g e r . S e r i a l i z a b l e D i a g r a m > ] ] > < / 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 I n d i v i d u a l   B u d g e t 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 I n d i v i d u a l   B u d g e t 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 C o l u m n s \ N e w   R o l e 2 < / K e y > < / a : K e y > < a : V a l u e   i : t y p e = " T a b l e W i d g e t B a s e V i e w S t a t e " / > < / a : K e y V a l u e O f D i a g r a m O b j e c t K e y a n y T y p e z b w N T n L X > < a : K e y V a l u e O f D i a g r a m O b j e c t K e y a n y T y p e z b w N T n L X > < a : K e y > < K e y > C o l u m n s \ N e w   B u d g e t < / K e y > < / a : K e y > < a : V a l u e   i : t y p e = " T a b l e W i d g e t B a s e V i e w S t a t e " / > < / a : K e y V a l u e O f D i a g r a m O b j e c t K e y a n y T y p e z b w N T n L X > < a : K e y V a l u e O f D i a g r a m O b j e c t K e y a n y T y p e z b w N T n L X > < a : K e y > < K e y > C o l u m n s \ C r o s s   s e l l   b u g d e t < / K e y > < / a : K e y > < a : V a l u e   i : t y p e = " T a b l e W i d g e t B a s e V i e w S t a t e " / > < / a : K e y V a l u e O f D i a g r a m O b j e c t K e y a n y T y p e z b w N T n L X > < a : K e y V a l u e O f D i a g r a m O b j e c t K e y a n y T y p e z b w N T n L X > < a : K e y > < K e y > C o l u m n s \ R e n e w a l   B u d g e t 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 P l a c e   A c h i v e m e n t 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 P l a c e   A c h i v e m e n t 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 C o l u m n s \ p o l i c y _ s t a t u s < / K e y > < / a : K e y > < a : V a l u e   i : t y p e = " T a b l e W i d g e t B a s e V i e w S t a t e " / > < / a : K e y V a l u e O f D i a g r a m O b j e c t K e y a n y T y p e z b w N T n L X > < a : K e y V a l u e O f D i a g r a m O b j e c t K e y a n y T y p e z b w N T n L X > < a : K e y > < K e y > C o l u m n s \ p o l i c y _ s t a r t _ d a t e < / K e y > < / a : K e y > < a : V a l u e   i : t y p e = " T a b l e W i d g e t B a s e V i e w S t a t e " / > < / a : K e y V a l u e O f D i a g r a m O b j e c t K e y a n y T y p e z b w N T n L X > < a : K e y V a l u e O f D i a g r a m O b j e c t K e y a n y T y p e z b w N T n L X > < a : K e y > < K e y > C o l u m n s \ p o l i c y _ e n d _ d a t e < / 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 C o l u m n s \ r e n e w a l _ s t a t u s < / K e y > < / a : K e y > < a : V a l u e   i : t y p e = " T a b l e W i d g e t B a s e V i e w S t a t e " / > < / a : K e y V a l u e O f D i a g r a m O b j e c t K e y a n y T y p e z b w N T n L X > < a : K e y V a l u e O f D i a g r a m O b j e c t K e y a n y T y p e z b w N T n L X > < a : K e y > < K e y > C o l u m n s \ l a p s e _ r e a s o n < / K e y > < / a : K e y > < a : V a l u e   i : t y p e = " T a b l e W i d g e t B a s e V i e w S t a t e " / > < / a : K e y V a l u e O f D i a g r a m O b j e c t K e y a n y T y p e z b w N T n L X > < a : K e y V a l u e O f D i a g r a m O b j e c t K e y a n y T y p e z b w N T n L X > < a : K e y > < K e y > C o l u m n s \ l a s t _ u p d a t e d _ d a t e 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 B r o k e r a g e 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 B r o k e r a g e 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 C o l u m n s \ p o l i c y _ s t a t u s < / K e y > < / a : K e y > < a : V a l u e   i : t y p e = " T a b l e W i d g e t B a s e V i e w S t a t e " / > < / a : K e y V a l u e O f D i a g r a m O b j e c t K e y a n y T y p e z b w N T n L X > < a : K e y V a l u e O f D i a g r a m O b j e c t K e y a n y T y p e z b w N T n L X > < a : K e y > < K e y > C o l u m n s \ p o l i c y _ s t a r t _ d a t e < / K e y > < / a : K e y > < a : V a l u e   i : t y p e = " T a b l e W i d g e t B a s e V i e w S t a t e " / > < / a : K e y V a l u e O f D i a g r a m O b j e c t K e y a n y T y p e z b w N T n L X > < a : K e y V a l u e O f D i a g r a m O b j e c t K e y a n y T y p e z b w N T n L X > < a : K e y > < K e y > C o l u m n s \ p o l i c y _ e n d _ d a t e < / 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 C o l u m n s \ r e n e w a l _ s t a t u s < / K e y > < / a : K e y > < a : V a l u e   i : t y p e = " T a b l e W i d g e t B a s e V i e w S t a t e " / > < / a : K e y V a l u e O f D i a g r a m O b j e c t K e y a n y T y p e z b w N T n L X > < a : K e y V a l u e O f D i a g r a m O b j e c t K e y a n y T y p e z b w N T n L X > < a : K e y > < K e y > C o l u m n s \ l a p s e _ r e a s o n < / K e y > < / a : K e y > < a : V a l u e   i : t y p e = " T a b l e W i d g e t B a s e V i e w S t a t e " / > < / a : K e y V a l u e O f D i a g r a m O b j e c t K e y a n y T y p e z b w N T n L X > < a : K e y V a l u e O f D i a g r a m O b j e c t K e y a n y T y p e z b w N T n L X > < a : K e y > < K e y > C o l u m n s \ l a s t _ u p d a t e d _ d a t e 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D a t a M a s h u p   s q m i d = " 8 5 3 f 3 1 9 d - 5 4 9 6 - 4 8 7 1 - 9 d 2 6 - 7 7 9 1 9 f 1 7 f d 3 3 "   x m l n s = " h t t p : / / s c h e m a s . m i c r o s o f t . c o m / D a t a M a s h u p " > A A A A A A o G A A B Q S w M E F A A C A A g A w r y H V t L d S t G k A A A A 9 g A A A B I A H A B D b 2 5 m a W c v U G F j a 2 F n Z S 5 4 b W w g o h g A K K A U A A A A A A A A A A A A A A A A A A A A A A A A A A A A h Y 8 x D o I w G I W v Q r r T l q K J I T 9 l c J X E h G h c m 1 K h E Y q h x X I 3 B 4 / k F c Q o 6 u b 4 v v c N 7 9 2 v N 8 j G t g k u q r e 6 M y m K M E W B M r I r t a l S N L h j u E I Z h 6 2 Q J 1 G p Y J K N T U Z b p q h 2 7 p w Q 4 r 3 H P s Z d X x F G a U Q O + a a Q t W o F + s j 6 v x x q Y 5 0 w U i E O + 9 c Y z n A U L T F b x J g C m S H k 2 n w F N u 1 9 t j 8 Q 1 k P j h l 5 x Z c J d A W S O Q N 4 f + A N Q S w M E F A A C A A g A w r y H 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K 8 h 1 Y K k v f R B A M A A C c P A A A T A B w A R m 9 y b X V s Y X M v U 2 V j d G l v b j E u b S C i G A A o o B Q A A A A A A A A A A A A A A A A A A A A A A A A A A A D V V 9 1 v 2 j A Q f 0 f i f 7 D S F 5 A i p E 7 T H l b 1 g U I r o W l t 1 X b a Q 6 k i x 7 4 G D 8 e O / E F B q P / 7 L g Q K L M m G 6 M Q Y L y G + O 9 / H 7 3 f 2 x Q J z Q i t y X z x P z 5 q N Z s O O q A F O L o w e g 6 E J k H M i w T U b B H / 3 2 h u W r 1 x O G c j O d 2 3 G s d b j 1 p W Q 0 O l p 5 U A 5 2 w p 6 n 4 f f L B g 7 Z C O q + P B G Q d + I C Q z 7 Y M d O Z 8 M + t a N Y U 8 P J r d E / 0 P l 6 Z R i v / H a m 0 k 6 D d k i U l z I k z n h o h 0 U Y D z S W c B o t H h h M E d X 8 c e A g P Q 8 K Y R B + E Y o v 3 4 K n 1 8 c + d f R p a X 8 S 9 D C w B L N 8 m G U Q 4 B Y L t c 6 D o c o + a 5 P 2 t P S p y o W 2 t e k s n M 8 D J g V m G S m a Q o B h o Q 5 x M H W v I Z k H m Z a C z S L l 0 x j M S k r V b F N o H X X e 1 p m i 1 L i I U / e 2 e f 5 / U w M U r 5 E b z T 1 z U W K 0 z 0 r 7 d x n T X j l E D p h 3 i E Z J I 8 b s 2 a g 6 M Y s F y S l S s 7 l Q T K c Q M U l t O b N u m j t e L R e 1 2 b T i H q o T M j A B h U K X w 0 I X F I 1 y j Z I H A w p e q K w r r a S Z h c g A t V p V C K 2 L f J Y 7 r a j r a 7 v Z E K q S N Z v N c g V g D 9 w n z + j y f 2 y R d 7 D s z x T e j Y c D 5 T 5 9 7 O S h / z 0 a 7 k i U k 2 C g u J g I 7 q k k F 5 4 n 4 I I D E 6 c U w N H S 6 G J B l R K O l 2 k m 9 Q y A X F d x 6 B p e y J 2 W 8 K F S s i x 5 i Q M 9 o 6 0 l F q Q k s U 9 4 l c p d c c h U b r E j + g M 1 0 Y I d + k Y V h d d j R X k Z 3 v r S L L V n I X / f F f H v j p 2 9 5 4 V 9 z q s d i f g V w A m V H J i I a e H 1 W I n 4 v g k p k T r G E Y Q 6 L B T H u 7 m k s M x + b 8 x u s s w b 5 5 V w s w P j h p 7 1 0 v O x Y q f X I V b D s 6 k g + B 4 9 n h l I h U 8 j W t O V q 5 O o T s 6 k t p X w L 0 4 g h x 8 8 N X Q r H 1 c Z M E G l m 1 X E + L s v g J X U + r h G w w g 7 j v D y o 0 J u 8 / e 1 / Q Z S l 3 O E q O e t 0 + k a J F w t 4 G n 9 A m N I A q Q P u V 9 N 5 k D Z i I j n 1 u M i 5 a c 2 7 o A X c 6 K d y O v S c C N Q a P G i g g Z I C 7 k x q G C r Q b Y C 2 J 6 t b i X F V u i y E Q K Y I u + r R 6 s i 4 p 5 O Y 6 G g N X / 7 0 A 0 X Y / x m N x Y m Z z 8 B U E s B A i 0 A F A A C A A g A w r y H V t L d S t G k A A A A 9 g A A A B I A A A A A A A A A A A A A A A A A A A A A A E N v b m Z p Z y 9 Q Y W N r Y W d l L n h t b F B L A Q I t A B Q A A g A I A M K 8 h 1 Y P y u m r p A A A A O k A A A A T A A A A A A A A A A A A A A A A A P A A A A B b Q 2 9 u d G V u d F 9 U e X B l c 1 0 u e G 1 s U E s B A i 0 A F A A C A A g A w r y H V g q S 9 9 E E A w A A J w 8 A A B M A A A A A A A A A A A A A A A A A 4 Q E A A E Z v c m 1 1 b G F z L 1 N l Y 3 R p b 2 4 x L m 1 Q S w U G A A A A A A M A A w D C A A A A M 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G A A A A A A A A C G Y 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n J v a 2 V y Y W d 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k 2 M S I g L z 4 8 R W 5 0 c n k g V H l w Z T 0 i R m l s b E V y c m 9 y Q 2 9 k Z S I g V m F s d W U 9 I n N V b m t u b 3 d u I i A v P j x F b n R y e S B U e X B l P S J G a W x s R X J y b 3 J D b 3 V u d C I g V m F s d W U 9 I m w w I i A v P j x F b n R y e S B U e X B l P S J G a W x s T G F z d F V w Z G F 0 Z W Q i I F Z h b H V l P S J k M j A y M y 0 w N C 0 w N 1 Q x N z o 1 O T o x N y 4 w M T M 2 O D I 2 W i I g L z 4 8 R W 5 0 c n k g V H l w Z T 0 i R m l s b E N v b H V t b l R 5 c G V z I i B W Y W x 1 Z T 0 i c 0 J n Q U d D U W t H Q m d Z R 0 J n V U p C Z 1 l H Q 1 E 9 P S I g L z 4 8 R W 5 0 c n k g V H l w Z T 0 i R m l s b E N v b H V t b k 5 h b W V z I i B W Y W x 1 Z T 0 i c 1 s m c X V v d D t j b G l l b n R f b m F t Z S Z x d W 9 0 O y w m c X V v d D t w b 2 x p Y 3 l f b n V t Y m V y J n F 1 b 3 Q 7 L C Z x d W 9 0 O 3 B v b G l j e V 9 z d G F 0 d X M m c X V v d D s s J n F 1 b 3 Q 7 c G 9 s a W N 5 X 3 N 0 Y X J 0 X 2 R h d G U m c X V v d D s s J n F 1 b 3 Q 7 c G 9 s a W N 5 X 2 V u Z F 9 k Y X R l J n F 1 b 3 Q 7 L C Z x d W 9 0 O 3 B y b 2 R 1 Y 3 R f Z 3 J v d X A m c X V v d D s s J n F 1 b 3 Q 7 Q W N j b 3 V u d C B F e G V j d X R p d m U m c X V v d D s s J n F 1 b 3 Q 7 Y n J h b m N o X 2 5 h b W U m c X V v d D s s J n F 1 b 3 Q 7 c 2 9 s d X R p b 2 5 f Z 3 J v d X A m c X V v d D s s J n F 1 b 3 Q 7 a W 5 j b 2 1 l X 2 N s Y X N z J n F 1 b 3 Q 7 L C Z x d W 9 0 O 0 F t b 3 V u d C Z x d W 9 0 O y w m c X V v d D t p b m N v b W V f Z H V l X 2 R h d G U m c X V v d D s s J n F 1 b 3 Q 7 c m V 2 Z W 5 1 Z V 9 0 c m F u c 2 F j d G l v b l 9 0 e X B l J n F 1 b 3 Q 7 L C Z x d W 9 0 O 3 J l b m V 3 Y W x f c 3 R h d H V z J n F 1 b 3 Q 7 L C Z x d W 9 0 O 2 x h c H N l X 3 J l Y X N v b i Z x d W 9 0 O y w m c X V v d D t s Y X N 0 X 3 V w Z G F 0 Z W R f Z G F 0 Z S Z x d W 9 0 O 1 0 i I C 8 + P E V u d H J 5 I F R 5 c G U 9 I k Z p b G x T d G F 0 d X M i I F Z h b H V l P S J z Q 2 9 t c G x l d G U i I C 8 + P E V u d H J 5 I F R 5 c G U 9 I l J l Y 2 9 2 Z X J 5 V G F y Z 2 V 0 U 2 h l Z X Q i I F Z h b H V l P S J z Q n J v a 2 V y Y W d l I i A v P j x F b n R y e S B U e X B l P S J S Z W N v d m V y e V R h c m d l d E N v b H V t b i I g V m F s d W U 9 I m w x I i A v P j x F b n R y e S B U e X B l P S J S Z W N v d m V y e V R h c m d l d F J v d y I g V m F s d W U 9 I m w x I i A v P j x F b n R y e S B U e X B l P S J S Z W x h d G l v b n N o a X B J b m Z v Q 2 9 u d G F p b m V y I i B W Y W x 1 Z T 0 i c 3 s m c X V v d D t j b 2 x 1 b W 5 D b 3 V u d C Z x d W 9 0 O z o x N i w m c X V v d D t r Z X l D b 2 x 1 b W 5 O Y W 1 l c y Z x d W 9 0 O z p b X S w m c X V v d D t x d W V y e V J l b G F 0 a W 9 u c 2 h p c H M m c X V v d D s 6 W 1 0 s J n F 1 b 3 Q 7 Y 2 9 s d W 1 u S W R l b n R p d G l l c y Z x d W 9 0 O z p b J n F 1 b 3 Q 7 U 2 V j d G l v b j E v Q n J v a 2 V y Y W d l L 0 N o Y W 5 n Z W Q g V H l w Z S 5 7 Y 2 x p Z W 5 0 X 2 5 h b W U s M H 0 m c X V v d D s s J n F 1 b 3 Q 7 U 2 V j d G l v b j E v Q n J v a 2 V y Y W d l L 0 N o Y W 5 n Z W Q g V H l w Z S 5 7 c G 9 s a W N 5 X 2 5 1 b W J l c i w x f S Z x d W 9 0 O y w m c X V v d D t T Z W N 0 a W 9 u M S 9 C c m 9 r Z X J h Z 2 U v Q 2 h h b m d l Z C B U e X B l L n t w b 2 x p Y 3 l f c 3 R h d H V z L D J 9 J n F 1 b 3 Q 7 L C Z x d W 9 0 O 1 N l Y 3 R p b 2 4 x L 0 J y b 2 t l c m F n Z S 9 D a G F u Z 2 V k I F R 5 c G U u e 3 B v b G l j e V 9 z d G F y d F 9 k Y X R l L D N 9 J n F 1 b 3 Q 7 L C Z x d W 9 0 O 1 N l Y 3 R p b 2 4 x L 0 J y b 2 t l c m F n Z S 9 D a G F u Z 2 V k I F R 5 c G U u e 3 B v b G l j e V 9 l b m R f Z G F 0 Z S w 0 f S Z x d W 9 0 O y w m c X V v d D t T Z W N 0 a W 9 u M S 9 C c m 9 r Z X J h Z 2 U v Q 2 h h b m d l Z C B U e X B l L n t w c m 9 k d W N 0 X 2 d y b 3 V w L D V 9 J n F 1 b 3 Q 7 L C Z x d W 9 0 O 1 N l Y 3 R p b 2 4 x L 0 J y b 2 t l c m F n Z S 9 D a G F u Z 2 V k I F R 5 c G U u e 0 F j Y 2 9 1 b n Q g R X h l Y 3 V 0 a X Z l L D Z 9 J n F 1 b 3 Q 7 L C Z x d W 9 0 O 1 N l Y 3 R p b 2 4 x L 0 J y b 2 t l c m F n Z S 9 D a G F u Z 2 V k I F R 5 c G U u e 2 J y Y W 5 j a F 9 u Y W 1 l L D d 9 J n F 1 b 3 Q 7 L C Z x d W 9 0 O 1 N l Y 3 R p b 2 4 x L 0 J y b 2 t l c m F n Z S 9 D a G F u Z 2 V k I F R 5 c G U u e 3 N v b H V 0 a W 9 u X 2 d y b 3 V w L D h 9 J n F 1 b 3 Q 7 L C Z x d W 9 0 O 1 N l Y 3 R p b 2 4 x L 0 J y b 2 t l c m F n Z S 9 D a G F u Z 2 V k I F R 5 c G U u e 2 l u Y 2 9 t Z V 9 j b G F z c y w 5 f S Z x d W 9 0 O y w m c X V v d D t T Z W N 0 a W 9 u M S 9 C c m 9 r Z X J h Z 2 U v Q 2 h h b m d l Z C B U e X B l L n t B b W 9 1 b n Q s M T B 9 J n F 1 b 3 Q 7 L C Z x d W 9 0 O 1 N l Y 3 R p b 2 4 x L 0 J y b 2 t l c m F n Z S 9 D a G F u Z 2 V k I F R 5 c G U u e 2 l u Y 2 9 t Z V 9 k d W V f Z G F 0 Z S w x M X 0 m c X V v d D s s J n F 1 b 3 Q 7 U 2 V j d G l v b j E v Q n J v a 2 V y Y W d l L 0 N o Y W 5 n Z W Q g V H l w Z S 5 7 c m V 2 Z W 5 1 Z V 9 0 c m F u c 2 F j d G l v b l 9 0 e X B l L D E y f S Z x d W 9 0 O y w m c X V v d D t T Z W N 0 a W 9 u M S 9 C c m 9 r Z X J h Z 2 U v Q 2 h h b m d l Z C B U e X B l L n t y Z W 5 l d 2 F s X 3 N 0 Y X R 1 c y w x M 3 0 m c X V v d D s s J n F 1 b 3 Q 7 U 2 V j d G l v b j E v Q n J v a 2 V y Y W d l L 0 N o Y W 5 n Z W Q g V H l w Z S 5 7 b G F w c 2 V f c m V h c 2 9 u L D E 0 f S Z x d W 9 0 O y w m c X V v d D t T Z W N 0 a W 9 u M S 9 C c m 9 r Z X J h Z 2 U v Q 2 h h b m d l Z C B U e X B l L n t s Y X N 0 X 3 V w Z G F 0 Z W R f Z G F 0 Z S w x N X 0 m c X V v d D t d L C Z x d W 9 0 O 0 N v b H V t b k N v d W 5 0 J n F 1 b 3 Q 7 O j E 2 L C Z x d W 9 0 O 0 t l e U N v b H V t b k 5 h b W V z J n F 1 b 3 Q 7 O l t d L C Z x d W 9 0 O 0 N v b H V t b k l k Z W 5 0 a X R p Z X M m c X V v d D s 6 W y Z x d W 9 0 O 1 N l Y 3 R p b 2 4 x L 0 J y b 2 t l c m F n Z S 9 D a G F u Z 2 V k I F R 5 c G U u e 2 N s a W V u d F 9 u Y W 1 l L D B 9 J n F 1 b 3 Q 7 L C Z x d W 9 0 O 1 N l Y 3 R p b 2 4 x L 0 J y b 2 t l c m F n Z S 9 D a G F u Z 2 V k I F R 5 c G U u e 3 B v b G l j e V 9 u d W 1 i Z X I s M X 0 m c X V v d D s s J n F 1 b 3 Q 7 U 2 V j d G l v b j E v Q n J v a 2 V y Y W d l L 0 N o Y W 5 n Z W Q g V H l w Z S 5 7 c G 9 s a W N 5 X 3 N 0 Y X R 1 c y w y f S Z x d W 9 0 O y w m c X V v d D t T Z W N 0 a W 9 u M S 9 C c m 9 r Z X J h Z 2 U v Q 2 h h b m d l Z C B U e X B l L n t w b 2 x p Y 3 l f c 3 R h c n R f Z G F 0 Z S w z f S Z x d W 9 0 O y w m c X V v d D t T Z W N 0 a W 9 u M S 9 C c m 9 r Z X J h Z 2 U v Q 2 h h b m d l Z C B U e X B l L n t w b 2 x p Y 3 l f Z W 5 k X 2 R h d G U s N H 0 m c X V v d D s s J n F 1 b 3 Q 7 U 2 V j d G l v b j E v Q n J v a 2 V y Y W d l L 0 N o Y W 5 n Z W Q g V H l w Z S 5 7 c H J v Z H V j d F 9 n c m 9 1 c C w 1 f S Z x d W 9 0 O y w m c X V v d D t T Z W N 0 a W 9 u M S 9 C c m 9 r Z X J h Z 2 U v Q 2 h h b m d l Z C B U e X B l L n t B Y 2 N v d W 5 0 I E V 4 Z W N 1 d G l 2 Z S w 2 f S Z x d W 9 0 O y w m c X V v d D t T Z W N 0 a W 9 u M S 9 C c m 9 r Z X J h Z 2 U v Q 2 h h b m d l Z C B U e X B l L n t i c m F u Y 2 h f b m F t Z S w 3 f S Z x d W 9 0 O y w m c X V v d D t T Z W N 0 a W 9 u M S 9 C c m 9 r Z X J h Z 2 U v Q 2 h h b m d l Z C B U e X B l L n t z b 2 x 1 d G l v b l 9 n c m 9 1 c C w 4 f S Z x d W 9 0 O y w m c X V v d D t T Z W N 0 a W 9 u M S 9 C c m 9 r Z X J h Z 2 U v Q 2 h h b m d l Z C B U e X B l L n t p b m N v b W V f Y 2 x h c 3 M s O X 0 m c X V v d D s s J n F 1 b 3 Q 7 U 2 V j d G l v b j E v Q n J v a 2 V y Y W d l L 0 N o Y W 5 n Z W Q g V H l w Z S 5 7 Q W 1 v d W 5 0 L D E w f S Z x d W 9 0 O y w m c X V v d D t T Z W N 0 a W 9 u M S 9 C c m 9 r Z X J h Z 2 U v Q 2 h h b m d l Z C B U e X B l L n t p b m N v b W V f Z H V l X 2 R h d G U s M T F 9 J n F 1 b 3 Q 7 L C Z x d W 9 0 O 1 N l Y 3 R p b 2 4 x L 0 J y b 2 t l c m F n Z S 9 D a G F u Z 2 V k I F R 5 c G U u e 3 J l d m V u d W V f d H J h b n N h Y 3 R p b 2 5 f d H l w Z S w x M n 0 m c X V v d D s s J n F 1 b 3 Q 7 U 2 V j d G l v b j E v Q n J v a 2 V y Y W d l L 0 N o Y W 5 n Z W Q g V H l w Z S 5 7 c m V u Z X d h b F 9 z d G F 0 d X M s M T N 9 J n F 1 b 3 Q 7 L C Z x d W 9 0 O 1 N l Y 3 R p b 2 4 x L 0 J y b 2 t l c m F n Z S 9 D a G F u Z 2 V k I F R 5 c G U u e 2 x h c H N l X 3 J l Y X N v b i w x N H 0 m c X V v d D s s J n F 1 b 3 Q 7 U 2 V j d G l v b j E v Q n J v a 2 V y Y W d l L 0 N o Y W 5 n Z W Q g V H l w Z S 5 7 b G F z d F 9 1 c G R h d G V k X 2 R h d G U s M T V 9 J n F 1 b 3 Q 7 X S w m c X V v d D t S Z W x h d G l v b n N o a X B J b m Z v J n F 1 b 3 Q 7 O l t d f S I g L z 4 8 R W 5 0 c n k g V H l w Z T 0 i Q n V m Z m V y T m V 4 d F J l Z n J l c 2 g i I F Z h b H V l P S J s M S I g L z 4 8 R W 5 0 c n k g V H l w Z T 0 i U X V l c n l J R C I g V m F s d W U 9 I n M x M W I 4 M z N j M y 1 k Y z l j L T Q 5 N W Q t O T Z m N i 1 j N G U z Z D Q 3 N z A 0 M T Q i I C 8 + P C 9 T d G F i b G V F b n R y a W V z P j w v S X R l b T 4 8 S X R l b T 4 8 S X R l b U x v Y 2 F 0 a W 9 u P j x J d G V t V H l w Z T 5 G b 3 J t d W x h P C 9 J d G V t V H l w Z T 4 8 S X R l b V B h d G g + U 2 V j d G l v b j E v Q n J v a 2 V y Y W d l L 1 N v d X J j Z T w v S X R l b V B h d G g + P C 9 J d G V t T G 9 j Y X R p b 2 4 + P F N 0 Y W J s Z U V u d H J p Z X M g L z 4 8 L 0 l 0 Z W 0 + P E l 0 Z W 0 + P E l 0 Z W 1 M b 2 N h d G l v b j 4 8 S X R l b V R 5 c G U + R m 9 y b X V s Y T w v S X R l b V R 5 c G U + P E l 0 Z W 1 Q Y X R o P l N l Y 3 R p b 2 4 x L 0 J y b 2 t l c m F n Z S 9 U Y W J s Z T F f V G F i b G U 8 L 0 l 0 Z W 1 Q Y X R o P j w v S X R l b U x v Y 2 F 0 a W 9 u P j x T d G F i b G V F b n R y a W V z I C 8 + P C 9 J d G V t P j x J d G V t P j x J d G V t T G 9 j Y X R p b 2 4 + P E l 0 Z W 1 U e X B l P k Z v c m 1 1 b G E 8 L 0 l 0 Z W 1 U e X B l P j x J d G V t U G F 0 a D 5 T Z W N 0 a W 9 u M S 9 C c m 9 r Z X J h Z 2 U v Q 2 h h b m d l Z C U y M F R 5 c G U 8 L 0 l 0 Z W 1 Q Y X R o P j w v S X R l b U x v Y 2 F 0 a W 9 u P j x T d G F i b G V F b n R y a W V z I C 8 + P C 9 J d G V t P j x J d G V t P j x J d G V t T G 9 j Y X R p b 2 4 + P E l 0 Z W 1 U e X B l P k Z v c m 1 1 b G E 8 L 0 l 0 Z W 1 U e X B l P j x J d G V t U G F 0 a D 5 T Z W N 0 a W 9 u M S 9 G Z W 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k i I C 8 + P E V u d H J 5 I F R 5 c G U 9 I k Z p b G x F c n J v c k N v Z G U i I F Z h b H V l P S J z V W 5 r b m 9 3 b i I g L z 4 8 R W 5 0 c n k g V H l w Z T 0 i R m l s b E V y c m 9 y Q 2 9 1 b n Q i I F Z h b H V l P S J s M C I g L z 4 8 R W 5 0 c n k g V H l w Z T 0 i R m l s b E x h c 3 R V c G R h d G V k I i B W Y W x 1 Z T 0 i Z D I w M j M t M D Q t M D d U M T c 6 N T k 6 M T k u O D k 2 M j g 3 M F o i I C 8 + P E V u d H J 5 I F R 5 c G U 9 I k Z p b G x D b 2 x 1 b W 5 U e X B l c y I g V m F s d W U 9 I n N C Z 1 l H Q m d Z R E N R W T 0 i I C 8 + P E V u d H J 5 I F R 5 c G U 9 I k Z p b G x D b 2 x 1 b W 5 O Y W 1 l c y I g V m F s d W U 9 I n N b J n F 1 b 3 Q 7 Y 2 x p Z W 5 0 X 2 5 h b W U m c X V v d D s s J n F 1 b 3 Q 7 Y n J h b m N o X 2 5 h b W U m c X V v d D s s J n F 1 b 3 Q 7 c 2 9 s d X R p b 2 5 f Z 3 J v d X A m c X V v d D s s J n F 1 b 3 Q 7 Q W N j b 3 V u d C B F e G V j d X R p d m U m c X V v d D s s J n F 1 b 3 Q 7 a W 5 j b 2 1 l X 2 N s Y X N z J n F 1 b 3 Q 7 L C Z x d W 9 0 O 0 F t b 3 V u d C Z x d W 9 0 O y w m c X V v d D t p b m N v b W V f Z H V l X 2 R h d G U m c X V v d D s s J n F 1 b 3 Q 7 c m V 2 Z W 5 1 Z V 9 0 c m F u c 2 F j d G l v b l 9 0 e X B l J n F 1 b 3 Q 7 X S I g L z 4 8 R W 5 0 c n k g V H l w Z T 0 i R m l s b F N 0 Y X R 1 c y I g V m F s d W U 9 I n N D b 2 1 w b G V 0 Z S I g L z 4 8 R W 5 0 c n k g V H l w Z T 0 i U m V j b 3 Z l c n l U Y X J n Z X R T a G V l d C I g V m F s d W U 9 I n N G Z W V z I i A v P j x F b n R y e S B U e X B l P S J S Z W N v d m V y e V R h c m d l d E N v b H V t b i I g V m F s d W U 9 I m w x I i A v P j x F b n R y e S B U e X B l P S J S Z W N v d m V y e V R h c m d l d F J v d y I g V m F s d W U 9 I m w x I i A v P j x F b n R y e S B U e X B l P S J C d W Z m Z X J O Z X h 0 U m V m c m V z a C I g V m F s d W U 9 I m w x I i A v P j x F b n R y e S B U e X B l P S J R d W V y e U l E I i B W Y W x 1 Z T 0 i c z E y M D k 5 O T d k L W Z k Z T U t N D Z l M S 1 h Y m J l L T h m N z M y M T V m N T A x Y i I g L z 4 8 R W 5 0 c n k g V H l w Z T 0 i U m V s Y X R p b 2 5 z a G l w S W 5 m b 0 N v b n R h a W 5 l c i I g V m F s d W U 9 I n N 7 J n F 1 b 3 Q 7 Y 2 9 s d W 1 u Q 2 9 1 b n Q m c X V v d D s 6 O C w m c X V v d D t r Z X l D b 2 x 1 b W 5 O Y W 1 l c y Z x d W 9 0 O z p b X S w m c X V v d D t x d W V y e V J l b G F 0 a W 9 u c 2 h p c H M m c X V v d D s 6 W 1 0 s J n F 1 b 3 Q 7 Y 2 9 s d W 1 u S W R l b n R p d G l l c y Z x d W 9 0 O z p b J n F 1 b 3 Q 7 U 2 V j d G l v b j E v R m V l c y 9 D a G F u Z 2 V k I F R 5 c G U u e 2 N s a W V u d F 9 u Y W 1 l L D B 9 J n F 1 b 3 Q 7 L C Z x d W 9 0 O 1 N l Y 3 R p b 2 4 x L 0 Z l Z X M v Q 2 h h b m d l Z C B U e X B l L n t i c m F u Y 2 h f b m F t Z S w x f S Z x d W 9 0 O y w m c X V v d D t T Z W N 0 a W 9 u M S 9 G Z W V z L 0 N o Y W 5 n Z W Q g V H l w Z S 5 7 c 2 9 s d X R p b 2 5 f Z 3 J v d X A s M n 0 m c X V v d D s s J n F 1 b 3 Q 7 U 2 V j d G l v b j E v R m V l c y 9 D a G F u Z 2 V k I F R 5 c G U u e 0 F j Y 2 9 1 b n Q g R X h l Y 3 V 0 a X Z l L D N 9 J n F 1 b 3 Q 7 L C Z x d W 9 0 O 1 N l Y 3 R p b 2 4 x L 0 Z l Z X M v Q 2 h h b m d l Z C B U e X B l L n t p b m N v b W V f Y 2 x h c 3 M s N H 0 m c X V v d D s s J n F 1 b 3 Q 7 U 2 V j d G l v b j E v R m V l c y 9 D a G F u Z 2 V k I F R 5 c G U u e 0 F t b 3 V u d C w 1 f S Z x d W 9 0 O y w m c X V v d D t T Z W N 0 a W 9 u M S 9 G Z W V z L 0 N o Y W 5 n Z W Q g V H l w Z S 5 7 a W 5 j b 2 1 l X 2 R 1 Z V 9 k Y X R l L D Z 9 J n F 1 b 3 Q 7 L C Z x d W 9 0 O 1 N l Y 3 R p b 2 4 x L 0 Z l Z X M v Q 2 h h b m d l Z C B U e X B l L n t y Z X Z l b n V l X 3 R y Y W 5 z Y W N 0 a W 9 u X 3 R 5 c G U s N 3 0 m c X V v d D t d L C Z x d W 9 0 O 0 N v b H V t b k N v d W 5 0 J n F 1 b 3 Q 7 O j g s J n F 1 b 3 Q 7 S 2 V 5 Q 2 9 s d W 1 u T m F t Z X M m c X V v d D s 6 W 1 0 s J n F 1 b 3 Q 7 Q 2 9 s d W 1 u S W R l b n R p d G l l c y Z x d W 9 0 O z p b J n F 1 b 3 Q 7 U 2 V j d G l v b j E v R m V l c y 9 D a G F u Z 2 V k I F R 5 c G U u e 2 N s a W V u d F 9 u Y W 1 l L D B 9 J n F 1 b 3 Q 7 L C Z x d W 9 0 O 1 N l Y 3 R p b 2 4 x L 0 Z l Z X M v Q 2 h h b m d l Z C B U e X B l L n t i c m F u Y 2 h f b m F t Z S w x f S Z x d W 9 0 O y w m c X V v d D t T Z W N 0 a W 9 u M S 9 G Z W V z L 0 N o Y W 5 n Z W Q g V H l w Z S 5 7 c 2 9 s d X R p b 2 5 f Z 3 J v d X A s M n 0 m c X V v d D s s J n F 1 b 3 Q 7 U 2 V j d G l v b j E v R m V l c y 9 D a G F u Z 2 V k I F R 5 c G U u e 0 F j Y 2 9 1 b n Q g R X h l Y 3 V 0 a X Z l L D N 9 J n F 1 b 3 Q 7 L C Z x d W 9 0 O 1 N l Y 3 R p b 2 4 x L 0 Z l Z X M v Q 2 h h b m d l Z C B U e X B l L n t p b m N v b W V f Y 2 x h c 3 M s N H 0 m c X V v d D s s J n F 1 b 3 Q 7 U 2 V j d G l v b j E v R m V l c y 9 D a G F u Z 2 V k I F R 5 c G U u e 0 F t b 3 V u d C w 1 f S Z x d W 9 0 O y w m c X V v d D t T Z W N 0 a W 9 u M S 9 G Z W V z L 0 N o Y W 5 n Z W Q g V H l w Z S 5 7 a W 5 j b 2 1 l X 2 R 1 Z V 9 k Y X R l L D Z 9 J n F 1 b 3 Q 7 L C Z x d W 9 0 O 1 N l Y 3 R p b 2 4 x L 0 Z l Z X M v Q 2 h h b m d l Z C B U e X B l L n t y Z X Z l b n V l X 3 R y Y W 5 z Y W N 0 a W 9 u X 3 R 5 c G U s N 3 0 m c X V v d D t d L C Z x d W 9 0 O 1 J l b G F 0 a W 9 u c 2 h p c E l u Z m 8 m c X V v d D s 6 W 1 1 9 I i A v P j w v U 3 R h Y m x l R W 5 0 c m l l c z 4 8 L 0 l 0 Z W 0 + P E l 0 Z W 0 + P E l 0 Z W 1 M b 2 N h d G l v b j 4 8 S X R l b V R 5 c G U + R m 9 y b X V s Y T w v S X R l b V R 5 c G U + P E l 0 Z W 1 Q Y X R o P l N l Y 3 R p b 2 4 x L 0 Z l Z X M v U 2 9 1 c m N l P C 9 J d G V t U G F 0 a D 4 8 L 0 l 0 Z W 1 M b 2 N h d G l v b j 4 8 U 3 R h Y m x l R W 5 0 c m l l c y A v P j w v S X R l b T 4 8 S X R l b T 4 8 S X R l b U x v Y 2 F 0 a W 9 u P j x J d G V t V H l w Z T 5 G b 3 J t d W x h P C 9 J d G V t V H l w Z T 4 8 S X R l b V B h d G g + U 2 V j d G l v b j E v R m V l c y 9 U Y W J s Z T F f V G F i b G U 8 L 0 l 0 Z W 1 Q Y X R o P j w v S X R l b U x v Y 2 F 0 a W 9 u P j x T d G F i b G V F b n R y a W V z I C 8 + P C 9 J d G V t P j x J d G V t P j x J d G V t T G 9 j Y X R p b 2 4 + P E l 0 Z W 1 U e X B l P k Z v c m 1 1 b G E 8 L 0 l 0 Z W 1 U e X B l P j x J d G V t U G F 0 a D 5 T Z W N 0 a W 9 u M S 9 G Z W V z L 0 N o Y W 5 n Z W Q l M j B U e X B l P C 9 J d G V t U G F 0 a D 4 8 L 0 l 0 Z W 1 M b 2 N h d G l v b j 4 8 U 3 R h Y m x l R W 5 0 c m l l c y A v P j w v S X R l b T 4 8 S X R l b T 4 8 S X R l b U x v Y 2 F 0 a W 9 u P j x J d G V t V H l w Z T 5 G b 3 J t d W x h P C 9 J d G V t V H l w Z T 4 8 S X R l b V B h d G g + U 2 V j d G l v b j E v S W 5 k a X Z p Z H V h b C U y M E J 1 Z G d l 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x M C I g L z 4 8 R W 5 0 c n k g V H l w Z T 0 i R m l s b E V y c m 9 y Q 2 9 k Z S I g V m F s d W U 9 I n N V b m t u b 3 d u I i A v P j x F b n R y e S B U e X B l P S J G a W x s R X J y b 3 J D b 3 V u d C I g V m F s d W U 9 I m w w I i A v P j x F b n R y e S B U e X B l P S J G a W x s T G F z d F V w Z G F 0 Z W Q i I F Z h b H V l P S J k M j A y M y 0 w N C 0 w N 1 Q x N z o 1 O T o y M i 4 5 N T Y 3 M T g 5 W i I g L z 4 8 R W 5 0 c n k g V H l w Z T 0 i R m l s b E N v b H V t b l R 5 c G V z I i B W Y W x 1 Z T 0 i c 0 J n W U d B d 0 1 E I i A v P j x F b n R y e S B U e X B l P S J G a W x s Q 2 9 s d W 1 u T m F t Z X M i I F Z h b H V l P S J z W y Z x d W 9 0 O 0 J y Y W 5 j a C Z x d W 9 0 O y w m c X V v d D t F b X B s b 3 l l Z S B O Y W 1 l J n F 1 b 3 Q 7 L C Z x d W 9 0 O 0 5 l d y B S b 2 x l M i Z x d W 9 0 O y w m c X V v d D t O Z X c g Q n V k Z 2 V 0 J n F 1 b 3 Q 7 L C Z x d W 9 0 O 0 N y b 3 N z I H N l b G w g Y n V n Z G V 0 J n F 1 b 3 Q 7 L C Z x d W 9 0 O 1 J l b m V 3 Y W w g Q n V k Z 2 V 0 J n F 1 b 3 Q 7 X S I g L z 4 8 R W 5 0 c n k g V H l w Z T 0 i R m l s b F N 0 Y X R 1 c y I g V m F s d W U 9 I n N D b 2 1 w b G V 0 Z S I g L z 4 8 R W 5 0 c n k g V H l w Z T 0 i U m V j b 3 Z l c n l U Y X J n Z X R T a G V l d C I g V m F s d W U 9 I n N J b m R p d m l k d W F s I E J 1 Z G d l d C I g L z 4 8 R W 5 0 c n k g V H l w Z T 0 i U m V j b 3 Z l c n l U Y X J n Z X R D b 2 x 1 b W 4 i I F Z h b H V l P S J s M S I g L z 4 8 R W 5 0 c n k g V H l w Z T 0 i U m V j b 3 Z l c n l U Y X J n Z X R S b 3 c i I F Z h b H V l P S J s M S I g L z 4 8 R W 5 0 c n k g V H l w Z T 0 i Q n V m Z m V y T m V 4 d F J l Z n J l c 2 g i I F Z h b H V l P S J s M S I g L z 4 8 R W 5 0 c n k g V H l w Z T 0 i U X V l c n l J R C I g V m F s d W U 9 I n N i Z W N k M D h h Z i 0 2 Z D V l L T Q y Z j k t O W F i M y 0 y O D B k O D E 0 O W I 3 N 2 U i I C 8 + P E V u d H J 5 I F R 5 c G U 9 I l J l b G F 0 a W 9 u c 2 h p c E l u Z m 9 D b 2 5 0 Y W l u Z X I i I F Z h b H V l P S J z e y Z x d W 9 0 O 2 N v b H V t b k N v d W 5 0 J n F 1 b 3 Q 7 O j Y s J n F 1 b 3 Q 7 a 2 V 5 Q 2 9 s d W 1 u T m F t Z X M m c X V v d D s 6 W 1 0 s J n F 1 b 3 Q 7 c X V l c n l S Z W x h d G l v b n N o a X B z J n F 1 b 3 Q 7 O l t d L C Z x d W 9 0 O 2 N v b H V t b k l k Z W 5 0 a X R p Z X M m c X V v d D s 6 W y Z x d W 9 0 O 1 N l Y 3 R p b 2 4 x L 0 l u Z G l 2 a W R 1 Y W w g Q n V k Z 2 V 0 L 0 N o Y W 5 n Z W Q g V H l w Z S 5 7 Q n J h b m N o L D B 9 J n F 1 b 3 Q 7 L C Z x d W 9 0 O 1 N l Y 3 R p b 2 4 x L 0 l u Z G l 2 a W R 1 Y W w g Q n V k Z 2 V 0 L 0 N o Y W 5 n Z W Q g V H l w Z S 5 7 R W 1 w b G 9 5 Z W U g T m F t Z S w x f S Z x d W 9 0 O y w m c X V v d D t T Z W N 0 a W 9 u M S 9 J b m R p d m l k d W F s I E J 1 Z G d l d C 9 D a G F u Z 2 V k I F R 5 c G U u e 0 5 l d y B S b 2 x l M i w y f S Z x d W 9 0 O y w m c X V v d D t T Z W N 0 a W 9 u M S 9 J b m R p d m l k d W F s I E J 1 Z G d l d C 9 D a G F u Z 2 V k I F R 5 c G U u e 0 5 l d y B C d W R n Z X Q s M 3 0 m c X V v d D s s J n F 1 b 3 Q 7 U 2 V j d G l v b j E v S W 5 k a X Z p Z H V h b C B C d W R n Z X Q v Q 2 h h b m d l Z C B U e X B l L n t D c m 9 z c y B z Z W x s I G J 1 Z 2 R l d C w 0 f S Z x d W 9 0 O y w m c X V v d D t T Z W N 0 a W 9 u M S 9 J b m R p d m l k d W F s I E J 1 Z G d l d C 9 D a G F u Z 2 V k I F R 5 c G U u e 1 J l b m V 3 Y W w g Q n V k Z 2 V 0 L D V 9 J n F 1 b 3 Q 7 X S w m c X V v d D t D b 2 x 1 b W 5 D b 3 V u d C Z x d W 9 0 O z o 2 L C Z x d W 9 0 O 0 t l e U N v b H V t b k 5 h b W V z J n F 1 b 3 Q 7 O l t d L C Z x d W 9 0 O 0 N v b H V t b k l k Z W 5 0 a X R p Z X M m c X V v d D s 6 W y Z x d W 9 0 O 1 N l Y 3 R p b 2 4 x L 0 l u Z G l 2 a W R 1 Y W w g Q n V k Z 2 V 0 L 0 N o Y W 5 n Z W Q g V H l w Z S 5 7 Q n J h b m N o L D B 9 J n F 1 b 3 Q 7 L C Z x d W 9 0 O 1 N l Y 3 R p b 2 4 x L 0 l u Z G l 2 a W R 1 Y W w g Q n V k Z 2 V 0 L 0 N o Y W 5 n Z W Q g V H l w Z S 5 7 R W 1 w b G 9 5 Z W U g T m F t Z S w x f S Z x d W 9 0 O y w m c X V v d D t T Z W N 0 a W 9 u M S 9 J b m R p d m l k d W F s I E J 1 Z G d l d C 9 D a G F u Z 2 V k I F R 5 c G U u e 0 5 l d y B S b 2 x l M i w y f S Z x d W 9 0 O y w m c X V v d D t T Z W N 0 a W 9 u M S 9 J b m R p d m l k d W F s I E J 1 Z G d l d C 9 D a G F u Z 2 V k I F R 5 c G U u e 0 5 l d y B C d W R n Z X Q s M 3 0 m c X V v d D s s J n F 1 b 3 Q 7 U 2 V j d G l v b j E v S W 5 k a X Z p Z H V h b C B C d W R n Z X Q v Q 2 h h b m d l Z C B U e X B l L n t D c m 9 z c y B z Z W x s I G J 1 Z 2 R l d C w 0 f S Z x d W 9 0 O y w m c X V v d D t T Z W N 0 a W 9 u M S 9 J b m R p d m l k d W F s I E J 1 Z G d l d C 9 D a G F u Z 2 V k I F R 5 c G U u e 1 J l b m V 3 Y W w g Q n V k Z 2 V 0 L D V 9 J n F 1 b 3 Q 7 X S w m c X V v d D t S Z W x h d G l v b n N o a X B J b m Z v J n F 1 b 3 Q 7 O l t d f S I g L z 4 8 L 1 N 0 Y W J s Z U V u d H J p Z X M + P C 9 J d G V t P j x J d G V t P j x J d G V t T G 9 j Y X R p b 2 4 + P E l 0 Z W 1 U e X B l P k Z v c m 1 1 b G E 8 L 0 l 0 Z W 1 U e X B l P j x J d G V t U G F 0 a D 5 T Z W N 0 a W 9 u M S 9 J b m R p d m l k d W F s J T I w Q n V k Z 2 V 0 L 1 N v d X J j Z T w v S X R l b V B h d G g + P C 9 J d G V t T G 9 j Y X R p b 2 4 + P F N 0 Y W J s Z U V u d H J p Z X M g L z 4 8 L 0 l 0 Z W 0 + P E l 0 Z W 0 + P E l 0 Z W 1 M b 2 N h d G l v b j 4 8 S X R l b V R 5 c G U + R m 9 y b X V s Y T w v S X R l b V R 5 c G U + P E l 0 Z W 1 Q Y X R o P l N l Y 3 R p b 2 4 x L 0 l u Z G l 2 a W R 1 Y W w l M j B C d W R n Z X Q v V G F i b G U x X 1 R h Y m x l P C 9 J d G V t U G F 0 a D 4 8 L 0 l 0 Z W 1 M b 2 N h d G l v b j 4 8 U 3 R h Y m x l R W 5 0 c m l l c y A v P j w v S X R l b T 4 8 S X R l b T 4 8 S X R l b U x v Y 2 F 0 a W 9 u P j x J d G V t V H l w Z T 5 G b 3 J t d W x h P C 9 J d G V t V H l w Z T 4 8 S X R l b V B h d G g + U 2 V j d G l v b j E v S W 5 k a X Z p Z H V h b C U y M E J 1 Z G d l d C 9 D a G F u Z 2 V k J T I w V H l w Z T w v S X R l b V B h d G g + P C 9 J d G V t T G 9 j Y X R p b 2 4 + P F N 0 Y W J s Z U V u d H J p Z X M g L z 4 8 L 0 l 0 Z W 0 + P E l 0 Z W 0 + P E l 0 Z W 1 M b 2 N h d G l v b j 4 8 S X R l b V R 5 c G U + R m 9 y b X V s Y T w v S X R l b V R 5 c G U + P E l 0 Z W 1 Q Y X R o P l N l Y 3 R p b 2 4 x L 0 l u d m 9 p Y 2 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y M D Q i I C 8 + P E V u d H J 5 I F R 5 c G U 9 I k Z p b G x F c n J v c k N v Z G U i I F Z h b H V l P S J z V W 5 r b m 9 3 b i I g L z 4 8 R W 5 0 c n k g V H l w Z T 0 i R m l s b E V y c m 9 y Q 2 9 1 b n Q i I F Z h b H V l P S J s M C I g L z 4 8 R W 5 0 c n k g V H l w Z T 0 i R m l s b E x h c 3 R V c G R h d G V k I i B W Y W x 1 Z T 0 i Z D I w M j M t M D Q t M D d U M T c 6 N T k 6 M j Y u O D c 2 O D E z N 1 o i I C 8 + P E V u d H J 5 I F R 5 c G U 9 I k Z p b G x D b 2 x 1 b W 5 U e X B l c y I g V m F s d W U 9 I n N B d 2 t H Q m d Z R 0 J n W U F B d 2 s 9 I i A v P j x F b n R y e S B U e X B l P S J G a W x s Q 2 9 s d W 1 u T m F t Z X M i I F Z h b H V l P S J z W y Z x d W 9 0 O 2 l u d m 9 p Y 2 V f b n V t Y m V y J n F 1 b 3 Q 7 L C Z x d W 9 0 O 2 l u d m 9 p Y 2 V f Z G F 0 Z S Z x d W 9 0 O y w m c X V v d D t y Z X Z l b n V l X 3 R y Y W 5 z Y W N 0 a W 9 u X 3 R 5 c G U m c X V v d D s s J n F 1 b 3 Q 7 Y n J h b m N o X 2 5 h b W U m c X V v d D s s J n F 1 b 3 Q 7 c 2 9 s d X R p b 2 5 f Z 3 J v d X A m c X V v d D s s J n F 1 b 3 Q 7 Q W N j b 3 V u d C B F e G V j d X R p d m U m c X V v d D s s J n F 1 b 3 Q 7 a W 5 j b 2 1 l X 2 N s Y X N z J n F 1 b 3 Q 7 L C Z x d W 9 0 O 2 N s a W V u d F 9 u Y W 1 l J n F 1 b 3 Q 7 L C Z x d W 9 0 O 3 B v b G l j e V 9 u d W 1 i Z X I m c X V v d D s s J n F 1 b 3 Q 7 Q W 1 v d W 5 0 J n F 1 b 3 Q 7 L C Z x d W 9 0 O 2 l u Y 2 9 t Z V 9 k d W V f Z G F 0 Z S Z x d W 9 0 O 1 0 i I C 8 + P E V u d H J 5 I F R 5 c G U 9 I k Z p b G x T d G F 0 d X M i I F Z h b H V l P S J z Q 2 9 t c G x l d G U i I C 8 + P E V u d H J 5 I F R 5 c G U 9 I l J l Y 2 9 2 Z X J 5 V G F y Z 2 V 0 U 2 h l Z X Q i I F Z h b H V l P S J z S W 5 2 b 2 l j Z S I g L z 4 8 R W 5 0 c n k g V H l w Z T 0 i U m V j b 3 Z l c n l U Y X J n Z X R D b 2 x 1 b W 4 i I F Z h b H V l P S J s M S I g L z 4 8 R W 5 0 c n k g V H l w Z T 0 i U m V j b 3 Z l c n l U Y X J n Z X R S b 3 c i I F Z h b H V l P S J s M S I g L z 4 8 R W 5 0 c n k g V H l w Z T 0 i T m F 2 a W d h d G l v b l N 0 Z X B O Y W 1 l I i B W Y W x 1 Z T 0 i c 0 5 h d m l n Y X R p b 2 4 i I C 8 + P E V u d H J 5 I F R 5 c G U 9 I l F 1 Z X J 5 S U Q i I F Z h b H V l P S J z M j J i O T U y Z D Q t N m F k Y S 0 0 N 2 E x L W I 2 M z c t M T c z N 2 Q 3 N j c w M 2 U 4 I i A v P j x F b n R y e S B U e X B l P S J S Z W x h d G l v b n N o a X B J b m Z v Q 2 9 u d G F p b m V y I i B W Y W x 1 Z T 0 i c 3 s m c X V v d D t j b 2 x 1 b W 5 D b 3 V u d C Z x d W 9 0 O z o x M S w m c X V v d D t r Z X l D b 2 x 1 b W 5 O Y W 1 l c y Z x d W 9 0 O z p b X S w m c X V v d D t x d W V y e V J l b G F 0 a W 9 u c 2 h p c H M m c X V v d D s 6 W 1 0 s J n F 1 b 3 Q 7 Y 2 9 s d W 1 u S W R l b n R p d G l l c y Z x d W 9 0 O z p b J n F 1 b 3 Q 7 U 2 V j d G l v b j E v S W 5 2 b 2 l j Z S 9 D a G F u Z 2 V k I F R 5 c G U u e 2 l u d m 9 p Y 2 V f b n V t Y m V y L D B 9 J n F 1 b 3 Q 7 L C Z x d W 9 0 O 1 N l Y 3 R p b 2 4 x L 0 l u d m 9 p Y 2 U v Q 2 h h b m d l Z C B U e X B l L n t p b n Z v a W N l X 2 R h d G U s M X 0 m c X V v d D s s J n F 1 b 3 Q 7 U 2 V j d G l v b j E v S W 5 2 b 2 l j Z S 9 D a G F u Z 2 V k I F R 5 c G U u e 3 J l d m V u d W V f d H J h b n N h Y 3 R p b 2 5 f d H l w Z S w y f S Z x d W 9 0 O y w m c X V v d D t T Z W N 0 a W 9 u M S 9 J b n Z v a W N l L 0 N o Y W 5 n Z W Q g V H l w Z S 5 7 Y n J h b m N o X 2 5 h b W U s M 3 0 m c X V v d D s s J n F 1 b 3 Q 7 U 2 V j d G l v b j E v S W 5 2 b 2 l j Z S 9 D a G F u Z 2 V k I F R 5 c G U u e 3 N v b H V 0 a W 9 u X 2 d y b 3 V w L D R 9 J n F 1 b 3 Q 7 L C Z x d W 9 0 O 1 N l Y 3 R p b 2 4 x L 0 l u d m 9 p Y 2 U v Q 2 h h b m d l Z C B U e X B l L n t B Y 2 N v d W 5 0 I E V 4 Z W N 1 d G l 2 Z S w 1 f S Z x d W 9 0 O y w m c X V v d D t T Z W N 0 a W 9 u M S 9 J b n Z v a W N l L 0 N o Y W 5 n Z W Q g V H l w Z S 5 7 a W 5 j b 2 1 l X 2 N s Y X N z L D Z 9 J n F 1 b 3 Q 7 L C Z x d W 9 0 O 1 N l Y 3 R p b 2 4 x L 0 l u d m 9 p Y 2 U v Q 2 h h b m d l Z C B U e X B l L n t j b G l l b n R f b m F t Z S w 3 f S Z x d W 9 0 O y w m c X V v d D t T Z W N 0 a W 9 u M S 9 J b n Z v a W N l L 0 N o Y W 5 n Z W Q g V H l w Z S 5 7 c G 9 s a W N 5 X 2 5 1 b W J l c i w 4 f S Z x d W 9 0 O y w m c X V v d D t T Z W N 0 a W 9 u M S 9 J b n Z v a W N l L 0 N o Y W 5 n Z W Q g V H l w Z S 5 7 Q W 1 v d W 5 0 L D l 9 J n F 1 b 3 Q 7 L C Z x d W 9 0 O 1 N l Y 3 R p b 2 4 x L 0 l u d m 9 p Y 2 U v Q 2 h h b m d l Z C B U e X B l L n t p b m N v b W V f Z H V l X 2 R h d G U s M T B 9 J n F 1 b 3 Q 7 X S w m c X V v d D t D b 2 x 1 b W 5 D b 3 V u d C Z x d W 9 0 O z o x M S w m c X V v d D t L Z X l D b 2 x 1 b W 5 O Y W 1 l c y Z x d W 9 0 O z p b X S w m c X V v d D t D b 2 x 1 b W 5 J Z G V u d G l 0 a W V z J n F 1 b 3 Q 7 O l s m c X V v d D t T Z W N 0 a W 9 u M S 9 J b n Z v a W N l L 0 N o Y W 5 n Z W Q g V H l w Z S 5 7 a W 5 2 b 2 l j Z V 9 u d W 1 i Z X I s M H 0 m c X V v d D s s J n F 1 b 3 Q 7 U 2 V j d G l v b j E v S W 5 2 b 2 l j Z S 9 D a G F u Z 2 V k I F R 5 c G U u e 2 l u d m 9 p Y 2 V f Z G F 0 Z S w x f S Z x d W 9 0 O y w m c X V v d D t T Z W N 0 a W 9 u M S 9 J b n Z v a W N l L 0 N o Y W 5 n Z W Q g V H l w Z S 5 7 c m V 2 Z W 5 1 Z V 9 0 c m F u c 2 F j d G l v b l 9 0 e X B l L D J 9 J n F 1 b 3 Q 7 L C Z x d W 9 0 O 1 N l Y 3 R p b 2 4 x L 0 l u d m 9 p Y 2 U v Q 2 h h b m d l Z C B U e X B l L n t i c m F u Y 2 h f b m F t Z S w z f S Z x d W 9 0 O y w m c X V v d D t T Z W N 0 a W 9 u M S 9 J b n Z v a W N l L 0 N o Y W 5 n Z W Q g V H l w Z S 5 7 c 2 9 s d X R p b 2 5 f Z 3 J v d X A s N H 0 m c X V v d D s s J n F 1 b 3 Q 7 U 2 V j d G l v b j E v S W 5 2 b 2 l j Z S 9 D a G F u Z 2 V k I F R 5 c G U u e 0 F j Y 2 9 1 b n Q g R X h l Y 3 V 0 a X Z l L D V 9 J n F 1 b 3 Q 7 L C Z x d W 9 0 O 1 N l Y 3 R p b 2 4 x L 0 l u d m 9 p Y 2 U v Q 2 h h b m d l Z C B U e X B l L n t p b m N v b W V f Y 2 x h c 3 M s N n 0 m c X V v d D s s J n F 1 b 3 Q 7 U 2 V j d G l v b j E v S W 5 2 b 2 l j Z S 9 D a G F u Z 2 V k I F R 5 c G U u e 2 N s a W V u d F 9 u Y W 1 l L D d 9 J n F 1 b 3 Q 7 L C Z x d W 9 0 O 1 N l Y 3 R p b 2 4 x L 0 l u d m 9 p Y 2 U v Q 2 h h b m d l Z C B U e X B l L n t w b 2 x p Y 3 l f b n V t Y m V y L D h 9 J n F 1 b 3 Q 7 L C Z x d W 9 0 O 1 N l Y 3 R p b 2 4 x L 0 l u d m 9 p Y 2 U v Q 2 h h b m d l Z C B U e X B l L n t B b W 9 1 b n Q s O X 0 m c X V v d D s s J n F 1 b 3 Q 7 U 2 V j d G l v b j E v S W 5 2 b 2 l j Z S 9 D a G F u Z 2 V k I F R 5 c G U u e 2 l u Y 2 9 t Z V 9 k d W V f Z G F 0 Z S w x M H 0 m c X V v d D t d L C Z x d W 9 0 O 1 J l b G F 0 a W 9 u c 2 h p c E l u Z m 8 m c X V v d D s 6 W 1 1 9 I i A v P j w v U 3 R h Y m x l R W 5 0 c m l l c z 4 8 L 0 l 0 Z W 0 + P E l 0 Z W 0 + P E l 0 Z W 1 M b 2 N h d G l v b j 4 8 S X R l b V R 5 c G U + R m 9 y b X V s Y T w v S X R l b V R 5 c G U + P E l 0 Z W 1 Q Y X R o P l N l Y 3 R p b 2 4 x L 0 l u d m 9 p Y 2 U v U 2 9 1 c m N l P C 9 J d G V t U G F 0 a D 4 8 L 0 l 0 Z W 1 M b 2 N h d G l v b j 4 8 U 3 R h Y m x l R W 5 0 c m l l c y A v P j w v S X R l b T 4 8 S X R l b T 4 8 S X R l b U x v Y 2 F 0 a W 9 u P j x J d G V t V H l w Z T 5 G b 3 J t d W x h P C 9 J d G V t V H l w Z T 4 8 S X R l b V B h d G g + U 2 V j d G l v b j E v S W 5 2 b 2 l j Z S 9 U Y W J s Z T F f V G F i b G U 8 L 0 l 0 Z W 1 Q Y X R o P j w v S X R l b U x v Y 2 F 0 a W 9 u P j x T d G F i b G V F b n R y a W V z I C 8 + P C 9 J d G V t P j x J d G V t P j x J d G V t T G 9 j Y X R p b 2 4 + P E l 0 Z W 1 U e X B l P k Z v c m 1 1 b G E 8 L 0 l 0 Z W 1 U e X B l P j x J d G V t U G F 0 a D 5 T Z W N 0 a W 9 u M S 9 J b n Z v a W N l L 0 N o Y W 5 n Z W Q l M j B U e X B l P C 9 J d G V t U G F 0 a D 4 8 L 0 l 0 Z W 1 M b 2 N h d G l v b j 4 8 U 3 R h Y m x l R W 5 0 c m l l c y A v P j w v S X R l b T 4 8 S X R l b T 4 8 S X R l b U x v Y 2 F 0 a W 9 u P j x J d G V t V H l w Z T 5 G b 3 J t d W x h P C 9 J d G V t V H l w Z T 4 8 S X R l b V B h d G g + U 2 V j d G l v b j E v T W V l d G l u Z z w v S X R l b V B h d G g + P C 9 J d G V t T G 9 j Y X R p b 2 4 + P F N 0 Y W J s Z U V u d H J p Z X M + P E V u d H J 5 I F R 5 c G U 9 I k l z U H J p d m F 0 Z S I g V m F s d W U 9 I m w w I i A v P j x F b n R y e S B U e X B l P S J G a W x s R W 5 h Y m x l Z C I g V m F s d W U 9 I m w w I i A v P j x F b n R y e S B U e X B l P S J G a W x s R X J y b 3 J D b 3 V u d C I g V m F s d W U 9 I m w w 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P Y m p l Y 3 R U e X B l I i B W Y W x 1 Z T 0 i c 0 N v b m 5 l Y 3 R p b 2 5 P b m x 5 I i A v P j x F b n R y e S B U e X B l P S J G a W x s V G 9 E Y X R h T W 9 k Z W x F b m F i b G V k I i B W Y W x 1 Z T 0 i b D E i I C 8 + P E V u d H J 5 I F R 5 c G U 9 I l J l Y 2 9 2 Z X J 5 V G F y Z 2 V 0 U 2 h l Z X Q i I F Z h b H V l P S J z T W V l d G l u Z y I g L z 4 8 R W 5 0 c n k g V H l w Z T 0 i U m V j b 3 Z l c n l U Y X J n Z X R D b 2 x 1 b W 4 i I F Z h b H V l P S J s M S I g L z 4 8 R W 5 0 c n k g V H l w Z T 0 i U m V j b 3 Z l c n l U Y X J n Z X R S b 3 c i I F Z h b H V l P S J s M 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T W V l d G l u Z y 9 D a G F u Z 2 V k I F R 5 c G U u e 0 F j Y 2 9 1 b n Q g R X h l Y 3 V 0 a X Z l L D B 9 J n F 1 b 3 Q 7 L C Z x d W 9 0 O 1 N l Y 3 R p b 2 4 x L 0 1 l Z X R p b m c v Q 2 h h b m d l Z C B U e X B l L n t i c m F u Y 2 h f b m F t Z S w x f S Z x d W 9 0 O y w m c X V v d D t T Z W N 0 a W 9 u M S 9 N Z W V 0 a W 5 n L 0 N o Y W 5 n Z W Q g V H l w Z S 5 7 Z 2 x v Y m F s X 2 F 0 d G V u Z G V l c y w y f S Z x d W 9 0 O y w m c X V v d D t T Z W N 0 a W 9 u M S 9 N Z W V 0 a W 5 n L 0 N o Y W 5 n Z W Q g V H l w Z S 5 7 b W V l d G l u Z 1 9 k Y X R l L D N 9 J n F 1 b 3 Q 7 X S w m c X V v d D t D b 2 x 1 b W 5 D b 3 V u d C Z x d W 9 0 O z o 0 L C Z x d W 9 0 O 0 t l e U N v b H V t b k 5 h b W V z J n F 1 b 3 Q 7 O l t d L C Z x d W 9 0 O 0 N v b H V t b k l k Z W 5 0 a X R p Z X M m c X V v d D s 6 W y Z x d W 9 0 O 1 N l Y 3 R p b 2 4 x L 0 1 l Z X R p b m c v Q 2 h h b m d l Z C B U e X B l L n t B Y 2 N v d W 5 0 I E V 4 Z W N 1 d G l 2 Z S w w f S Z x d W 9 0 O y w m c X V v d D t T Z W N 0 a W 9 u M S 9 N Z W V 0 a W 5 n L 0 N o Y W 5 n Z W Q g V H l w Z S 5 7 Y n J h b m N o X 2 5 h b W U s M X 0 m c X V v d D s s J n F 1 b 3 Q 7 U 2 V j d G l v b j E v T W V l d G l u Z y 9 D a G F u Z 2 V k I F R 5 c G U u e 2 d s b 2 J h b F 9 h d H R l b m R l Z X M s M n 0 m c X V v d D s s J n F 1 b 3 Q 7 U 2 V j d G l v b j E v T W V l d G l u Z y 9 D a G F u Z 2 V k I F R 5 c G U u e 2 1 l Z X R p b m d f Z G F 0 Z S w z f S Z x d W 9 0 O 1 0 s J n F 1 b 3 Q 7 U m V s Y X R p b 2 5 z a G l w S W 5 m b y Z x d W 9 0 O z p b X X 0 i I C 8 + P E V u d H J 5 I F R 5 c G U 9 I k Z p b G x M Y X N 0 V X B k Y X R l Z C I g V m F s d W U 9 I m Q y M D I z L T A 0 L T A 3 V D E 3 O j U 5 O j M w L j I 0 O D Q w M z d a I i A v P j x F b n R y e S B U e X B l P S J G a W x s Q 2 9 s d W 1 u V H l w Z X M i I F Z h b H V l P S J z Q m d Z R 0 N R P T 0 i I C 8 + P E V u d H J 5 I F R 5 c G U 9 I k Z p b G x D b 2 x 1 b W 5 O Y W 1 l c y I g V m F s d W U 9 I n N b J n F 1 b 3 Q 7 Q W N j b 3 V u d C B F e G V j d X R p d m U m c X V v d D s s J n F 1 b 3 Q 7 Y n J h b m N o X 2 5 h b W U m c X V v d D s s J n F 1 b 3 Q 7 Z 2 x v Y m F s X 2 F 0 d G V u Z G V l c y Z x d W 9 0 O y w m c X V v d D t t Z W V 0 a W 5 n X 2 R h d G U m c X V v d D t d I i A v P j x F b n R y e S B U e X B l P S J O Y X Z p Z 2 F 0 a W 9 u U 3 R l c E 5 h b W U i I F Z h b H V l P S J z T m F 2 a W d h d G l v b i I g L z 4 8 R W 5 0 c n k g V H l w Z T 0 i R m l s b E V y c m 9 y Q 2 9 k Z S I g V m F s d W U 9 I n N V b m t u b 3 d u I i A v P j x F b n R y e S B U e X B l P S J G a W x s Q 2 9 1 b n Q i I F Z h b H V l P S J s M z Q i I C 8 + P E V u d H J 5 I F R 5 c G U 9 I k F k Z G V k V G 9 E Y X R h T W 9 k Z W w i I F Z h b H V l P S J s M S I g L z 4 8 R W 5 0 c n k g V H l w Z T 0 i U X V l c n l J R C I g V m F s d W U 9 I n M 4 Y T c 5 O G J i Z C 0 3 N W Z l L T R i Y z A t Y T E 3 Y i 0 2 Z D l m Y m Y z M 2 V k O T Y i I C 8 + P C 9 T d G F i b G V F b n R y a W V z P j w v S X R l b T 4 8 S X R l b T 4 8 S X R l b U x v Y 2 F 0 a W 9 u P j x J d G V t V H l w Z T 5 G b 3 J t d W x h P C 9 J d G V t V H l w Z T 4 8 S X R l b V B h d G g + U 2 V j d G l v b j E v T W V l d G l u Z y 9 T b 3 V y Y 2 U 8 L 0 l 0 Z W 1 Q Y X R o P j w v S X R l b U x v Y 2 F 0 a W 9 u P j x T d G F i b G V F b n R y a W V z I C 8 + P C 9 J d G V t P j x J d G V t P j x J d G V t T G 9 j Y X R p b 2 4 + P E l 0 Z W 1 U e X B l P k Z v c m 1 1 b G E 8 L 0 l 0 Z W 1 U e X B l P j x J d G V t U G F 0 a D 5 T Z W N 0 a W 9 u M S 9 N Z W V 0 a W 5 n L 1 R h Y m x l M V 9 U Y W J s Z T w v S X R l b V B h d G g + P C 9 J d G V t T G 9 j Y X R p b 2 4 + P F N 0 Y W J s Z U V u d H J p Z X M g L z 4 8 L 0 l 0 Z W 0 + P E l 0 Z W 0 + P E l 0 Z W 1 M b 2 N h d G l v b j 4 8 S X R l b V R 5 c G U + R m 9 y b X V s Y T w v S X R l b V R 5 c G U + P E l 0 Z W 1 Q Y X R o P l N l Y 3 R p b 2 4 x L 0 1 l Z X R p b m c v Q 2 h h b m d l Z C U y M F R 5 c G U 8 L 0 l 0 Z W 1 Q Y X R o P j w v S X R l b U x v Y 2 F 0 a W 9 u P j x T d G F i b G V F b n R y a W V z I C 8 + P C 9 J d G V t P j x J d G V t P j x J d G V t T G 9 j Y X R p b 2 4 + P E l 0 Z W 1 U e X B l P k Z v c m 1 1 b G E 8 L 0 l 0 Z W 1 U e X B l P j x J d G V t U G F 0 a D 5 T Z W N 0 a W 9 u M S 9 P c H B 1 c n R 1 b m l 0 e T w v S X R l b V B h d G g + P C 9 J d G V t T G 9 j Y X R p b 2 4 + P F N 0 Y W J s Z U V u d H J p Z X M + P E V u d H J 5 I F R 5 c G U 9 I k l z U H J p d m F 0 Z S I g V m F s d W U 9 I m w w I i A v P j x F b n R y e S B U e X B l P S J G a W x s R W 5 h Y m x l Z C I g V m F s d W U 9 I m w w I i A v P j x F b n R y e S B U e X B l P S J G a W x s Q 2 9 s d W 1 u V H l w Z X M i I F Z h b H V l P S J z Q m d Z R 0 F 3 T U p C Z 1 l H Q m d Z R 0 F B P T 0 i I C 8 + P E V u d H J 5 I F R 5 c G U 9 I k Z p b G x M Y X N 0 V X B k Y X R l Z C I g V m F s d W U 9 I m Q y M D I z L T A 0 L T A 3 V D E 4 O j A 4 O j A z L j Y x N D g y O T J a 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T 2 J q Z W N 0 V H l w Z S I g V m F s d W U 9 I n N D b 2 5 u Z W N 0 a W 9 u T 2 5 s e S I g L z 4 8 R W 5 0 c n k g V H l w Z T 0 i R m l s b F R v R G F 0 Y U 1 v Z G V s R W 5 h Y m x l Z C I g V m F s d W U 9 I m w x I i A v P j x F b n R y e S B U e X B l P S J S Z W N v d m V y e V R h c m d l d F N o Z W V 0 I i B W Y W x 1 Z T 0 i c 0 9 w c H V y d H V u a X R 5 I i A v P j x F b n R y e S B U e X B l P S J S Z W N v d m V y e V R h c m d l d E N v b H V t b i I g V m F s d W U 9 I m w x I i A v P j x F b n R y e S B U e X B l P S J S Z W N v d m V y e V R h c m d l d F J v d y I g V m F s d W U 9 I m w x I i A v P j x F b n R y e S B U e X B l P S J G a W x s Q 2 9 1 b n Q i I F Z h b H V l P S J s N D k i I C 8 + P E V u d H J 5 I F R 5 c G U 9 I k F k Z G V k V G 9 E Y X R h T W 9 k Z W w i I F Z h b H V l P S J s M S I g L z 4 8 R W 5 0 c n k g V H l w Z T 0 i R m l s b E V y c m 9 y Q 2 9 1 b n Q i I F Z h b H V l P S J s M C I g L z 4 8 R W 5 0 c n k g V H l w Z T 0 i R m l s b E V y c m 9 y Q 2 9 k Z S I g V m F s d W U 9 I n N V b m t u b 3 d u I i A v P j x F b n R y e S B U e X B l P S J C d W Z m Z X J O Z X h 0 U m V m c m V z a C I g V m F s d W U 9 I m w x I i A v P j x F b n R y e S B U e X B l P S J G a W x s Q 2 9 s d W 1 u T m F t Z X M i I F Z h b H V l P S J z W y Z x d W 9 0 O 2 9 w c G 9 y d H V u a X R 5 X 2 5 h b W U m c X V v d D s s J n F 1 b 3 Q 7 b 3 B w b 3 J 0 d W 5 p d H l f a W Q m c X V v d D s s J n F 1 b 3 Q 7 Q W N j b 3 V u d C B F e G V j d X R p d m U m c X V v d D s s J n F 1 b 3 Q 7 c H J l b W l 1 b V 9 h b W 9 1 b n Q m c X V v d D s s J n F 1 b 3 Q 7 c m V 2 Z W 5 1 Z V 9 h b W 9 1 b n Q m c X V v d D s s J n F 1 b 3 Q 7 Y 2 x v c 2 l u Z 1 9 k Y X R l J n F 1 b 3 Q 7 L C Z x d W 9 0 O 3 N 0 Y W d l J n F 1 b 3 Q 7 L C Z x d W 9 0 O 2 J y Y W 5 j a C Z x d W 9 0 O y w m c X V v d D t z c G V j a W F s d H k m c X V v d D s s J n F 1 b 3 Q 7 c H J v Z H V j d F 9 n c m 9 1 c C Z x d W 9 0 O y w m c X V v d D t w c m 9 k d W N 0 X 3 N 1 Y l 9 n c m 9 1 c C Z x d W 9 0 O y w m c X V v d D t y a X N r X 2 R l d G F p b H M m c X V v d D s s J n F 1 b 3 Q 7 T 3 B w I F N 0 Y X R 1 c y 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P c H B 1 c n R 1 b m l 0 e S 9 D a G F u Z 2 V k I F R 5 c G U u e 2 9 w c G 9 y d H V u a X R 5 X 2 5 h b W U s M H 0 m c X V v d D s s J n F 1 b 3 Q 7 U 2 V j d G l v b j E v T 3 B w d X J 0 d W 5 p d H k v Q 2 h h b m d l Z C B U e X B l L n t v c H B v c n R 1 b m l 0 e V 9 p Z C w x f S Z x d W 9 0 O y w m c X V v d D t T Z W N 0 a W 9 u M S 9 P c H B 1 c n R 1 b m l 0 e S 9 D a G F u Z 2 V k I F R 5 c G U u e 0 F j Y 2 9 1 b n Q g R X h l Y 3 V 0 a X Z l L D J 9 J n F 1 b 3 Q 7 L C Z x d W 9 0 O 1 N l Y 3 R p b 2 4 x L 0 9 w c H V y d H V u a X R 5 L 0 N o Y W 5 n Z W Q g V H l w Z S 5 7 c H J l b W l 1 b V 9 h b W 9 1 b n Q s M 3 0 m c X V v d D s s J n F 1 b 3 Q 7 U 2 V j d G l v b j E v T 3 B w d X J 0 d W 5 p d H k v Q 2 h h b m d l Z C B U e X B l L n t y Z X Z l b n V l X 2 F t b 3 V u d C w 0 f S Z x d W 9 0 O y w m c X V v d D t T Z W N 0 a W 9 u M S 9 P c H B 1 c n R 1 b m l 0 e S 9 D a G F u Z 2 V k I F R 5 c G U u e 2 N s b 3 N p b m d f Z G F 0 Z S w 1 f S Z x d W 9 0 O y w m c X V v d D t T Z W N 0 a W 9 u M S 9 P c H B 1 c n R 1 b m l 0 e S 9 D a G F u Z 2 V k I F R 5 c G U u e 3 N 0 Y W d l L D Z 9 J n F 1 b 3 Q 7 L C Z x d W 9 0 O 1 N l Y 3 R p b 2 4 x L 0 9 w c H V y d H V u a X R 5 L 0 N o Y W 5 n Z W Q g V H l w Z S 5 7 Y n J h b m N o L D d 9 J n F 1 b 3 Q 7 L C Z x d W 9 0 O 1 N l Y 3 R p b 2 4 x L 0 9 w c H V y d H V u a X R 5 L 0 N o Y W 5 n Z W Q g V H l w Z S 5 7 c 3 B l Y 2 l h b H R 5 L D h 9 J n F 1 b 3 Q 7 L C Z x d W 9 0 O 1 N l Y 3 R p b 2 4 x L 0 9 w c H V y d H V u a X R 5 L 0 N o Y W 5 n Z W Q g V H l w Z S 5 7 c H J v Z H V j d F 9 n c m 9 1 c C w 5 f S Z x d W 9 0 O y w m c X V v d D t T Z W N 0 a W 9 u M S 9 P c H B 1 c n R 1 b m l 0 e S 9 D a G F u Z 2 V k I F R 5 c G U u e 3 B y b 2 R 1 Y 3 R f c 3 V i X 2 d y b 3 V w L D E w f S Z x d W 9 0 O y w m c X V v d D t T Z W N 0 a W 9 u M S 9 P c H B 1 c n R 1 b m l 0 e S 9 D a G F u Z 2 V k I F R 5 c G U u e 3 J p c 2 t f Z G V 0 Y W l s c y w x M X 0 m c X V v d D s s J n F 1 b 3 Q 7 U 2 V j d G l v b j E v T 3 B w d X J 0 d W 5 p d H k v Q W R k Z W Q g Q 3 V z d G 9 t L n t P c H A g U 3 R h d H V z L D E y f S Z x d W 9 0 O 1 0 s J n F 1 b 3 Q 7 Q 2 9 s d W 1 u Q 2 9 1 b n Q m c X V v d D s 6 M T M s J n F 1 b 3 Q 7 S 2 V 5 Q 2 9 s d W 1 u T m F t Z X M m c X V v d D s 6 W 1 0 s J n F 1 b 3 Q 7 Q 2 9 s d W 1 u S W R l b n R p d G l l c y Z x d W 9 0 O z p b J n F 1 b 3 Q 7 U 2 V j d G l v b j E v T 3 B w d X J 0 d W 5 p d H k v Q 2 h h b m d l Z C B U e X B l L n t v c H B v c n R 1 b m l 0 e V 9 u Y W 1 l L D B 9 J n F 1 b 3 Q 7 L C Z x d W 9 0 O 1 N l Y 3 R p b 2 4 x L 0 9 w c H V y d H V u a X R 5 L 0 N o Y W 5 n Z W Q g V H l w Z S 5 7 b 3 B w b 3 J 0 d W 5 p d H l f a W Q s M X 0 m c X V v d D s s J n F 1 b 3 Q 7 U 2 V j d G l v b j E v T 3 B w d X J 0 d W 5 p d H k v Q 2 h h b m d l Z C B U e X B l L n t B Y 2 N v d W 5 0 I E V 4 Z W N 1 d G l 2 Z S w y f S Z x d W 9 0 O y w m c X V v d D t T Z W N 0 a W 9 u M S 9 P c H B 1 c n R 1 b m l 0 e S 9 D a G F u Z 2 V k I F R 5 c G U u e 3 B y Z W 1 p d W 1 f Y W 1 v d W 5 0 L D N 9 J n F 1 b 3 Q 7 L C Z x d W 9 0 O 1 N l Y 3 R p b 2 4 x L 0 9 w c H V y d H V u a X R 5 L 0 N o Y W 5 n Z W Q g V H l w Z S 5 7 c m V 2 Z W 5 1 Z V 9 h b W 9 1 b n Q s N H 0 m c X V v d D s s J n F 1 b 3 Q 7 U 2 V j d G l v b j E v T 3 B w d X J 0 d W 5 p d H k v Q 2 h h b m d l Z C B U e X B l L n t j b G 9 z a W 5 n X 2 R h d G U s N X 0 m c X V v d D s s J n F 1 b 3 Q 7 U 2 V j d G l v b j E v T 3 B w d X J 0 d W 5 p d H k v Q 2 h h b m d l Z C B U e X B l L n t z d G F n Z S w 2 f S Z x d W 9 0 O y w m c X V v d D t T Z W N 0 a W 9 u M S 9 P c H B 1 c n R 1 b m l 0 e S 9 D a G F u Z 2 V k I F R 5 c G U u e 2 J y Y W 5 j a C w 3 f S Z x d W 9 0 O y w m c X V v d D t T Z W N 0 a W 9 u M S 9 P c H B 1 c n R 1 b m l 0 e S 9 D a G F u Z 2 V k I F R 5 c G U u e 3 N w Z W N p Y W x 0 e S w 4 f S Z x d W 9 0 O y w m c X V v d D t T Z W N 0 a W 9 u M S 9 P c H B 1 c n R 1 b m l 0 e S 9 D a G F u Z 2 V k I F R 5 c G U u e 3 B y b 2 R 1 Y 3 R f Z 3 J v d X A s O X 0 m c X V v d D s s J n F 1 b 3 Q 7 U 2 V j d G l v b j E v T 3 B w d X J 0 d W 5 p d H k v Q 2 h h b m d l Z C B U e X B l L n t w c m 9 k d W N 0 X 3 N 1 Y l 9 n c m 9 1 c C w x M H 0 m c X V v d D s s J n F 1 b 3 Q 7 U 2 V j d G l v b j E v T 3 B w d X J 0 d W 5 p d H k v Q 2 h h b m d l Z C B U e X B l L n t y a X N r X 2 R l d G F p b H M s M T F 9 J n F 1 b 3 Q 7 L C Z x d W 9 0 O 1 N l Y 3 R p b 2 4 x L 0 9 w c H V y d H V u a X R 5 L 0 F k Z G V k I E N 1 c 3 R v b S 5 7 T 3 B w I F N 0 Y X R 1 c y w x M n 0 m c X V v d D t d L C Z x d W 9 0 O 1 J l b G F 0 a W 9 u c 2 h p c E l u Z m 8 m c X V v d D s 6 W 1 1 9 I i A v P j x F b n R y e S B U e X B l P S J R d W V y e U l E I i B W Y W x 1 Z T 0 i c z Y z M W E 0 O T d j L T Q 0 N z k t N D g w Y S 1 i Z j E 3 L T V h Z j h h M j N i O D c w N i I g L z 4 8 L 1 N 0 Y W J s Z U V u d H J p Z X M + P C 9 J d G V t P j x J d G V t P j x J d G V t T G 9 j Y X R p b 2 4 + P E l 0 Z W 1 U e X B l P k Z v c m 1 1 b G E 8 L 0 l 0 Z W 1 U e X B l P j x J d G V t U G F 0 a D 5 T Z W N 0 a W 9 u M S 9 P c H B 1 c n R 1 b m l 0 e S 9 T b 3 V y Y 2 U 8 L 0 l 0 Z W 1 Q Y X R o P j w v S X R l b U x v Y 2 F 0 a W 9 u P j x T d G F i b G V F b n R y a W V z I C 8 + P C 9 J d G V t P j x J d G V t P j x J d G V t T G 9 j Y X R p b 2 4 + P E l 0 Z W 1 U e X B l P k Z v c m 1 1 b G E 8 L 0 l 0 Z W 1 U e X B l P j x J d G V t U G F 0 a D 5 T Z W N 0 a W 9 u M S 9 P c H B 1 c n R 1 b m l 0 e S 9 U Y W J s Z T F f V G F i b G U 8 L 0 l 0 Z W 1 Q Y X R o P j w v S X R l b U x v Y 2 F 0 a W 9 u P j x T d G F i b G V F b n R y a W V z I C 8 + P C 9 J d G V t P j x J d G V t P j x J d G V t T G 9 j Y X R p b 2 4 + P E l 0 Z W 1 U e X B l P k Z v c m 1 1 b G E 8 L 0 l 0 Z W 1 U e X B l P j x J d G V t U G F 0 a D 5 T Z W N 0 a W 9 u M S 9 P c H B 1 c n R 1 b m l 0 e S 9 D a G F u Z 2 V k J T I w V H l w Z T w v S X R l b V B h d G g + P C 9 J d G V t T G 9 j Y X R p b 2 4 + P F N 0 Y W J s Z U V u d H J p Z X M g L z 4 8 L 0 l 0 Z W 0 + P E l 0 Z W 0 + P E l 0 Z W 1 M b 2 N h d G l v b j 4 8 S X R l b V R 5 c G U + R m 9 y b X V s Y T w v S X R l b V R 5 c G U + P E l 0 Z W 1 Q Y X R o P l N l Y 3 R p b 2 4 x L 1 B s Y W N l J T I w Q W N o a X Z l b W V u 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5 N z A i I C 8 + P E V u d H J 5 I F R 5 c G U 9 I k Z p b G x F c n J v c k N v Z G U i I F Z h b H V l P S J z V W 5 r b m 9 3 b i I g L z 4 8 R W 5 0 c n k g V H l w Z T 0 i R m l s b E V y c m 9 y Q 2 9 1 b n Q i I F Z h b H V l P S J s M C I g L z 4 8 R W 5 0 c n k g V H l w Z T 0 i R m l s b E x h c 3 R V c G R h d G V k I i B W Y W x 1 Z T 0 i Z D I w M j M t M D Q t M D d U M T g 6 M D A 6 M T k u O T k 5 N T Q y O V o i I C 8 + P E V u d H J 5 I F R 5 c G U 9 I k Z p b G x D b 2 x 1 b W 5 U e X B l c y I g V m F s d W U 9 I n N C Z 0 F H Q 1 F r R 0 J n W U d C Z 1 V K Q m d Z R 0 N R P T 0 i I C 8 + P E V u d H J 5 I F R 5 c G U 9 I k Z p b G x D b 2 x 1 b W 5 O Y W 1 l c y I g V m F s d W U 9 I n N b J n F 1 b 3 Q 7 Y 2 x p Z W 5 0 X 2 5 h b W U m c X V v d D s s J n F 1 b 3 Q 7 c G 9 s a W N 5 X 2 5 1 b W J l c i Z x d W 9 0 O y w m c X V v d D t w b 2 x p Y 3 l f c 3 R h d H V z J n F 1 b 3 Q 7 L C Z x d W 9 0 O 3 B v b G l j e V 9 z d G F y d F 9 k Y X R l J n F 1 b 3 Q 7 L C Z x d W 9 0 O 3 B v b G l j e V 9 l b m R f Z G F 0 Z S Z x d W 9 0 O y w m c X V v d D t w c m 9 k d W N 0 X 2 d y b 3 V w J n F 1 b 3 Q 7 L C Z x d W 9 0 O 0 F j Y 2 9 1 b n Q g R X h l Y 3 V 0 a X Z l J n F 1 b 3 Q 7 L C Z x d W 9 0 O 2 J y Y W 5 j a F 9 u Y W 1 l J n F 1 b 3 Q 7 L C Z x d W 9 0 O 3 N v b H V 0 a W 9 u X 2 d y b 3 V w J n F 1 b 3 Q 7 L C Z x d W 9 0 O 2 l u Y 2 9 t Z V 9 j b G F z c y Z x d W 9 0 O y w m c X V v d D t B b W 9 1 b n Q m c X V v d D s s J n F 1 b 3 Q 7 a W 5 j b 2 1 l X 2 R 1 Z V 9 k Y X R l J n F 1 b 3 Q 7 L C Z x d W 9 0 O 3 J l d m V u d W V f d H J h b n N h Y 3 R p b 2 5 f d H l w Z S Z x d W 9 0 O y w m c X V v d D t y Z W 5 l d 2 F s X 3 N 0 Y X R 1 c y Z x d W 9 0 O y w m c X V v d D t s Y X B z Z V 9 y Z W F z b 2 4 m c X V v d D s s J n F 1 b 3 Q 7 b G F z d F 9 1 c G R h d G V k X 2 R h d G U m c X V v d D t d I i A v P j x F b n R y e S B U e X B l P S J G a W x s U 3 R h d H V z I i B W Y W x 1 Z T 0 i c 0 N v b X B s Z X R l I i A v P j x F b n R y e S B U e X B l P S J S Z W N v d m V y e V R h c m d l d F N o Z W V 0 I i B W Y W x 1 Z T 0 i c 1 B s Y W N l I E F j a G l 2 Z W 1 l b n Q i I C 8 + P E V u d H J 5 I F R 5 c G U 9 I l J l Y 2 9 2 Z X J 5 V G F y Z 2 V 0 Q 2 9 s d W 1 u I i B W Y W x 1 Z T 0 i b D E i I C 8 + P E V u d H J 5 I F R 5 c G U 9 I l J l Y 2 9 2 Z X J 5 V G F y Z 2 V 0 U m 9 3 I i B W Y W x 1 Z T 0 i b D E i I C 8 + P E V u d H J 5 I F R 5 c G U 9 I l F 1 Z X J 5 S U Q i I F Z h b H V l P S J z Y m J h Y m Q w N D Y t Z D F i M C 0 0 Z W Q 3 L W I 1 Z T U t M z l m Z W N m M z M z Y z U z I i A v P j x F b n R y e S B U e X B l P S J S Z W x h d G l v b n N o a X B J b m Z v Q 2 9 u d G F p b m V y I i B W Y W x 1 Z T 0 i c 3 s m c X V v d D t j b 2 x 1 b W 5 D b 3 V u d C Z x d W 9 0 O z o x N i w m c X V v d D t r Z X l D b 2 x 1 b W 5 O Y W 1 l c y Z x d W 9 0 O z p b X S w m c X V v d D t x d W V y e V J l b G F 0 a W 9 u c 2 h p c H M m c X V v d D s 6 W 1 0 s J n F 1 b 3 Q 7 Y 2 9 s d W 1 u S W R l b n R p d G l l c y Z x d W 9 0 O z p b J n F 1 b 3 Q 7 U 2 V j d G l v b j E v U G x h Y 2 U g Q W N o a X Z l b W V u d C 9 T b 3 V y Y 2 U u e 2 N s a W V u d F 9 u Y W 1 l L D B 9 J n F 1 b 3 Q 7 L C Z x d W 9 0 O 1 N l Y 3 R p b 2 4 x L 1 B s Y W N l I E F j a G l 2 Z W 1 l b n Q v U 2 9 1 c m N l L n t w b 2 x p Y 3 l f b n V t Y m V y L D F 9 J n F 1 b 3 Q 7 L C Z x d W 9 0 O 1 N l Y 3 R p b 2 4 x L 1 B s Y W N l I E F j a G l 2 Z W 1 l b n Q v U 2 9 1 c m N l L n t w b 2 x p Y 3 l f c 3 R h d H V z L D J 9 J n F 1 b 3 Q 7 L C Z x d W 9 0 O 1 N l Y 3 R p b 2 4 x L 1 B s Y W N l I E F j a G l 2 Z W 1 l b n Q v U 2 9 1 c m N l L n t w b 2 x p Y 3 l f c 3 R h c n R f Z G F 0 Z S w z f S Z x d W 9 0 O y w m c X V v d D t T Z W N 0 a W 9 u M S 9 Q b G F j Z S B B Y 2 h p d m V t Z W 5 0 L 1 N v d X J j Z S 5 7 c G 9 s a W N 5 X 2 V u Z F 9 k Y X R l L D R 9 J n F 1 b 3 Q 7 L C Z x d W 9 0 O 1 N l Y 3 R p b 2 4 x L 1 B s Y W N l I E F j a G l 2 Z W 1 l b n Q v U 2 9 1 c m N l L n t w c m 9 k d W N 0 X 2 d y b 3 V w L D V 9 J n F 1 b 3 Q 7 L C Z x d W 9 0 O 1 N l Y 3 R p b 2 4 x L 1 B s Y W N l I E F j a G l 2 Z W 1 l b n Q v U 2 9 1 c m N l L n t B Y 2 N v d W 5 0 I E V 4 Z W N 1 d G l 2 Z S w 2 f S Z x d W 9 0 O y w m c X V v d D t T Z W N 0 a W 9 u M S 9 Q b G F j Z S B B Y 2 h p d m V t Z W 5 0 L 1 N v d X J j Z S 5 7 Y n J h b m N o X 2 5 h b W U s N 3 0 m c X V v d D s s J n F 1 b 3 Q 7 U 2 V j d G l v b j E v U G x h Y 2 U g Q W N o a X Z l b W V u d C 9 T b 3 V y Y 2 U u e 3 N v b H V 0 a W 9 u X 2 d y b 3 V w L D h 9 J n F 1 b 3 Q 7 L C Z x d W 9 0 O 1 N l Y 3 R p b 2 4 x L 1 B s Y W N l I E F j a G l 2 Z W 1 l b n Q v U 2 9 1 c m N l L n t p b m N v b W V f Y 2 x h c 3 M s O X 0 m c X V v d D s s J n F 1 b 3 Q 7 U 2 V j d G l v b j E v U G x h Y 2 U g Q W N o a X Z l b W V u d C 9 T b 3 V y Y 2 U u e 0 F t b 3 V u d C w x M H 0 m c X V v d D s s J n F 1 b 3 Q 7 U 2 V j d G l v b j E v U G x h Y 2 U g Q W N o a X Z l b W V u d C 9 T b 3 V y Y 2 U u e 2 l u Y 2 9 t Z V 9 k d W V f Z G F 0 Z S w x M X 0 m c X V v d D s s J n F 1 b 3 Q 7 U 2 V j d G l v b j E v U G x h Y 2 U g Q W N o a X Z l b W V u d C 9 T b 3 V y Y 2 U u e 3 J l d m V u d W V f d H J h b n N h Y 3 R p b 2 5 f d H l w Z S w x M n 0 m c X V v d D s s J n F 1 b 3 Q 7 U 2 V j d G l v b j E v U G x h Y 2 U g Q W N o a X Z l b W V u d C 9 T b 3 V y Y 2 U u e 3 J l b m V 3 Y W x f c 3 R h d H V z L D E z f S Z x d W 9 0 O y w m c X V v d D t T Z W N 0 a W 9 u M S 9 Q b G F j Z S B B Y 2 h p d m V t Z W 5 0 L 1 N v d X J j Z S 5 7 b G F w c 2 V f c m V h c 2 9 u L D E 0 f S Z x d W 9 0 O y w m c X V v d D t T Z W N 0 a W 9 u M S 9 Q b G F j Z S B B Y 2 h p d m V t Z W 5 0 L 1 N v d X J j Z S 5 7 b G F z d F 9 1 c G R h d G V k X 2 R h d G U s M T V 9 J n F 1 b 3 Q 7 X S w m c X V v d D t D b 2 x 1 b W 5 D b 3 V u d C Z x d W 9 0 O z o x N i w m c X V v d D t L Z X l D b 2 x 1 b W 5 O Y W 1 l c y Z x d W 9 0 O z p b X S w m c X V v d D t D b 2 x 1 b W 5 J Z G V u d G l 0 a W V z J n F 1 b 3 Q 7 O l s m c X V v d D t T Z W N 0 a W 9 u M S 9 Q b G F j Z S B B Y 2 h p d m V t Z W 5 0 L 1 N v d X J j Z S 5 7 Y 2 x p Z W 5 0 X 2 5 h b W U s M H 0 m c X V v d D s s J n F 1 b 3 Q 7 U 2 V j d G l v b j E v U G x h Y 2 U g Q W N o a X Z l b W V u d C 9 T b 3 V y Y 2 U u e 3 B v b G l j e V 9 u d W 1 i Z X I s M X 0 m c X V v d D s s J n F 1 b 3 Q 7 U 2 V j d G l v b j E v U G x h Y 2 U g Q W N o a X Z l b W V u d C 9 T b 3 V y Y 2 U u e 3 B v b G l j e V 9 z d G F 0 d X M s M n 0 m c X V v d D s s J n F 1 b 3 Q 7 U 2 V j d G l v b j E v U G x h Y 2 U g Q W N o a X Z l b W V u d C 9 T b 3 V y Y 2 U u e 3 B v b G l j e V 9 z d G F y d F 9 k Y X R l L D N 9 J n F 1 b 3 Q 7 L C Z x d W 9 0 O 1 N l Y 3 R p b 2 4 x L 1 B s Y W N l I E F j a G l 2 Z W 1 l b n Q v U 2 9 1 c m N l L n t w b 2 x p Y 3 l f Z W 5 k X 2 R h d G U s N H 0 m c X V v d D s s J n F 1 b 3 Q 7 U 2 V j d G l v b j E v U G x h Y 2 U g Q W N o a X Z l b W V u d C 9 T b 3 V y Y 2 U u e 3 B y b 2 R 1 Y 3 R f Z 3 J v d X A s N X 0 m c X V v d D s s J n F 1 b 3 Q 7 U 2 V j d G l v b j E v U G x h Y 2 U g Q W N o a X Z l b W V u d C 9 T b 3 V y Y 2 U u e 0 F j Y 2 9 1 b n Q g R X h l Y 3 V 0 a X Z l L D Z 9 J n F 1 b 3 Q 7 L C Z x d W 9 0 O 1 N l Y 3 R p b 2 4 x L 1 B s Y W N l I E F j a G l 2 Z W 1 l b n Q v U 2 9 1 c m N l L n t i c m F u Y 2 h f b m F t Z S w 3 f S Z x d W 9 0 O y w m c X V v d D t T Z W N 0 a W 9 u M S 9 Q b G F j Z S B B Y 2 h p d m V t Z W 5 0 L 1 N v d X J j Z S 5 7 c 2 9 s d X R p b 2 5 f Z 3 J v d X A s O H 0 m c X V v d D s s J n F 1 b 3 Q 7 U 2 V j d G l v b j E v U G x h Y 2 U g Q W N o a X Z l b W V u d C 9 T b 3 V y Y 2 U u e 2 l u Y 2 9 t Z V 9 j b G F z c y w 5 f S Z x d W 9 0 O y w m c X V v d D t T Z W N 0 a W 9 u M S 9 Q b G F j Z S B B Y 2 h p d m V t Z W 5 0 L 1 N v d X J j Z S 5 7 Q W 1 v d W 5 0 L D E w f S Z x d W 9 0 O y w m c X V v d D t T Z W N 0 a W 9 u M S 9 Q b G F j Z S B B Y 2 h p d m V t Z W 5 0 L 1 N v d X J j Z S 5 7 a W 5 j b 2 1 l X 2 R 1 Z V 9 k Y X R l L D E x f S Z x d W 9 0 O y w m c X V v d D t T Z W N 0 a W 9 u M S 9 Q b G F j Z S B B Y 2 h p d m V t Z W 5 0 L 1 N v d X J j Z S 5 7 c m V 2 Z W 5 1 Z V 9 0 c m F u c 2 F j d G l v b l 9 0 e X B l L D E y f S Z x d W 9 0 O y w m c X V v d D t T Z W N 0 a W 9 u M S 9 Q b G F j Z S B B Y 2 h p d m V t Z W 5 0 L 1 N v d X J j Z S 5 7 c m V u Z X d h b F 9 z d G F 0 d X M s M T N 9 J n F 1 b 3 Q 7 L C Z x d W 9 0 O 1 N l Y 3 R p b 2 4 x L 1 B s Y W N l I E F j a G l 2 Z W 1 l b n Q v U 2 9 1 c m N l L n t s Y X B z Z V 9 y Z W F z b 2 4 s M T R 9 J n F 1 b 3 Q 7 L C Z x d W 9 0 O 1 N l Y 3 R p b 2 4 x L 1 B s Y W N l I E F j a G l 2 Z W 1 l b n Q v U 2 9 1 c m N l L n t s Y X N 0 X 3 V w Z G F 0 Z W R f Z G F 0 Z S w x N X 0 m c X V v d D t d L C Z x d W 9 0 O 1 J l b G F 0 a W 9 u c 2 h p c E l u Z m 8 m c X V v d D s 6 W 1 1 9 I i A v P j w v U 3 R h Y m x l R W 5 0 c m l l c z 4 8 L 0 l 0 Z W 0 + P E l 0 Z W 0 + P E l 0 Z W 1 M b 2 N h d G l v b j 4 8 S X R l b V R 5 c G U + R m 9 y b X V s Y T w v S X R l b V R 5 c G U + P E l 0 Z W 1 Q Y X R o P l N l Y 3 R p b 2 4 x L 1 B s Y W N l J T I w Q W N o a X Z l b W V u d C 9 T b 3 V y Y 2 U 8 L 0 l 0 Z W 1 Q Y X R o P j w v S X R l b U x v Y 2 F 0 a W 9 u P j x T d G F i b G V F b n R y a W V z I C 8 + P C 9 J d G V t P j x J d G V t P j x J d G V t T G 9 j Y X R p b 2 4 + P E l 0 Z W 1 U e X B l P k Z v c m 1 1 b G E 8 L 0 l 0 Z W 1 U e X B l P j x J d G V t U G F 0 a D 5 T Z W N 0 a W 9 u M S 9 P c H B 1 c n R 1 b m l 0 e S 9 B Z G R l Z C U y M E N 1 c 3 R v b T w v S X R l b V B h d G g + P C 9 J d G V t T G 9 j Y X R p b 2 4 + P F N 0 Y W J s Z U V u d H J p Z X M g L z 4 8 L 0 l 0 Z W 0 + P C 9 J d G V t c z 4 8 L 0 x v Y 2 F s U G F j a 2 F n Z U 1 l d G F k Y X R h R m l s Z T 4 W A A A A U E s F B g A A A A A A A A A A A A A A A A A A A A A A A C Y B A A A B A A A A 0 I y d 3 w E V 0 R G M e g D A T 8 K X 6 w E A A A D 2 E S p W 8 u y u Q 4 h l H 9 u O U S Z v A A A A A A I A A A A A A B B m A A A A A Q A A I A A A A I 8 j y g j Q i U J 2 H B L 9 b T H 0 H k d u P r v S p z D F t m o f 2 y R 0 P u 3 K A A A A A A 6 A A A A A A g A A I A A A A O A o k d G A A R v t O u 9 V Q E s G y H b 6 D H L S I 1 K s C l M 5 h 7 M 7 F Y G w U A A A A L C j h q b J F T N 1 Y o 0 S J Q f W K Q C l N P H W m E B Z H T x 0 I V H 9 f q n Y g b c Z e K 7 8 g i 7 k A 6 s p R C D H I D 1 / 1 B M n 0 M 4 x m y z x G m M F x 5 2 P U 8 o H 2 J m 7 O p 9 Z 9 q z o H Z R Q Q A A A A A z F q U e l b A q k 3 / l G F 4 k V H K M G X F k 9 X l G Z B 0 q S V D a k Z 7 z j V y Z c L L 6 4 C / q k X b e + c 2 N B M 4 K R Y F D a Y 9 B D k 4 F e 5 U v h w 6 g = < / D a t a M a s h u p > 
</file>

<file path=customXml/item13.xml>��< ? x m l   v e r s i o n = " 1 . 0 "   e n c o d i n g = " U T F - 1 6 " ? > < G e m i n i   x m l n s = " h t t p : / / g e m i n i / p i v o t c u s t o m i z a t i o n / T a b l e O r d e r " > < C u s t o m C o n t e n t > < ! [ C D A T A [ B r o k e r a g e _ b d 6 1 e b b 7 - 8 9 d 8 - 4 4 0 0 - 8 c 5 1 - 1 9 3 6 0 2 a 4 8 f c 0 , F e e s _ 7 7 1 7 4 b 4 1 - d 3 8 d - 4 5 0 e - 9 a 7 d - f 3 7 2 d 3 c c c 8 c a , I n d i v i d u a l   B u d g e t _ 3 5 e d c 2 1 a - 3 2 8 d - 4 b 5 6 - a 5 5 a - 3 f 4 0 2 2 3 5 d 6 b e , I n v o i c e _ e 3 a 1 f e 2 f - 1 e 7 1 - 4 b 1 7 - 8 3 3 0 - b 6 1 e 7 2 3 9 8 8 4 8 , M e e t i n g _ 1 2 8 a 0 5 0 3 - 9 f e f - 4 3 7 8 - a d f 0 - 7 8 8 f 1 1 2 4 a 5 1 4 , O p p u r t u n i t y _ f 3 6 e a 7 1 2 - 4 5 e 7 - 4 7 a 0 - 8 5 1 6 - 7 4 6 e a a b a a e 1 6 , P l a c e   A c h i v e m e n t _ a a f c 3 a 0 c - e 0 8 b - 4 e 4 e - 9 7 3 d - 3 d 8 4 3 1 c 4 0 4 a 7 ] ] > < / 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T a b l e X M L _ P l a c e   A c h i v e m e n t _ a a f c 3 a 0 c - e 0 8 b - 4 e 4 e - 9 7 3 d - 3 d 8 4 3 1 c 4 0 4 a 7 " > < 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 1 3 6 < / i n t > < / v a l u e > < / i t e m > < i t e m > < k e y > < s t r i n g > p o l i c y _ n u m b e r < / s t r i n g > < / k e y > < v a l u e > < i n t > 1 5 8 < / i n t > < / v a l u e > < / i t e m > < i t e m > < k e y > < s t r i n g > p o l i c y _ s t a t u s < / s t r i n g > < / k e y > < v a l u e > < i n t > 1 4 4 < / i n t > < / v a l u e > < / i t e m > < i t e m > < k e y > < s t r i n g > p o l i c y _ s t a r t _ d a t e < / s t r i n g > < / k e y > < v a l u e > < i n t > 1 7 6 < / i n t > < / v a l u e > < / i t e m > < i t e m > < k e y > < s t r i n g > p o l i c y _ e n d _ d a t e < / s t r i n g > < / k e y > < v a l u e > < i n t > 1 6 9 < / i n t > < / v a l u e > < / i t e m > < i t e m > < k e y > < s t r i n g > p r o d u c t _ g r o u p < / s t r i n g > < / k e y > < v a l u e > < i n t > 1 5 9 < / i n t > < / v a l u e > < / i t e m > < i t e m > < k e y > < s t r i n g > A c c o u n t   E x e c u t i v e < / s t r i n g > < / k e y > < v a l u e > < i n t > 1 8 2 < / i n t > < / v a l u e > < / i t e m > < i t e m > < k e y > < s t r i n g > b r a n c h _ n a m e < / s t r i n g > < / k e y > < v a l u e > < i n t > 1 4 9 < / i n t > < / v a l u e > < / i t e m > < i t e m > < k e y > < s t r i n g > s o l u t i o n _ g r o u p < / s t r i n g > < / k e y > < v a l u e > < i n t > 1 6 1 < / i n t > < / v a l u e > < / i t e m > < i t e m > < k e y > < s t r i n g > i n c o m e _ c l a s s < / s t r i n g > < / k e y > < v a l u e > < i n t > 1 4 5 < / i n t > < / v a l u e > < / i t e m > < i t e m > < k e y > < s t r i n g > A m o u n t < / s t r i n g > < / k e y > < v a l u e > < i n t > 1 0 5 < / i n t > < / v a l u e > < / i t e m > < i t e m > < k e y > < s t r i n g > i n c o m e _ d u e _ d a t e < / s t r i n g > < / k e y > < v a l u e > < i n t > 1 8 0 < / i n t > < / v a l u e > < / i t e m > < i t e m > < k e y > < s t r i n g > r e v e n u e _ t r a n s a c t i o n _ t y p e < / s t r i n g > < / k e y > < v a l u e > < i n t > 2 4 6 < / i n t > < / v a l u e > < / i t e m > < i t e m > < k e y > < s t r i n g > r e n e w a l _ s t a t u s < / s t r i n g > < / k e y > < v a l u e > < i n t > 1 6 1 < / i n t > < / v a l u e > < / i t e m > < i t e m > < k e y > < s t r i n g > l a p s e _ r e a s o n < / s t r i n g > < / k e y > < v a l u e > < i n t > 1 4 5 < / i n t > < / v a l u e > < / i t e m > < i t e m > < k e y > < s t r i n g > l a s t _ u p d a t e d _ d a t e < / s t r i n g > < / k e y > < v a l u e > < i n t > 1 8 6 < / i n t > < / v a l u e > < / i t e m > < / C o l u m n W i d t h s > < C o l u m n D i s p l a y I n d e x > < i t e m > < k e y > < s t r i n g > c l i e n t _ n a m e < / s t r i n g > < / k e y > < v a l u e > < i n t > 0 < / i n t > < / v a l u e > < / i t e m > < i t e m > < k e y > < s t r i n g > p o l i c y _ n u m b e r < / s t r i n g > < / k e y > < v a l u e > < i n t > 1 < / i n t > < / v a l u e > < / i t e m > < i t e m > < k e y > < s t r i n g > p o l i c y _ s t a t u s < / s t r i n g > < / k e y > < v a l u e > < i n t > 2 < / i n t > < / v a l u e > < / i t e m > < i t e m > < k e y > < s t r i n g > p o l i c y _ s t a r t _ d a t e < / s t r i n g > < / k e y > < v a l u e > < i n t > 3 < / i n t > < / v a l u e > < / i t e m > < i t e m > < k e y > < s t r i n g > p o l i c y _ e n d _ d a t e < / s t r i n g > < / k e y > < v a l u e > < i n t > 4 < / i n t > < / v a l u e > < / i t e m > < i t e m > < k e y > < s t r i n g > p r o d u c t _ g r o u p < / s t r i n g > < / k e y > < v a l u e > < i n t > 5 < / i n t > < / v a l u e > < / i t e m > < i t e m > < k e y > < s t r i n g > A c c o u n t   E x e c u t i v e < / s t r i n g > < / k e y > < v a l u e > < i n t > 6 < / i n t > < / v a l u e > < / i t e m > < i t e m > < k e y > < s t r i n g > b r a n c h _ n a m e < / s t r i n g > < / k e y > < v a l u e > < i n t > 7 < / i n t > < / v a l u e > < / i t e m > < i t e m > < k e y > < s t r i n g > s o l u t i o n _ g r o u p < / s t r i n g > < / k e y > < v a l u e > < i n t > 8 < / i n t > < / v a l u e > < / i t e m > < i t e m > < k e y > < s t r i n g > i n c o m e _ c l a s s < / s t r i n g > < / k e y > < v a l u e > < i n t > 9 < / i n t > < / v a l u e > < / i t e m > < i t e m > < k e y > < s t r i n g > A m o u n t < / s t r i n g > < / k e y > < v a l u e > < i n t > 1 0 < / i n t > < / v a l u e > < / i t e m > < i t e m > < k e y > < s t r i n g > i n c o m e _ d u e _ d a t e < / s t r i n g > < / k e y > < v a l u e > < i n t > 1 1 < / i n t > < / v a l u e > < / i t e m > < i t e m > < k e y > < s t r i n g > r e v e n u e _ t r a n s a c t i o n _ t y p e < / s t r i n g > < / k e y > < v a l u e > < i n t > 1 2 < / i n t > < / v a l u e > < / i t e m > < i t e m > < k e y > < s t r i n g > r e n e w a l _ s t a t u s < / s t r i n g > < / k e y > < v a l u e > < i n t > 1 3 < / i n t > < / v a l u e > < / i t e m > < i t e m > < k e y > < s t r i n g > l a p s e _ r e a s o n < / s t r i n g > < / k e y > < v a l u e > < i n t > 1 4 < / i n t > < / v a l u e > < / i t e m > < i t e m > < k e y > < s t r i n g > l a s t _ u p d a t e d _ d a t e < / s t r i n g > < / k e y > < v a l u e > < i n t > 1 5 < / 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B r o k e r a g e _ b d 6 1 e b b 7 - 8 9 d 8 - 4 4 0 0 - 8 c 5 1 - 1 9 3 6 0 2 a 4 8 f c 0 " > < 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 1 3 6 < / i n t > < / v a l u e > < / i t e m > < i t e m > < k e y > < s t r i n g > p o l i c y _ n u m b e r < / s t r i n g > < / k e y > < v a l u e > < i n t > 1 5 8 < / i n t > < / v a l u e > < / i t e m > < i t e m > < k e y > < s t r i n g > p o l i c y _ s t a t u s < / s t r i n g > < / k e y > < v a l u e > < i n t > 1 4 4 < / i n t > < / v a l u e > < / i t e m > < i t e m > < k e y > < s t r i n g > p o l i c y _ s t a r t _ d a t e < / s t r i n g > < / k e y > < v a l u e > < i n t > 1 7 6 < / i n t > < / v a l u e > < / i t e m > < i t e m > < k e y > < s t r i n g > p o l i c y _ e n d _ d a t e < / s t r i n g > < / k e y > < v a l u e > < i n t > 1 6 9 < / i n t > < / v a l u e > < / i t e m > < i t e m > < k e y > < s t r i n g > p r o d u c t _ g r o u p < / s t r i n g > < / k e y > < v a l u e > < i n t > 1 5 9 < / i n t > < / v a l u e > < / i t e m > < i t e m > < k e y > < s t r i n g > A c c o u n t   E x e c u t i v e < / s t r i n g > < / k e y > < v a l u e > < i n t > 1 8 2 < / i n t > < / v a l u e > < / i t e m > < i t e m > < k e y > < s t r i n g > b r a n c h _ n a m e < / s t r i n g > < / k e y > < v a l u e > < i n t > 1 4 9 < / i n t > < / v a l u e > < / i t e m > < i t e m > < k e y > < s t r i n g > s o l u t i o n _ g r o u p < / s t r i n g > < / k e y > < v a l u e > < i n t > 1 6 1 < / i n t > < / v a l u e > < / i t e m > < i t e m > < k e y > < s t r i n g > i n c o m e _ c l a s s < / s t r i n g > < / k e y > < v a l u e > < i n t > 1 4 5 < / i n t > < / v a l u e > < / i t e m > < i t e m > < k e y > < s t r i n g > A m o u n t < / s t r i n g > < / k e y > < v a l u e > < i n t > 1 0 5 < / i n t > < / v a l u e > < / i t e m > < i t e m > < k e y > < s t r i n g > i n c o m e _ d u e _ d a t e < / s t r i n g > < / k e y > < v a l u e > < i n t > 1 8 0 < / i n t > < / v a l u e > < / i t e m > < i t e m > < k e y > < s t r i n g > r e v e n u e _ t r a n s a c t i o n _ t y p e < / s t r i n g > < / k e y > < v a l u e > < i n t > 2 4 6 < / i n t > < / v a l u e > < / i t e m > < i t e m > < k e y > < s t r i n g > r e n e w a l _ s t a t u s < / s t r i n g > < / k e y > < v a l u e > < i n t > 1 6 1 < / i n t > < / v a l u e > < / i t e m > < i t e m > < k e y > < s t r i n g > l a p s e _ r e a s o n < / s t r i n g > < / k e y > < v a l u e > < i n t > 1 4 5 < / i n t > < / v a l u e > < / i t e m > < i t e m > < k e y > < s t r i n g > l a s t _ u p d a t e d _ d a t e < / s t r i n g > < / k e y > < v a l u e > < i n t > 1 8 6 < / i n t > < / v a l u e > < / i t e m > < / C o l u m n W i d t h s > < C o l u m n D i s p l a y I n d e x > < i t e m > < k e y > < s t r i n g > c l i e n t _ n a m e < / s t r i n g > < / k e y > < v a l u e > < i n t > 0 < / i n t > < / v a l u e > < / i t e m > < i t e m > < k e y > < s t r i n g > p o l i c y _ n u m b e r < / s t r i n g > < / k e y > < v a l u e > < i n t > 1 < / i n t > < / v a l u e > < / i t e m > < i t e m > < k e y > < s t r i n g > p o l i c y _ s t a t u s < / s t r i n g > < / k e y > < v a l u e > < i n t > 2 < / i n t > < / v a l u e > < / i t e m > < i t e m > < k e y > < s t r i n g > p o l i c y _ s t a r t _ d a t e < / s t r i n g > < / k e y > < v a l u e > < i n t > 3 < / i n t > < / v a l u e > < / i t e m > < i t e m > < k e y > < s t r i n g > p o l i c y _ e n d _ d a t e < / s t r i n g > < / k e y > < v a l u e > < i n t > 4 < / i n t > < / v a l u e > < / i t e m > < i t e m > < k e y > < s t r i n g > p r o d u c t _ g r o u p < / s t r i n g > < / k e y > < v a l u e > < i n t > 5 < / i n t > < / v a l u e > < / i t e m > < i t e m > < k e y > < s t r i n g > A c c o u n t   E x e c u t i v e < / s t r i n g > < / k e y > < v a l u e > < i n t > 6 < / i n t > < / v a l u e > < / i t e m > < i t e m > < k e y > < s t r i n g > b r a n c h _ n a m e < / s t r i n g > < / k e y > < v a l u e > < i n t > 7 < / i n t > < / v a l u e > < / i t e m > < i t e m > < k e y > < s t r i n g > s o l u t i o n _ g r o u p < / s t r i n g > < / k e y > < v a l u e > < i n t > 8 < / i n t > < / v a l u e > < / i t e m > < i t e m > < k e y > < s t r i n g > i n c o m e _ c l a s s < / s t r i n g > < / k e y > < v a l u e > < i n t > 9 < / i n t > < / v a l u e > < / i t e m > < i t e m > < k e y > < s t r i n g > A m o u n t < / s t r i n g > < / k e y > < v a l u e > < i n t > 1 0 < / i n t > < / v a l u e > < / i t e m > < i t e m > < k e y > < s t r i n g > i n c o m e _ d u e _ d a t e < / s t r i n g > < / k e y > < v a l u e > < i n t > 1 1 < / i n t > < / v a l u e > < / i t e m > < i t e m > < k e y > < s t r i n g > r e v e n u e _ t r a n s a c t i o n _ t y p e < / s t r i n g > < / k e y > < v a l u e > < i n t > 1 2 < / i n t > < / v a l u e > < / i t e m > < i t e m > < k e y > < s t r i n g > r e n e w a l _ s t a t u s < / s t r i n g > < / k e y > < v a l u e > < i n t > 1 3 < / i n t > < / v a l u e > < / i t e m > < i t e m > < k e y > < s t r i n g > l a p s e _ r e a s o n < / s t r i n g > < / k e y > < v a l u e > < i n t > 1 4 < / i n t > < / v a l u e > < / i t e m > < i t e m > < k e y > < s t r i n g > l a s t _ u p d a t e d _ d a t e < / s t r i n g > < / k e y > < v a l u e > < i n t > 1 5 < / 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M a n u a l C a l c M o d e " > < C u s t o m C o n t e n t > < ! [ C D A T A [ F a l s e ] ] > < / 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S h o w H i d d e n " > < C u s t o m C o n t e n t > < ! [ C D A T A [ T r u 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xml>��< ? x m l   v e r s i o n = " 1 . 0 "   e n c o d i n g = " U T F - 1 6 " ? > < G e m i n i   x m l n s = " h t t p : / / g e m i n i / p i v o t c u s t o m i z a t i o n / T a b l e X M L _ I n d i v i d u a l   B u d g e t _ 3 5 e d c 2 1 a - 3 2 8 d - 4 b 5 6 - a 5 5 a - 3 f 4 0 2 2 3 5 d 6 b e " > < C u s t o m C o n t e n t > < ! [ C D A T A [ < T a b l e W i d g e t G r i d S e r i a l i z a t i o n   x m l n s : x s d = " h t t p : / / w w w . w 3 . o r g / 2 0 0 1 / X M L S c h e m a "   x m l n s : x s i = " h t t p : / / w w w . w 3 . o r g / 2 0 0 1 / X M L S c h e m a - i n s t a n c e " > < C o l u m n S u g g e s t e d T y p e   / > < C o l u m n F o r m a t   / > < C o l u m n A c c u r a c y   / > < C o l u m n C u r r e n c y S y m b o l   / > < C o l u m n P o s i t i v e P a t t e r n   / > < C o l u m n N e g a t i v e P a t t e r n   / > < C o l u m n W i d t h s > < i t e m > < k e y > < s t r i n g > B r a n c h < / s t r i n g > < / k e y > < v a l u e > < i n t > 9 7 < / i n t > < / v a l u e > < / i t e m > < i t e m > < k e y > < s t r i n g > E m p l o y e e   N a m e < / s t r i n g > < / k e y > < v a l u e > < i n t > 1 6 7 < / i n t > < / v a l u e > < / i t e m > < i t e m > < k e y > < s t r i n g > N e w   R o l e 2 < / s t r i n g > < / k e y > < v a l u e > < i n t > 1 2 5 < / i n t > < / v a l u e > < / i t e m > < i t e m > < k e y > < s t r i n g > N e w   B u d g e t < / s t r i n g > < / k e y > < v a l u e > < i n t > 1 3 6 < / i n t > < / v a l u e > < / i t e m > < i t e m > < k e y > < s t r i n g > C r o s s   s e l l   b u g d e t < / s t r i n g > < / k e y > < v a l u e > < i n t > 1 7 3 < / i n t > < / v a l u e > < / i t e m > < i t e m > < k e y > < s t r i n g > R e n e w a l   B u d g e t < / s t r i n g > < / k e y > < v a l u e > < i n t > 1 6 6 < / i n t > < / v a l u e > < / i t e m > < / C o l u m n W i d t h s > < C o l u m n D i s p l a y I n d e x > < i t e m > < k e y > < s t r i n g > B r a n c h < / s t r i n g > < / k e y > < v a l u e > < i n t > 0 < / i n t > < / v a l u e > < / i t e m > < i t e m > < k e y > < s t r i n g > E m p l o y e e   N a m e < / s t r i n g > < / k e y > < v a l u e > < i n t > 1 < / i n t > < / v a l u e > < / i t e m > < i t e m > < k e y > < s t r i n g > N e w   R o l e 2 < / s t r i n g > < / k e y > < v a l u e > < i n t > 2 < / i n t > < / v a l u e > < / i t e m > < i t e m > < k e y > < s t r i n g > N e w   B u d g e t < / s t r i n g > < / k e y > < v a l u e > < i n t > 3 < / i n t > < / v a l u e > < / i t e m > < i t e m > < k e y > < s t r i n g > C r o s s   s e l l   b u g d e t < / s t r i n g > < / k e y > < v a l u e > < i n t > 4 < / i n t > < / v a l u e > < / i t e m > < i t e m > < k e y > < s t r i n g > R e n e w a l   B u d g e t < / s t r i n g > < / k e y > < v a l u e > < i n t > 5 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 2 0 2 3 - 0 4 - 0 8 T 0 0 : 2 5 : 2 3 . 9 8 1 7 9 9 4 + 0 5 : 3 0 < / L a s t P r o c e s s e d T i m e > < / D a t a M o d e l i n g S a n d b o x . S e r i a l i z e d S a n d b o x E r r o r C a c h e > ] ] > < / C u s t o m C o n t e n t > < / G e m i n i > 
</file>

<file path=customXml/item5.xml>��< ? x m l   v e r s i o n = " 1 . 0 "   e n c o d i n g = " U T F - 1 6 " ? > < G e m i n i   x m l n s = " h t t p : / / g e m i n i / p i v o t c u s t o m i z a t i o n / C l i e n t W i n d o w X M L " > < C u s t o m C o n t e n t > < ! [ C D A T A [ B r o k e r a g e _ b d 6 1 e b b 7 - 8 9 d 8 - 4 4 0 0 - 8 c 5 1 - 1 9 3 6 0 2 a 4 8 f c 0 ] ] > < / C u s t o m C o n t e n t > < / G e m i n i > 
</file>

<file path=customXml/item6.xml>��< ? x m l   v e r s i o n = " 1 . 0 "   e n c o d i n g = " U T F - 1 6 " ? > < G e m i n i   x m l n s = " h t t p : / / g e m i n i / p i v o t c u s t o m i z a t i o n / I s S a n d b o x E m b e d d e d " > < C u s t o m C o n t e n t > < ! [ C D A T A [ y e s ] ] > < / 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 B r o k e r a g e _ b d 6 1 e b b 7 - 8 9 d 8 - 4 4 0 0 - 8 c 5 1 - 1 9 3 6 0 2 a 4 8 f c 0 < / K e y > < V a l u e   x m l n s : a = " h t t p : / / s c h e m a s . d a t a c o n t r a c t . o r g / 2 0 0 4 / 0 7 / M i c r o s o f t . A n a l y s i s S e r v i c e s . C o m m o n " > < a : H a s F o c u s > t r u e < / a : H a s F o c u s > < a : S i z e A t D p i 9 6 > 1 2 7 < / a : S i z e A t D p i 9 6 > < a : V i s i b l e > t r u e < / a : V i s i b l e > < / V a l u e > < / K e y V a l u e O f s t r i n g S a n d b o x E d i t o r . M e a s u r e G r i d S t a t e S c d E 3 5 R y > < K e y V a l u e O f s t r i n g S a n d b o x E d i t o r . M e a s u r e G r i d S t a t e S c d E 3 5 R y > < K e y > I n d i v i d u a l   B u d g e t _ 3 5 e d c 2 1 a - 3 2 8 d - 4 b 5 6 - a 5 5 a - 3 f 4 0 2 2 3 5 d 6 b e < / K e y > < V a l u e   x m l n s : a = " h t t p : / / s c h e m a s . d a t a c o n t r a c t . o r g / 2 0 0 4 / 0 7 / M i c r o s o f t . A n a l y s i s S e r v i c e s . C o m m o n " > < a : H a s F o c u s > f a l s e < / a : H a s F o c u s > < a : S i z e A t D p i 9 6 > 1 2 3 < / a : S i z e A t D p i 9 6 > < a : V i s i b l e > t r u e < / a : V i s i b l e > < / V a l u e > < / K e y V a l u e O f s t r i n g S a n d b o x E d i t o r . M e a s u r e G r i d S t a t e S c d E 3 5 R y > < K e y V a l u e O f s t r i n g S a n d b o x E d i t o r . M e a s u r e G r i d S t a t e S c d E 3 5 R y > < K e y > P l a c e   A c h i v e m e n t _ a a f c 3 a 0 c - e 0 8 b - 4 e 4 e - 9 7 3 d - 3 d 8 4 3 1 c 4 0 4 a 7 < / 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9.xml>��< ? x m l   v e r s i o n = " 1 . 0 "   e n c o d i n g = " U T F - 1 6 " ? > < G e m i n i   x m l n s = " h t t p : / / g e m i n i / p i v o t c u s t o m i z a t i o n / P o w e r P i v o t V e r s i o n " > < C u s t o m C o n t e n t > < ! [ C D A T A [ 2 0 1 5 . 1 3 0 . 1 6 0 5 . 1 0 7 5 ] ] > < / C u s t o m C o n t e n t > < / G e m i n i > 
</file>

<file path=customXml/itemProps1.xml><?xml version="1.0" encoding="utf-8"?>
<ds:datastoreItem xmlns:ds="http://schemas.openxmlformats.org/officeDocument/2006/customXml" ds:itemID="{FEF92A19-0739-4FBA-A75D-05DA75AEEFCC}">
  <ds:schemaRefs/>
</ds:datastoreItem>
</file>

<file path=customXml/itemProps10.xml><?xml version="1.0" encoding="utf-8"?>
<ds:datastoreItem xmlns:ds="http://schemas.openxmlformats.org/officeDocument/2006/customXml" ds:itemID="{E75F8D7D-B25F-4544-AEA6-B3963F3CE431}">
  <ds:schemaRefs/>
</ds:datastoreItem>
</file>

<file path=customXml/itemProps11.xml><?xml version="1.0" encoding="utf-8"?>
<ds:datastoreItem xmlns:ds="http://schemas.openxmlformats.org/officeDocument/2006/customXml" ds:itemID="{F436B0A8-E69D-4740-AF85-AD62ABD2A8AB}">
  <ds:schemaRefs/>
</ds:datastoreItem>
</file>

<file path=customXml/itemProps12.xml><?xml version="1.0" encoding="utf-8"?>
<ds:datastoreItem xmlns:ds="http://schemas.openxmlformats.org/officeDocument/2006/customXml" ds:itemID="{ABEE40F2-FB58-4219-8598-CC7D1F7E2C33}">
  <ds:schemaRefs>
    <ds:schemaRef ds:uri="http://schemas.microsoft.com/DataMashup"/>
  </ds:schemaRefs>
</ds:datastoreItem>
</file>

<file path=customXml/itemProps13.xml><?xml version="1.0" encoding="utf-8"?>
<ds:datastoreItem xmlns:ds="http://schemas.openxmlformats.org/officeDocument/2006/customXml" ds:itemID="{3A302CA9-9ACC-4B88-A3D3-4CC4C8A6215F}">
  <ds:schemaRefs/>
</ds:datastoreItem>
</file>

<file path=customXml/itemProps14.xml><?xml version="1.0" encoding="utf-8"?>
<ds:datastoreItem xmlns:ds="http://schemas.openxmlformats.org/officeDocument/2006/customXml" ds:itemID="{C2E64CFF-1EFF-42EC-BB00-3DE35803427E}">
  <ds:schemaRefs/>
</ds:datastoreItem>
</file>

<file path=customXml/itemProps15.xml><?xml version="1.0" encoding="utf-8"?>
<ds:datastoreItem xmlns:ds="http://schemas.openxmlformats.org/officeDocument/2006/customXml" ds:itemID="{432172E0-08B0-4AE2-AFA8-6EB5A15E3BEC}">
  <ds:schemaRefs/>
</ds:datastoreItem>
</file>

<file path=customXml/itemProps16.xml><?xml version="1.0" encoding="utf-8"?>
<ds:datastoreItem xmlns:ds="http://schemas.openxmlformats.org/officeDocument/2006/customXml" ds:itemID="{236B36AB-EFD0-460B-88BA-ABA5C6D2711A}">
  <ds:schemaRefs/>
</ds:datastoreItem>
</file>

<file path=customXml/itemProps17.xml><?xml version="1.0" encoding="utf-8"?>
<ds:datastoreItem xmlns:ds="http://schemas.openxmlformats.org/officeDocument/2006/customXml" ds:itemID="{FAFF6A20-DF21-4AEC-A905-4052CB7A3C78}">
  <ds:schemaRefs/>
</ds:datastoreItem>
</file>

<file path=customXml/itemProps18.xml><?xml version="1.0" encoding="utf-8"?>
<ds:datastoreItem xmlns:ds="http://schemas.openxmlformats.org/officeDocument/2006/customXml" ds:itemID="{A4D695B7-2C40-4523-A439-040DF8B57B0C}">
  <ds:schemaRefs/>
</ds:datastoreItem>
</file>

<file path=customXml/itemProps19.xml><?xml version="1.0" encoding="utf-8"?>
<ds:datastoreItem xmlns:ds="http://schemas.openxmlformats.org/officeDocument/2006/customXml" ds:itemID="{E0BFDDD5-9CC3-445F-B0C0-8A9CEC65F941}">
  <ds:schemaRefs/>
</ds:datastoreItem>
</file>

<file path=customXml/itemProps2.xml><?xml version="1.0" encoding="utf-8"?>
<ds:datastoreItem xmlns:ds="http://schemas.openxmlformats.org/officeDocument/2006/customXml" ds:itemID="{8CCDD173-80BD-451E-871E-928B8CDD2394}">
  <ds:schemaRefs/>
</ds:datastoreItem>
</file>

<file path=customXml/itemProps3.xml><?xml version="1.0" encoding="utf-8"?>
<ds:datastoreItem xmlns:ds="http://schemas.openxmlformats.org/officeDocument/2006/customXml" ds:itemID="{C3D11233-829B-4D25-A598-344D612E4672}">
  <ds:schemaRefs/>
</ds:datastoreItem>
</file>

<file path=customXml/itemProps4.xml><?xml version="1.0" encoding="utf-8"?>
<ds:datastoreItem xmlns:ds="http://schemas.openxmlformats.org/officeDocument/2006/customXml" ds:itemID="{4B6C85C1-17B0-4C22-8194-064E02D105F0}">
  <ds:schemaRefs/>
</ds:datastoreItem>
</file>

<file path=customXml/itemProps5.xml><?xml version="1.0" encoding="utf-8"?>
<ds:datastoreItem xmlns:ds="http://schemas.openxmlformats.org/officeDocument/2006/customXml" ds:itemID="{638B9E49-4B24-43C8-9436-0DF845BEBFE7}">
  <ds:schemaRefs/>
</ds:datastoreItem>
</file>

<file path=customXml/itemProps6.xml><?xml version="1.0" encoding="utf-8"?>
<ds:datastoreItem xmlns:ds="http://schemas.openxmlformats.org/officeDocument/2006/customXml" ds:itemID="{F37A199E-DE8F-459A-8A72-43499311F240}">
  <ds:schemaRefs/>
</ds:datastoreItem>
</file>

<file path=customXml/itemProps7.xml><?xml version="1.0" encoding="utf-8"?>
<ds:datastoreItem xmlns:ds="http://schemas.openxmlformats.org/officeDocument/2006/customXml" ds:itemID="{7AFDE963-4DE0-4817-BEAB-1DE4A68F655E}">
  <ds:schemaRefs/>
</ds:datastoreItem>
</file>

<file path=customXml/itemProps8.xml><?xml version="1.0" encoding="utf-8"?>
<ds:datastoreItem xmlns:ds="http://schemas.openxmlformats.org/officeDocument/2006/customXml" ds:itemID="{0D2050A5-8A63-4B21-9070-DF5D072D0551}">
  <ds:schemaRefs/>
</ds:datastoreItem>
</file>

<file path=customXml/itemProps9.xml><?xml version="1.0" encoding="utf-8"?>
<ds:datastoreItem xmlns:ds="http://schemas.openxmlformats.org/officeDocument/2006/customXml" ds:itemID="{564F4748-D957-463F-A505-36667B8D3DF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Dashboard(2)</vt:lpstr>
      <vt:lpstr>Cross Sell</vt:lpstr>
      <vt:lpstr>New </vt:lpstr>
      <vt:lpstr>Renewal </vt:lpstr>
      <vt:lpstr>% Achivement</vt:lpstr>
      <vt:lpstr>No Of Meetings</vt:lpstr>
      <vt:lpstr>opportunity</vt:lpstr>
      <vt:lpstr>Invoice</vt:lpstr>
      <vt:lpstr>Rough</vt:lpstr>
      <vt:lpstr>Slicer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Chandan Gope</dc:creator>
  <cp:lastModifiedBy>Chandan Gope</cp:lastModifiedBy>
  <dcterms:created xsi:type="dcterms:W3CDTF">2015-06-05T18:17:20Z</dcterms:created>
  <dcterms:modified xsi:type="dcterms:W3CDTF">2023-04-28T14:59:07Z</dcterms:modified>
</cp:coreProperties>
</file>