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\Documents\"/>
    </mc:Choice>
  </mc:AlternateContent>
  <xr:revisionPtr revIDLastSave="0" documentId="13_ncr:1_{21DDFCDF-FDC7-4B13-91F5-E84D257D39FC}" xr6:coauthVersionLast="45" xr6:coauthVersionMax="45" xr10:uidLastSave="{00000000-0000-0000-0000-000000000000}"/>
  <bookViews>
    <workbookView xWindow="-110" yWindow="-110" windowWidth="19420" windowHeight="10420" xr2:uid="{AC5FB5C4-59BC-4430-9AE6-9238C0554F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9" i="1"/>
  <c r="G49" i="1"/>
  <c r="K43" i="1"/>
  <c r="K37" i="1"/>
  <c r="K31" i="1"/>
  <c r="B37" i="1"/>
  <c r="B31" i="1"/>
  <c r="J17" i="1"/>
  <c r="O17" i="1"/>
  <c r="I11" i="1"/>
  <c r="M11" i="1"/>
  <c r="I6" i="1" l="1"/>
  <c r="B24" i="1"/>
  <c r="B19" i="1"/>
  <c r="B14" i="1"/>
</calcChain>
</file>

<file path=xl/sharedStrings.xml><?xml version="1.0" encoding="utf-8"?>
<sst xmlns="http://schemas.openxmlformats.org/spreadsheetml/2006/main" count="56" uniqueCount="56">
  <si>
    <t>RATIO ANALYIS OF 2020 OF JSW STEEL(STANDALONE)</t>
  </si>
  <si>
    <t>total assets=122,042</t>
  </si>
  <si>
    <t>total equity=38,362</t>
  </si>
  <si>
    <t>total expenses=59,289</t>
  </si>
  <si>
    <t>total liabilities=83,680</t>
  </si>
  <si>
    <t>total revenue=64,262</t>
  </si>
  <si>
    <t>net profit=5,291</t>
  </si>
  <si>
    <t>total income=64,890</t>
  </si>
  <si>
    <t>1.return on eqity(ROE)</t>
  </si>
  <si>
    <t>(net profit/total equity)*100</t>
  </si>
  <si>
    <t>(5291/38362)*100</t>
  </si>
  <si>
    <t>2.net profit ratio</t>
  </si>
  <si>
    <t>(net profit/sale)*100</t>
  </si>
  <si>
    <t>(5,291/64,262)*100</t>
  </si>
  <si>
    <t>3.Asset</t>
  </si>
  <si>
    <t>sale/total assets</t>
  </si>
  <si>
    <t>64262/122042</t>
  </si>
  <si>
    <t>4.Equity multiplier</t>
  </si>
  <si>
    <t>total assets /total equity</t>
  </si>
  <si>
    <t>122042/38362</t>
  </si>
  <si>
    <t>5. ASSETS TURN OVER</t>
  </si>
  <si>
    <t>sale/average assets</t>
  </si>
  <si>
    <t>average assets=(this year total assets+previous year total assets)/2</t>
  </si>
  <si>
    <t>(122,042+107,425)/2</t>
  </si>
  <si>
    <t>64262/114733</t>
  </si>
  <si>
    <t>6.INVENTORY TURN OVER RATIO</t>
  </si>
  <si>
    <t>Cost of goods sold/Avg. inventory</t>
  </si>
  <si>
    <t>Average inventory=(this year total inventor +previous yeas total inv.)/2</t>
  </si>
  <si>
    <t>(9,623+10,815)/2</t>
  </si>
  <si>
    <t>13,298/10219</t>
  </si>
  <si>
    <t>7. CREDITORS TURN OVERS</t>
  </si>
  <si>
    <t>8.CURRENT RATIO</t>
  </si>
  <si>
    <t>current assets/current laibilites</t>
  </si>
  <si>
    <t>29,375/35,594</t>
  </si>
  <si>
    <t>9.QUICK RATIO</t>
  </si>
  <si>
    <t>(current assets-inventories)/current laibilites</t>
  </si>
  <si>
    <t>(29,375-9,623)/35,594</t>
  </si>
  <si>
    <t>10.CASH RATIO</t>
  </si>
  <si>
    <t>Financial assets/current liabilites</t>
  </si>
  <si>
    <t>11.NET WORKING CAPITAL RATIO</t>
  </si>
  <si>
    <t>(Current assets-current liabilities)/Net assets</t>
  </si>
  <si>
    <t>(29,375-35,594)/38,362</t>
  </si>
  <si>
    <t>12.debt ratio</t>
  </si>
  <si>
    <t>total debt/net assets</t>
  </si>
  <si>
    <t>GROSS PROFIT MARGIN</t>
  </si>
  <si>
    <t>profit after tax/sale</t>
  </si>
  <si>
    <t>39,247/38,362</t>
  </si>
  <si>
    <t>5,291/64,262</t>
  </si>
  <si>
    <t>13. working  capital ratio</t>
  </si>
  <si>
    <t>sale /woking capital</t>
  </si>
  <si>
    <t>working capital=current assets-current liabilities</t>
  </si>
  <si>
    <t>29,375-35,594</t>
  </si>
  <si>
    <t>64,262/-6219</t>
  </si>
  <si>
    <t>2,794/35,594</t>
  </si>
  <si>
    <t>net credit  puchase/average accounts payable</t>
  </si>
  <si>
    <t>14.DEBTOR TURN OVER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</si>
</sst>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8129-6580-46F7-A126-F506CF8EF5C8}">
  <dimension ref="A1:O49"/>
  <sheetViews>
    <sheetView tabSelected="1" topLeftCell="A28" workbookViewId="0">
      <selection activeCell="L47" sqref="L47"/>
    </sheetView>
  </sheetViews>
  <sheetFormatPr defaultRowHeight="14.5" x14ac:dyDescent="0.35"/>
  <sheetData>
    <row r="1" spans="1:15" x14ac:dyDescent="0.35">
      <c r="B1" t="s">
        <v>0</v>
      </c>
    </row>
    <row r="3" spans="1:15" x14ac:dyDescent="0.35">
      <c r="A3" t="s">
        <v>1</v>
      </c>
      <c r="H3" t="s">
        <v>17</v>
      </c>
    </row>
    <row r="4" spans="1:15" x14ac:dyDescent="0.35">
      <c r="A4" t="s">
        <v>2</v>
      </c>
      <c r="I4" t="s">
        <v>18</v>
      </c>
    </row>
    <row r="5" spans="1:15" x14ac:dyDescent="0.35">
      <c r="A5" t="s">
        <v>5</v>
      </c>
      <c r="I5" t="s">
        <v>19</v>
      </c>
    </row>
    <row r="6" spans="1:15" x14ac:dyDescent="0.35">
      <c r="A6" t="s">
        <v>3</v>
      </c>
      <c r="I6">
        <f>122042/38362</f>
        <v>3.1813252697982377</v>
      </c>
    </row>
    <row r="7" spans="1:15" x14ac:dyDescent="0.35">
      <c r="A7" t="s">
        <v>4</v>
      </c>
    </row>
    <row r="8" spans="1:15" x14ac:dyDescent="0.35">
      <c r="A8" t="s">
        <v>6</v>
      </c>
      <c r="H8" t="s">
        <v>20</v>
      </c>
    </row>
    <row r="9" spans="1:15" x14ac:dyDescent="0.35">
      <c r="A9" t="s">
        <v>7</v>
      </c>
      <c r="I9" t="s">
        <v>21</v>
      </c>
      <c r="K9" t="s">
        <v>22</v>
      </c>
    </row>
    <row r="10" spans="1:15" x14ac:dyDescent="0.35">
      <c r="I10" t="s">
        <v>24</v>
      </c>
      <c r="M10" t="s">
        <v>23</v>
      </c>
    </row>
    <row r="11" spans="1:15" x14ac:dyDescent="0.35">
      <c r="A11" t="s">
        <v>8</v>
      </c>
      <c r="I11">
        <f>64262/114733</f>
        <v>0.56010040703197861</v>
      </c>
      <c r="M11">
        <f>(122042+107425)/2</f>
        <v>114733.5</v>
      </c>
    </row>
    <row r="12" spans="1:15" x14ac:dyDescent="0.35">
      <c r="B12" t="s">
        <v>9</v>
      </c>
    </row>
    <row r="13" spans="1:15" x14ac:dyDescent="0.35">
      <c r="B13" t="s">
        <v>10</v>
      </c>
    </row>
    <row r="14" spans="1:15" x14ac:dyDescent="0.35">
      <c r="B14">
        <f>(5291/38362)*100</f>
        <v>13.792294458057452</v>
      </c>
      <c r="H14" t="s">
        <v>25</v>
      </c>
    </row>
    <row r="15" spans="1:15" x14ac:dyDescent="0.35">
      <c r="I15" t="s">
        <v>26</v>
      </c>
      <c r="M15" t="s">
        <v>27</v>
      </c>
    </row>
    <row r="16" spans="1:15" x14ac:dyDescent="0.35">
      <c r="A16" t="s">
        <v>11</v>
      </c>
      <c r="J16" t="s">
        <v>29</v>
      </c>
      <c r="O16" t="s">
        <v>28</v>
      </c>
    </row>
    <row r="17" spans="1:15" x14ac:dyDescent="0.35">
      <c r="B17" t="s">
        <v>12</v>
      </c>
      <c r="J17">
        <f>13298/10219</f>
        <v>1.3013014972110775</v>
      </c>
      <c r="O17">
        <f>(9623+10815)/2</f>
        <v>10219</v>
      </c>
    </row>
    <row r="18" spans="1:15" x14ac:dyDescent="0.35">
      <c r="B18" t="s">
        <v>13</v>
      </c>
    </row>
    <row r="19" spans="1:15" x14ac:dyDescent="0.35">
      <c r="B19">
        <f>(5291/64262)*100</f>
        <v>8.2334816843546719</v>
      </c>
    </row>
    <row r="20" spans="1:15" x14ac:dyDescent="0.35">
      <c r="H20" t="s">
        <v>30</v>
      </c>
    </row>
    <row r="21" spans="1:15" x14ac:dyDescent="0.35">
      <c r="A21" t="s">
        <v>14</v>
      </c>
      <c r="J21" t="s">
        <v>54</v>
      </c>
    </row>
    <row r="22" spans="1:15" x14ac:dyDescent="0.35">
      <c r="B22" t="s">
        <v>15</v>
      </c>
    </row>
    <row r="23" spans="1:15" x14ac:dyDescent="0.35">
      <c r="B23" t="s">
        <v>16</v>
      </c>
    </row>
    <row r="24" spans="1:15" x14ac:dyDescent="0.35">
      <c r="B24">
        <f>64262/122042</f>
        <v>0.52655643139247144</v>
      </c>
    </row>
    <row r="28" spans="1:15" x14ac:dyDescent="0.35">
      <c r="A28" t="s">
        <v>31</v>
      </c>
      <c r="J28" t="s">
        <v>39</v>
      </c>
    </row>
    <row r="29" spans="1:15" x14ac:dyDescent="0.35">
      <c r="B29" t="s">
        <v>32</v>
      </c>
      <c r="K29" t="s">
        <v>40</v>
      </c>
    </row>
    <row r="30" spans="1:15" x14ac:dyDescent="0.35">
      <c r="B30" t="s">
        <v>33</v>
      </c>
      <c r="K30" t="s">
        <v>41</v>
      </c>
    </row>
    <row r="31" spans="1:15" x14ac:dyDescent="0.35">
      <c r="B31">
        <f>29375/35594</f>
        <v>0.82527954149575766</v>
      </c>
      <c r="K31">
        <f>(29375-35594)/38362</f>
        <v>-0.16211354986705595</v>
      </c>
    </row>
    <row r="34" spans="1:11" x14ac:dyDescent="0.35">
      <c r="A34" t="s">
        <v>34</v>
      </c>
      <c r="J34" t="s">
        <v>42</v>
      </c>
    </row>
    <row r="35" spans="1:11" x14ac:dyDescent="0.35">
      <c r="B35" t="s">
        <v>35</v>
      </c>
      <c r="K35" t="s">
        <v>43</v>
      </c>
    </row>
    <row r="36" spans="1:11" x14ac:dyDescent="0.35">
      <c r="B36" t="s">
        <v>36</v>
      </c>
      <c r="K36" t="s">
        <v>46</v>
      </c>
    </row>
    <row r="37" spans="1:11" x14ac:dyDescent="0.35">
      <c r="B37">
        <f>(29375-9623)/35594</f>
        <v>0.5549249873574198</v>
      </c>
      <c r="K37">
        <f>39247/38362</f>
        <v>1.0230697043949741</v>
      </c>
    </row>
    <row r="40" spans="1:11" x14ac:dyDescent="0.35">
      <c r="A40" t="s">
        <v>37</v>
      </c>
      <c r="J40" t="s">
        <v>44</v>
      </c>
    </row>
    <row r="41" spans="1:11" x14ac:dyDescent="0.35">
      <c r="B41" t="s">
        <v>38</v>
      </c>
      <c r="K41" t="s">
        <v>45</v>
      </c>
    </row>
    <row r="42" spans="1:11" x14ac:dyDescent="0.35">
      <c r="B42" s="1" t="s">
        <v>53</v>
      </c>
      <c r="K42" t="s">
        <v>47</v>
      </c>
    </row>
    <row r="43" spans="1:11" x14ac:dyDescent="0.35">
      <c r="B43">
        <f>2794/35594</f>
        <v>7.8496375793673093E-2</v>
      </c>
      <c r="K43">
        <f>5291/64262</f>
        <v>8.2334816843546724E-2</v>
      </c>
    </row>
    <row r="46" spans="1:11" x14ac:dyDescent="0.35">
      <c r="A46" t="s">
        <v>48</v>
      </c>
      <c r="K46" t="s">
        <v>55</v>
      </c>
    </row>
    <row r="47" spans="1:11" x14ac:dyDescent="0.35">
      <c r="B47" t="s">
        <v>49</v>
      </c>
      <c r="E47" t="s">
        <v>50</v>
      </c>
    </row>
    <row r="48" spans="1:11" x14ac:dyDescent="0.35">
      <c r="B48" t="s">
        <v>52</v>
      </c>
      <c r="G48" t="s">
        <v>51</v>
      </c>
    </row>
    <row r="49" spans="2:7" x14ac:dyDescent="0.35">
      <c r="B49">
        <f>64262/-6219</f>
        <v>-10.333172535777456</v>
      </c>
      <c r="G49">
        <f>29375-35594</f>
        <v>-6219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Sanjeet Kumar</dc:creator>
  <cp:lastModifiedBy>Sanjeet Kumar</cp:lastModifiedBy>
  <dcterms:created xsi:type="dcterms:W3CDTF">2020-09-30T14:58:30Z</dcterms:created>
  <dcterms:modified xsi:type="dcterms:W3CDTF">2020-10-01T17:54:19Z</dcterms:modified>
</cp:coreProperties>
</file>