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and\Box Sync\Krasileva_Lab\Research\chandler\Krasileva Lab\E9\Colony_count_excel\"/>
    </mc:Choice>
  </mc:AlternateContent>
  <xr:revisionPtr revIDLastSave="0" documentId="13_ncr:1_{C12895C7-43A5-4E6B-884B-2DD152BCBC4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2" i="1" l="1"/>
  <c r="L183" i="1"/>
  <c r="L186" i="1"/>
  <c r="L187" i="1"/>
  <c r="L190" i="1"/>
  <c r="M188" i="1" s="1"/>
  <c r="L191" i="1"/>
  <c r="L194" i="1"/>
  <c r="L195" i="1"/>
  <c r="L198" i="1"/>
  <c r="L199" i="1"/>
  <c r="L202" i="1"/>
  <c r="L203" i="1"/>
  <c r="L206" i="1"/>
  <c r="M204" i="1" s="1"/>
  <c r="L207" i="1"/>
  <c r="L210" i="1"/>
  <c r="L211" i="1"/>
  <c r="J209" i="1"/>
  <c r="L209" i="1" s="1"/>
  <c r="J208" i="1"/>
  <c r="L208" i="1" s="1"/>
  <c r="J205" i="1"/>
  <c r="L205" i="1" s="1"/>
  <c r="J204" i="1"/>
  <c r="L204" i="1" s="1"/>
  <c r="J201" i="1"/>
  <c r="L201" i="1" s="1"/>
  <c r="J200" i="1"/>
  <c r="L200" i="1" s="1"/>
  <c r="J197" i="1"/>
  <c r="L197" i="1" s="1"/>
  <c r="J196" i="1"/>
  <c r="L196" i="1" s="1"/>
  <c r="M196" i="1" s="1"/>
  <c r="J193" i="1"/>
  <c r="L193" i="1" s="1"/>
  <c r="J192" i="1"/>
  <c r="L192" i="1" s="1"/>
  <c r="J189" i="1"/>
  <c r="L189" i="1" s="1"/>
  <c r="J188" i="1"/>
  <c r="L188" i="1" s="1"/>
  <c r="J185" i="1"/>
  <c r="L185" i="1" s="1"/>
  <c r="J184" i="1"/>
  <c r="L184" i="1" s="1"/>
  <c r="J181" i="1"/>
  <c r="L181" i="1" s="1"/>
  <c r="J180" i="1"/>
  <c r="L180" i="1" s="1"/>
  <c r="L138" i="1"/>
  <c r="M136" i="1" s="1"/>
  <c r="L136" i="1"/>
  <c r="L140" i="1"/>
  <c r="L142" i="1"/>
  <c r="L145" i="1"/>
  <c r="L146" i="1"/>
  <c r="L148" i="1"/>
  <c r="L150" i="1"/>
  <c r="M148" i="1" s="1"/>
  <c r="L151" i="1"/>
  <c r="L154" i="1"/>
  <c r="L156" i="1"/>
  <c r="L158" i="1"/>
  <c r="L159" i="1"/>
  <c r="L162" i="1"/>
  <c r="L164" i="1"/>
  <c r="L166" i="1"/>
  <c r="L170" i="1"/>
  <c r="L171" i="1"/>
  <c r="L172" i="1"/>
  <c r="L174" i="1"/>
  <c r="L177" i="1"/>
  <c r="L178" i="1"/>
  <c r="K179" i="1"/>
  <c r="L179" i="1" s="1"/>
  <c r="K175" i="1"/>
  <c r="L175" i="1" s="1"/>
  <c r="K167" i="1"/>
  <c r="L167" i="1" s="1"/>
  <c r="K163" i="1"/>
  <c r="L163" i="1" s="1"/>
  <c r="K159" i="1"/>
  <c r="K155" i="1"/>
  <c r="L155" i="1" s="1"/>
  <c r="K147" i="1"/>
  <c r="L147" i="1" s="1"/>
  <c r="K143" i="1"/>
  <c r="L143" i="1" s="1"/>
  <c r="K139" i="1"/>
  <c r="L139" i="1" s="1"/>
  <c r="K177" i="1"/>
  <c r="K173" i="1"/>
  <c r="K169" i="1"/>
  <c r="K165" i="1"/>
  <c r="K161" i="1"/>
  <c r="L161" i="1" s="1"/>
  <c r="K157" i="1"/>
  <c r="L157" i="1" s="1"/>
  <c r="K153" i="1"/>
  <c r="K149" i="1"/>
  <c r="L149" i="1" s="1"/>
  <c r="K145" i="1"/>
  <c r="K141" i="1"/>
  <c r="L141" i="1" s="1"/>
  <c r="K137" i="1"/>
  <c r="L137" i="1" s="1"/>
  <c r="J177" i="1"/>
  <c r="J176" i="1"/>
  <c r="L176" i="1" s="1"/>
  <c r="J173" i="1"/>
  <c r="L173" i="1" s="1"/>
  <c r="J172" i="1"/>
  <c r="J169" i="1"/>
  <c r="L169" i="1" s="1"/>
  <c r="J168" i="1"/>
  <c r="L168" i="1" s="1"/>
  <c r="J165" i="1"/>
  <c r="L165" i="1" s="1"/>
  <c r="J164" i="1"/>
  <c r="J161" i="1"/>
  <c r="J160" i="1"/>
  <c r="L160" i="1" s="1"/>
  <c r="J157" i="1"/>
  <c r="J156" i="1"/>
  <c r="J153" i="1"/>
  <c r="L153" i="1" s="1"/>
  <c r="J152" i="1"/>
  <c r="L152" i="1" s="1"/>
  <c r="J149" i="1"/>
  <c r="J148" i="1"/>
  <c r="J141" i="1"/>
  <c r="J140" i="1"/>
  <c r="J145" i="1"/>
  <c r="J144" i="1"/>
  <c r="L144" i="1" s="1"/>
  <c r="J137" i="1"/>
  <c r="J136" i="1"/>
  <c r="L102" i="1"/>
  <c r="L103" i="1"/>
  <c r="L104" i="1"/>
  <c r="L105" i="1"/>
  <c r="L108" i="1"/>
  <c r="L109" i="1"/>
  <c r="L110" i="1"/>
  <c r="L111" i="1"/>
  <c r="L114" i="1"/>
  <c r="L115" i="1"/>
  <c r="L116" i="1"/>
  <c r="L117" i="1"/>
  <c r="L120" i="1"/>
  <c r="L121" i="1"/>
  <c r="L122" i="1"/>
  <c r="L123" i="1"/>
  <c r="L126" i="1"/>
  <c r="L127" i="1"/>
  <c r="L128" i="1"/>
  <c r="L129" i="1"/>
  <c r="L132" i="1"/>
  <c r="L133" i="1"/>
  <c r="L134" i="1"/>
  <c r="L135" i="1"/>
  <c r="J131" i="1"/>
  <c r="L131" i="1" s="1"/>
  <c r="J130" i="1"/>
  <c r="L130" i="1" s="1"/>
  <c r="J125" i="1"/>
  <c r="L125" i="1" s="1"/>
  <c r="M125" i="1" s="1"/>
  <c r="J124" i="1"/>
  <c r="L124" i="1" s="1"/>
  <c r="J119" i="1"/>
  <c r="L119" i="1" s="1"/>
  <c r="J118" i="1"/>
  <c r="L118" i="1" s="1"/>
  <c r="J113" i="1"/>
  <c r="L113" i="1" s="1"/>
  <c r="M113" i="1" s="1"/>
  <c r="J112" i="1"/>
  <c r="L112" i="1" s="1"/>
  <c r="M112" i="1" s="1"/>
  <c r="J107" i="1"/>
  <c r="L107" i="1" s="1"/>
  <c r="J106" i="1"/>
  <c r="L106" i="1" s="1"/>
  <c r="J101" i="1"/>
  <c r="L101" i="1" s="1"/>
  <c r="J100" i="1"/>
  <c r="L100" i="1" s="1"/>
  <c r="J98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98" i="1"/>
  <c r="J96" i="1"/>
  <c r="L96" i="1" s="1"/>
  <c r="J94" i="1"/>
  <c r="L94" i="1" s="1"/>
  <c r="J92" i="1"/>
  <c r="L92" i="1" s="1"/>
  <c r="J90" i="1"/>
  <c r="L90" i="1" s="1"/>
  <c r="J88" i="1"/>
  <c r="L88" i="1" s="1"/>
  <c r="J86" i="1"/>
  <c r="L86" i="1" s="1"/>
  <c r="J84" i="1"/>
  <c r="L84" i="1" s="1"/>
  <c r="J82" i="1"/>
  <c r="L82" i="1" s="1"/>
  <c r="J80" i="1"/>
  <c r="L80" i="1" s="1"/>
  <c r="J78" i="1"/>
  <c r="L78" i="1" s="1"/>
  <c r="J76" i="1"/>
  <c r="L76" i="1" s="1"/>
  <c r="J74" i="1"/>
  <c r="L74" i="1" s="1"/>
  <c r="K73" i="1"/>
  <c r="L73" i="1" s="1"/>
  <c r="L71" i="1"/>
  <c r="K72" i="1"/>
  <c r="L72" i="1" s="1"/>
  <c r="L70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J68" i="1"/>
  <c r="L68" i="1" s="1"/>
  <c r="J66" i="1"/>
  <c r="L66" i="1" s="1"/>
  <c r="J64" i="1"/>
  <c r="L64" i="1" s="1"/>
  <c r="J62" i="1"/>
  <c r="L62" i="1" s="1"/>
  <c r="J60" i="1"/>
  <c r="L60" i="1" s="1"/>
  <c r="J58" i="1"/>
  <c r="L58" i="1" s="1"/>
  <c r="J56" i="1"/>
  <c r="L56" i="1" s="1"/>
  <c r="J54" i="1"/>
  <c r="L54" i="1" s="1"/>
  <c r="J52" i="1"/>
  <c r="L52" i="1" s="1"/>
  <c r="J50" i="1"/>
  <c r="L50" i="1" s="1"/>
  <c r="J48" i="1"/>
  <c r="L48" i="1" s="1"/>
  <c r="J46" i="1"/>
  <c r="L46" i="1" s="1"/>
  <c r="J44" i="1"/>
  <c r="L44" i="1" s="1"/>
  <c r="J42" i="1"/>
  <c r="L42" i="1" s="1"/>
  <c r="J40" i="1"/>
  <c r="L40" i="1" s="1"/>
  <c r="J38" i="1"/>
  <c r="L38" i="1" s="1"/>
  <c r="J36" i="1"/>
  <c r="L36" i="1" s="1"/>
  <c r="J34" i="1"/>
  <c r="L34" i="1" s="1"/>
  <c r="J32" i="1"/>
  <c r="L32" i="1" s="1"/>
  <c r="J30" i="1"/>
  <c r="L30" i="1" s="1"/>
  <c r="J28" i="1"/>
  <c r="L28" i="1" s="1"/>
  <c r="J26" i="1"/>
  <c r="L26" i="1" s="1"/>
  <c r="L25" i="1"/>
  <c r="J24" i="1"/>
  <c r="L24" i="1" s="1"/>
  <c r="L23" i="1"/>
  <c r="J22" i="1"/>
  <c r="L22" i="1" s="1"/>
  <c r="L21" i="1"/>
  <c r="J20" i="1"/>
  <c r="L20" i="1" s="1"/>
  <c r="L19" i="1"/>
  <c r="J18" i="1"/>
  <c r="L18" i="1" s="1"/>
  <c r="L17" i="1"/>
  <c r="J16" i="1"/>
  <c r="L16" i="1" s="1"/>
  <c r="L15" i="1"/>
  <c r="J14" i="1"/>
  <c r="L14" i="1" s="1"/>
  <c r="L13" i="1"/>
  <c r="J12" i="1"/>
  <c r="L12" i="1" s="1"/>
  <c r="M12" i="1" s="1"/>
  <c r="L11" i="1"/>
  <c r="J10" i="1"/>
  <c r="L10" i="1" s="1"/>
  <c r="L9" i="1"/>
  <c r="J8" i="1"/>
  <c r="L8" i="1" s="1"/>
  <c r="L7" i="1"/>
  <c r="J6" i="1"/>
  <c r="L6" i="1" s="1"/>
  <c r="L5" i="1"/>
  <c r="J4" i="1"/>
  <c r="L4" i="1" s="1"/>
  <c r="L3" i="1"/>
  <c r="J2" i="1"/>
  <c r="L2" i="1" s="1"/>
  <c r="M164" i="1" l="1"/>
  <c r="M208" i="1"/>
  <c r="M192" i="1"/>
  <c r="M176" i="1"/>
  <c r="M160" i="1"/>
  <c r="M144" i="1"/>
  <c r="M140" i="1"/>
  <c r="M172" i="1"/>
  <c r="M156" i="1"/>
  <c r="M200" i="1"/>
  <c r="M184" i="1"/>
  <c r="M152" i="1"/>
  <c r="M180" i="1"/>
  <c r="M118" i="1"/>
  <c r="M98" i="1"/>
  <c r="M80" i="1"/>
  <c r="M106" i="1"/>
  <c r="M94" i="1"/>
  <c r="M107" i="1"/>
  <c r="M119" i="1"/>
  <c r="M100" i="1"/>
  <c r="M124" i="1"/>
  <c r="M82" i="1"/>
  <c r="M101" i="1"/>
  <c r="M131" i="1"/>
  <c r="M32" i="1"/>
  <c r="M88" i="1"/>
  <c r="M70" i="1"/>
  <c r="M72" i="1"/>
  <c r="M86" i="1"/>
  <c r="M96" i="1"/>
  <c r="M84" i="1"/>
  <c r="M92" i="1"/>
  <c r="M90" i="1"/>
  <c r="M78" i="1"/>
  <c r="M76" i="1"/>
  <c r="M74" i="1"/>
  <c r="M20" i="1"/>
  <c r="M48" i="1"/>
  <c r="M40" i="1"/>
  <c r="M30" i="1"/>
  <c r="M54" i="1"/>
  <c r="M26" i="1"/>
  <c r="M28" i="1"/>
  <c r="M60" i="1"/>
  <c r="M16" i="1"/>
  <c r="M24" i="1"/>
  <c r="M44" i="1"/>
  <c r="M56" i="1"/>
  <c r="M36" i="1"/>
  <c r="M42" i="1"/>
  <c r="M34" i="1"/>
  <c r="M68" i="1"/>
  <c r="M66" i="1"/>
  <c r="M64" i="1"/>
  <c r="M62" i="1"/>
  <c r="M58" i="1"/>
  <c r="M52" i="1"/>
  <c r="M50" i="1"/>
  <c r="M46" i="1"/>
  <c r="M38" i="1"/>
  <c r="M14" i="1"/>
  <c r="M8" i="1"/>
  <c r="M22" i="1"/>
  <c r="M2" i="1"/>
  <c r="M10" i="1"/>
  <c r="M18" i="1"/>
  <c r="M6" i="1"/>
  <c r="M4" i="1"/>
</calcChain>
</file>

<file path=xl/sharedStrings.xml><?xml version="1.0" encoding="utf-8"?>
<sst xmlns="http://schemas.openxmlformats.org/spreadsheetml/2006/main" count="899" uniqueCount="39">
  <si>
    <t>date_counted</t>
  </si>
  <si>
    <t>construct</t>
  </si>
  <si>
    <t>strain</t>
  </si>
  <si>
    <t>plate</t>
  </si>
  <si>
    <t>induction</t>
  </si>
  <si>
    <t>dilution_factor</t>
  </si>
  <si>
    <t>count</t>
  </si>
  <si>
    <t>CFU</t>
  </si>
  <si>
    <t>mut freq</t>
  </si>
  <si>
    <t>HsAPOBEC2</t>
  </si>
  <si>
    <t>bl21_de3_delta_ung</t>
  </si>
  <si>
    <t>LB_CAM_KAN</t>
  </si>
  <si>
    <t>uninduced</t>
  </si>
  <si>
    <t>LB_RIF_CAM_KAN</t>
  </si>
  <si>
    <t>induced</t>
  </si>
  <si>
    <t>PmCDA1</t>
  </si>
  <si>
    <t xml:space="preserve">tntc </t>
  </si>
  <si>
    <t>CDA1</t>
  </si>
  <si>
    <t>CDAL7</t>
  </si>
  <si>
    <t>GSDA</t>
  </si>
  <si>
    <t>CDAL6</t>
  </si>
  <si>
    <t>TAD2</t>
  </si>
  <si>
    <t>HsAID</t>
  </si>
  <si>
    <t>CDAL4</t>
  </si>
  <si>
    <t>PyrD</t>
  </si>
  <si>
    <t>CDAL3</t>
  </si>
  <si>
    <t>CDAL1</t>
  </si>
  <si>
    <t>A1B2</t>
  </si>
  <si>
    <t>TAD1</t>
  </si>
  <si>
    <t>A2</t>
  </si>
  <si>
    <t>TAD3</t>
  </si>
  <si>
    <t>CDAL2</t>
  </si>
  <si>
    <t xml:space="preserve">iptg </t>
  </si>
  <si>
    <t>titc</t>
  </si>
  <si>
    <t xml:space="preserve">tech_rep </t>
  </si>
  <si>
    <t>bio_rep</t>
  </si>
  <si>
    <t>HsAID_C124A</t>
  </si>
  <si>
    <t>TAD1_C184A</t>
  </si>
  <si>
    <t>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</si>
</sst>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1" fillId="0" borderId="0" xfId="1" applyFont="1"/>
    <xf numFmtId="0" fontId="1" fillId="0" borderId="0" xfId="1" applyFont="1" applyAlignment="1">
      <alignment horizontal="right"/>
    </xf>
    <xf numFmtId="11" fontId="0" fillId="0" borderId="0" xfId="0" applyNumberFormat="1"/>
    <xf numFmtId="0" fontId="4" fillId="0" borderId="0" xfId="1" applyFont="1"/>
    <xf numFmtId="0" fontId="4" fillId="0" borderId="0" xfId="1" applyFont="1" applyAlignment="1">
      <alignment horizontal="right"/>
    </xf>
  </cellXfs>
  <cellStyles count="2">
    <cellStyle name="Normal" xfId="0" builtinId="0"/>
    <cellStyle name="Normal 2" xfId="1" xr:uid="{5255CE75-AB7E-43E8-80BA-B8534F4EE0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9"/>
  <sheetViews>
    <sheetView tabSelected="1" zoomScale="110" zoomScaleNormal="110" workbookViewId="0">
      <pane ySplit="1" topLeftCell="A192" activePane="bottomLeft" state="frozen"/>
      <selection pane="bottomLeft" activeCell="K223" sqref="K223"/>
    </sheetView>
  </sheetViews>
  <sheetFormatPr defaultRowHeight="14.4" x14ac:dyDescent="0.3"/>
  <cols>
    <col min="3" max="3" width="18.6640625" customWidth="1"/>
    <col min="4" max="4" width="15.6640625" customWidth="1"/>
    <col min="5" max="8" width="19.6640625" customWidth="1"/>
    <col min="9" max="9" width="12.33203125" customWidth="1"/>
    <col min="10" max="10" width="13.77734375" customWidth="1"/>
    <col min="13" max="14" width="12" bestFit="1" customWidth="1"/>
  </cols>
  <sheetData>
    <row r="1" spans="2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32</v>
      </c>
      <c r="G1" s="1" t="s">
        <v>35</v>
      </c>
      <c r="H1" s="1" t="s">
        <v>34</v>
      </c>
      <c r="I1" s="1" t="s">
        <v>4</v>
      </c>
      <c r="J1" s="2" t="s">
        <v>5</v>
      </c>
      <c r="K1" s="1" t="s">
        <v>6</v>
      </c>
      <c r="L1" s="1" t="s">
        <v>7</v>
      </c>
      <c r="M1" s="2" t="s">
        <v>8</v>
      </c>
    </row>
    <row r="2" spans="2:13" x14ac:dyDescent="0.3">
      <c r="B2" s="3">
        <v>3222023</v>
      </c>
      <c r="C2" s="1" t="s">
        <v>9</v>
      </c>
      <c r="D2" s="1" t="s">
        <v>10</v>
      </c>
      <c r="E2" s="1" t="s">
        <v>11</v>
      </c>
      <c r="F2" s="1">
        <v>0.2</v>
      </c>
      <c r="G2" s="1">
        <v>1</v>
      </c>
      <c r="H2" s="1">
        <v>1</v>
      </c>
      <c r="I2" s="1" t="s">
        <v>12</v>
      </c>
      <c r="J2" s="4">
        <f>10^-6*0.05</f>
        <v>4.9999999999999998E-8</v>
      </c>
      <c r="K2" s="3">
        <v>206</v>
      </c>
      <c r="L2" s="2">
        <f>K2/J2</f>
        <v>4120000000</v>
      </c>
      <c r="M2" s="2">
        <f>L3/L2</f>
        <v>4.320388349514563E-8</v>
      </c>
    </row>
    <row r="3" spans="2:13" x14ac:dyDescent="0.3">
      <c r="B3" s="3">
        <v>3222023</v>
      </c>
      <c r="C3" s="1" t="s">
        <v>9</v>
      </c>
      <c r="D3" s="1" t="s">
        <v>10</v>
      </c>
      <c r="E3" s="1" t="s">
        <v>13</v>
      </c>
      <c r="F3" s="1">
        <v>0.2</v>
      </c>
      <c r="G3" s="1">
        <v>1</v>
      </c>
      <c r="H3" s="1">
        <v>1</v>
      </c>
      <c r="I3" s="1" t="s">
        <v>12</v>
      </c>
      <c r="J3" s="4">
        <v>1</v>
      </c>
      <c r="K3" s="1">
        <v>178</v>
      </c>
      <c r="L3" s="2">
        <f t="shared" ref="L3:L21" si="0">K3/J3</f>
        <v>178</v>
      </c>
      <c r="M3" s="2"/>
    </row>
    <row r="4" spans="2:13" x14ac:dyDescent="0.3">
      <c r="B4" s="3">
        <v>3222023</v>
      </c>
      <c r="C4" s="1" t="s">
        <v>9</v>
      </c>
      <c r="D4" s="1" t="s">
        <v>10</v>
      </c>
      <c r="E4" s="1" t="s">
        <v>11</v>
      </c>
      <c r="F4" s="1">
        <v>0.2</v>
      </c>
      <c r="G4" s="1">
        <v>1</v>
      </c>
      <c r="H4" s="1">
        <v>1</v>
      </c>
      <c r="I4" s="1" t="s">
        <v>14</v>
      </c>
      <c r="J4" s="4">
        <f>10^-6*0.05</f>
        <v>4.9999999999999998E-8</v>
      </c>
      <c r="K4" s="1">
        <v>232</v>
      </c>
      <c r="L4" s="2">
        <f t="shared" si="0"/>
        <v>4640000000</v>
      </c>
      <c r="M4" s="2">
        <f t="shared" ref="M4:M20" si="1">L5/L4</f>
        <v>4.6551724137931034E-8</v>
      </c>
    </row>
    <row r="5" spans="2:13" x14ac:dyDescent="0.3">
      <c r="B5" s="3">
        <v>3222023</v>
      </c>
      <c r="C5" s="1" t="s">
        <v>9</v>
      </c>
      <c r="D5" s="1" t="s">
        <v>10</v>
      </c>
      <c r="E5" s="1" t="s">
        <v>13</v>
      </c>
      <c r="F5" s="1">
        <v>0.2</v>
      </c>
      <c r="G5" s="1">
        <v>1</v>
      </c>
      <c r="H5" s="1">
        <v>1</v>
      </c>
      <c r="I5" s="1" t="s">
        <v>14</v>
      </c>
      <c r="J5" s="4">
        <v>1</v>
      </c>
      <c r="K5" s="1">
        <v>216</v>
      </c>
      <c r="L5" s="2">
        <f t="shared" si="0"/>
        <v>216</v>
      </c>
      <c r="M5" s="2"/>
    </row>
    <row r="6" spans="2:13" x14ac:dyDescent="0.3">
      <c r="B6" s="3">
        <v>3222023</v>
      </c>
      <c r="C6" s="1" t="s">
        <v>15</v>
      </c>
      <c r="D6" s="1" t="s">
        <v>10</v>
      </c>
      <c r="E6" s="1" t="s">
        <v>11</v>
      </c>
      <c r="F6" s="1">
        <v>0.2</v>
      </c>
      <c r="G6" s="1">
        <v>1</v>
      </c>
      <c r="H6" s="1">
        <v>1</v>
      </c>
      <c r="I6" s="1" t="s">
        <v>12</v>
      </c>
      <c r="J6" s="4">
        <f>10^-6*0.05</f>
        <v>4.9999999999999998E-8</v>
      </c>
      <c r="K6" s="1">
        <v>205</v>
      </c>
      <c r="L6" s="2">
        <f t="shared" si="0"/>
        <v>4100000000</v>
      </c>
      <c r="M6" s="2">
        <f t="shared" si="1"/>
        <v>2.0536585365853657E-7</v>
      </c>
    </row>
    <row r="7" spans="2:13" x14ac:dyDescent="0.3">
      <c r="B7" s="3">
        <v>3222023</v>
      </c>
      <c r="C7" s="1" t="s">
        <v>15</v>
      </c>
      <c r="D7" s="1" t="s">
        <v>10</v>
      </c>
      <c r="E7" s="1" t="s">
        <v>13</v>
      </c>
      <c r="F7" s="1">
        <v>0.2</v>
      </c>
      <c r="G7" s="1">
        <v>1</v>
      </c>
      <c r="H7" s="1">
        <v>1</v>
      </c>
      <c r="I7" s="1" t="s">
        <v>12</v>
      </c>
      <c r="J7" s="4">
        <v>1</v>
      </c>
      <c r="K7" s="1">
        <v>842</v>
      </c>
      <c r="L7" s="2">
        <f t="shared" si="0"/>
        <v>842</v>
      </c>
      <c r="M7" s="2"/>
    </row>
    <row r="8" spans="2:13" x14ac:dyDescent="0.3">
      <c r="B8" s="3">
        <v>3222023</v>
      </c>
      <c r="C8" s="1" t="s">
        <v>15</v>
      </c>
      <c r="D8" s="1" t="s">
        <v>10</v>
      </c>
      <c r="E8" s="1" t="s">
        <v>11</v>
      </c>
      <c r="F8" s="1">
        <v>0.2</v>
      </c>
      <c r="G8" s="1">
        <v>1</v>
      </c>
      <c r="H8" s="1">
        <v>1</v>
      </c>
      <c r="I8" s="1" t="s">
        <v>14</v>
      </c>
      <c r="J8" s="4">
        <f>10^-6*0.05</f>
        <v>4.9999999999999998E-8</v>
      </c>
      <c r="K8" s="1">
        <v>14</v>
      </c>
      <c r="L8" s="2">
        <f t="shared" si="0"/>
        <v>280000000</v>
      </c>
      <c r="M8" s="2" t="e">
        <f t="shared" si="1"/>
        <v>#VALUE!</v>
      </c>
    </row>
    <row r="9" spans="2:13" x14ac:dyDescent="0.3">
      <c r="B9" s="3">
        <v>3222023</v>
      </c>
      <c r="C9" s="1" t="s">
        <v>15</v>
      </c>
      <c r="D9" s="1" t="s">
        <v>10</v>
      </c>
      <c r="E9" s="1" t="s">
        <v>13</v>
      </c>
      <c r="F9" s="1">
        <v>0.2</v>
      </c>
      <c r="G9" s="1">
        <v>1</v>
      </c>
      <c r="H9" s="1">
        <v>1</v>
      </c>
      <c r="I9" s="1" t="s">
        <v>14</v>
      </c>
      <c r="J9" s="4">
        <v>1</v>
      </c>
      <c r="K9" s="1" t="s">
        <v>16</v>
      </c>
      <c r="L9" s="2" t="e">
        <f t="shared" si="0"/>
        <v>#VALUE!</v>
      </c>
      <c r="M9" s="2"/>
    </row>
    <row r="10" spans="2:13" x14ac:dyDescent="0.3">
      <c r="B10" s="3">
        <v>3222023</v>
      </c>
      <c r="C10" s="1" t="s">
        <v>17</v>
      </c>
      <c r="D10" s="1" t="s">
        <v>10</v>
      </c>
      <c r="E10" s="1" t="s">
        <v>11</v>
      </c>
      <c r="F10" s="1">
        <v>0.2</v>
      </c>
      <c r="G10" s="1">
        <v>1</v>
      </c>
      <c r="H10" s="1">
        <v>1</v>
      </c>
      <c r="I10" s="1" t="s">
        <v>12</v>
      </c>
      <c r="J10" s="4">
        <f>10^-6*0.05</f>
        <v>4.9999999999999998E-8</v>
      </c>
      <c r="K10" s="1">
        <v>207</v>
      </c>
      <c r="L10" s="2">
        <f t="shared" si="0"/>
        <v>4140000000</v>
      </c>
      <c r="M10" s="2">
        <f t="shared" si="1"/>
        <v>4.0096618357487922E-8</v>
      </c>
    </row>
    <row r="11" spans="2:13" x14ac:dyDescent="0.3">
      <c r="B11" s="3">
        <v>3222023</v>
      </c>
      <c r="C11" s="1" t="s">
        <v>17</v>
      </c>
      <c r="D11" s="1" t="s">
        <v>10</v>
      </c>
      <c r="E11" s="1" t="s">
        <v>13</v>
      </c>
      <c r="F11" s="1">
        <v>0.2</v>
      </c>
      <c r="G11" s="1">
        <v>1</v>
      </c>
      <c r="H11" s="1">
        <v>1</v>
      </c>
      <c r="I11" s="1" t="s">
        <v>12</v>
      </c>
      <c r="J11" s="4">
        <v>1</v>
      </c>
      <c r="K11" s="1">
        <v>166</v>
      </c>
      <c r="L11" s="2">
        <f t="shared" si="0"/>
        <v>166</v>
      </c>
      <c r="M11" s="2"/>
    </row>
    <row r="12" spans="2:13" x14ac:dyDescent="0.3">
      <c r="B12" s="3">
        <v>3222023</v>
      </c>
      <c r="C12" s="1" t="s">
        <v>17</v>
      </c>
      <c r="D12" s="1" t="s">
        <v>10</v>
      </c>
      <c r="E12" s="1" t="s">
        <v>11</v>
      </c>
      <c r="F12" s="1">
        <v>0.2</v>
      </c>
      <c r="G12" s="1">
        <v>1</v>
      </c>
      <c r="H12" s="1">
        <v>1</v>
      </c>
      <c r="I12" s="1" t="s">
        <v>14</v>
      </c>
      <c r="J12" s="4">
        <f>10^-6*0.05</f>
        <v>4.9999999999999998E-8</v>
      </c>
      <c r="K12" s="1">
        <v>403</v>
      </c>
      <c r="L12" s="2">
        <f t="shared" si="0"/>
        <v>8060000000</v>
      </c>
      <c r="M12" s="2">
        <f t="shared" si="1"/>
        <v>2.1712158808933002E-8</v>
      </c>
    </row>
    <row r="13" spans="2:13" x14ac:dyDescent="0.3">
      <c r="B13" s="3">
        <v>3222023</v>
      </c>
      <c r="C13" s="1" t="s">
        <v>17</v>
      </c>
      <c r="D13" s="1" t="s">
        <v>10</v>
      </c>
      <c r="E13" s="1" t="s">
        <v>13</v>
      </c>
      <c r="F13" s="1">
        <v>0.2</v>
      </c>
      <c r="G13" s="1">
        <v>1</v>
      </c>
      <c r="H13" s="1">
        <v>1</v>
      </c>
      <c r="I13" s="1" t="s">
        <v>14</v>
      </c>
      <c r="J13" s="4">
        <v>1</v>
      </c>
      <c r="K13" s="1">
        <v>175</v>
      </c>
      <c r="L13" s="2">
        <f t="shared" si="0"/>
        <v>175</v>
      </c>
      <c r="M13" s="2"/>
    </row>
    <row r="14" spans="2:13" x14ac:dyDescent="0.3">
      <c r="B14" s="3">
        <v>3222023</v>
      </c>
      <c r="C14" s="1" t="s">
        <v>18</v>
      </c>
      <c r="D14" s="1" t="s">
        <v>10</v>
      </c>
      <c r="E14" s="1" t="s">
        <v>11</v>
      </c>
      <c r="F14" s="1">
        <v>0.2</v>
      </c>
      <c r="G14" s="1">
        <v>1</v>
      </c>
      <c r="H14" s="1">
        <v>1</v>
      </c>
      <c r="I14" s="1" t="s">
        <v>12</v>
      </c>
      <c r="J14" s="4">
        <f>10^-6*0.05</f>
        <v>4.9999999999999998E-8</v>
      </c>
      <c r="K14" s="1">
        <v>203</v>
      </c>
      <c r="L14" s="2">
        <f t="shared" si="0"/>
        <v>4060000000</v>
      </c>
      <c r="M14" s="2">
        <f t="shared" si="1"/>
        <v>4.8522167487684731E-8</v>
      </c>
    </row>
    <row r="15" spans="2:13" x14ac:dyDescent="0.3">
      <c r="B15" s="3">
        <v>3222023</v>
      </c>
      <c r="C15" s="1" t="s">
        <v>18</v>
      </c>
      <c r="D15" s="1" t="s">
        <v>10</v>
      </c>
      <c r="E15" s="1" t="s">
        <v>13</v>
      </c>
      <c r="F15" s="1">
        <v>0.2</v>
      </c>
      <c r="G15" s="1">
        <v>1</v>
      </c>
      <c r="H15" s="1">
        <v>1</v>
      </c>
      <c r="I15" s="1" t="s">
        <v>12</v>
      </c>
      <c r="J15" s="4">
        <v>1</v>
      </c>
      <c r="K15" s="1">
        <v>197</v>
      </c>
      <c r="L15" s="2">
        <f t="shared" si="0"/>
        <v>197</v>
      </c>
      <c r="M15" s="2"/>
    </row>
    <row r="16" spans="2:13" x14ac:dyDescent="0.3">
      <c r="B16" s="3">
        <v>3222023</v>
      </c>
      <c r="C16" s="1" t="s">
        <v>18</v>
      </c>
      <c r="D16" s="1" t="s">
        <v>10</v>
      </c>
      <c r="E16" s="1" t="s">
        <v>11</v>
      </c>
      <c r="F16" s="1">
        <v>0.2</v>
      </c>
      <c r="G16" s="1">
        <v>1</v>
      </c>
      <c r="H16" s="1">
        <v>1</v>
      </c>
      <c r="I16" s="1" t="s">
        <v>14</v>
      </c>
      <c r="J16" s="4">
        <f>10^-6*0.05</f>
        <v>4.9999999999999998E-8</v>
      </c>
      <c r="K16" s="1">
        <v>205</v>
      </c>
      <c r="L16" s="2">
        <f t="shared" si="0"/>
        <v>4100000000</v>
      </c>
      <c r="M16" s="2">
        <f t="shared" si="1"/>
        <v>4.6585365853658535E-8</v>
      </c>
    </row>
    <row r="17" spans="2:13" x14ac:dyDescent="0.3">
      <c r="B17" s="3">
        <v>3222023</v>
      </c>
      <c r="C17" s="1" t="s">
        <v>18</v>
      </c>
      <c r="D17" s="1" t="s">
        <v>10</v>
      </c>
      <c r="E17" s="1" t="s">
        <v>13</v>
      </c>
      <c r="F17" s="1">
        <v>0.2</v>
      </c>
      <c r="G17" s="1">
        <v>1</v>
      </c>
      <c r="H17" s="1">
        <v>1</v>
      </c>
      <c r="I17" s="1" t="s">
        <v>14</v>
      </c>
      <c r="J17" s="4">
        <v>1</v>
      </c>
      <c r="K17" s="1">
        <v>191</v>
      </c>
      <c r="L17" s="2">
        <f t="shared" si="0"/>
        <v>191</v>
      </c>
      <c r="M17" s="2"/>
    </row>
    <row r="18" spans="2:13" x14ac:dyDescent="0.3">
      <c r="B18" s="3">
        <v>3222023</v>
      </c>
      <c r="C18" s="1" t="s">
        <v>19</v>
      </c>
      <c r="D18" s="1" t="s">
        <v>10</v>
      </c>
      <c r="E18" s="1" t="s">
        <v>11</v>
      </c>
      <c r="F18" s="1">
        <v>0.2</v>
      </c>
      <c r="G18" s="1">
        <v>1</v>
      </c>
      <c r="H18" s="1">
        <v>1</v>
      </c>
      <c r="I18" s="1" t="s">
        <v>12</v>
      </c>
      <c r="J18" s="4">
        <f>10^-6*0.05</f>
        <v>4.9999999999999998E-8</v>
      </c>
      <c r="K18" s="1">
        <v>198</v>
      </c>
      <c r="L18" s="2">
        <f t="shared" si="0"/>
        <v>3960000000</v>
      </c>
      <c r="M18" s="2">
        <f t="shared" si="1"/>
        <v>5.4545454545454545E-8</v>
      </c>
    </row>
    <row r="19" spans="2:13" x14ac:dyDescent="0.3">
      <c r="B19" s="3">
        <v>3222023</v>
      </c>
      <c r="C19" s="1" t="s">
        <v>19</v>
      </c>
      <c r="D19" s="1" t="s">
        <v>10</v>
      </c>
      <c r="E19" s="1" t="s">
        <v>13</v>
      </c>
      <c r="F19" s="1">
        <v>0.2</v>
      </c>
      <c r="G19" s="1">
        <v>1</v>
      </c>
      <c r="H19" s="1">
        <v>1</v>
      </c>
      <c r="I19" s="1" t="s">
        <v>12</v>
      </c>
      <c r="J19" s="4">
        <v>1</v>
      </c>
      <c r="K19" s="1">
        <v>216</v>
      </c>
      <c r="L19" s="2">
        <f t="shared" si="0"/>
        <v>216</v>
      </c>
      <c r="M19" s="2"/>
    </row>
    <row r="20" spans="2:13" x14ac:dyDescent="0.3">
      <c r="B20" s="3">
        <v>3222023</v>
      </c>
      <c r="C20" s="1" t="s">
        <v>19</v>
      </c>
      <c r="D20" s="1" t="s">
        <v>10</v>
      </c>
      <c r="E20" s="1" t="s">
        <v>11</v>
      </c>
      <c r="F20" s="1">
        <v>0.2</v>
      </c>
      <c r="G20" s="1">
        <v>1</v>
      </c>
      <c r="H20" s="1">
        <v>1</v>
      </c>
      <c r="I20" s="1" t="s">
        <v>14</v>
      </c>
      <c r="J20" s="4">
        <f>10^-6*0.05</f>
        <v>4.9999999999999998E-8</v>
      </c>
      <c r="K20" s="1">
        <v>183</v>
      </c>
      <c r="L20" s="2">
        <f t="shared" si="0"/>
        <v>3660000000</v>
      </c>
      <c r="M20" s="2">
        <f t="shared" si="1"/>
        <v>6.0109289617486332E-8</v>
      </c>
    </row>
    <row r="21" spans="2:13" x14ac:dyDescent="0.3">
      <c r="B21" s="3">
        <v>3222023</v>
      </c>
      <c r="C21" s="1" t="s">
        <v>19</v>
      </c>
      <c r="D21" s="1" t="s">
        <v>10</v>
      </c>
      <c r="E21" s="1" t="s">
        <v>13</v>
      </c>
      <c r="F21" s="1">
        <v>0.2</v>
      </c>
      <c r="G21" s="1">
        <v>1</v>
      </c>
      <c r="H21" s="1">
        <v>1</v>
      </c>
      <c r="I21" s="1" t="s">
        <v>14</v>
      </c>
      <c r="J21" s="4">
        <v>1</v>
      </c>
      <c r="K21" s="1">
        <v>220</v>
      </c>
      <c r="L21" s="2">
        <f t="shared" si="0"/>
        <v>220</v>
      </c>
      <c r="M21" s="2"/>
    </row>
    <row r="22" spans="2:13" x14ac:dyDescent="0.3">
      <c r="B22" s="3">
        <v>4132023</v>
      </c>
      <c r="C22" s="1" t="s">
        <v>9</v>
      </c>
      <c r="D22" s="1" t="s">
        <v>10</v>
      </c>
      <c r="E22" s="1" t="s">
        <v>11</v>
      </c>
      <c r="F22" s="1">
        <v>0.2</v>
      </c>
      <c r="G22" s="1">
        <v>1</v>
      </c>
      <c r="H22" s="1">
        <v>1</v>
      </c>
      <c r="I22" s="1" t="s">
        <v>12</v>
      </c>
      <c r="J22" s="4">
        <f>10^-6*0.05</f>
        <v>4.9999999999999998E-8</v>
      </c>
      <c r="K22" s="1">
        <v>209</v>
      </c>
      <c r="L22" s="2">
        <f>K22/J22</f>
        <v>4180000000</v>
      </c>
      <c r="M22" s="2">
        <f>L23/L22</f>
        <v>4.5933014354066988E-8</v>
      </c>
    </row>
    <row r="23" spans="2:13" x14ac:dyDescent="0.3">
      <c r="B23" s="3">
        <v>4132023</v>
      </c>
      <c r="C23" s="1" t="s">
        <v>9</v>
      </c>
      <c r="D23" s="1" t="s">
        <v>10</v>
      </c>
      <c r="E23" s="1" t="s">
        <v>13</v>
      </c>
      <c r="F23" s="1">
        <v>0.2</v>
      </c>
      <c r="G23" s="1">
        <v>1</v>
      </c>
      <c r="H23" s="1">
        <v>1</v>
      </c>
      <c r="I23" s="1" t="s">
        <v>12</v>
      </c>
      <c r="J23" s="4">
        <v>1</v>
      </c>
      <c r="K23" s="1">
        <v>192</v>
      </c>
      <c r="L23" s="2">
        <f>K23/J23</f>
        <v>192</v>
      </c>
      <c r="M23" s="2"/>
    </row>
    <row r="24" spans="2:13" x14ac:dyDescent="0.3">
      <c r="B24" s="3">
        <v>4132023</v>
      </c>
      <c r="C24" s="1" t="s">
        <v>9</v>
      </c>
      <c r="D24" s="1" t="s">
        <v>10</v>
      </c>
      <c r="E24" s="1" t="s">
        <v>11</v>
      </c>
      <c r="F24" s="1">
        <v>0.2</v>
      </c>
      <c r="G24" s="1">
        <v>1</v>
      </c>
      <c r="H24" s="1">
        <v>1</v>
      </c>
      <c r="I24" s="1" t="s">
        <v>14</v>
      </c>
      <c r="J24" s="4">
        <f>10^-6*0.05</f>
        <v>4.9999999999999998E-8</v>
      </c>
      <c r="K24" s="1">
        <v>232</v>
      </c>
      <c r="L24" s="2">
        <f>K24/J24</f>
        <v>4640000000</v>
      </c>
      <c r="M24" s="2">
        <f>L25/L24</f>
        <v>4.0948275862068969E-8</v>
      </c>
    </row>
    <row r="25" spans="2:13" x14ac:dyDescent="0.3">
      <c r="B25" s="3">
        <v>4132023</v>
      </c>
      <c r="C25" s="1" t="s">
        <v>9</v>
      </c>
      <c r="D25" s="1" t="s">
        <v>10</v>
      </c>
      <c r="E25" s="1" t="s">
        <v>13</v>
      </c>
      <c r="F25" s="1">
        <v>0.2</v>
      </c>
      <c r="G25" s="1">
        <v>1</v>
      </c>
      <c r="H25" s="1">
        <v>1</v>
      </c>
      <c r="I25" s="1" t="s">
        <v>14</v>
      </c>
      <c r="J25" s="4">
        <v>1</v>
      </c>
      <c r="K25" s="1">
        <v>190</v>
      </c>
      <c r="L25" s="2">
        <f>K25/J25</f>
        <v>190</v>
      </c>
      <c r="M25" s="2"/>
    </row>
    <row r="26" spans="2:13" x14ac:dyDescent="0.3">
      <c r="B26" s="3">
        <v>4132023</v>
      </c>
      <c r="C26" s="1" t="s">
        <v>15</v>
      </c>
      <c r="D26" s="1" t="s">
        <v>10</v>
      </c>
      <c r="E26" s="1" t="s">
        <v>11</v>
      </c>
      <c r="F26" s="1">
        <v>0.2</v>
      </c>
      <c r="G26" s="1">
        <v>1</v>
      </c>
      <c r="H26" s="1">
        <v>1</v>
      </c>
      <c r="I26" s="1" t="s">
        <v>12</v>
      </c>
      <c r="J26" s="4">
        <f>10^-6*0.05</f>
        <v>4.9999999999999998E-8</v>
      </c>
      <c r="K26" s="1">
        <v>298</v>
      </c>
      <c r="L26" s="2">
        <f t="shared" ref="L26:L69" si="2">K26/J26</f>
        <v>5960000000</v>
      </c>
      <c r="M26" s="2">
        <f t="shared" ref="M26:M72" si="3">L27/L26</f>
        <v>1.5234899328859059E-7</v>
      </c>
    </row>
    <row r="27" spans="2:13" x14ac:dyDescent="0.3">
      <c r="B27" s="3">
        <v>4132023</v>
      </c>
      <c r="C27" s="1" t="s">
        <v>15</v>
      </c>
      <c r="D27" s="1" t="s">
        <v>10</v>
      </c>
      <c r="E27" s="1" t="s">
        <v>13</v>
      </c>
      <c r="F27" s="1">
        <v>0.2</v>
      </c>
      <c r="G27" s="1">
        <v>1</v>
      </c>
      <c r="H27" s="1">
        <v>1</v>
      </c>
      <c r="I27" s="1" t="s">
        <v>12</v>
      </c>
      <c r="J27" s="4">
        <v>0.5</v>
      </c>
      <c r="K27" s="1">
        <v>454</v>
      </c>
      <c r="L27" s="2">
        <f t="shared" si="2"/>
        <v>908</v>
      </c>
      <c r="M27" s="2"/>
    </row>
    <row r="28" spans="2:13" x14ac:dyDescent="0.3">
      <c r="B28" s="3">
        <v>4132023</v>
      </c>
      <c r="C28" s="1" t="s">
        <v>15</v>
      </c>
      <c r="D28" s="1" t="s">
        <v>10</v>
      </c>
      <c r="E28" s="1" t="s">
        <v>11</v>
      </c>
      <c r="F28" s="1">
        <v>0.2</v>
      </c>
      <c r="G28" s="1">
        <v>1</v>
      </c>
      <c r="H28" s="1">
        <v>1</v>
      </c>
      <c r="I28" s="1" t="s">
        <v>14</v>
      </c>
      <c r="J28" s="4">
        <f>10^-6*0.05</f>
        <v>4.9999999999999998E-8</v>
      </c>
      <c r="K28" s="1">
        <v>10</v>
      </c>
      <c r="L28" s="2">
        <f t="shared" si="2"/>
        <v>200000000</v>
      </c>
      <c r="M28" s="2">
        <f t="shared" si="3"/>
        <v>4.78E-6</v>
      </c>
    </row>
    <row r="29" spans="2:13" x14ac:dyDescent="0.3">
      <c r="B29" s="3">
        <v>4132023</v>
      </c>
      <c r="C29" s="1" t="s">
        <v>15</v>
      </c>
      <c r="D29" s="1" t="s">
        <v>10</v>
      </c>
      <c r="E29" s="1" t="s">
        <v>13</v>
      </c>
      <c r="F29" s="1">
        <v>0.2</v>
      </c>
      <c r="G29" s="1">
        <v>1</v>
      </c>
      <c r="H29" s="1">
        <v>1</v>
      </c>
      <c r="I29" s="1" t="s">
        <v>14</v>
      </c>
      <c r="J29" s="4">
        <v>0.5</v>
      </c>
      <c r="K29" s="1">
        <v>478</v>
      </c>
      <c r="L29" s="2">
        <f t="shared" si="2"/>
        <v>956</v>
      </c>
      <c r="M29" s="2"/>
    </row>
    <row r="30" spans="2:13" x14ac:dyDescent="0.3">
      <c r="B30" s="3">
        <v>4132023</v>
      </c>
      <c r="C30" s="1" t="s">
        <v>17</v>
      </c>
      <c r="D30" s="1" t="s">
        <v>10</v>
      </c>
      <c r="E30" s="1" t="s">
        <v>11</v>
      </c>
      <c r="F30" s="1">
        <v>0.2</v>
      </c>
      <c r="G30" s="1">
        <v>1</v>
      </c>
      <c r="H30" s="1">
        <v>1</v>
      </c>
      <c r="I30" s="1" t="s">
        <v>12</v>
      </c>
      <c r="J30" s="4">
        <f>10^-6*0.05</f>
        <v>4.9999999999999998E-8</v>
      </c>
      <c r="K30" s="1">
        <v>398</v>
      </c>
      <c r="L30" s="2">
        <f t="shared" si="2"/>
        <v>7960000000</v>
      </c>
      <c r="M30" s="2">
        <f t="shared" si="3"/>
        <v>1.6457286432160804E-8</v>
      </c>
    </row>
    <row r="31" spans="2:13" x14ac:dyDescent="0.3">
      <c r="B31" s="3">
        <v>4132023</v>
      </c>
      <c r="C31" s="1" t="s">
        <v>17</v>
      </c>
      <c r="D31" s="1" t="s">
        <v>10</v>
      </c>
      <c r="E31" s="1" t="s">
        <v>13</v>
      </c>
      <c r="F31" s="1">
        <v>0.2</v>
      </c>
      <c r="G31" s="1">
        <v>1</v>
      </c>
      <c r="H31" s="1">
        <v>1</v>
      </c>
      <c r="I31" s="1" t="s">
        <v>12</v>
      </c>
      <c r="J31" s="4">
        <v>1</v>
      </c>
      <c r="K31" s="1">
        <v>131</v>
      </c>
      <c r="L31" s="2">
        <f t="shared" si="2"/>
        <v>131</v>
      </c>
      <c r="M31" s="2"/>
    </row>
    <row r="32" spans="2:13" x14ac:dyDescent="0.3">
      <c r="B32" s="3">
        <v>4132023</v>
      </c>
      <c r="C32" s="1" t="s">
        <v>17</v>
      </c>
      <c r="D32" s="1" t="s">
        <v>10</v>
      </c>
      <c r="E32" s="1" t="s">
        <v>11</v>
      </c>
      <c r="F32" s="1">
        <v>0.2</v>
      </c>
      <c r="G32" s="1">
        <v>1</v>
      </c>
      <c r="H32" s="1">
        <v>1</v>
      </c>
      <c r="I32" s="1" t="s">
        <v>14</v>
      </c>
      <c r="J32" s="4">
        <f>10^-6*0.05</f>
        <v>4.9999999999999998E-8</v>
      </c>
      <c r="K32" s="1">
        <v>165</v>
      </c>
      <c r="L32" s="2">
        <f t="shared" si="2"/>
        <v>3300000000</v>
      </c>
      <c r="M32" s="2">
        <f t="shared" si="3"/>
        <v>4.5454545454545457E-8</v>
      </c>
    </row>
    <row r="33" spans="2:13" x14ac:dyDescent="0.3">
      <c r="B33" s="3">
        <v>4132023</v>
      </c>
      <c r="C33" s="1" t="s">
        <v>17</v>
      </c>
      <c r="D33" s="1" t="s">
        <v>10</v>
      </c>
      <c r="E33" s="1" t="s">
        <v>13</v>
      </c>
      <c r="F33" s="1">
        <v>0.2</v>
      </c>
      <c r="G33" s="1">
        <v>1</v>
      </c>
      <c r="H33" s="1">
        <v>1</v>
      </c>
      <c r="I33" s="1" t="s">
        <v>14</v>
      </c>
      <c r="J33" s="4">
        <v>1</v>
      </c>
      <c r="K33" s="1">
        <v>150</v>
      </c>
      <c r="L33" s="2">
        <f t="shared" si="2"/>
        <v>150</v>
      </c>
      <c r="M33" s="2"/>
    </row>
    <row r="34" spans="2:13" x14ac:dyDescent="0.3">
      <c r="B34" s="3">
        <v>4132023</v>
      </c>
      <c r="C34" s="1" t="s">
        <v>18</v>
      </c>
      <c r="D34" s="1" t="s">
        <v>10</v>
      </c>
      <c r="E34" s="1" t="s">
        <v>11</v>
      </c>
      <c r="F34" s="1">
        <v>0.2</v>
      </c>
      <c r="G34" s="1">
        <v>1</v>
      </c>
      <c r="H34" s="1">
        <v>1</v>
      </c>
      <c r="I34" s="1" t="s">
        <v>12</v>
      </c>
      <c r="J34" s="4">
        <f>10^-6*0.05</f>
        <v>4.9999999999999998E-8</v>
      </c>
      <c r="K34" s="1">
        <v>258</v>
      </c>
      <c r="L34" s="2">
        <f t="shared" si="2"/>
        <v>5160000000</v>
      </c>
      <c r="M34" s="2">
        <f t="shared" si="3"/>
        <v>2.6550387596899225E-8</v>
      </c>
    </row>
    <row r="35" spans="2:13" x14ac:dyDescent="0.3">
      <c r="B35" s="3">
        <v>4132023</v>
      </c>
      <c r="C35" s="1" t="s">
        <v>18</v>
      </c>
      <c r="D35" s="1" t="s">
        <v>10</v>
      </c>
      <c r="E35" s="1" t="s">
        <v>13</v>
      </c>
      <c r="F35" s="1">
        <v>0.2</v>
      </c>
      <c r="G35" s="1">
        <v>1</v>
      </c>
      <c r="H35" s="1">
        <v>1</v>
      </c>
      <c r="I35" s="1" t="s">
        <v>12</v>
      </c>
      <c r="J35" s="4">
        <v>1</v>
      </c>
      <c r="K35" s="1">
        <v>137</v>
      </c>
      <c r="L35" s="2">
        <f t="shared" si="2"/>
        <v>137</v>
      </c>
      <c r="M35" s="2"/>
    </row>
    <row r="36" spans="2:13" x14ac:dyDescent="0.3">
      <c r="B36" s="3">
        <v>4132023</v>
      </c>
      <c r="C36" s="1" t="s">
        <v>18</v>
      </c>
      <c r="D36" s="1" t="s">
        <v>10</v>
      </c>
      <c r="E36" s="1" t="s">
        <v>11</v>
      </c>
      <c r="F36" s="1">
        <v>0.2</v>
      </c>
      <c r="G36" s="1">
        <v>1</v>
      </c>
      <c r="H36" s="1">
        <v>1</v>
      </c>
      <c r="I36" s="1" t="s">
        <v>14</v>
      </c>
      <c r="J36" s="4">
        <f>10^-6*0.05</f>
        <v>4.9999999999999998E-8</v>
      </c>
      <c r="K36" s="1">
        <v>217</v>
      </c>
      <c r="L36" s="2">
        <f t="shared" si="2"/>
        <v>4340000000</v>
      </c>
      <c r="M36" s="2">
        <f t="shared" si="3"/>
        <v>4.377880184331797E-8</v>
      </c>
    </row>
    <row r="37" spans="2:13" x14ac:dyDescent="0.3">
      <c r="B37" s="3">
        <v>4132023</v>
      </c>
      <c r="C37" s="1" t="s">
        <v>18</v>
      </c>
      <c r="D37" s="1" t="s">
        <v>10</v>
      </c>
      <c r="E37" s="1" t="s">
        <v>13</v>
      </c>
      <c r="F37" s="1">
        <v>0.2</v>
      </c>
      <c r="G37" s="1">
        <v>1</v>
      </c>
      <c r="H37" s="1">
        <v>1</v>
      </c>
      <c r="I37" s="1" t="s">
        <v>14</v>
      </c>
      <c r="J37" s="4">
        <v>1</v>
      </c>
      <c r="K37" s="1">
        <v>190</v>
      </c>
      <c r="L37" s="2">
        <f t="shared" si="2"/>
        <v>190</v>
      </c>
      <c r="M37" s="2"/>
    </row>
    <row r="38" spans="2:13" x14ac:dyDescent="0.3">
      <c r="B38" s="3">
        <v>4132023</v>
      </c>
      <c r="C38" s="1" t="s">
        <v>20</v>
      </c>
      <c r="D38" s="1" t="s">
        <v>10</v>
      </c>
      <c r="E38" s="1" t="s">
        <v>11</v>
      </c>
      <c r="F38" s="1">
        <v>0.2</v>
      </c>
      <c r="G38" s="1">
        <v>1</v>
      </c>
      <c r="H38" s="1">
        <v>1</v>
      </c>
      <c r="I38" s="1" t="s">
        <v>12</v>
      </c>
      <c r="J38" s="4">
        <f>10^-6*0.05</f>
        <v>4.9999999999999998E-8</v>
      </c>
      <c r="K38" s="1">
        <v>248</v>
      </c>
      <c r="L38" s="2">
        <f t="shared" si="2"/>
        <v>4960000000</v>
      </c>
      <c r="M38" s="2">
        <f t="shared" si="3"/>
        <v>4.7983870967741938E-8</v>
      </c>
    </row>
    <row r="39" spans="2:13" x14ac:dyDescent="0.3">
      <c r="B39" s="3">
        <v>4132023</v>
      </c>
      <c r="C39" s="1" t="s">
        <v>20</v>
      </c>
      <c r="D39" s="1" t="s">
        <v>10</v>
      </c>
      <c r="E39" s="1" t="s">
        <v>13</v>
      </c>
      <c r="F39" s="1">
        <v>0.2</v>
      </c>
      <c r="G39" s="1">
        <v>1</v>
      </c>
      <c r="H39" s="1">
        <v>1</v>
      </c>
      <c r="I39" s="1" t="s">
        <v>12</v>
      </c>
      <c r="J39" s="4">
        <v>1</v>
      </c>
      <c r="K39" s="1">
        <v>238</v>
      </c>
      <c r="L39" s="2">
        <f t="shared" si="2"/>
        <v>238</v>
      </c>
      <c r="M39" s="2"/>
    </row>
    <row r="40" spans="2:13" x14ac:dyDescent="0.3">
      <c r="B40" s="3">
        <v>4132023</v>
      </c>
      <c r="C40" s="1" t="s">
        <v>20</v>
      </c>
      <c r="D40" s="1" t="s">
        <v>10</v>
      </c>
      <c r="E40" s="1" t="s">
        <v>11</v>
      </c>
      <c r="F40" s="1">
        <v>0.2</v>
      </c>
      <c r="G40" s="1">
        <v>1</v>
      </c>
      <c r="H40" s="1">
        <v>1</v>
      </c>
      <c r="I40" s="1" t="s">
        <v>14</v>
      </c>
      <c r="J40" s="4">
        <f>10^-6*0.05</f>
        <v>4.9999999999999998E-8</v>
      </c>
      <c r="K40" s="1">
        <v>179</v>
      </c>
      <c r="L40" s="2">
        <f t="shared" si="2"/>
        <v>3580000000</v>
      </c>
      <c r="M40" s="2">
        <f t="shared" si="3"/>
        <v>5.2234636871508382E-8</v>
      </c>
    </row>
    <row r="41" spans="2:13" x14ac:dyDescent="0.3">
      <c r="B41" s="3">
        <v>4132023</v>
      </c>
      <c r="C41" s="1" t="s">
        <v>20</v>
      </c>
      <c r="D41" s="1" t="s">
        <v>10</v>
      </c>
      <c r="E41" s="1" t="s">
        <v>13</v>
      </c>
      <c r="F41" s="1">
        <v>0.2</v>
      </c>
      <c r="G41" s="1">
        <v>1</v>
      </c>
      <c r="H41" s="1">
        <v>1</v>
      </c>
      <c r="I41" s="1" t="s">
        <v>14</v>
      </c>
      <c r="J41" s="4">
        <v>1</v>
      </c>
      <c r="K41" s="1">
        <v>187</v>
      </c>
      <c r="L41" s="2">
        <f t="shared" si="2"/>
        <v>187</v>
      </c>
      <c r="M41" s="2"/>
    </row>
    <row r="42" spans="2:13" x14ac:dyDescent="0.3">
      <c r="B42" s="3">
        <v>4132023</v>
      </c>
      <c r="C42" s="1" t="s">
        <v>21</v>
      </c>
      <c r="D42" s="1" t="s">
        <v>10</v>
      </c>
      <c r="E42" s="1" t="s">
        <v>11</v>
      </c>
      <c r="F42" s="1">
        <v>0.2</v>
      </c>
      <c r="G42" s="1">
        <v>1</v>
      </c>
      <c r="H42" s="1">
        <v>1</v>
      </c>
      <c r="I42" s="1" t="s">
        <v>12</v>
      </c>
      <c r="J42" s="4">
        <f>10^-6*0.05</f>
        <v>4.9999999999999998E-8</v>
      </c>
      <c r="K42" s="1">
        <v>234</v>
      </c>
      <c r="L42" s="2">
        <f t="shared" si="2"/>
        <v>4680000000</v>
      </c>
      <c r="M42" s="2">
        <f t="shared" si="3"/>
        <v>3.3119658119658119E-8</v>
      </c>
    </row>
    <row r="43" spans="2:13" x14ac:dyDescent="0.3">
      <c r="B43" s="3">
        <v>4132023</v>
      </c>
      <c r="C43" s="1" t="s">
        <v>21</v>
      </c>
      <c r="D43" s="1" t="s">
        <v>10</v>
      </c>
      <c r="E43" s="1" t="s">
        <v>13</v>
      </c>
      <c r="F43" s="1">
        <v>0.2</v>
      </c>
      <c r="G43" s="1">
        <v>1</v>
      </c>
      <c r="H43" s="1">
        <v>1</v>
      </c>
      <c r="I43" s="1" t="s">
        <v>12</v>
      </c>
      <c r="J43" s="4">
        <v>1</v>
      </c>
      <c r="K43" s="1">
        <v>155</v>
      </c>
      <c r="L43" s="2">
        <f t="shared" si="2"/>
        <v>155</v>
      </c>
      <c r="M43" s="2"/>
    </row>
    <row r="44" spans="2:13" x14ac:dyDescent="0.3">
      <c r="B44" s="3">
        <v>4132023</v>
      </c>
      <c r="C44" s="1" t="s">
        <v>21</v>
      </c>
      <c r="D44" s="1" t="s">
        <v>10</v>
      </c>
      <c r="E44" s="1" t="s">
        <v>11</v>
      </c>
      <c r="F44" s="1">
        <v>0.2</v>
      </c>
      <c r="G44" s="1">
        <v>1</v>
      </c>
      <c r="H44" s="1">
        <v>1</v>
      </c>
      <c r="I44" s="1" t="s">
        <v>14</v>
      </c>
      <c r="J44" s="4">
        <f>10^-6*0.05</f>
        <v>4.9999999999999998E-8</v>
      </c>
      <c r="K44" s="1">
        <v>183</v>
      </c>
      <c r="L44" s="2">
        <f t="shared" si="2"/>
        <v>3660000000</v>
      </c>
      <c r="M44" s="2">
        <f t="shared" si="3"/>
        <v>3.8524590163934423E-8</v>
      </c>
    </row>
    <row r="45" spans="2:13" x14ac:dyDescent="0.3">
      <c r="B45" s="3">
        <v>4132023</v>
      </c>
      <c r="C45" s="1" t="s">
        <v>21</v>
      </c>
      <c r="D45" s="1" t="s">
        <v>10</v>
      </c>
      <c r="E45" s="1" t="s">
        <v>13</v>
      </c>
      <c r="F45" s="1">
        <v>0.2</v>
      </c>
      <c r="G45" s="1">
        <v>1</v>
      </c>
      <c r="H45" s="1">
        <v>1</v>
      </c>
      <c r="I45" s="1" t="s">
        <v>14</v>
      </c>
      <c r="J45" s="4">
        <v>1</v>
      </c>
      <c r="K45" s="1">
        <v>141</v>
      </c>
      <c r="L45" s="2">
        <f t="shared" si="2"/>
        <v>141</v>
      </c>
      <c r="M45" s="2"/>
    </row>
    <row r="46" spans="2:13" x14ac:dyDescent="0.3">
      <c r="B46" s="3">
        <v>4132023</v>
      </c>
      <c r="C46" s="1" t="s">
        <v>9</v>
      </c>
      <c r="D46" s="1" t="s">
        <v>10</v>
      </c>
      <c r="E46" s="1" t="s">
        <v>11</v>
      </c>
      <c r="F46" s="1">
        <v>0.2</v>
      </c>
      <c r="G46" s="1">
        <v>1</v>
      </c>
      <c r="H46" s="1">
        <v>1</v>
      </c>
      <c r="I46" s="1" t="s">
        <v>12</v>
      </c>
      <c r="J46" s="4">
        <f>10^-6*0.05</f>
        <v>4.9999999999999998E-8</v>
      </c>
      <c r="K46" s="1">
        <v>201</v>
      </c>
      <c r="L46" s="2">
        <f t="shared" si="2"/>
        <v>4020000000</v>
      </c>
      <c r="M46" s="2">
        <f t="shared" si="3"/>
        <v>3.5323383084577118E-8</v>
      </c>
    </row>
    <row r="47" spans="2:13" x14ac:dyDescent="0.3">
      <c r="B47" s="3">
        <v>4132023</v>
      </c>
      <c r="C47" s="1" t="s">
        <v>9</v>
      </c>
      <c r="D47" s="1" t="s">
        <v>10</v>
      </c>
      <c r="E47" s="1" t="s">
        <v>13</v>
      </c>
      <c r="F47" s="1">
        <v>0.2</v>
      </c>
      <c r="G47" s="1">
        <v>1</v>
      </c>
      <c r="H47" s="1">
        <v>1</v>
      </c>
      <c r="I47" s="1" t="s">
        <v>12</v>
      </c>
      <c r="J47" s="4">
        <v>1</v>
      </c>
      <c r="K47" s="1">
        <v>142</v>
      </c>
      <c r="L47" s="2">
        <f t="shared" si="2"/>
        <v>142</v>
      </c>
      <c r="M47" s="2"/>
    </row>
    <row r="48" spans="2:13" x14ac:dyDescent="0.3">
      <c r="B48" s="3">
        <v>4132023</v>
      </c>
      <c r="C48" s="1" t="s">
        <v>9</v>
      </c>
      <c r="D48" s="1" t="s">
        <v>10</v>
      </c>
      <c r="E48" s="1" t="s">
        <v>11</v>
      </c>
      <c r="F48" s="1">
        <v>0.2</v>
      </c>
      <c r="G48" s="1">
        <v>1</v>
      </c>
      <c r="H48" s="1">
        <v>1</v>
      </c>
      <c r="I48" s="1" t="s">
        <v>14</v>
      </c>
      <c r="J48" s="4">
        <f>10^-6*0.05</f>
        <v>4.9999999999999998E-8</v>
      </c>
      <c r="K48" s="1">
        <v>170</v>
      </c>
      <c r="L48" s="2">
        <f t="shared" si="2"/>
        <v>3400000000</v>
      </c>
      <c r="M48" s="2">
        <f t="shared" si="3"/>
        <v>4.8235294117647056E-8</v>
      </c>
    </row>
    <row r="49" spans="2:13" x14ac:dyDescent="0.3">
      <c r="B49" s="3">
        <v>4132023</v>
      </c>
      <c r="C49" s="1" t="s">
        <v>9</v>
      </c>
      <c r="D49" s="1" t="s">
        <v>10</v>
      </c>
      <c r="E49" s="1" t="s">
        <v>13</v>
      </c>
      <c r="F49" s="1">
        <v>0.2</v>
      </c>
      <c r="G49" s="1">
        <v>1</v>
      </c>
      <c r="H49" s="1">
        <v>1</v>
      </c>
      <c r="I49" s="1" t="s">
        <v>14</v>
      </c>
      <c r="J49" s="4">
        <v>1</v>
      </c>
      <c r="K49" s="1">
        <v>164</v>
      </c>
      <c r="L49" s="2">
        <f t="shared" si="2"/>
        <v>164</v>
      </c>
      <c r="M49" s="2"/>
    </row>
    <row r="50" spans="2:13" x14ac:dyDescent="0.3">
      <c r="B50" s="3">
        <v>4132023</v>
      </c>
      <c r="C50" s="1" t="s">
        <v>15</v>
      </c>
      <c r="D50" s="1" t="s">
        <v>10</v>
      </c>
      <c r="E50" s="1" t="s">
        <v>11</v>
      </c>
      <c r="F50" s="1">
        <v>0.2</v>
      </c>
      <c r="G50" s="1">
        <v>1</v>
      </c>
      <c r="H50" s="1">
        <v>1</v>
      </c>
      <c r="I50" s="1" t="s">
        <v>12</v>
      </c>
      <c r="J50" s="4">
        <f>10^-6*0.05</f>
        <v>4.9999999999999998E-8</v>
      </c>
      <c r="K50" s="1">
        <v>383</v>
      </c>
      <c r="L50" s="2">
        <f t="shared" si="2"/>
        <v>7660000000</v>
      </c>
      <c r="M50" s="2">
        <f t="shared" si="3"/>
        <v>8.5117493472584863E-8</v>
      </c>
    </row>
    <row r="51" spans="2:13" x14ac:dyDescent="0.3">
      <c r="B51" s="3">
        <v>4132023</v>
      </c>
      <c r="C51" s="1" t="s">
        <v>15</v>
      </c>
      <c r="D51" s="1" t="s">
        <v>10</v>
      </c>
      <c r="E51" s="1" t="s">
        <v>13</v>
      </c>
      <c r="F51" s="1">
        <v>0.2</v>
      </c>
      <c r="G51" s="1">
        <v>1</v>
      </c>
      <c r="H51" s="1">
        <v>1</v>
      </c>
      <c r="I51" s="1" t="s">
        <v>12</v>
      </c>
      <c r="J51" s="4">
        <v>0.5</v>
      </c>
      <c r="K51" s="1">
        <v>326</v>
      </c>
      <c r="L51" s="2">
        <f t="shared" si="2"/>
        <v>652</v>
      </c>
      <c r="M51" s="2"/>
    </row>
    <row r="52" spans="2:13" x14ac:dyDescent="0.3">
      <c r="B52" s="3">
        <v>4132023</v>
      </c>
      <c r="C52" s="1" t="s">
        <v>15</v>
      </c>
      <c r="D52" s="1" t="s">
        <v>10</v>
      </c>
      <c r="E52" s="1" t="s">
        <v>11</v>
      </c>
      <c r="F52" s="1">
        <v>0.2</v>
      </c>
      <c r="G52" s="1">
        <v>1</v>
      </c>
      <c r="H52" s="1">
        <v>1</v>
      </c>
      <c r="I52" s="1" t="s">
        <v>14</v>
      </c>
      <c r="J52" s="4">
        <f>10^-6*0.05</f>
        <v>4.9999999999999998E-8</v>
      </c>
      <c r="K52" s="1">
        <v>8</v>
      </c>
      <c r="L52" s="2">
        <f t="shared" si="2"/>
        <v>160000000</v>
      </c>
      <c r="M52" s="2">
        <f t="shared" si="3"/>
        <v>2.9749999999999999E-6</v>
      </c>
    </row>
    <row r="53" spans="2:13" x14ac:dyDescent="0.3">
      <c r="B53" s="3">
        <v>4132023</v>
      </c>
      <c r="C53" s="1" t="s">
        <v>15</v>
      </c>
      <c r="D53" s="1" t="s">
        <v>10</v>
      </c>
      <c r="E53" s="1" t="s">
        <v>13</v>
      </c>
      <c r="F53" s="1">
        <v>0.2</v>
      </c>
      <c r="G53" s="1">
        <v>1</v>
      </c>
      <c r="H53" s="1">
        <v>1</v>
      </c>
      <c r="I53" s="1" t="s">
        <v>14</v>
      </c>
      <c r="J53" s="4">
        <v>0.5</v>
      </c>
      <c r="K53" s="1">
        <v>238</v>
      </c>
      <c r="L53" s="2">
        <f t="shared" si="2"/>
        <v>476</v>
      </c>
      <c r="M53" s="2"/>
    </row>
    <row r="54" spans="2:13" x14ac:dyDescent="0.3">
      <c r="B54" s="3">
        <v>4132023</v>
      </c>
      <c r="C54" s="1" t="s">
        <v>17</v>
      </c>
      <c r="D54" s="1" t="s">
        <v>10</v>
      </c>
      <c r="E54" s="1" t="s">
        <v>11</v>
      </c>
      <c r="F54" s="1">
        <v>0.2</v>
      </c>
      <c r="G54" s="1">
        <v>1</v>
      </c>
      <c r="H54" s="1">
        <v>1</v>
      </c>
      <c r="I54" s="1" t="s">
        <v>12</v>
      </c>
      <c r="J54" s="4">
        <f>10^-6*0.05</f>
        <v>4.9999999999999998E-8</v>
      </c>
      <c r="K54" s="1">
        <v>249</v>
      </c>
      <c r="L54" s="2">
        <f t="shared" si="2"/>
        <v>4980000000</v>
      </c>
      <c r="M54" s="2">
        <f t="shared" si="3"/>
        <v>3.6947791164658636E-8</v>
      </c>
    </row>
    <row r="55" spans="2:13" x14ac:dyDescent="0.3">
      <c r="B55" s="3">
        <v>4132023</v>
      </c>
      <c r="C55" s="1" t="s">
        <v>17</v>
      </c>
      <c r="D55" s="1" t="s">
        <v>10</v>
      </c>
      <c r="E55" s="1" t="s">
        <v>13</v>
      </c>
      <c r="F55" s="1">
        <v>0.2</v>
      </c>
      <c r="G55" s="1">
        <v>1</v>
      </c>
      <c r="H55" s="1">
        <v>1</v>
      </c>
      <c r="I55" s="1" t="s">
        <v>12</v>
      </c>
      <c r="J55" s="4">
        <v>1</v>
      </c>
      <c r="K55" s="1">
        <v>184</v>
      </c>
      <c r="L55" s="2">
        <f t="shared" si="2"/>
        <v>184</v>
      </c>
      <c r="M55" s="2"/>
    </row>
    <row r="56" spans="2:13" x14ac:dyDescent="0.3">
      <c r="B56" s="3">
        <v>4132023</v>
      </c>
      <c r="C56" s="1" t="s">
        <v>17</v>
      </c>
      <c r="D56" s="1" t="s">
        <v>10</v>
      </c>
      <c r="E56" s="1" t="s">
        <v>11</v>
      </c>
      <c r="F56" s="1">
        <v>0.2</v>
      </c>
      <c r="G56" s="1">
        <v>1</v>
      </c>
      <c r="H56" s="1">
        <v>1</v>
      </c>
      <c r="I56" s="1" t="s">
        <v>14</v>
      </c>
      <c r="J56" s="4">
        <f>10^-6*0.05</f>
        <v>4.9999999999999998E-8</v>
      </c>
      <c r="K56" s="1">
        <v>259</v>
      </c>
      <c r="L56" s="2">
        <f t="shared" si="2"/>
        <v>5180000000</v>
      </c>
      <c r="M56" s="2">
        <f t="shared" si="3"/>
        <v>3.5328185328185331E-8</v>
      </c>
    </row>
    <row r="57" spans="2:13" x14ac:dyDescent="0.3">
      <c r="B57" s="3">
        <v>4132023</v>
      </c>
      <c r="C57" s="1" t="s">
        <v>17</v>
      </c>
      <c r="D57" s="1" t="s">
        <v>10</v>
      </c>
      <c r="E57" s="1" t="s">
        <v>13</v>
      </c>
      <c r="F57" s="1">
        <v>0.2</v>
      </c>
      <c r="G57" s="1">
        <v>1</v>
      </c>
      <c r="H57" s="1">
        <v>1</v>
      </c>
      <c r="I57" s="1" t="s">
        <v>14</v>
      </c>
      <c r="J57" s="4">
        <v>1</v>
      </c>
      <c r="K57" s="1">
        <v>183</v>
      </c>
      <c r="L57" s="2">
        <f t="shared" si="2"/>
        <v>183</v>
      </c>
      <c r="M57" s="2"/>
    </row>
    <row r="58" spans="2:13" x14ac:dyDescent="0.3">
      <c r="B58" s="3">
        <v>4132023</v>
      </c>
      <c r="C58" s="1" t="s">
        <v>18</v>
      </c>
      <c r="D58" s="1" t="s">
        <v>10</v>
      </c>
      <c r="E58" s="1" t="s">
        <v>11</v>
      </c>
      <c r="F58" s="1">
        <v>0.2</v>
      </c>
      <c r="G58" s="1">
        <v>1</v>
      </c>
      <c r="H58" s="1">
        <v>1</v>
      </c>
      <c r="I58" s="1" t="s">
        <v>12</v>
      </c>
      <c r="J58" s="4">
        <f>10^-6*0.05</f>
        <v>4.9999999999999998E-8</v>
      </c>
      <c r="K58" s="1">
        <v>249</v>
      </c>
      <c r="L58" s="2">
        <f t="shared" si="2"/>
        <v>4980000000</v>
      </c>
      <c r="M58" s="2">
        <f t="shared" si="3"/>
        <v>3.6947791164658636E-8</v>
      </c>
    </row>
    <row r="59" spans="2:13" x14ac:dyDescent="0.3">
      <c r="B59" s="3">
        <v>4132023</v>
      </c>
      <c r="C59" s="1" t="s">
        <v>18</v>
      </c>
      <c r="D59" s="1" t="s">
        <v>10</v>
      </c>
      <c r="E59" s="1" t="s">
        <v>13</v>
      </c>
      <c r="F59" s="1">
        <v>0.2</v>
      </c>
      <c r="G59" s="1">
        <v>1</v>
      </c>
      <c r="H59" s="1">
        <v>1</v>
      </c>
      <c r="I59" s="1" t="s">
        <v>12</v>
      </c>
      <c r="J59" s="4">
        <v>1</v>
      </c>
      <c r="K59" s="1">
        <v>184</v>
      </c>
      <c r="L59" s="2">
        <f t="shared" si="2"/>
        <v>184</v>
      </c>
      <c r="M59" s="2"/>
    </row>
    <row r="60" spans="2:13" x14ac:dyDescent="0.3">
      <c r="B60" s="3">
        <v>4132023</v>
      </c>
      <c r="C60" s="1" t="s">
        <v>18</v>
      </c>
      <c r="D60" s="1" t="s">
        <v>10</v>
      </c>
      <c r="E60" s="1" t="s">
        <v>11</v>
      </c>
      <c r="F60" s="1">
        <v>0.2</v>
      </c>
      <c r="G60" s="1">
        <v>1</v>
      </c>
      <c r="H60" s="1">
        <v>1</v>
      </c>
      <c r="I60" s="1" t="s">
        <v>14</v>
      </c>
      <c r="J60" s="4">
        <f>10^-6*0.05</f>
        <v>4.9999999999999998E-8</v>
      </c>
      <c r="K60" s="1">
        <v>259</v>
      </c>
      <c r="L60" s="2">
        <f t="shared" si="2"/>
        <v>5180000000</v>
      </c>
      <c r="M60" s="2">
        <f t="shared" si="3"/>
        <v>3.5328185328185331E-8</v>
      </c>
    </row>
    <row r="61" spans="2:13" x14ac:dyDescent="0.3">
      <c r="B61" s="3">
        <v>4132023</v>
      </c>
      <c r="C61" s="1" t="s">
        <v>18</v>
      </c>
      <c r="D61" s="1" t="s">
        <v>10</v>
      </c>
      <c r="E61" s="1" t="s">
        <v>13</v>
      </c>
      <c r="F61" s="1">
        <v>0.2</v>
      </c>
      <c r="G61" s="1">
        <v>1</v>
      </c>
      <c r="H61" s="1">
        <v>1</v>
      </c>
      <c r="I61" s="1" t="s">
        <v>14</v>
      </c>
      <c r="J61" s="4">
        <v>1</v>
      </c>
      <c r="K61" s="1">
        <v>183</v>
      </c>
      <c r="L61" s="2">
        <f t="shared" si="2"/>
        <v>183</v>
      </c>
      <c r="M61" s="2"/>
    </row>
    <row r="62" spans="2:13" x14ac:dyDescent="0.3">
      <c r="B62" s="3">
        <v>4132023</v>
      </c>
      <c r="C62" s="1" t="s">
        <v>20</v>
      </c>
      <c r="D62" s="1" t="s">
        <v>10</v>
      </c>
      <c r="E62" s="1" t="s">
        <v>11</v>
      </c>
      <c r="F62" s="1">
        <v>0.2</v>
      </c>
      <c r="G62" s="1">
        <v>1</v>
      </c>
      <c r="H62" s="1">
        <v>1</v>
      </c>
      <c r="I62" s="1" t="s">
        <v>12</v>
      </c>
      <c r="J62" s="4">
        <f>10^-6*0.05</f>
        <v>4.9999999999999998E-8</v>
      </c>
      <c r="K62" s="1">
        <v>216</v>
      </c>
      <c r="L62" s="2">
        <f t="shared" si="2"/>
        <v>4320000000</v>
      </c>
      <c r="M62" s="2">
        <f t="shared" si="3"/>
        <v>4.0277777777777777E-8</v>
      </c>
    </row>
    <row r="63" spans="2:13" x14ac:dyDescent="0.3">
      <c r="B63" s="3">
        <v>4132023</v>
      </c>
      <c r="C63" s="1" t="s">
        <v>20</v>
      </c>
      <c r="D63" s="1" t="s">
        <v>10</v>
      </c>
      <c r="E63" s="1" t="s">
        <v>13</v>
      </c>
      <c r="F63" s="1">
        <v>0.2</v>
      </c>
      <c r="G63" s="1">
        <v>1</v>
      </c>
      <c r="H63" s="1">
        <v>1</v>
      </c>
      <c r="I63" s="1" t="s">
        <v>12</v>
      </c>
      <c r="J63" s="4">
        <v>1</v>
      </c>
      <c r="K63" s="1">
        <v>174</v>
      </c>
      <c r="L63" s="2">
        <f t="shared" si="2"/>
        <v>174</v>
      </c>
      <c r="M63" s="2"/>
    </row>
    <row r="64" spans="2:13" x14ac:dyDescent="0.3">
      <c r="B64" s="3">
        <v>4132023</v>
      </c>
      <c r="C64" s="1" t="s">
        <v>20</v>
      </c>
      <c r="D64" s="1" t="s">
        <v>10</v>
      </c>
      <c r="E64" s="1" t="s">
        <v>11</v>
      </c>
      <c r="F64" s="1">
        <v>0.2</v>
      </c>
      <c r="G64" s="1">
        <v>1</v>
      </c>
      <c r="H64" s="1">
        <v>1</v>
      </c>
      <c r="I64" s="1" t="s">
        <v>14</v>
      </c>
      <c r="J64" s="4">
        <f>10^-6*0.05</f>
        <v>4.9999999999999998E-8</v>
      </c>
      <c r="K64" s="1">
        <v>144</v>
      </c>
      <c r="L64" s="2">
        <f t="shared" si="2"/>
        <v>2880000000</v>
      </c>
      <c r="M64" s="2">
        <f t="shared" si="3"/>
        <v>6.2847222222222222E-8</v>
      </c>
    </row>
    <row r="65" spans="2:13" x14ac:dyDescent="0.3">
      <c r="B65" s="3">
        <v>4132023</v>
      </c>
      <c r="C65" s="1" t="s">
        <v>20</v>
      </c>
      <c r="D65" s="1" t="s">
        <v>10</v>
      </c>
      <c r="E65" s="1" t="s">
        <v>13</v>
      </c>
      <c r="F65" s="1">
        <v>0.2</v>
      </c>
      <c r="G65" s="1">
        <v>1</v>
      </c>
      <c r="H65" s="1">
        <v>1</v>
      </c>
      <c r="I65" s="1" t="s">
        <v>14</v>
      </c>
      <c r="J65" s="4">
        <v>1</v>
      </c>
      <c r="K65" s="1">
        <v>181</v>
      </c>
      <c r="L65" s="2">
        <f t="shared" si="2"/>
        <v>181</v>
      </c>
      <c r="M65" s="2"/>
    </row>
    <row r="66" spans="2:13" x14ac:dyDescent="0.3">
      <c r="B66" s="3">
        <v>4132023</v>
      </c>
      <c r="C66" s="1" t="s">
        <v>21</v>
      </c>
      <c r="D66" s="1" t="s">
        <v>10</v>
      </c>
      <c r="E66" s="1" t="s">
        <v>11</v>
      </c>
      <c r="F66" s="1">
        <v>0.2</v>
      </c>
      <c r="G66" s="1">
        <v>1</v>
      </c>
      <c r="H66" s="1">
        <v>1</v>
      </c>
      <c r="I66" s="1" t="s">
        <v>12</v>
      </c>
      <c r="J66" s="4">
        <f>10^-6*0.05</f>
        <v>4.9999999999999998E-8</v>
      </c>
      <c r="K66" s="1">
        <v>221</v>
      </c>
      <c r="L66" s="2">
        <f t="shared" si="2"/>
        <v>4420000000</v>
      </c>
      <c r="M66" s="2">
        <f t="shared" si="3"/>
        <v>2.2850678733031673E-8</v>
      </c>
    </row>
    <row r="67" spans="2:13" x14ac:dyDescent="0.3">
      <c r="B67" s="3">
        <v>4132023</v>
      </c>
      <c r="C67" s="1" t="s">
        <v>21</v>
      </c>
      <c r="D67" s="1" t="s">
        <v>10</v>
      </c>
      <c r="E67" s="1" t="s">
        <v>13</v>
      </c>
      <c r="F67" s="1">
        <v>0.2</v>
      </c>
      <c r="G67" s="1">
        <v>1</v>
      </c>
      <c r="H67" s="1">
        <v>1</v>
      </c>
      <c r="I67" s="1" t="s">
        <v>12</v>
      </c>
      <c r="J67" s="4">
        <v>1</v>
      </c>
      <c r="K67" s="1">
        <v>101</v>
      </c>
      <c r="L67" s="2">
        <f t="shared" si="2"/>
        <v>101</v>
      </c>
      <c r="M67" s="2"/>
    </row>
    <row r="68" spans="2:13" x14ac:dyDescent="0.3">
      <c r="B68" s="3">
        <v>4132023</v>
      </c>
      <c r="C68" s="1" t="s">
        <v>21</v>
      </c>
      <c r="D68" s="1" t="s">
        <v>10</v>
      </c>
      <c r="E68" s="1" t="s">
        <v>11</v>
      </c>
      <c r="F68" s="1">
        <v>0.2</v>
      </c>
      <c r="G68" s="1">
        <v>1</v>
      </c>
      <c r="H68" s="1">
        <v>1</v>
      </c>
      <c r="I68" s="1" t="s">
        <v>14</v>
      </c>
      <c r="J68" s="4">
        <f>10^-6*0.05</f>
        <v>4.9999999999999998E-8</v>
      </c>
      <c r="K68" s="1">
        <v>117</v>
      </c>
      <c r="L68" s="2">
        <f t="shared" si="2"/>
        <v>2340000000</v>
      </c>
      <c r="M68" s="2">
        <f t="shared" si="3"/>
        <v>4.6153846153846152E-8</v>
      </c>
    </row>
    <row r="69" spans="2:13" x14ac:dyDescent="0.3">
      <c r="B69" s="3">
        <v>4132023</v>
      </c>
      <c r="C69" s="1" t="s">
        <v>21</v>
      </c>
      <c r="D69" s="1" t="s">
        <v>10</v>
      </c>
      <c r="E69" s="1" t="s">
        <v>13</v>
      </c>
      <c r="F69" s="1">
        <v>0.2</v>
      </c>
      <c r="G69" s="1">
        <v>1</v>
      </c>
      <c r="H69" s="1">
        <v>1</v>
      </c>
      <c r="I69" s="1" t="s">
        <v>14</v>
      </c>
      <c r="J69" s="4">
        <v>1</v>
      </c>
      <c r="K69" s="1">
        <v>108</v>
      </c>
      <c r="L69" s="2">
        <f t="shared" si="2"/>
        <v>108</v>
      </c>
      <c r="M69" s="2"/>
    </row>
    <row r="70" spans="2:13" x14ac:dyDescent="0.3">
      <c r="B70" s="6">
        <v>44837</v>
      </c>
      <c r="C70" s="5" t="s">
        <v>19</v>
      </c>
      <c r="D70" s="5" t="s">
        <v>10</v>
      </c>
      <c r="E70" s="5" t="s">
        <v>11</v>
      </c>
      <c r="F70" s="5">
        <v>1</v>
      </c>
      <c r="G70" s="1">
        <v>1</v>
      </c>
      <c r="H70" s="1">
        <v>1</v>
      </c>
      <c r="I70" s="5" t="s">
        <v>12</v>
      </c>
      <c r="J70" s="6">
        <v>4.9999999999999998E-8</v>
      </c>
      <c r="K70" s="6">
        <v>204</v>
      </c>
      <c r="L70" s="5">
        <f>K70/J70</f>
        <v>4080000000</v>
      </c>
      <c r="M70" s="2">
        <f t="shared" si="3"/>
        <v>6.7156862745098037E-8</v>
      </c>
    </row>
    <row r="71" spans="2:13" x14ac:dyDescent="0.3">
      <c r="B71" s="6">
        <v>44837</v>
      </c>
      <c r="C71" s="5" t="s">
        <v>19</v>
      </c>
      <c r="D71" s="5" t="s">
        <v>10</v>
      </c>
      <c r="E71" s="5" t="s">
        <v>13</v>
      </c>
      <c r="F71" s="5">
        <v>1</v>
      </c>
      <c r="G71" s="1">
        <v>1</v>
      </c>
      <c r="H71" s="1">
        <v>1</v>
      </c>
      <c r="I71" s="5" t="s">
        <v>12</v>
      </c>
      <c r="J71" s="6">
        <v>1</v>
      </c>
      <c r="K71" s="6">
        <v>274</v>
      </c>
      <c r="L71" s="5">
        <f>K71/J71</f>
        <v>274</v>
      </c>
      <c r="M71" s="2"/>
    </row>
    <row r="72" spans="2:13" x14ac:dyDescent="0.3">
      <c r="B72" s="6">
        <v>44837</v>
      </c>
      <c r="C72" s="5" t="s">
        <v>19</v>
      </c>
      <c r="D72" s="5" t="s">
        <v>10</v>
      </c>
      <c r="E72" s="5" t="s">
        <v>11</v>
      </c>
      <c r="F72" s="5">
        <v>1</v>
      </c>
      <c r="G72" s="1">
        <v>1</v>
      </c>
      <c r="H72" s="1">
        <v>1</v>
      </c>
      <c r="I72" s="5" t="s">
        <v>14</v>
      </c>
      <c r="J72" s="6">
        <v>4.9999999999999998E-8</v>
      </c>
      <c r="K72">
        <f>416-K70</f>
        <v>212</v>
      </c>
      <c r="L72" s="5">
        <f>K72/J72</f>
        <v>4240000000</v>
      </c>
      <c r="M72" s="2">
        <f t="shared" si="3"/>
        <v>5.0707547169811323E-8</v>
      </c>
    </row>
    <row r="73" spans="2:13" x14ac:dyDescent="0.3">
      <c r="B73" s="6">
        <v>44837</v>
      </c>
      <c r="C73" s="5" t="s">
        <v>19</v>
      </c>
      <c r="D73" s="5" t="s">
        <v>10</v>
      </c>
      <c r="E73" s="5" t="s">
        <v>13</v>
      </c>
      <c r="F73" s="5">
        <v>1</v>
      </c>
      <c r="G73" s="1">
        <v>1</v>
      </c>
      <c r="H73" s="1">
        <v>1</v>
      </c>
      <c r="I73" s="5" t="s">
        <v>14</v>
      </c>
      <c r="J73" s="6">
        <v>1</v>
      </c>
      <c r="K73">
        <f>489-K71</f>
        <v>215</v>
      </c>
      <c r="L73" s="5">
        <f>K73/J73</f>
        <v>215</v>
      </c>
      <c r="M73" s="2"/>
    </row>
    <row r="74" spans="2:13" x14ac:dyDescent="0.3">
      <c r="B74" s="6">
        <v>4212023</v>
      </c>
      <c r="C74" s="5" t="s">
        <v>9</v>
      </c>
      <c r="D74" s="5" t="s">
        <v>10</v>
      </c>
      <c r="E74" s="5" t="s">
        <v>11</v>
      </c>
      <c r="F74" s="5">
        <v>1</v>
      </c>
      <c r="G74" s="1">
        <v>1</v>
      </c>
      <c r="H74" s="1">
        <v>1</v>
      </c>
      <c r="I74" s="5" t="s">
        <v>14</v>
      </c>
      <c r="J74" s="4">
        <f>10^-6*0.05</f>
        <v>4.9999999999999998E-8</v>
      </c>
      <c r="K74">
        <v>167</v>
      </c>
      <c r="L74" s="5">
        <f t="shared" ref="L74:L137" si="4">K74/J74</f>
        <v>3340000000</v>
      </c>
      <c r="M74">
        <f>L75/L74</f>
        <v>5.089820359281437E-8</v>
      </c>
    </row>
    <row r="75" spans="2:13" x14ac:dyDescent="0.3">
      <c r="B75" s="6">
        <v>4212023</v>
      </c>
      <c r="C75" s="5" t="s">
        <v>9</v>
      </c>
      <c r="D75" s="5" t="s">
        <v>10</v>
      </c>
      <c r="E75" s="5" t="s">
        <v>13</v>
      </c>
      <c r="F75" s="5">
        <v>1</v>
      </c>
      <c r="G75" s="1">
        <v>1</v>
      </c>
      <c r="H75" s="1">
        <v>1</v>
      </c>
      <c r="I75" s="5" t="s">
        <v>14</v>
      </c>
      <c r="J75" s="4">
        <v>1</v>
      </c>
      <c r="K75">
        <v>170</v>
      </c>
      <c r="L75" s="5">
        <f t="shared" si="4"/>
        <v>170</v>
      </c>
    </row>
    <row r="76" spans="2:13" x14ac:dyDescent="0.3">
      <c r="B76" s="6">
        <v>4212023</v>
      </c>
      <c r="C76" s="5" t="s">
        <v>22</v>
      </c>
      <c r="D76" s="5" t="s">
        <v>10</v>
      </c>
      <c r="E76" s="5" t="s">
        <v>11</v>
      </c>
      <c r="F76" s="5">
        <v>1</v>
      </c>
      <c r="G76" s="1">
        <v>1</v>
      </c>
      <c r="H76" s="1">
        <v>1</v>
      </c>
      <c r="I76" s="5" t="s">
        <v>14</v>
      </c>
      <c r="J76" s="4">
        <f>10^-6*0.05</f>
        <v>4.9999999999999998E-8</v>
      </c>
      <c r="K76">
        <v>145</v>
      </c>
      <c r="L76" s="5">
        <f t="shared" si="4"/>
        <v>2900000000</v>
      </c>
      <c r="M76">
        <f t="shared" ref="M76" si="5">L77/L76</f>
        <v>3.4137931034482758E-7</v>
      </c>
    </row>
    <row r="77" spans="2:13" x14ac:dyDescent="0.3">
      <c r="B77" s="6">
        <v>4212023</v>
      </c>
      <c r="C77" s="5" t="s">
        <v>22</v>
      </c>
      <c r="D77" s="5" t="s">
        <v>10</v>
      </c>
      <c r="E77" s="5" t="s">
        <v>13</v>
      </c>
      <c r="F77" s="5">
        <v>1</v>
      </c>
      <c r="G77" s="1">
        <v>1</v>
      </c>
      <c r="H77" s="1">
        <v>1</v>
      </c>
      <c r="I77" s="5" t="s">
        <v>14</v>
      </c>
      <c r="J77" s="4">
        <v>0.5</v>
      </c>
      <c r="K77">
        <v>495</v>
      </c>
      <c r="L77" s="5">
        <f t="shared" si="4"/>
        <v>990</v>
      </c>
    </row>
    <row r="78" spans="2:13" x14ac:dyDescent="0.3">
      <c r="B78" s="6">
        <v>4212023</v>
      </c>
      <c r="C78" s="5" t="s">
        <v>15</v>
      </c>
      <c r="D78" s="5" t="s">
        <v>10</v>
      </c>
      <c r="E78" s="5" t="s">
        <v>11</v>
      </c>
      <c r="F78" s="5">
        <v>1</v>
      </c>
      <c r="G78" s="1">
        <v>1</v>
      </c>
      <c r="H78" s="1">
        <v>1</v>
      </c>
      <c r="I78" s="5" t="s">
        <v>14</v>
      </c>
      <c r="J78" s="4">
        <f>10^-6*0.05</f>
        <v>4.9999999999999998E-8</v>
      </c>
      <c r="K78">
        <v>81</v>
      </c>
      <c r="L78" s="5">
        <f t="shared" si="4"/>
        <v>1620000000</v>
      </c>
      <c r="M78">
        <f t="shared" ref="M78" si="6">L79/L78</f>
        <v>8.1481481481481485E-7</v>
      </c>
    </row>
    <row r="79" spans="2:13" x14ac:dyDescent="0.3">
      <c r="B79" s="6">
        <v>4212023</v>
      </c>
      <c r="C79" s="5" t="s">
        <v>15</v>
      </c>
      <c r="D79" s="5" t="s">
        <v>10</v>
      </c>
      <c r="E79" s="5" t="s">
        <v>13</v>
      </c>
      <c r="F79" s="5">
        <v>1</v>
      </c>
      <c r="G79" s="1">
        <v>1</v>
      </c>
      <c r="H79" s="1">
        <v>1</v>
      </c>
      <c r="I79" s="5" t="s">
        <v>14</v>
      </c>
      <c r="J79" s="4">
        <v>0.5</v>
      </c>
      <c r="K79">
        <v>660</v>
      </c>
      <c r="L79" s="5">
        <f t="shared" si="4"/>
        <v>1320</v>
      </c>
    </row>
    <row r="80" spans="2:13" x14ac:dyDescent="0.3">
      <c r="B80" s="6">
        <v>4212023</v>
      </c>
      <c r="C80" s="5" t="s">
        <v>23</v>
      </c>
      <c r="D80" s="5" t="s">
        <v>10</v>
      </c>
      <c r="E80" s="5" t="s">
        <v>11</v>
      </c>
      <c r="F80" s="5">
        <v>1</v>
      </c>
      <c r="G80" s="1">
        <v>1</v>
      </c>
      <c r="H80" s="1">
        <v>1</v>
      </c>
      <c r="I80" s="5" t="s">
        <v>14</v>
      </c>
      <c r="J80" s="4">
        <f>10^-6*0.05</f>
        <v>4.9999999999999998E-8</v>
      </c>
      <c r="K80">
        <v>123</v>
      </c>
      <c r="L80" s="5">
        <f t="shared" si="4"/>
        <v>2460000000</v>
      </c>
      <c r="M80">
        <f t="shared" ref="M80" si="7">L81/L80</f>
        <v>8.0487804878048782E-8</v>
      </c>
    </row>
    <row r="81" spans="2:13" x14ac:dyDescent="0.3">
      <c r="B81" s="6">
        <v>4212023</v>
      </c>
      <c r="C81" s="5" t="s">
        <v>23</v>
      </c>
      <c r="D81" s="5" t="s">
        <v>10</v>
      </c>
      <c r="E81" s="5" t="s">
        <v>13</v>
      </c>
      <c r="F81" s="5">
        <v>1</v>
      </c>
      <c r="G81" s="1">
        <v>1</v>
      </c>
      <c r="H81" s="1">
        <v>1</v>
      </c>
      <c r="I81" s="5" t="s">
        <v>14</v>
      </c>
      <c r="J81" s="4">
        <v>1</v>
      </c>
      <c r="K81">
        <v>198</v>
      </c>
      <c r="L81" s="5">
        <f t="shared" si="4"/>
        <v>198</v>
      </c>
    </row>
    <row r="82" spans="2:13" x14ac:dyDescent="0.3">
      <c r="B82" s="6">
        <v>4212023</v>
      </c>
      <c r="C82" s="5" t="s">
        <v>24</v>
      </c>
      <c r="D82" s="5" t="s">
        <v>10</v>
      </c>
      <c r="E82" s="5" t="s">
        <v>11</v>
      </c>
      <c r="F82" s="5">
        <v>1</v>
      </c>
      <c r="G82" s="1">
        <v>1</v>
      </c>
      <c r="H82" s="1">
        <v>1</v>
      </c>
      <c r="I82" s="5" t="s">
        <v>14</v>
      </c>
      <c r="J82" s="4">
        <f>10^-6*0.05</f>
        <v>4.9999999999999998E-8</v>
      </c>
      <c r="K82">
        <v>149</v>
      </c>
      <c r="L82" s="5">
        <f t="shared" si="4"/>
        <v>2980000000</v>
      </c>
      <c r="M82">
        <f t="shared" ref="M82" si="8">L83/L82</f>
        <v>4.1610738255033557E-8</v>
      </c>
    </row>
    <row r="83" spans="2:13" x14ac:dyDescent="0.3">
      <c r="B83" s="6">
        <v>4212023</v>
      </c>
      <c r="C83" s="5" t="s">
        <v>24</v>
      </c>
      <c r="D83" s="5" t="s">
        <v>10</v>
      </c>
      <c r="E83" s="5" t="s">
        <v>13</v>
      </c>
      <c r="F83" s="5">
        <v>1</v>
      </c>
      <c r="G83" s="1">
        <v>1</v>
      </c>
      <c r="H83" s="1">
        <v>1</v>
      </c>
      <c r="I83" s="5" t="s">
        <v>14</v>
      </c>
      <c r="J83" s="4">
        <v>1</v>
      </c>
      <c r="K83">
        <v>124</v>
      </c>
      <c r="L83" s="5">
        <f t="shared" si="4"/>
        <v>124</v>
      </c>
    </row>
    <row r="84" spans="2:13" x14ac:dyDescent="0.3">
      <c r="B84" s="6">
        <v>4212023</v>
      </c>
      <c r="C84" s="5" t="s">
        <v>25</v>
      </c>
      <c r="D84" s="5" t="s">
        <v>10</v>
      </c>
      <c r="E84" s="5" t="s">
        <v>11</v>
      </c>
      <c r="F84" s="5">
        <v>1</v>
      </c>
      <c r="G84" s="1">
        <v>1</v>
      </c>
      <c r="H84" s="1">
        <v>1</v>
      </c>
      <c r="I84" s="5" t="s">
        <v>14</v>
      </c>
      <c r="J84" s="4">
        <f>10^-6*0.05</f>
        <v>4.9999999999999998E-8</v>
      </c>
      <c r="K84">
        <v>142</v>
      </c>
      <c r="L84" s="5">
        <f t="shared" si="4"/>
        <v>2840000000</v>
      </c>
      <c r="M84">
        <f t="shared" ref="M84" si="9">L85/L84</f>
        <v>5.2112676056338028E-8</v>
      </c>
    </row>
    <row r="85" spans="2:13" x14ac:dyDescent="0.3">
      <c r="B85" s="6">
        <v>4212023</v>
      </c>
      <c r="C85" s="5" t="s">
        <v>25</v>
      </c>
      <c r="D85" s="5" t="s">
        <v>10</v>
      </c>
      <c r="E85" s="5" t="s">
        <v>13</v>
      </c>
      <c r="F85" s="5">
        <v>1</v>
      </c>
      <c r="G85" s="1">
        <v>1</v>
      </c>
      <c r="H85" s="1">
        <v>1</v>
      </c>
      <c r="I85" s="5" t="s">
        <v>14</v>
      </c>
      <c r="J85" s="4">
        <v>1</v>
      </c>
      <c r="K85">
        <v>148</v>
      </c>
      <c r="L85" s="5">
        <f t="shared" si="4"/>
        <v>148</v>
      </c>
    </row>
    <row r="86" spans="2:13" x14ac:dyDescent="0.3">
      <c r="B86" s="6">
        <v>4212023</v>
      </c>
      <c r="C86" s="5" t="s">
        <v>26</v>
      </c>
      <c r="D86" s="5" t="s">
        <v>10</v>
      </c>
      <c r="E86" s="5" t="s">
        <v>11</v>
      </c>
      <c r="F86" s="5">
        <v>1</v>
      </c>
      <c r="G86" s="1">
        <v>1</v>
      </c>
      <c r="H86" s="1">
        <v>1</v>
      </c>
      <c r="I86" s="5" t="s">
        <v>14</v>
      </c>
      <c r="J86" s="4">
        <f>10^-6*0.05</f>
        <v>4.9999999999999998E-8</v>
      </c>
      <c r="K86">
        <v>151</v>
      </c>
      <c r="L86" s="5">
        <f t="shared" si="4"/>
        <v>3020000000</v>
      </c>
      <c r="M86">
        <f t="shared" ref="M86" si="10">L87/L86</f>
        <v>1.0231788079470199E-7</v>
      </c>
    </row>
    <row r="87" spans="2:13" x14ac:dyDescent="0.3">
      <c r="B87" s="6">
        <v>4212023</v>
      </c>
      <c r="C87" s="5" t="s">
        <v>26</v>
      </c>
      <c r="D87" s="5" t="s">
        <v>10</v>
      </c>
      <c r="E87" s="5" t="s">
        <v>13</v>
      </c>
      <c r="F87" s="5">
        <v>1</v>
      </c>
      <c r="G87" s="1">
        <v>1</v>
      </c>
      <c r="H87" s="1">
        <v>1</v>
      </c>
      <c r="I87" s="5" t="s">
        <v>14</v>
      </c>
      <c r="J87" s="4">
        <v>1</v>
      </c>
      <c r="K87">
        <v>309</v>
      </c>
      <c r="L87" s="5">
        <f t="shared" si="4"/>
        <v>309</v>
      </c>
    </row>
    <row r="88" spans="2:13" x14ac:dyDescent="0.3">
      <c r="B88" s="6">
        <v>4212023</v>
      </c>
      <c r="C88" s="5" t="s">
        <v>27</v>
      </c>
      <c r="D88" s="5" t="s">
        <v>10</v>
      </c>
      <c r="E88" s="5" t="s">
        <v>11</v>
      </c>
      <c r="F88" s="5">
        <v>1</v>
      </c>
      <c r="G88" s="1">
        <v>1</v>
      </c>
      <c r="H88" s="1">
        <v>1</v>
      </c>
      <c r="I88" s="5" t="s">
        <v>14</v>
      </c>
      <c r="J88" s="4">
        <f>10^-6*0.05</f>
        <v>4.9999999999999998E-8</v>
      </c>
      <c r="K88">
        <v>143</v>
      </c>
      <c r="L88" s="5">
        <f t="shared" si="4"/>
        <v>2860000000</v>
      </c>
      <c r="M88">
        <f t="shared" ref="M88" si="11">L89/L88</f>
        <v>4.4405594405594405E-8</v>
      </c>
    </row>
    <row r="89" spans="2:13" x14ac:dyDescent="0.3">
      <c r="B89" s="6">
        <v>4212023</v>
      </c>
      <c r="C89" s="5" t="s">
        <v>27</v>
      </c>
      <c r="D89" s="5" t="s">
        <v>10</v>
      </c>
      <c r="E89" s="5" t="s">
        <v>13</v>
      </c>
      <c r="F89" s="5">
        <v>1</v>
      </c>
      <c r="G89" s="1">
        <v>1</v>
      </c>
      <c r="H89" s="1">
        <v>1</v>
      </c>
      <c r="I89" s="5" t="s">
        <v>14</v>
      </c>
      <c r="J89" s="4">
        <v>1</v>
      </c>
      <c r="K89">
        <v>127</v>
      </c>
      <c r="L89" s="5">
        <f t="shared" si="4"/>
        <v>127</v>
      </c>
    </row>
    <row r="90" spans="2:13" x14ac:dyDescent="0.3">
      <c r="B90" s="6">
        <v>4212023</v>
      </c>
      <c r="C90" s="5" t="s">
        <v>28</v>
      </c>
      <c r="D90" s="5" t="s">
        <v>10</v>
      </c>
      <c r="E90" s="5" t="s">
        <v>11</v>
      </c>
      <c r="F90" s="5">
        <v>1</v>
      </c>
      <c r="G90" s="1">
        <v>1</v>
      </c>
      <c r="H90" s="1">
        <v>1</v>
      </c>
      <c r="I90" s="5" t="s">
        <v>14</v>
      </c>
      <c r="J90" s="4">
        <f>10^-6*0.05</f>
        <v>4.9999999999999998E-8</v>
      </c>
      <c r="K90">
        <v>145</v>
      </c>
      <c r="L90" s="5">
        <f t="shared" si="4"/>
        <v>2900000000</v>
      </c>
      <c r="M90">
        <f t="shared" ref="M90" si="12">L91/L90</f>
        <v>1.6206896551724138E-7</v>
      </c>
    </row>
    <row r="91" spans="2:13" x14ac:dyDescent="0.3">
      <c r="B91" s="6">
        <v>4212023</v>
      </c>
      <c r="C91" s="5" t="s">
        <v>28</v>
      </c>
      <c r="D91" s="5" t="s">
        <v>10</v>
      </c>
      <c r="E91" s="5" t="s">
        <v>13</v>
      </c>
      <c r="F91" s="5">
        <v>1</v>
      </c>
      <c r="G91" s="1">
        <v>1</v>
      </c>
      <c r="H91" s="1">
        <v>1</v>
      </c>
      <c r="I91" s="5" t="s">
        <v>14</v>
      </c>
      <c r="J91" s="4">
        <v>1</v>
      </c>
      <c r="K91">
        <v>470</v>
      </c>
      <c r="L91" s="5">
        <f t="shared" si="4"/>
        <v>470</v>
      </c>
    </row>
    <row r="92" spans="2:13" x14ac:dyDescent="0.3">
      <c r="B92" s="6">
        <v>4212023</v>
      </c>
      <c r="C92" s="5" t="s">
        <v>29</v>
      </c>
      <c r="D92" s="5" t="s">
        <v>10</v>
      </c>
      <c r="E92" s="5" t="s">
        <v>11</v>
      </c>
      <c r="F92" s="5">
        <v>1</v>
      </c>
      <c r="G92" s="1">
        <v>1</v>
      </c>
      <c r="H92" s="1">
        <v>1</v>
      </c>
      <c r="I92" s="5" t="s">
        <v>14</v>
      </c>
      <c r="J92" s="4">
        <f>10^-6*0.05</f>
        <v>4.9999999999999998E-8</v>
      </c>
      <c r="K92">
        <v>233</v>
      </c>
      <c r="L92" s="5">
        <f t="shared" si="4"/>
        <v>4660000000</v>
      </c>
      <c r="M92">
        <f t="shared" ref="M92" si="13">L93/L92</f>
        <v>2.553648068669528E-8</v>
      </c>
    </row>
    <row r="93" spans="2:13" x14ac:dyDescent="0.3">
      <c r="B93" s="6">
        <v>4212023</v>
      </c>
      <c r="C93" s="5" t="s">
        <v>29</v>
      </c>
      <c r="D93" s="5" t="s">
        <v>10</v>
      </c>
      <c r="E93" s="5" t="s">
        <v>13</v>
      </c>
      <c r="F93" s="5">
        <v>1</v>
      </c>
      <c r="G93" s="1">
        <v>1</v>
      </c>
      <c r="H93" s="1">
        <v>1</v>
      </c>
      <c r="I93" s="5" t="s">
        <v>14</v>
      </c>
      <c r="J93" s="4">
        <v>1</v>
      </c>
      <c r="K93">
        <v>119</v>
      </c>
      <c r="L93" s="5">
        <f t="shared" si="4"/>
        <v>119</v>
      </c>
    </row>
    <row r="94" spans="2:13" x14ac:dyDescent="0.3">
      <c r="B94" s="6">
        <v>4212023</v>
      </c>
      <c r="C94" s="5" t="s">
        <v>30</v>
      </c>
      <c r="D94" s="5" t="s">
        <v>10</v>
      </c>
      <c r="E94" s="5" t="s">
        <v>11</v>
      </c>
      <c r="F94" s="5">
        <v>1</v>
      </c>
      <c r="G94" s="1">
        <v>1</v>
      </c>
      <c r="H94" s="1">
        <v>1</v>
      </c>
      <c r="I94" s="5" t="s">
        <v>14</v>
      </c>
      <c r="J94" s="4">
        <f>10^-6*0.05</f>
        <v>4.9999999999999998E-8</v>
      </c>
      <c r="K94">
        <v>141</v>
      </c>
      <c r="L94" s="5">
        <f t="shared" si="4"/>
        <v>2820000000</v>
      </c>
      <c r="M94">
        <f t="shared" ref="M94" si="14">L95/L94</f>
        <v>5.4964539007092198E-8</v>
      </c>
    </row>
    <row r="95" spans="2:13" x14ac:dyDescent="0.3">
      <c r="B95" s="6">
        <v>4212023</v>
      </c>
      <c r="C95" s="5" t="s">
        <v>30</v>
      </c>
      <c r="D95" s="5" t="s">
        <v>10</v>
      </c>
      <c r="E95" s="5" t="s">
        <v>13</v>
      </c>
      <c r="F95" s="5">
        <v>1</v>
      </c>
      <c r="G95" s="1">
        <v>1</v>
      </c>
      <c r="H95" s="1">
        <v>1</v>
      </c>
      <c r="I95" s="5" t="s">
        <v>14</v>
      </c>
      <c r="J95" s="4">
        <v>1</v>
      </c>
      <c r="K95">
        <v>155</v>
      </c>
      <c r="L95" s="5">
        <f t="shared" si="4"/>
        <v>155</v>
      </c>
    </row>
    <row r="96" spans="2:13" x14ac:dyDescent="0.3">
      <c r="B96" s="6">
        <v>4212023</v>
      </c>
      <c r="C96" s="5" t="s">
        <v>31</v>
      </c>
      <c r="D96" s="5" t="s">
        <v>10</v>
      </c>
      <c r="E96" s="5" t="s">
        <v>11</v>
      </c>
      <c r="F96" s="5">
        <v>1</v>
      </c>
      <c r="G96" s="1">
        <v>1</v>
      </c>
      <c r="H96" s="1">
        <v>1</v>
      </c>
      <c r="I96" s="5" t="s">
        <v>14</v>
      </c>
      <c r="J96" s="4">
        <f>10^-6*0.05</f>
        <v>4.9999999999999998E-8</v>
      </c>
      <c r="K96">
        <v>140</v>
      </c>
      <c r="L96" s="5">
        <f t="shared" si="4"/>
        <v>2800000000</v>
      </c>
      <c r="M96">
        <f t="shared" ref="M96" si="15">L97/L96</f>
        <v>5.0357142857142859E-8</v>
      </c>
    </row>
    <row r="97" spans="2:13" x14ac:dyDescent="0.3">
      <c r="B97" s="6">
        <v>4212023</v>
      </c>
      <c r="C97" s="5" t="s">
        <v>31</v>
      </c>
      <c r="D97" s="5" t="s">
        <v>10</v>
      </c>
      <c r="E97" s="5" t="s">
        <v>13</v>
      </c>
      <c r="F97" s="5">
        <v>1</v>
      </c>
      <c r="G97" s="1">
        <v>1</v>
      </c>
      <c r="H97" s="1">
        <v>1</v>
      </c>
      <c r="I97" s="5" t="s">
        <v>14</v>
      </c>
      <c r="J97" s="4">
        <v>1</v>
      </c>
      <c r="K97">
        <v>141</v>
      </c>
      <c r="L97" s="5">
        <f t="shared" si="4"/>
        <v>141</v>
      </c>
    </row>
    <row r="98" spans="2:13" x14ac:dyDescent="0.3">
      <c r="B98" s="6">
        <v>4212023</v>
      </c>
      <c r="C98" s="5" t="s">
        <v>20</v>
      </c>
      <c r="D98" s="5" t="s">
        <v>10</v>
      </c>
      <c r="E98" s="5" t="s">
        <v>11</v>
      </c>
      <c r="F98" s="5">
        <v>1</v>
      </c>
      <c r="G98" s="1">
        <v>1</v>
      </c>
      <c r="H98" s="1">
        <v>1</v>
      </c>
      <c r="I98" s="5" t="s">
        <v>14</v>
      </c>
      <c r="J98" s="4">
        <f>10^-6*0.05</f>
        <v>4.9999999999999998E-8</v>
      </c>
      <c r="K98">
        <v>148</v>
      </c>
      <c r="L98" s="5">
        <f t="shared" si="4"/>
        <v>2960000000</v>
      </c>
      <c r="M98">
        <f t="shared" ref="M98" si="16">L99/L98</f>
        <v>7.8040540540540537E-8</v>
      </c>
    </row>
    <row r="99" spans="2:13" x14ac:dyDescent="0.3">
      <c r="B99" s="6">
        <v>4212023</v>
      </c>
      <c r="C99" s="5" t="s">
        <v>20</v>
      </c>
      <c r="D99" s="5" t="s">
        <v>10</v>
      </c>
      <c r="E99" s="5" t="s">
        <v>13</v>
      </c>
      <c r="F99" s="5">
        <v>1</v>
      </c>
      <c r="G99" s="1">
        <v>1</v>
      </c>
      <c r="H99" s="1">
        <v>1</v>
      </c>
      <c r="I99" s="5" t="s">
        <v>14</v>
      </c>
      <c r="J99" s="4">
        <v>1</v>
      </c>
      <c r="K99">
        <v>231</v>
      </c>
      <c r="L99" s="5">
        <f t="shared" si="4"/>
        <v>231</v>
      </c>
    </row>
    <row r="100" spans="2:13" x14ac:dyDescent="0.3">
      <c r="B100" s="6">
        <v>4262023</v>
      </c>
      <c r="C100" s="5" t="s">
        <v>9</v>
      </c>
      <c r="D100" s="5" t="s">
        <v>10</v>
      </c>
      <c r="E100" s="5" t="s">
        <v>11</v>
      </c>
      <c r="F100" s="5">
        <v>1</v>
      </c>
      <c r="G100" s="1">
        <v>1</v>
      </c>
      <c r="H100" s="1">
        <v>1</v>
      </c>
      <c r="I100" s="5" t="s">
        <v>12</v>
      </c>
      <c r="J100">
        <f>10^-6*0.05</f>
        <v>4.9999999999999998E-8</v>
      </c>
      <c r="K100">
        <v>191</v>
      </c>
      <c r="L100" s="5">
        <f t="shared" si="4"/>
        <v>3820000000</v>
      </c>
      <c r="M100">
        <f>AVERAGE(L104,L102)/L100</f>
        <v>6.4790575916230372E-8</v>
      </c>
    </row>
    <row r="101" spans="2:13" x14ac:dyDescent="0.3">
      <c r="B101" s="6">
        <v>4262023</v>
      </c>
      <c r="C101" s="5" t="s">
        <v>9</v>
      </c>
      <c r="D101" s="5" t="s">
        <v>10</v>
      </c>
      <c r="E101" s="5" t="s">
        <v>11</v>
      </c>
      <c r="F101" s="5">
        <v>1</v>
      </c>
      <c r="G101" s="1">
        <v>2</v>
      </c>
      <c r="H101" s="1">
        <v>1</v>
      </c>
      <c r="I101" s="5" t="s">
        <v>14</v>
      </c>
      <c r="J101">
        <f>10^-6*0.05</f>
        <v>4.9999999999999998E-8</v>
      </c>
      <c r="K101">
        <v>202</v>
      </c>
      <c r="L101" s="5">
        <f t="shared" si="4"/>
        <v>4040000000</v>
      </c>
      <c r="M101">
        <f>AVERAGE(L105,L103)/L101</f>
        <v>5.3589108910891091E-8</v>
      </c>
    </row>
    <row r="102" spans="2:13" x14ac:dyDescent="0.3">
      <c r="B102" s="6">
        <v>4262023</v>
      </c>
      <c r="C102" s="5" t="s">
        <v>9</v>
      </c>
      <c r="D102" s="5" t="s">
        <v>10</v>
      </c>
      <c r="E102" s="5" t="s">
        <v>13</v>
      </c>
      <c r="F102" s="5">
        <v>1</v>
      </c>
      <c r="G102" s="1">
        <v>1</v>
      </c>
      <c r="H102" s="1">
        <v>1</v>
      </c>
      <c r="I102" s="5" t="s">
        <v>12</v>
      </c>
      <c r="J102">
        <v>1</v>
      </c>
      <c r="K102">
        <v>275</v>
      </c>
      <c r="L102" s="5">
        <f t="shared" si="4"/>
        <v>275</v>
      </c>
    </row>
    <row r="103" spans="2:13" x14ac:dyDescent="0.3">
      <c r="B103" s="6">
        <v>4262023</v>
      </c>
      <c r="C103" s="5" t="s">
        <v>9</v>
      </c>
      <c r="D103" s="5" t="s">
        <v>10</v>
      </c>
      <c r="E103" s="5" t="s">
        <v>13</v>
      </c>
      <c r="F103" s="5">
        <v>1</v>
      </c>
      <c r="G103" s="1">
        <v>2</v>
      </c>
      <c r="H103" s="1">
        <v>1</v>
      </c>
      <c r="I103" s="5" t="s">
        <v>14</v>
      </c>
      <c r="J103">
        <v>1</v>
      </c>
      <c r="K103">
        <v>213</v>
      </c>
      <c r="L103" s="5">
        <f t="shared" si="4"/>
        <v>213</v>
      </c>
    </row>
    <row r="104" spans="2:13" x14ac:dyDescent="0.3">
      <c r="B104" s="6">
        <v>4262023</v>
      </c>
      <c r="C104" s="5" t="s">
        <v>9</v>
      </c>
      <c r="D104" s="5" t="s">
        <v>10</v>
      </c>
      <c r="E104" s="5" t="s">
        <v>13</v>
      </c>
      <c r="F104" s="5">
        <v>1</v>
      </c>
      <c r="G104" s="1">
        <v>1</v>
      </c>
      <c r="H104" s="1">
        <v>1</v>
      </c>
      <c r="I104" s="5" t="s">
        <v>12</v>
      </c>
      <c r="J104">
        <v>0.5</v>
      </c>
      <c r="K104">
        <v>110</v>
      </c>
      <c r="L104" s="5">
        <f t="shared" si="4"/>
        <v>220</v>
      </c>
    </row>
    <row r="105" spans="2:13" x14ac:dyDescent="0.3">
      <c r="B105" s="6">
        <v>4262023</v>
      </c>
      <c r="C105" s="5" t="s">
        <v>9</v>
      </c>
      <c r="D105" s="5" t="s">
        <v>10</v>
      </c>
      <c r="E105" s="5" t="s">
        <v>13</v>
      </c>
      <c r="F105" s="5">
        <v>1</v>
      </c>
      <c r="G105" s="1">
        <v>2</v>
      </c>
      <c r="H105" s="1">
        <v>1</v>
      </c>
      <c r="I105" s="5" t="s">
        <v>14</v>
      </c>
      <c r="J105">
        <v>0.5</v>
      </c>
      <c r="K105">
        <v>110</v>
      </c>
      <c r="L105" s="5">
        <f t="shared" si="4"/>
        <v>220</v>
      </c>
    </row>
    <row r="106" spans="2:13" x14ac:dyDescent="0.3">
      <c r="B106" s="6">
        <v>4262023</v>
      </c>
      <c r="C106" s="5" t="s">
        <v>22</v>
      </c>
      <c r="D106" s="5" t="s">
        <v>10</v>
      </c>
      <c r="E106" s="5" t="s">
        <v>11</v>
      </c>
      <c r="F106" s="5">
        <v>1</v>
      </c>
      <c r="G106" s="1">
        <v>1</v>
      </c>
      <c r="H106" s="1">
        <v>1</v>
      </c>
      <c r="I106" s="5" t="s">
        <v>12</v>
      </c>
      <c r="J106">
        <f>10^-6*0.05</f>
        <v>4.9999999999999998E-8</v>
      </c>
      <c r="K106">
        <v>150</v>
      </c>
      <c r="L106" s="5">
        <f t="shared" si="4"/>
        <v>3000000000</v>
      </c>
      <c r="M106" s="7">
        <f>AVERAGE(L110, L108)/L106</f>
        <v>1.4700000000000001E-7</v>
      </c>
    </row>
    <row r="107" spans="2:13" x14ac:dyDescent="0.3">
      <c r="B107" s="6">
        <v>4262023</v>
      </c>
      <c r="C107" s="5" t="s">
        <v>22</v>
      </c>
      <c r="D107" s="5" t="s">
        <v>10</v>
      </c>
      <c r="E107" s="5" t="s">
        <v>11</v>
      </c>
      <c r="F107" s="5">
        <v>1</v>
      </c>
      <c r="G107" s="1">
        <v>2</v>
      </c>
      <c r="H107" s="1">
        <v>1</v>
      </c>
      <c r="I107" s="5" t="s">
        <v>14</v>
      </c>
      <c r="J107">
        <f>10^-6*0.05</f>
        <v>4.9999999999999998E-8</v>
      </c>
      <c r="K107">
        <v>59</v>
      </c>
      <c r="L107" s="5">
        <f t="shared" si="4"/>
        <v>1180000000</v>
      </c>
      <c r="M107">
        <f>L111/L107</f>
        <v>1.5593220338983052E-6</v>
      </c>
    </row>
    <row r="108" spans="2:13" x14ac:dyDescent="0.3">
      <c r="B108" s="6">
        <v>4262023</v>
      </c>
      <c r="C108" s="5" t="s">
        <v>22</v>
      </c>
      <c r="D108" s="5" t="s">
        <v>10</v>
      </c>
      <c r="E108" s="5" t="s">
        <v>13</v>
      </c>
      <c r="F108" s="5">
        <v>1</v>
      </c>
      <c r="G108" s="1">
        <v>1</v>
      </c>
      <c r="H108" s="1">
        <v>1</v>
      </c>
      <c r="I108" s="5" t="s">
        <v>12</v>
      </c>
      <c r="J108">
        <v>0.5</v>
      </c>
      <c r="K108">
        <v>211</v>
      </c>
      <c r="L108" s="5">
        <f t="shared" si="4"/>
        <v>422</v>
      </c>
    </row>
    <row r="109" spans="2:13" x14ac:dyDescent="0.3">
      <c r="B109" s="6">
        <v>4262023</v>
      </c>
      <c r="C109" s="5" t="s">
        <v>22</v>
      </c>
      <c r="D109" s="5" t="s">
        <v>10</v>
      </c>
      <c r="E109" s="5" t="s">
        <v>13</v>
      </c>
      <c r="F109" s="5">
        <v>1</v>
      </c>
      <c r="G109" s="1">
        <v>2</v>
      </c>
      <c r="H109" s="1">
        <v>1</v>
      </c>
      <c r="I109" s="5" t="s">
        <v>14</v>
      </c>
      <c r="J109">
        <v>0.5</v>
      </c>
      <c r="K109" s="5" t="s">
        <v>16</v>
      </c>
      <c r="L109" s="5" t="e">
        <f t="shared" si="4"/>
        <v>#VALUE!</v>
      </c>
    </row>
    <row r="110" spans="2:13" x14ac:dyDescent="0.3">
      <c r="B110" s="6">
        <v>4262023</v>
      </c>
      <c r="C110" s="5" t="s">
        <v>22</v>
      </c>
      <c r="D110" s="5" t="s">
        <v>10</v>
      </c>
      <c r="E110" s="5" t="s">
        <v>13</v>
      </c>
      <c r="F110" s="5">
        <v>1</v>
      </c>
      <c r="G110" s="1">
        <v>1</v>
      </c>
      <c r="H110" s="1">
        <v>1</v>
      </c>
      <c r="I110" s="5" t="s">
        <v>12</v>
      </c>
      <c r="J110">
        <v>0.1</v>
      </c>
      <c r="K110">
        <v>46</v>
      </c>
      <c r="L110" s="5">
        <f t="shared" si="4"/>
        <v>460</v>
      </c>
    </row>
    <row r="111" spans="2:13" x14ac:dyDescent="0.3">
      <c r="B111" s="6">
        <v>4262023</v>
      </c>
      <c r="C111" s="5" t="s">
        <v>22</v>
      </c>
      <c r="D111" s="5" t="s">
        <v>10</v>
      </c>
      <c r="E111" s="5" t="s">
        <v>13</v>
      </c>
      <c r="F111" s="5">
        <v>1</v>
      </c>
      <c r="G111" s="1">
        <v>2</v>
      </c>
      <c r="H111" s="1">
        <v>1</v>
      </c>
      <c r="I111" s="5" t="s">
        <v>14</v>
      </c>
      <c r="J111">
        <v>0.1</v>
      </c>
      <c r="K111">
        <v>184</v>
      </c>
      <c r="L111" s="5">
        <f t="shared" si="4"/>
        <v>1840</v>
      </c>
    </row>
    <row r="112" spans="2:13" x14ac:dyDescent="0.3">
      <c r="B112" s="6">
        <v>4262023</v>
      </c>
      <c r="C112" s="5" t="s">
        <v>15</v>
      </c>
      <c r="D112" s="5" t="s">
        <v>10</v>
      </c>
      <c r="E112" s="5" t="s">
        <v>11</v>
      </c>
      <c r="F112" s="5">
        <v>1</v>
      </c>
      <c r="G112" s="1">
        <v>1</v>
      </c>
      <c r="H112" s="1">
        <v>1</v>
      </c>
      <c r="I112" s="5" t="s">
        <v>12</v>
      </c>
      <c r="J112">
        <f>10^-6*0.05</f>
        <v>4.9999999999999998E-8</v>
      </c>
      <c r="K112">
        <v>210</v>
      </c>
      <c r="L112" s="5">
        <f t="shared" si="4"/>
        <v>4200000000</v>
      </c>
      <c r="M112">
        <f>AVERAGE(L114,L116)/L112</f>
        <v>2.8023809523809524E-7</v>
      </c>
    </row>
    <row r="113" spans="2:13" x14ac:dyDescent="0.3">
      <c r="B113" s="6">
        <v>4262023</v>
      </c>
      <c r="C113" s="5" t="s">
        <v>15</v>
      </c>
      <c r="D113" s="5" t="s">
        <v>10</v>
      </c>
      <c r="E113" s="5" t="s">
        <v>11</v>
      </c>
      <c r="F113" s="5">
        <v>1</v>
      </c>
      <c r="G113" s="1">
        <v>2</v>
      </c>
      <c r="H113" s="1">
        <v>1</v>
      </c>
      <c r="I113" s="5" t="s">
        <v>14</v>
      </c>
      <c r="J113">
        <f>10^-6*0.05</f>
        <v>4.9999999999999998E-8</v>
      </c>
      <c r="K113" t="s">
        <v>33</v>
      </c>
      <c r="L113" s="5" t="e">
        <f t="shared" si="4"/>
        <v>#VALUE!</v>
      </c>
      <c r="M113" s="7" t="e">
        <f>AVERAGE(L117, L115)/L113</f>
        <v>#VALUE!</v>
      </c>
    </row>
    <row r="114" spans="2:13" x14ac:dyDescent="0.3">
      <c r="B114" s="6">
        <v>4262023</v>
      </c>
      <c r="C114" s="5" t="s">
        <v>15</v>
      </c>
      <c r="D114" s="5" t="s">
        <v>10</v>
      </c>
      <c r="E114" s="5" t="s">
        <v>13</v>
      </c>
      <c r="F114" s="5">
        <v>1</v>
      </c>
      <c r="G114" s="1">
        <v>1</v>
      </c>
      <c r="H114" s="1">
        <v>1</v>
      </c>
      <c r="I114" s="5" t="s">
        <v>12</v>
      </c>
      <c r="J114">
        <v>0.5</v>
      </c>
      <c r="K114">
        <v>502</v>
      </c>
      <c r="L114" s="5">
        <f t="shared" si="4"/>
        <v>1004</v>
      </c>
    </row>
    <row r="115" spans="2:13" x14ac:dyDescent="0.3">
      <c r="B115" s="6">
        <v>4262023</v>
      </c>
      <c r="C115" s="5" t="s">
        <v>15</v>
      </c>
      <c r="D115" s="5" t="s">
        <v>10</v>
      </c>
      <c r="E115" s="5" t="s">
        <v>13</v>
      </c>
      <c r="F115" s="5">
        <v>1</v>
      </c>
      <c r="G115" s="1">
        <v>2</v>
      </c>
      <c r="H115" s="1">
        <v>1</v>
      </c>
      <c r="I115" s="5" t="s">
        <v>14</v>
      </c>
      <c r="J115">
        <v>0.5</v>
      </c>
      <c r="K115">
        <v>621</v>
      </c>
      <c r="L115" s="5">
        <f t="shared" si="4"/>
        <v>1242</v>
      </c>
    </row>
    <row r="116" spans="2:13" x14ac:dyDescent="0.3">
      <c r="B116" s="6">
        <v>4262023</v>
      </c>
      <c r="C116" s="5" t="s">
        <v>15</v>
      </c>
      <c r="D116" s="5" t="s">
        <v>10</v>
      </c>
      <c r="E116" s="5" t="s">
        <v>13</v>
      </c>
      <c r="F116" s="5">
        <v>1</v>
      </c>
      <c r="G116" s="1">
        <v>1</v>
      </c>
      <c r="H116" s="1">
        <v>1</v>
      </c>
      <c r="I116" s="5" t="s">
        <v>12</v>
      </c>
      <c r="J116">
        <v>0.1</v>
      </c>
      <c r="K116">
        <v>135</v>
      </c>
      <c r="L116" s="5">
        <f t="shared" si="4"/>
        <v>1350</v>
      </c>
    </row>
    <row r="117" spans="2:13" x14ac:dyDescent="0.3">
      <c r="B117" s="6">
        <v>4262023</v>
      </c>
      <c r="C117" s="5" t="s">
        <v>15</v>
      </c>
      <c r="D117" s="5" t="s">
        <v>10</v>
      </c>
      <c r="E117" s="5" t="s">
        <v>13</v>
      </c>
      <c r="F117" s="5">
        <v>1</v>
      </c>
      <c r="G117" s="1">
        <v>2</v>
      </c>
      <c r="H117" s="1">
        <v>1</v>
      </c>
      <c r="I117" s="5" t="s">
        <v>14</v>
      </c>
      <c r="J117">
        <v>0.1</v>
      </c>
      <c r="K117">
        <v>222</v>
      </c>
      <c r="L117" s="5">
        <f t="shared" si="4"/>
        <v>2220</v>
      </c>
    </row>
    <row r="118" spans="2:13" x14ac:dyDescent="0.3">
      <c r="B118" s="6">
        <v>4262023</v>
      </c>
      <c r="C118" s="5" t="s">
        <v>28</v>
      </c>
      <c r="D118" s="5" t="s">
        <v>10</v>
      </c>
      <c r="E118" s="5" t="s">
        <v>11</v>
      </c>
      <c r="F118" s="5">
        <v>1</v>
      </c>
      <c r="G118" s="1">
        <v>1</v>
      </c>
      <c r="H118" s="1">
        <v>1</v>
      </c>
      <c r="I118" s="5" t="s">
        <v>12</v>
      </c>
      <c r="J118">
        <f>10^-6*0.05</f>
        <v>4.9999999999999998E-8</v>
      </c>
      <c r="K118">
        <v>157</v>
      </c>
      <c r="L118" s="5">
        <f t="shared" si="4"/>
        <v>3140000000</v>
      </c>
      <c r="M118">
        <f>AVERAGE(L122, L120)/L118</f>
        <v>1.517515923566879E-7</v>
      </c>
    </row>
    <row r="119" spans="2:13" x14ac:dyDescent="0.3">
      <c r="B119" s="6">
        <v>4262023</v>
      </c>
      <c r="C119" s="5" t="s">
        <v>28</v>
      </c>
      <c r="D119" s="5" t="s">
        <v>10</v>
      </c>
      <c r="E119" s="5" t="s">
        <v>11</v>
      </c>
      <c r="F119" s="5">
        <v>1</v>
      </c>
      <c r="G119" s="1">
        <v>2</v>
      </c>
      <c r="H119" s="1">
        <v>1</v>
      </c>
      <c r="I119" s="5" t="s">
        <v>14</v>
      </c>
      <c r="J119">
        <f>10^-6*0.05</f>
        <v>4.9999999999999998E-8</v>
      </c>
      <c r="K119">
        <v>80</v>
      </c>
      <c r="L119" s="5">
        <f t="shared" si="4"/>
        <v>1600000000</v>
      </c>
      <c r="M119">
        <f>AVERAGE(L123, L121)/L119</f>
        <v>1.9562500000000001E-7</v>
      </c>
    </row>
    <row r="120" spans="2:13" x14ac:dyDescent="0.3">
      <c r="B120" s="6">
        <v>4262023</v>
      </c>
      <c r="C120" s="5" t="s">
        <v>28</v>
      </c>
      <c r="D120" s="5" t="s">
        <v>10</v>
      </c>
      <c r="E120" s="5" t="s">
        <v>13</v>
      </c>
      <c r="F120" s="5">
        <v>1</v>
      </c>
      <c r="G120" s="1">
        <v>1</v>
      </c>
      <c r="H120" s="1">
        <v>1</v>
      </c>
      <c r="I120" s="5" t="s">
        <v>12</v>
      </c>
      <c r="J120">
        <v>1</v>
      </c>
      <c r="K120">
        <v>449</v>
      </c>
      <c r="L120" s="5">
        <f t="shared" si="4"/>
        <v>449</v>
      </c>
    </row>
    <row r="121" spans="2:13" x14ac:dyDescent="0.3">
      <c r="B121" s="6">
        <v>4262023</v>
      </c>
      <c r="C121" s="5" t="s">
        <v>28</v>
      </c>
      <c r="D121" s="5" t="s">
        <v>10</v>
      </c>
      <c r="E121" s="5" t="s">
        <v>13</v>
      </c>
      <c r="F121" s="5">
        <v>1</v>
      </c>
      <c r="G121" s="1">
        <v>2</v>
      </c>
      <c r="H121" s="1">
        <v>1</v>
      </c>
      <c r="I121" s="5" t="s">
        <v>14</v>
      </c>
      <c r="J121">
        <v>1</v>
      </c>
      <c r="K121">
        <v>316</v>
      </c>
      <c r="L121" s="5">
        <f t="shared" si="4"/>
        <v>316</v>
      </c>
    </row>
    <row r="122" spans="2:13" x14ac:dyDescent="0.3">
      <c r="B122" s="6">
        <v>4262023</v>
      </c>
      <c r="C122" s="5" t="s">
        <v>28</v>
      </c>
      <c r="D122" s="5" t="s">
        <v>10</v>
      </c>
      <c r="E122" s="5" t="s">
        <v>13</v>
      </c>
      <c r="F122" s="5">
        <v>1</v>
      </c>
      <c r="G122" s="1">
        <v>1</v>
      </c>
      <c r="H122" s="1">
        <v>1</v>
      </c>
      <c r="I122" s="5" t="s">
        <v>12</v>
      </c>
      <c r="J122">
        <v>0.5</v>
      </c>
      <c r="K122">
        <v>252</v>
      </c>
      <c r="L122" s="5">
        <f t="shared" si="4"/>
        <v>504</v>
      </c>
    </row>
    <row r="123" spans="2:13" x14ac:dyDescent="0.3">
      <c r="B123" s="6">
        <v>4262023</v>
      </c>
      <c r="C123" s="5" t="s">
        <v>28</v>
      </c>
      <c r="D123" s="5" t="s">
        <v>10</v>
      </c>
      <c r="E123" s="5" t="s">
        <v>13</v>
      </c>
      <c r="F123" s="5">
        <v>1</v>
      </c>
      <c r="G123" s="1">
        <v>2</v>
      </c>
      <c r="H123" s="1">
        <v>1</v>
      </c>
      <c r="I123" s="5" t="s">
        <v>14</v>
      </c>
      <c r="J123">
        <v>0.5</v>
      </c>
      <c r="K123">
        <v>155</v>
      </c>
      <c r="L123" s="5">
        <f t="shared" si="4"/>
        <v>310</v>
      </c>
    </row>
    <row r="124" spans="2:13" x14ac:dyDescent="0.3">
      <c r="B124" s="6">
        <v>4262023</v>
      </c>
      <c r="C124" s="5" t="s">
        <v>26</v>
      </c>
      <c r="D124" s="5" t="s">
        <v>10</v>
      </c>
      <c r="E124" s="5" t="s">
        <v>11</v>
      </c>
      <c r="F124" s="5">
        <v>1</v>
      </c>
      <c r="G124" s="1">
        <v>1</v>
      </c>
      <c r="H124" s="1">
        <v>1</v>
      </c>
      <c r="I124" s="5" t="s">
        <v>12</v>
      </c>
      <c r="J124">
        <f>10^-6*0.05</f>
        <v>4.9999999999999998E-8</v>
      </c>
      <c r="K124">
        <v>181</v>
      </c>
      <c r="L124" s="5">
        <f t="shared" si="4"/>
        <v>3620000000</v>
      </c>
      <c r="M124">
        <f>AVERAGE(L126, L128)/L124</f>
        <v>7.9143646408839785E-8</v>
      </c>
    </row>
    <row r="125" spans="2:13" x14ac:dyDescent="0.3">
      <c r="B125" s="6">
        <v>4262023</v>
      </c>
      <c r="C125" s="5" t="s">
        <v>26</v>
      </c>
      <c r="D125" s="5" t="s">
        <v>10</v>
      </c>
      <c r="E125" s="5" t="s">
        <v>11</v>
      </c>
      <c r="F125" s="5">
        <v>1</v>
      </c>
      <c r="G125" s="1">
        <v>2</v>
      </c>
      <c r="H125" s="1">
        <v>1</v>
      </c>
      <c r="I125" s="5" t="s">
        <v>14</v>
      </c>
      <c r="J125">
        <f>10^-6*0.05</f>
        <v>4.9999999999999998E-8</v>
      </c>
      <c r="K125">
        <v>141</v>
      </c>
      <c r="L125" s="5">
        <f t="shared" si="4"/>
        <v>2820000000</v>
      </c>
      <c r="M125">
        <f>AVERAGE(L129, L127)/L125</f>
        <v>6.4007092198581556E-8</v>
      </c>
    </row>
    <row r="126" spans="2:13" x14ac:dyDescent="0.3">
      <c r="B126" s="6">
        <v>4262023</v>
      </c>
      <c r="C126" s="5" t="s">
        <v>26</v>
      </c>
      <c r="D126" s="5" t="s">
        <v>10</v>
      </c>
      <c r="E126" s="5" t="s">
        <v>13</v>
      </c>
      <c r="F126" s="5">
        <v>1</v>
      </c>
      <c r="G126" s="1">
        <v>1</v>
      </c>
      <c r="H126" s="1">
        <v>1</v>
      </c>
      <c r="I126" s="5" t="s">
        <v>12</v>
      </c>
      <c r="J126">
        <v>1</v>
      </c>
      <c r="K126">
        <v>285</v>
      </c>
      <c r="L126" s="5">
        <f t="shared" si="4"/>
        <v>285</v>
      </c>
    </row>
    <row r="127" spans="2:13" x14ac:dyDescent="0.3">
      <c r="B127" s="6">
        <v>4262023</v>
      </c>
      <c r="C127" s="5" t="s">
        <v>26</v>
      </c>
      <c r="D127" s="5" t="s">
        <v>10</v>
      </c>
      <c r="E127" s="5" t="s">
        <v>13</v>
      </c>
      <c r="F127" s="5">
        <v>1</v>
      </c>
      <c r="G127" s="1">
        <v>2</v>
      </c>
      <c r="H127" s="1">
        <v>1</v>
      </c>
      <c r="I127" s="5" t="s">
        <v>14</v>
      </c>
      <c r="J127">
        <v>1</v>
      </c>
      <c r="K127">
        <v>181</v>
      </c>
      <c r="L127" s="5">
        <f t="shared" si="4"/>
        <v>181</v>
      </c>
    </row>
    <row r="128" spans="2:13" x14ac:dyDescent="0.3">
      <c r="B128" s="6">
        <v>4262023</v>
      </c>
      <c r="C128" s="5" t="s">
        <v>26</v>
      </c>
      <c r="D128" s="5" t="s">
        <v>10</v>
      </c>
      <c r="E128" s="5" t="s">
        <v>13</v>
      </c>
      <c r="F128" s="5">
        <v>1</v>
      </c>
      <c r="G128" s="1">
        <v>1</v>
      </c>
      <c r="H128" s="1">
        <v>1</v>
      </c>
      <c r="I128" s="5" t="s">
        <v>12</v>
      </c>
      <c r="J128">
        <v>0.5</v>
      </c>
      <c r="K128">
        <v>144</v>
      </c>
      <c r="L128" s="5">
        <f t="shared" si="4"/>
        <v>288</v>
      </c>
    </row>
    <row r="129" spans="2:13" x14ac:dyDescent="0.3">
      <c r="B129" s="6">
        <v>4262023</v>
      </c>
      <c r="C129" s="5" t="s">
        <v>26</v>
      </c>
      <c r="D129" s="5" t="s">
        <v>10</v>
      </c>
      <c r="E129" s="5" t="s">
        <v>13</v>
      </c>
      <c r="F129" s="5">
        <v>1</v>
      </c>
      <c r="G129" s="1">
        <v>2</v>
      </c>
      <c r="H129" s="1">
        <v>1</v>
      </c>
      <c r="I129" s="5" t="s">
        <v>14</v>
      </c>
      <c r="J129">
        <v>0.5</v>
      </c>
      <c r="K129">
        <v>90</v>
      </c>
      <c r="L129" s="5">
        <f t="shared" si="4"/>
        <v>180</v>
      </c>
    </row>
    <row r="130" spans="2:13" x14ac:dyDescent="0.3">
      <c r="B130" s="6">
        <v>4262023</v>
      </c>
      <c r="C130" s="5" t="s">
        <v>23</v>
      </c>
      <c r="D130" s="5" t="s">
        <v>10</v>
      </c>
      <c r="E130" s="5" t="s">
        <v>11</v>
      </c>
      <c r="F130" s="5">
        <v>1</v>
      </c>
      <c r="G130" s="1">
        <v>1</v>
      </c>
      <c r="H130" s="1">
        <v>1</v>
      </c>
      <c r="I130" s="5" t="s">
        <v>12</v>
      </c>
      <c r="J130">
        <f>10^-6*0.05</f>
        <v>4.9999999999999998E-8</v>
      </c>
      <c r="K130" s="5" t="s">
        <v>33</v>
      </c>
      <c r="L130" s="5" t="e">
        <f t="shared" si="4"/>
        <v>#VALUE!</v>
      </c>
    </row>
    <row r="131" spans="2:13" x14ac:dyDescent="0.3">
      <c r="B131" s="6">
        <v>4262023</v>
      </c>
      <c r="C131" s="5" t="s">
        <v>23</v>
      </c>
      <c r="D131" s="5" t="s">
        <v>10</v>
      </c>
      <c r="E131" s="5" t="s">
        <v>11</v>
      </c>
      <c r="F131" s="5">
        <v>1</v>
      </c>
      <c r="G131" s="1">
        <v>2</v>
      </c>
      <c r="H131" s="1">
        <v>1</v>
      </c>
      <c r="I131" s="5" t="s">
        <v>14</v>
      </c>
      <c r="J131">
        <f>10^-6*0.05</f>
        <v>4.9999999999999998E-8</v>
      </c>
      <c r="K131">
        <v>105</v>
      </c>
      <c r="L131" s="5">
        <f t="shared" si="4"/>
        <v>2100000000</v>
      </c>
      <c r="M131">
        <f>AVERAGE(L135, L133)/L131</f>
        <v>4.6904761904761904E-8</v>
      </c>
    </row>
    <row r="132" spans="2:13" x14ac:dyDescent="0.3">
      <c r="B132" s="6">
        <v>4262023</v>
      </c>
      <c r="C132" s="5" t="s">
        <v>23</v>
      </c>
      <c r="D132" s="5" t="s">
        <v>10</v>
      </c>
      <c r="E132" s="5" t="s">
        <v>13</v>
      </c>
      <c r="F132" s="5">
        <v>1</v>
      </c>
      <c r="G132" s="1">
        <v>1</v>
      </c>
      <c r="H132" s="1">
        <v>1</v>
      </c>
      <c r="I132" s="5" t="s">
        <v>12</v>
      </c>
      <c r="J132">
        <v>1</v>
      </c>
      <c r="K132">
        <v>141</v>
      </c>
      <c r="L132" s="5">
        <f t="shared" si="4"/>
        <v>141</v>
      </c>
    </row>
    <row r="133" spans="2:13" x14ac:dyDescent="0.3">
      <c r="B133" s="6">
        <v>4262023</v>
      </c>
      <c r="C133" s="5" t="s">
        <v>23</v>
      </c>
      <c r="D133" s="5" t="s">
        <v>10</v>
      </c>
      <c r="E133" s="5" t="s">
        <v>13</v>
      </c>
      <c r="F133" s="5">
        <v>1</v>
      </c>
      <c r="G133" s="1">
        <v>2</v>
      </c>
      <c r="H133" s="1">
        <v>1</v>
      </c>
      <c r="I133" s="5" t="s">
        <v>14</v>
      </c>
      <c r="J133">
        <v>1</v>
      </c>
      <c r="K133">
        <v>97</v>
      </c>
      <c r="L133" s="5">
        <f t="shared" si="4"/>
        <v>97</v>
      </c>
    </row>
    <row r="134" spans="2:13" x14ac:dyDescent="0.3">
      <c r="B134" s="6">
        <v>4262023</v>
      </c>
      <c r="C134" s="5" t="s">
        <v>23</v>
      </c>
      <c r="D134" s="5" t="s">
        <v>10</v>
      </c>
      <c r="E134" s="5" t="s">
        <v>13</v>
      </c>
      <c r="F134" s="5">
        <v>1</v>
      </c>
      <c r="G134" s="1">
        <v>1</v>
      </c>
      <c r="H134" s="1">
        <v>1</v>
      </c>
      <c r="I134" s="5" t="s">
        <v>12</v>
      </c>
      <c r="J134">
        <v>0.5</v>
      </c>
      <c r="K134">
        <v>84</v>
      </c>
      <c r="L134" s="5">
        <f t="shared" si="4"/>
        <v>168</v>
      </c>
    </row>
    <row r="135" spans="2:13" x14ac:dyDescent="0.3">
      <c r="B135" s="6">
        <v>4262023</v>
      </c>
      <c r="C135" s="5" t="s">
        <v>23</v>
      </c>
      <c r="D135" s="5" t="s">
        <v>10</v>
      </c>
      <c r="E135" s="5" t="s">
        <v>13</v>
      </c>
      <c r="F135" s="5">
        <v>1</v>
      </c>
      <c r="G135" s="1">
        <v>2</v>
      </c>
      <c r="H135" s="1">
        <v>1</v>
      </c>
      <c r="I135" s="5" t="s">
        <v>14</v>
      </c>
      <c r="J135">
        <v>0.5</v>
      </c>
      <c r="K135">
        <v>50</v>
      </c>
      <c r="L135" s="5">
        <f t="shared" si="4"/>
        <v>100</v>
      </c>
    </row>
    <row r="136" spans="2:13" x14ac:dyDescent="0.3">
      <c r="B136" s="6">
        <v>622023</v>
      </c>
      <c r="C136" t="s">
        <v>9</v>
      </c>
      <c r="D136" s="5" t="s">
        <v>10</v>
      </c>
      <c r="E136" s="5" t="s">
        <v>11</v>
      </c>
      <c r="F136" s="5">
        <v>1</v>
      </c>
      <c r="G136" s="5">
        <v>1</v>
      </c>
      <c r="H136">
        <v>1</v>
      </c>
      <c r="I136" s="5" t="s">
        <v>14</v>
      </c>
      <c r="J136">
        <f>10^-6*0.05</f>
        <v>4.9999999999999998E-8</v>
      </c>
      <c r="K136" s="5">
        <v>198</v>
      </c>
      <c r="L136" s="5">
        <f t="shared" si="4"/>
        <v>3960000000</v>
      </c>
      <c r="M136">
        <f>AVERAGE(L138,L139)/AVERAGE(L136,L137)</f>
        <v>4.5583596214511044E-8</v>
      </c>
    </row>
    <row r="137" spans="2:13" x14ac:dyDescent="0.3">
      <c r="B137" s="6">
        <v>622023</v>
      </c>
      <c r="C137" t="s">
        <v>9</v>
      </c>
      <c r="D137" s="5" t="s">
        <v>10</v>
      </c>
      <c r="E137" s="5" t="s">
        <v>11</v>
      </c>
      <c r="F137" s="5">
        <v>1</v>
      </c>
      <c r="G137" s="5">
        <v>1</v>
      </c>
      <c r="H137">
        <v>2</v>
      </c>
      <c r="I137" s="5" t="s">
        <v>14</v>
      </c>
      <c r="J137">
        <f>10^-6*0.05</f>
        <v>4.9999999999999998E-8</v>
      </c>
      <c r="K137">
        <f>317-K136</f>
        <v>119</v>
      </c>
      <c r="L137" s="5">
        <f t="shared" si="4"/>
        <v>2380000000</v>
      </c>
    </row>
    <row r="138" spans="2:13" x14ac:dyDescent="0.3">
      <c r="B138" s="6">
        <v>622023</v>
      </c>
      <c r="C138" t="s">
        <v>9</v>
      </c>
      <c r="D138" s="5" t="s">
        <v>10</v>
      </c>
      <c r="E138" s="5" t="s">
        <v>13</v>
      </c>
      <c r="F138" s="5">
        <v>1</v>
      </c>
      <c r="G138" s="5">
        <v>1</v>
      </c>
      <c r="H138">
        <v>1</v>
      </c>
      <c r="I138" s="5" t="s">
        <v>14</v>
      </c>
      <c r="J138">
        <v>1</v>
      </c>
      <c r="K138" s="5">
        <v>134</v>
      </c>
      <c r="L138" s="5">
        <f>K138/J138</f>
        <v>134</v>
      </c>
    </row>
    <row r="139" spans="2:13" x14ac:dyDescent="0.3">
      <c r="B139" s="6">
        <v>622023</v>
      </c>
      <c r="C139" t="s">
        <v>9</v>
      </c>
      <c r="D139" s="5" t="s">
        <v>10</v>
      </c>
      <c r="E139" s="5" t="s">
        <v>13</v>
      </c>
      <c r="F139" s="5">
        <v>1</v>
      </c>
      <c r="G139" s="5">
        <v>1</v>
      </c>
      <c r="H139">
        <v>2</v>
      </c>
      <c r="I139" s="5" t="s">
        <v>14</v>
      </c>
      <c r="J139">
        <v>1</v>
      </c>
      <c r="K139">
        <f>289-K138</f>
        <v>155</v>
      </c>
      <c r="L139" s="5">
        <f t="shared" ref="L139:L202" si="17">K139/J139</f>
        <v>155</v>
      </c>
    </row>
    <row r="140" spans="2:13" x14ac:dyDescent="0.3">
      <c r="B140" s="6">
        <v>622023</v>
      </c>
      <c r="C140" t="s">
        <v>22</v>
      </c>
      <c r="D140" s="5" t="s">
        <v>10</v>
      </c>
      <c r="E140" s="5" t="s">
        <v>11</v>
      </c>
      <c r="F140" s="5">
        <v>1</v>
      </c>
      <c r="G140" s="5">
        <v>1</v>
      </c>
      <c r="H140">
        <v>1</v>
      </c>
      <c r="I140" s="5" t="s">
        <v>14</v>
      </c>
      <c r="J140">
        <f>10^-6*0.05</f>
        <v>4.9999999999999998E-8</v>
      </c>
      <c r="K140" s="5">
        <v>162</v>
      </c>
      <c r="L140" s="5">
        <f t="shared" si="17"/>
        <v>3240000000</v>
      </c>
      <c r="M140">
        <f t="shared" ref="M140:M176" si="18">AVERAGE(L142,L143)/AVERAGE(L140,L141)</f>
        <v>3.6526946107784433E-7</v>
      </c>
    </row>
    <row r="141" spans="2:13" x14ac:dyDescent="0.3">
      <c r="B141" s="6">
        <v>622023</v>
      </c>
      <c r="C141" t="s">
        <v>22</v>
      </c>
      <c r="D141" s="5" t="s">
        <v>10</v>
      </c>
      <c r="E141" s="5" t="s">
        <v>11</v>
      </c>
      <c r="F141" s="5">
        <v>1</v>
      </c>
      <c r="G141" s="5">
        <v>1</v>
      </c>
      <c r="H141">
        <v>2</v>
      </c>
      <c r="I141" s="5" t="s">
        <v>14</v>
      </c>
      <c r="J141">
        <f>10^-6*0.05</f>
        <v>4.9999999999999998E-8</v>
      </c>
      <c r="K141">
        <f>334-K140</f>
        <v>172</v>
      </c>
      <c r="L141" s="5">
        <f t="shared" si="17"/>
        <v>3440000000</v>
      </c>
    </row>
    <row r="142" spans="2:13" x14ac:dyDescent="0.3">
      <c r="B142" s="6">
        <v>622023</v>
      </c>
      <c r="C142" t="s">
        <v>22</v>
      </c>
      <c r="D142" s="5" t="s">
        <v>10</v>
      </c>
      <c r="E142" s="5" t="s">
        <v>13</v>
      </c>
      <c r="F142" s="5">
        <v>1</v>
      </c>
      <c r="G142" s="5">
        <v>1</v>
      </c>
      <c r="H142">
        <v>1</v>
      </c>
      <c r="I142" s="5" t="s">
        <v>14</v>
      </c>
      <c r="J142">
        <v>0.1</v>
      </c>
      <c r="K142" s="5">
        <v>112</v>
      </c>
      <c r="L142" s="5">
        <f t="shared" si="17"/>
        <v>1120</v>
      </c>
    </row>
    <row r="143" spans="2:13" x14ac:dyDescent="0.3">
      <c r="B143" s="6">
        <v>622023</v>
      </c>
      <c r="C143" t="s">
        <v>22</v>
      </c>
      <c r="D143" s="5" t="s">
        <v>10</v>
      </c>
      <c r="E143" s="5" t="s">
        <v>13</v>
      </c>
      <c r="F143" s="5">
        <v>1</v>
      </c>
      <c r="G143" s="5">
        <v>1</v>
      </c>
      <c r="H143">
        <v>2</v>
      </c>
      <c r="I143" s="5" t="s">
        <v>14</v>
      </c>
      <c r="J143">
        <v>0.1</v>
      </c>
      <c r="K143">
        <f>244-K142</f>
        <v>132</v>
      </c>
      <c r="L143" s="5">
        <f t="shared" si="17"/>
        <v>1320</v>
      </c>
    </row>
    <row r="144" spans="2:13" x14ac:dyDescent="0.3">
      <c r="B144" s="6">
        <v>622023</v>
      </c>
      <c r="C144" t="s">
        <v>15</v>
      </c>
      <c r="D144" s="5" t="s">
        <v>10</v>
      </c>
      <c r="E144" s="5" t="s">
        <v>11</v>
      </c>
      <c r="F144" s="5">
        <v>1</v>
      </c>
      <c r="G144" s="5">
        <v>1</v>
      </c>
      <c r="H144">
        <v>1</v>
      </c>
      <c r="I144" s="5" t="s">
        <v>14</v>
      </c>
      <c r="J144">
        <f>10^-4*0.005</f>
        <v>5.0000000000000008E-7</v>
      </c>
      <c r="K144" s="5">
        <v>584</v>
      </c>
      <c r="L144" s="5">
        <f t="shared" si="17"/>
        <v>1167999999.9999998</v>
      </c>
      <c r="M144">
        <f t="shared" si="18"/>
        <v>8.1908462867012103E-6</v>
      </c>
    </row>
    <row r="145" spans="2:13" x14ac:dyDescent="0.3">
      <c r="B145" s="6">
        <v>622023</v>
      </c>
      <c r="C145" t="s">
        <v>15</v>
      </c>
      <c r="D145" s="5" t="s">
        <v>10</v>
      </c>
      <c r="E145" s="5" t="s">
        <v>11</v>
      </c>
      <c r="F145" s="5">
        <v>1</v>
      </c>
      <c r="G145" s="5">
        <v>1</v>
      </c>
      <c r="H145">
        <v>2</v>
      </c>
      <c r="I145" s="5" t="s">
        <v>14</v>
      </c>
      <c r="J145">
        <f>10^-4*0.005</f>
        <v>5.0000000000000008E-7</v>
      </c>
      <c r="K145">
        <f>1158-K144</f>
        <v>574</v>
      </c>
      <c r="L145" s="5">
        <f t="shared" si="17"/>
        <v>1147999999.9999998</v>
      </c>
    </row>
    <row r="146" spans="2:13" x14ac:dyDescent="0.3">
      <c r="B146" s="6">
        <v>622023</v>
      </c>
      <c r="C146" t="s">
        <v>15</v>
      </c>
      <c r="D146" s="5" t="s">
        <v>10</v>
      </c>
      <c r="E146" s="5" t="s">
        <v>13</v>
      </c>
      <c r="F146" s="5">
        <v>1</v>
      </c>
      <c r="G146" s="5">
        <v>1</v>
      </c>
      <c r="H146">
        <v>1</v>
      </c>
      <c r="I146" s="5" t="s">
        <v>14</v>
      </c>
      <c r="J146">
        <v>0.1</v>
      </c>
      <c r="K146" s="5">
        <v>939</v>
      </c>
      <c r="L146" s="5">
        <f t="shared" si="17"/>
        <v>9390</v>
      </c>
    </row>
    <row r="147" spans="2:13" x14ac:dyDescent="0.3">
      <c r="B147" s="6">
        <v>622023</v>
      </c>
      <c r="C147" t="s">
        <v>15</v>
      </c>
      <c r="D147" s="5" t="s">
        <v>10</v>
      </c>
      <c r="E147" s="5" t="s">
        <v>13</v>
      </c>
      <c r="F147" s="5">
        <v>1</v>
      </c>
      <c r="G147" s="5">
        <v>1</v>
      </c>
      <c r="H147">
        <v>2</v>
      </c>
      <c r="I147" s="5" t="s">
        <v>14</v>
      </c>
      <c r="J147">
        <v>0.1</v>
      </c>
      <c r="K147">
        <f>1897-K146</f>
        <v>958</v>
      </c>
      <c r="L147" s="5">
        <f t="shared" si="17"/>
        <v>9580</v>
      </c>
    </row>
    <row r="148" spans="2:13" x14ac:dyDescent="0.3">
      <c r="B148" s="6">
        <v>622023</v>
      </c>
      <c r="C148" t="s">
        <v>28</v>
      </c>
      <c r="D148" s="5" t="s">
        <v>10</v>
      </c>
      <c r="E148" s="5" t="s">
        <v>11</v>
      </c>
      <c r="F148" s="5">
        <v>1</v>
      </c>
      <c r="G148" s="5">
        <v>1</v>
      </c>
      <c r="H148">
        <v>1</v>
      </c>
      <c r="I148" s="5" t="s">
        <v>14</v>
      </c>
      <c r="J148">
        <f>10^-6*0.05</f>
        <v>4.9999999999999998E-8</v>
      </c>
      <c r="K148" s="5">
        <v>164</v>
      </c>
      <c r="L148" s="5">
        <f t="shared" si="17"/>
        <v>3280000000</v>
      </c>
      <c r="M148">
        <f t="shared" si="18"/>
        <v>9.0746268656716413E-8</v>
      </c>
    </row>
    <row r="149" spans="2:13" x14ac:dyDescent="0.3">
      <c r="B149" s="6">
        <v>622023</v>
      </c>
      <c r="C149" t="s">
        <v>28</v>
      </c>
      <c r="D149" s="5" t="s">
        <v>10</v>
      </c>
      <c r="E149" s="5" t="s">
        <v>11</v>
      </c>
      <c r="F149" s="5">
        <v>1</v>
      </c>
      <c r="G149" s="5">
        <v>1</v>
      </c>
      <c r="H149">
        <v>2</v>
      </c>
      <c r="I149" s="5" t="s">
        <v>14</v>
      </c>
      <c r="J149">
        <f>10^-6*0.05</f>
        <v>4.9999999999999998E-8</v>
      </c>
      <c r="K149">
        <f>335-K148</f>
        <v>171</v>
      </c>
      <c r="L149" s="5">
        <f t="shared" si="17"/>
        <v>3420000000</v>
      </c>
    </row>
    <row r="150" spans="2:13" x14ac:dyDescent="0.3">
      <c r="B150" s="6">
        <v>622023</v>
      </c>
      <c r="C150" t="s">
        <v>28</v>
      </c>
      <c r="D150" s="5" t="s">
        <v>10</v>
      </c>
      <c r="E150" s="5" t="s">
        <v>13</v>
      </c>
      <c r="F150" s="5">
        <v>1</v>
      </c>
      <c r="G150" s="5">
        <v>1</v>
      </c>
      <c r="H150">
        <v>1</v>
      </c>
      <c r="I150" s="5" t="s">
        <v>14</v>
      </c>
      <c r="J150">
        <v>1</v>
      </c>
      <c r="K150" s="5">
        <v>201</v>
      </c>
      <c r="L150" s="5">
        <f t="shared" si="17"/>
        <v>201</v>
      </c>
    </row>
    <row r="151" spans="2:13" x14ac:dyDescent="0.3">
      <c r="B151" s="6">
        <v>622023</v>
      </c>
      <c r="C151" t="s">
        <v>28</v>
      </c>
      <c r="D151" s="5" t="s">
        <v>10</v>
      </c>
      <c r="E151" s="5" t="s">
        <v>13</v>
      </c>
      <c r="F151" s="5">
        <v>1</v>
      </c>
      <c r="G151" s="5">
        <v>1</v>
      </c>
      <c r="H151">
        <v>2</v>
      </c>
      <c r="I151" s="5" t="s">
        <v>14</v>
      </c>
      <c r="J151">
        <v>1</v>
      </c>
      <c r="K151" s="5">
        <v>407</v>
      </c>
      <c r="L151" s="5">
        <f t="shared" si="17"/>
        <v>407</v>
      </c>
    </row>
    <row r="152" spans="2:13" x14ac:dyDescent="0.3">
      <c r="B152" s="6">
        <v>622023</v>
      </c>
      <c r="C152" t="s">
        <v>26</v>
      </c>
      <c r="D152" s="5" t="s">
        <v>10</v>
      </c>
      <c r="E152" s="5" t="s">
        <v>11</v>
      </c>
      <c r="F152" s="5">
        <v>1</v>
      </c>
      <c r="G152" s="5">
        <v>1</v>
      </c>
      <c r="H152">
        <v>1</v>
      </c>
      <c r="I152" s="5" t="s">
        <v>14</v>
      </c>
      <c r="J152">
        <f>10^-6*0.05</f>
        <v>4.9999999999999998E-8</v>
      </c>
      <c r="K152" s="5">
        <v>174</v>
      </c>
      <c r="L152" s="5">
        <f t="shared" si="17"/>
        <v>3480000000</v>
      </c>
      <c r="M152">
        <f t="shared" si="18"/>
        <v>3.0842391304347827E-8</v>
      </c>
    </row>
    <row r="153" spans="2:13" x14ac:dyDescent="0.3">
      <c r="B153" s="6">
        <v>622023</v>
      </c>
      <c r="C153" t="s">
        <v>26</v>
      </c>
      <c r="D153" s="5" t="s">
        <v>10</v>
      </c>
      <c r="E153" s="5" t="s">
        <v>11</v>
      </c>
      <c r="F153" s="5">
        <v>1</v>
      </c>
      <c r="G153" s="5">
        <v>1</v>
      </c>
      <c r="H153">
        <v>2</v>
      </c>
      <c r="I153" s="5" t="s">
        <v>14</v>
      </c>
      <c r="J153">
        <f>10^-6*0.05</f>
        <v>4.9999999999999998E-8</v>
      </c>
      <c r="K153">
        <f>368-K152</f>
        <v>194</v>
      </c>
      <c r="L153" s="5">
        <f t="shared" si="17"/>
        <v>3880000000</v>
      </c>
    </row>
    <row r="154" spans="2:13" x14ac:dyDescent="0.3">
      <c r="B154" s="6">
        <v>622023</v>
      </c>
      <c r="C154" t="s">
        <v>26</v>
      </c>
      <c r="D154" s="5" t="s">
        <v>10</v>
      </c>
      <c r="E154" s="5" t="s">
        <v>13</v>
      </c>
      <c r="F154" s="5">
        <v>1</v>
      </c>
      <c r="G154" s="5">
        <v>1</v>
      </c>
      <c r="H154">
        <v>1</v>
      </c>
      <c r="I154" s="5" t="s">
        <v>14</v>
      </c>
      <c r="J154">
        <v>1</v>
      </c>
      <c r="K154" s="5">
        <v>101</v>
      </c>
      <c r="L154" s="5">
        <f t="shared" si="17"/>
        <v>101</v>
      </c>
    </row>
    <row r="155" spans="2:13" x14ac:dyDescent="0.3">
      <c r="B155" s="6">
        <v>622023</v>
      </c>
      <c r="C155" t="s">
        <v>26</v>
      </c>
      <c r="D155" s="5" t="s">
        <v>10</v>
      </c>
      <c r="E155" s="5" t="s">
        <v>13</v>
      </c>
      <c r="F155" s="5">
        <v>1</v>
      </c>
      <c r="G155" s="5">
        <v>1</v>
      </c>
      <c r="H155">
        <v>2</v>
      </c>
      <c r="I155" s="5" t="s">
        <v>14</v>
      </c>
      <c r="J155">
        <v>1</v>
      </c>
      <c r="K155">
        <f>227-K154</f>
        <v>126</v>
      </c>
      <c r="L155" s="5">
        <f t="shared" si="17"/>
        <v>126</v>
      </c>
    </row>
    <row r="156" spans="2:13" x14ac:dyDescent="0.3">
      <c r="B156" s="6">
        <v>622023</v>
      </c>
      <c r="C156" t="s">
        <v>23</v>
      </c>
      <c r="D156" s="5" t="s">
        <v>10</v>
      </c>
      <c r="E156" s="5" t="s">
        <v>11</v>
      </c>
      <c r="F156" s="5">
        <v>1</v>
      </c>
      <c r="G156" s="5">
        <v>1</v>
      </c>
      <c r="H156">
        <v>1</v>
      </c>
      <c r="I156" s="5" t="s">
        <v>14</v>
      </c>
      <c r="J156">
        <f>10^-6*0.05</f>
        <v>4.9999999999999998E-8</v>
      </c>
      <c r="K156" s="5">
        <v>181</v>
      </c>
      <c r="L156" s="5">
        <f t="shared" si="17"/>
        <v>3620000000</v>
      </c>
      <c r="M156">
        <f t="shared" si="18"/>
        <v>3.9947780678851178E-8</v>
      </c>
    </row>
    <row r="157" spans="2:13" x14ac:dyDescent="0.3">
      <c r="B157" s="6">
        <v>622023</v>
      </c>
      <c r="C157" t="s">
        <v>23</v>
      </c>
      <c r="D157" s="5" t="s">
        <v>10</v>
      </c>
      <c r="E157" s="5" t="s">
        <v>11</v>
      </c>
      <c r="F157" s="5">
        <v>1</v>
      </c>
      <c r="G157" s="5">
        <v>1</v>
      </c>
      <c r="H157">
        <v>2</v>
      </c>
      <c r="I157" s="5" t="s">
        <v>14</v>
      </c>
      <c r="J157">
        <f>10^-6*0.05</f>
        <v>4.9999999999999998E-8</v>
      </c>
      <c r="K157">
        <f>383-K156</f>
        <v>202</v>
      </c>
      <c r="L157" s="5">
        <f t="shared" si="17"/>
        <v>4040000000</v>
      </c>
    </row>
    <row r="158" spans="2:13" x14ac:dyDescent="0.3">
      <c r="B158" s="6">
        <v>622023</v>
      </c>
      <c r="C158" t="s">
        <v>23</v>
      </c>
      <c r="D158" s="5" t="s">
        <v>10</v>
      </c>
      <c r="E158" s="5" t="s">
        <v>13</v>
      </c>
      <c r="F158" s="5">
        <v>1</v>
      </c>
      <c r="G158" s="5">
        <v>1</v>
      </c>
      <c r="H158">
        <v>1</v>
      </c>
      <c r="I158" s="5" t="s">
        <v>14</v>
      </c>
      <c r="J158">
        <v>1</v>
      </c>
      <c r="K158" s="5">
        <v>147</v>
      </c>
      <c r="L158" s="5">
        <f t="shared" si="17"/>
        <v>147</v>
      </c>
    </row>
    <row r="159" spans="2:13" x14ac:dyDescent="0.3">
      <c r="B159" s="6">
        <v>622023</v>
      </c>
      <c r="C159" t="s">
        <v>23</v>
      </c>
      <c r="D159" s="5" t="s">
        <v>10</v>
      </c>
      <c r="E159" s="5" t="s">
        <v>13</v>
      </c>
      <c r="F159" s="5">
        <v>1</v>
      </c>
      <c r="G159" s="5">
        <v>1</v>
      </c>
      <c r="H159">
        <v>2</v>
      </c>
      <c r="I159" s="5" t="s">
        <v>14</v>
      </c>
      <c r="J159">
        <v>1</v>
      </c>
      <c r="K159">
        <f>306-K158</f>
        <v>159</v>
      </c>
      <c r="L159" s="5">
        <f t="shared" si="17"/>
        <v>159</v>
      </c>
    </row>
    <row r="160" spans="2:13" x14ac:dyDescent="0.3">
      <c r="B160" s="6">
        <v>622023</v>
      </c>
      <c r="C160" t="s">
        <v>9</v>
      </c>
      <c r="D160" s="5" t="s">
        <v>10</v>
      </c>
      <c r="E160" s="5" t="s">
        <v>11</v>
      </c>
      <c r="F160" s="5">
        <v>1</v>
      </c>
      <c r="G160" s="5">
        <v>2</v>
      </c>
      <c r="H160">
        <v>1</v>
      </c>
      <c r="I160" s="5" t="s">
        <v>14</v>
      </c>
      <c r="J160">
        <f>10^-6*0.05</f>
        <v>4.9999999999999998E-8</v>
      </c>
      <c r="K160" s="5">
        <v>169</v>
      </c>
      <c r="L160" s="5">
        <f t="shared" si="17"/>
        <v>3380000000</v>
      </c>
      <c r="M160">
        <f t="shared" si="18"/>
        <v>7.7327327327327329E-8</v>
      </c>
    </row>
    <row r="161" spans="2:13" x14ac:dyDescent="0.3">
      <c r="B161" s="6">
        <v>622023</v>
      </c>
      <c r="C161" t="s">
        <v>9</v>
      </c>
      <c r="D161" s="5" t="s">
        <v>10</v>
      </c>
      <c r="E161" s="5" t="s">
        <v>11</v>
      </c>
      <c r="F161" s="5">
        <v>1</v>
      </c>
      <c r="G161" s="5">
        <v>2</v>
      </c>
      <c r="H161">
        <v>2</v>
      </c>
      <c r="I161" s="5" t="s">
        <v>14</v>
      </c>
      <c r="J161">
        <f>10^-6*0.05</f>
        <v>4.9999999999999998E-8</v>
      </c>
      <c r="K161">
        <f>333-K160</f>
        <v>164</v>
      </c>
      <c r="L161" s="5">
        <f t="shared" si="17"/>
        <v>3280000000</v>
      </c>
    </row>
    <row r="162" spans="2:13" x14ac:dyDescent="0.3">
      <c r="B162" s="6">
        <v>622023</v>
      </c>
      <c r="C162" t="s">
        <v>9</v>
      </c>
      <c r="D162" s="5" t="s">
        <v>10</v>
      </c>
      <c r="E162" s="5" t="s">
        <v>13</v>
      </c>
      <c r="F162" s="5">
        <v>1</v>
      </c>
      <c r="G162" s="5">
        <v>2</v>
      </c>
      <c r="H162">
        <v>1</v>
      </c>
      <c r="I162" s="5" t="s">
        <v>14</v>
      </c>
      <c r="J162">
        <v>1</v>
      </c>
      <c r="K162" s="5">
        <v>266</v>
      </c>
      <c r="L162" s="5">
        <f t="shared" si="17"/>
        <v>266</v>
      </c>
    </row>
    <row r="163" spans="2:13" x14ac:dyDescent="0.3">
      <c r="B163" s="6">
        <v>622023</v>
      </c>
      <c r="C163" t="s">
        <v>9</v>
      </c>
      <c r="D163" s="5" t="s">
        <v>10</v>
      </c>
      <c r="E163" s="5" t="s">
        <v>13</v>
      </c>
      <c r="F163" s="5">
        <v>1</v>
      </c>
      <c r="G163" s="5">
        <v>2</v>
      </c>
      <c r="H163">
        <v>2</v>
      </c>
      <c r="I163" s="5" t="s">
        <v>14</v>
      </c>
      <c r="J163">
        <v>1</v>
      </c>
      <c r="K163">
        <f>515-K162</f>
        <v>249</v>
      </c>
      <c r="L163" s="5">
        <f t="shared" si="17"/>
        <v>249</v>
      </c>
    </row>
    <row r="164" spans="2:13" x14ac:dyDescent="0.3">
      <c r="B164" s="6">
        <v>622023</v>
      </c>
      <c r="C164" t="s">
        <v>22</v>
      </c>
      <c r="D164" s="5" t="s">
        <v>10</v>
      </c>
      <c r="E164" s="5" t="s">
        <v>11</v>
      </c>
      <c r="F164" s="5">
        <v>1</v>
      </c>
      <c r="G164" s="5">
        <v>2</v>
      </c>
      <c r="H164">
        <v>1</v>
      </c>
      <c r="I164" s="5" t="s">
        <v>14</v>
      </c>
      <c r="J164">
        <f>10^-6*0.05</f>
        <v>4.9999999999999998E-8</v>
      </c>
      <c r="K164" s="5">
        <v>202</v>
      </c>
      <c r="L164" s="5">
        <f t="shared" si="17"/>
        <v>4040000000</v>
      </c>
      <c r="M164">
        <f t="shared" si="18"/>
        <v>4.6575342465753424E-7</v>
      </c>
    </row>
    <row r="165" spans="2:13" x14ac:dyDescent="0.3">
      <c r="B165" s="6">
        <v>622023</v>
      </c>
      <c r="C165" t="s">
        <v>22</v>
      </c>
      <c r="D165" s="5" t="s">
        <v>10</v>
      </c>
      <c r="E165" s="5" t="s">
        <v>11</v>
      </c>
      <c r="F165" s="5">
        <v>1</v>
      </c>
      <c r="G165" s="5">
        <v>2</v>
      </c>
      <c r="H165">
        <v>2</v>
      </c>
      <c r="I165" s="5" t="s">
        <v>14</v>
      </c>
      <c r="J165">
        <f>10^-6*0.05</f>
        <v>4.9999999999999998E-8</v>
      </c>
      <c r="K165">
        <f>292-K164</f>
        <v>90</v>
      </c>
      <c r="L165" s="5">
        <f t="shared" si="17"/>
        <v>1800000000</v>
      </c>
    </row>
    <row r="166" spans="2:13" x14ac:dyDescent="0.3">
      <c r="B166" s="6">
        <v>622023</v>
      </c>
      <c r="C166" t="s">
        <v>22</v>
      </c>
      <c r="D166" s="5" t="s">
        <v>10</v>
      </c>
      <c r="E166" s="5" t="s">
        <v>13</v>
      </c>
      <c r="F166" s="5">
        <v>1</v>
      </c>
      <c r="G166" s="5">
        <v>2</v>
      </c>
      <c r="H166">
        <v>1</v>
      </c>
      <c r="I166" s="5" t="s">
        <v>14</v>
      </c>
      <c r="J166">
        <v>0.1</v>
      </c>
      <c r="K166" s="5">
        <v>132</v>
      </c>
      <c r="L166" s="5">
        <f t="shared" si="17"/>
        <v>1320</v>
      </c>
    </row>
    <row r="167" spans="2:13" x14ac:dyDescent="0.3">
      <c r="B167" s="6">
        <v>622023</v>
      </c>
      <c r="C167" t="s">
        <v>22</v>
      </c>
      <c r="D167" s="5" t="s">
        <v>10</v>
      </c>
      <c r="E167" s="5" t="s">
        <v>13</v>
      </c>
      <c r="F167" s="5">
        <v>1</v>
      </c>
      <c r="G167" s="5">
        <v>2</v>
      </c>
      <c r="H167">
        <v>2</v>
      </c>
      <c r="I167" s="5" t="s">
        <v>14</v>
      </c>
      <c r="J167">
        <v>0.1</v>
      </c>
      <c r="K167">
        <f>272-K166</f>
        <v>140</v>
      </c>
      <c r="L167" s="5">
        <f t="shared" si="17"/>
        <v>1400</v>
      </c>
    </row>
    <row r="168" spans="2:13" x14ac:dyDescent="0.3">
      <c r="B168" s="6">
        <v>622023</v>
      </c>
      <c r="C168" t="s">
        <v>15</v>
      </c>
      <c r="D168" s="5" t="s">
        <v>10</v>
      </c>
      <c r="E168" s="5" t="s">
        <v>11</v>
      </c>
      <c r="F168" s="5">
        <v>1</v>
      </c>
      <c r="G168" s="5">
        <v>2</v>
      </c>
      <c r="H168">
        <v>1</v>
      </c>
      <c r="I168" s="5" t="s">
        <v>14</v>
      </c>
      <c r="J168">
        <f>10^-4*0.005</f>
        <v>5.0000000000000008E-7</v>
      </c>
      <c r="K168" s="5">
        <v>607</v>
      </c>
      <c r="L168" s="5">
        <f t="shared" si="17"/>
        <v>1213999999.9999998</v>
      </c>
    </row>
    <row r="169" spans="2:13" x14ac:dyDescent="0.3">
      <c r="B169" s="6">
        <v>622023</v>
      </c>
      <c r="C169" t="s">
        <v>15</v>
      </c>
      <c r="D169" s="5" t="s">
        <v>10</v>
      </c>
      <c r="E169" s="5" t="s">
        <v>11</v>
      </c>
      <c r="F169" s="5">
        <v>1</v>
      </c>
      <c r="G169" s="5">
        <v>2</v>
      </c>
      <c r="H169">
        <v>2</v>
      </c>
      <c r="I169" s="5" t="s">
        <v>14</v>
      </c>
      <c r="J169">
        <f>10^-4*0.005</f>
        <v>5.0000000000000008E-7</v>
      </c>
      <c r="K169">
        <f>1149-K168</f>
        <v>542</v>
      </c>
      <c r="L169" s="5">
        <f t="shared" si="17"/>
        <v>1083999999.9999998</v>
      </c>
    </row>
    <row r="170" spans="2:13" x14ac:dyDescent="0.3">
      <c r="B170" s="6">
        <v>622023</v>
      </c>
      <c r="C170" t="s">
        <v>15</v>
      </c>
      <c r="D170" s="5" t="s">
        <v>10</v>
      </c>
      <c r="E170" s="5" t="s">
        <v>13</v>
      </c>
      <c r="F170" s="5">
        <v>1</v>
      </c>
      <c r="G170" s="5">
        <v>2</v>
      </c>
      <c r="H170">
        <v>1</v>
      </c>
      <c r="I170" s="5" t="s">
        <v>14</v>
      </c>
      <c r="J170">
        <v>0.1</v>
      </c>
      <c r="K170" t="s">
        <v>16</v>
      </c>
      <c r="L170" s="5" t="e">
        <f t="shared" si="17"/>
        <v>#VALUE!</v>
      </c>
    </row>
    <row r="171" spans="2:13" x14ac:dyDescent="0.3">
      <c r="B171" s="6">
        <v>622023</v>
      </c>
      <c r="C171" t="s">
        <v>15</v>
      </c>
      <c r="D171" s="5" t="s">
        <v>10</v>
      </c>
      <c r="E171" s="5" t="s">
        <v>13</v>
      </c>
      <c r="F171" s="5">
        <v>1</v>
      </c>
      <c r="G171" s="5">
        <v>2</v>
      </c>
      <c r="H171">
        <v>2</v>
      </c>
      <c r="I171" s="5" t="s">
        <v>14</v>
      </c>
      <c r="J171">
        <v>0.1</v>
      </c>
      <c r="K171" t="s">
        <v>16</v>
      </c>
      <c r="L171" s="5" t="e">
        <f t="shared" si="17"/>
        <v>#VALUE!</v>
      </c>
    </row>
    <row r="172" spans="2:13" x14ac:dyDescent="0.3">
      <c r="B172" s="6">
        <v>622023</v>
      </c>
      <c r="C172" t="s">
        <v>28</v>
      </c>
      <c r="D172" s="5" t="s">
        <v>10</v>
      </c>
      <c r="E172" s="5" t="s">
        <v>11</v>
      </c>
      <c r="F172" s="5">
        <v>1</v>
      </c>
      <c r="G172" s="5">
        <v>2</v>
      </c>
      <c r="H172">
        <v>1</v>
      </c>
      <c r="I172" s="5" t="s">
        <v>14</v>
      </c>
      <c r="J172">
        <f>10^-6*0.05</f>
        <v>4.9999999999999998E-8</v>
      </c>
      <c r="K172" s="5">
        <v>152</v>
      </c>
      <c r="L172" s="5">
        <f t="shared" si="17"/>
        <v>3040000000</v>
      </c>
      <c r="M172">
        <f t="shared" si="18"/>
        <v>5.763888888888889E-8</v>
      </c>
    </row>
    <row r="173" spans="2:13" x14ac:dyDescent="0.3">
      <c r="B173" s="6">
        <v>622023</v>
      </c>
      <c r="C173" t="s">
        <v>28</v>
      </c>
      <c r="D173" s="5" t="s">
        <v>10</v>
      </c>
      <c r="E173" s="5" t="s">
        <v>11</v>
      </c>
      <c r="F173" s="5">
        <v>1</v>
      </c>
      <c r="G173" s="5">
        <v>2</v>
      </c>
      <c r="H173">
        <v>2</v>
      </c>
      <c r="I173" s="5" t="s">
        <v>14</v>
      </c>
      <c r="J173">
        <f>10^-6*0.05</f>
        <v>4.9999999999999998E-8</v>
      </c>
      <c r="K173">
        <f>288-K172</f>
        <v>136</v>
      </c>
      <c r="L173" s="5">
        <f t="shared" si="17"/>
        <v>2720000000</v>
      </c>
    </row>
    <row r="174" spans="2:13" x14ac:dyDescent="0.3">
      <c r="B174" s="6">
        <v>622023</v>
      </c>
      <c r="C174" t="s">
        <v>28</v>
      </c>
      <c r="D174" s="5" t="s">
        <v>10</v>
      </c>
      <c r="E174" s="5" t="s">
        <v>13</v>
      </c>
      <c r="F174" s="5">
        <v>1</v>
      </c>
      <c r="G174" s="5">
        <v>2</v>
      </c>
      <c r="H174">
        <v>1</v>
      </c>
      <c r="I174" s="5" t="s">
        <v>14</v>
      </c>
      <c r="J174">
        <v>1</v>
      </c>
      <c r="K174" s="5">
        <v>175</v>
      </c>
      <c r="L174" s="5">
        <f t="shared" si="17"/>
        <v>175</v>
      </c>
    </row>
    <row r="175" spans="2:13" x14ac:dyDescent="0.3">
      <c r="B175" s="6">
        <v>622023</v>
      </c>
      <c r="C175" t="s">
        <v>28</v>
      </c>
      <c r="D175" s="5" t="s">
        <v>10</v>
      </c>
      <c r="E175" s="5" t="s">
        <v>13</v>
      </c>
      <c r="F175" s="5">
        <v>1</v>
      </c>
      <c r="G175" s="5">
        <v>2</v>
      </c>
      <c r="H175">
        <v>2</v>
      </c>
      <c r="I175" s="5" t="s">
        <v>14</v>
      </c>
      <c r="J175">
        <v>1</v>
      </c>
      <c r="K175">
        <f>332-K174</f>
        <v>157</v>
      </c>
      <c r="L175" s="5">
        <f t="shared" si="17"/>
        <v>157</v>
      </c>
    </row>
    <row r="176" spans="2:13" x14ac:dyDescent="0.3">
      <c r="B176" s="6">
        <v>622023</v>
      </c>
      <c r="C176" t="s">
        <v>23</v>
      </c>
      <c r="D176" s="5" t="s">
        <v>10</v>
      </c>
      <c r="E176" s="5" t="s">
        <v>11</v>
      </c>
      <c r="F176" s="5">
        <v>1</v>
      </c>
      <c r="G176" s="5">
        <v>2</v>
      </c>
      <c r="H176">
        <v>1</v>
      </c>
      <c r="I176" s="5" t="s">
        <v>14</v>
      </c>
      <c r="J176">
        <f>10^-6*0.05</f>
        <v>4.9999999999999998E-8</v>
      </c>
      <c r="K176" s="5">
        <v>175</v>
      </c>
      <c r="L176" s="5">
        <f t="shared" si="17"/>
        <v>3500000000</v>
      </c>
      <c r="M176">
        <f t="shared" si="18"/>
        <v>3.5090361445783135E-8</v>
      </c>
    </row>
    <row r="177" spans="2:13" x14ac:dyDescent="0.3">
      <c r="B177" s="6">
        <v>622023</v>
      </c>
      <c r="C177" t="s">
        <v>23</v>
      </c>
      <c r="D177" s="5" t="s">
        <v>10</v>
      </c>
      <c r="E177" s="5" t="s">
        <v>11</v>
      </c>
      <c r="F177" s="5">
        <v>1</v>
      </c>
      <c r="G177" s="5">
        <v>2</v>
      </c>
      <c r="H177">
        <v>2</v>
      </c>
      <c r="I177" s="5" t="s">
        <v>14</v>
      </c>
      <c r="J177">
        <f>10^-6*0.05</f>
        <v>4.9999999999999998E-8</v>
      </c>
      <c r="K177">
        <f>332-K176</f>
        <v>157</v>
      </c>
      <c r="L177" s="5">
        <f t="shared" si="17"/>
        <v>3140000000</v>
      </c>
    </row>
    <row r="178" spans="2:13" x14ac:dyDescent="0.3">
      <c r="B178" s="6">
        <v>622023</v>
      </c>
      <c r="C178" t="s">
        <v>23</v>
      </c>
      <c r="D178" s="5" t="s">
        <v>10</v>
      </c>
      <c r="E178" s="5" t="s">
        <v>13</v>
      </c>
      <c r="F178" s="5">
        <v>1</v>
      </c>
      <c r="G178" s="5">
        <v>2</v>
      </c>
      <c r="H178">
        <v>1</v>
      </c>
      <c r="I178" s="5" t="s">
        <v>14</v>
      </c>
      <c r="J178">
        <v>1</v>
      </c>
      <c r="K178" s="5">
        <v>114</v>
      </c>
      <c r="L178" s="5">
        <f t="shared" si="17"/>
        <v>114</v>
      </c>
    </row>
    <row r="179" spans="2:13" x14ac:dyDescent="0.3">
      <c r="B179" s="6">
        <v>622023</v>
      </c>
      <c r="C179" t="s">
        <v>23</v>
      </c>
      <c r="D179" s="5" t="s">
        <v>10</v>
      </c>
      <c r="E179" s="5" t="s">
        <v>13</v>
      </c>
      <c r="F179" s="5">
        <v>1</v>
      </c>
      <c r="G179" s="5">
        <v>2</v>
      </c>
      <c r="H179">
        <v>2</v>
      </c>
      <c r="I179" s="5" t="s">
        <v>14</v>
      </c>
      <c r="J179">
        <v>1</v>
      </c>
      <c r="K179">
        <f>233-K178</f>
        <v>119</v>
      </c>
      <c r="L179" s="5">
        <f t="shared" si="17"/>
        <v>119</v>
      </c>
    </row>
    <row r="180" spans="2:13" x14ac:dyDescent="0.3">
      <c r="B180" s="9">
        <v>6162023</v>
      </c>
      <c r="C180" t="s">
        <v>22</v>
      </c>
      <c r="D180" s="5" t="s">
        <v>10</v>
      </c>
      <c r="E180" s="5" t="s">
        <v>11</v>
      </c>
      <c r="F180" s="8">
        <v>1</v>
      </c>
      <c r="G180" s="8">
        <v>1</v>
      </c>
      <c r="H180">
        <v>1</v>
      </c>
      <c r="I180" s="8" t="s">
        <v>14</v>
      </c>
      <c r="J180">
        <f>10^-6*0.05</f>
        <v>4.9999999999999998E-8</v>
      </c>
      <c r="K180" s="8">
        <v>141</v>
      </c>
      <c r="L180" s="5">
        <f t="shared" si="17"/>
        <v>2820000000</v>
      </c>
      <c r="M180">
        <f>AVERAGE(L182,L183)/AVERAGE(L180,L181)</f>
        <v>2.4019933554817274E-7</v>
      </c>
    </row>
    <row r="181" spans="2:13" x14ac:dyDescent="0.3">
      <c r="B181" s="9">
        <v>6162023</v>
      </c>
      <c r="C181" t="s">
        <v>22</v>
      </c>
      <c r="D181" s="5" t="s">
        <v>10</v>
      </c>
      <c r="E181" s="5" t="s">
        <v>11</v>
      </c>
      <c r="F181" s="8">
        <v>1</v>
      </c>
      <c r="G181" s="8">
        <v>1</v>
      </c>
      <c r="H181">
        <v>2</v>
      </c>
      <c r="I181" s="8" t="s">
        <v>14</v>
      </c>
      <c r="J181">
        <f>10^-6*0.05</f>
        <v>4.9999999999999998E-8</v>
      </c>
      <c r="K181" s="8">
        <v>160</v>
      </c>
      <c r="L181" s="5">
        <f t="shared" si="17"/>
        <v>3200000000</v>
      </c>
    </row>
    <row r="182" spans="2:13" x14ac:dyDescent="0.3">
      <c r="B182" s="9">
        <v>6162023</v>
      </c>
      <c r="C182" t="s">
        <v>22</v>
      </c>
      <c r="D182" s="5" t="s">
        <v>10</v>
      </c>
      <c r="E182" s="8" t="s">
        <v>13</v>
      </c>
      <c r="F182" s="8">
        <v>1</v>
      </c>
      <c r="G182" s="8">
        <v>1</v>
      </c>
      <c r="H182">
        <v>1</v>
      </c>
      <c r="I182" s="8" t="s">
        <v>14</v>
      </c>
      <c r="J182">
        <v>0.5</v>
      </c>
      <c r="K182" s="8">
        <v>370</v>
      </c>
      <c r="L182" s="5">
        <f t="shared" si="17"/>
        <v>740</v>
      </c>
    </row>
    <row r="183" spans="2:13" x14ac:dyDescent="0.3">
      <c r="B183" s="9">
        <v>6162023</v>
      </c>
      <c r="C183" t="s">
        <v>22</v>
      </c>
      <c r="D183" s="5" t="s">
        <v>10</v>
      </c>
      <c r="E183" s="8" t="s">
        <v>13</v>
      </c>
      <c r="F183" s="8">
        <v>1</v>
      </c>
      <c r="G183" s="8">
        <v>1</v>
      </c>
      <c r="H183">
        <v>2</v>
      </c>
      <c r="I183" s="8" t="s">
        <v>14</v>
      </c>
      <c r="J183">
        <v>0.5</v>
      </c>
      <c r="K183" s="8">
        <v>353</v>
      </c>
      <c r="L183" s="5">
        <f t="shared" si="17"/>
        <v>706</v>
      </c>
    </row>
    <row r="184" spans="2:13" x14ac:dyDescent="0.3">
      <c r="B184" s="9">
        <v>6162023</v>
      </c>
      <c r="C184" t="s">
        <v>36</v>
      </c>
      <c r="D184" s="5" t="s">
        <v>10</v>
      </c>
      <c r="E184" s="5" t="s">
        <v>11</v>
      </c>
      <c r="F184" s="8">
        <v>1</v>
      </c>
      <c r="G184" s="8">
        <v>1</v>
      </c>
      <c r="H184">
        <v>1</v>
      </c>
      <c r="I184" s="8" t="s">
        <v>14</v>
      </c>
      <c r="J184">
        <f>10^-6*0.05</f>
        <v>4.9999999999999998E-8</v>
      </c>
      <c r="K184" s="8">
        <v>167</v>
      </c>
      <c r="L184" s="5">
        <f t="shared" si="17"/>
        <v>3340000000</v>
      </c>
      <c r="M184">
        <f>AVERAGE(L186,L187)/AVERAGE(L184,L185)</f>
        <v>3.9814814814814815E-8</v>
      </c>
    </row>
    <row r="185" spans="2:13" x14ac:dyDescent="0.3">
      <c r="B185" s="9">
        <v>6162023</v>
      </c>
      <c r="C185" t="s">
        <v>36</v>
      </c>
      <c r="D185" s="5" t="s">
        <v>10</v>
      </c>
      <c r="E185" s="5" t="s">
        <v>11</v>
      </c>
      <c r="F185" s="8">
        <v>1</v>
      </c>
      <c r="G185" s="8">
        <v>1</v>
      </c>
      <c r="H185">
        <v>2</v>
      </c>
      <c r="I185" s="8" t="s">
        <v>14</v>
      </c>
      <c r="J185">
        <f>10^-6*0.05</f>
        <v>4.9999999999999998E-8</v>
      </c>
      <c r="K185" s="8">
        <v>157</v>
      </c>
      <c r="L185" s="5">
        <f t="shared" si="17"/>
        <v>3140000000</v>
      </c>
    </row>
    <row r="186" spans="2:13" x14ac:dyDescent="0.3">
      <c r="B186" s="9">
        <v>6162023</v>
      </c>
      <c r="C186" t="s">
        <v>36</v>
      </c>
      <c r="D186" s="5" t="s">
        <v>10</v>
      </c>
      <c r="E186" s="8" t="s">
        <v>13</v>
      </c>
      <c r="F186" s="8">
        <v>1</v>
      </c>
      <c r="G186" s="8">
        <v>1</v>
      </c>
      <c r="H186">
        <v>1</v>
      </c>
      <c r="I186" s="8" t="s">
        <v>14</v>
      </c>
      <c r="J186">
        <v>0.5</v>
      </c>
      <c r="K186" s="8">
        <v>58</v>
      </c>
      <c r="L186" s="5">
        <f t="shared" si="17"/>
        <v>116</v>
      </c>
    </row>
    <row r="187" spans="2:13" x14ac:dyDescent="0.3">
      <c r="B187" s="9">
        <v>6162023</v>
      </c>
      <c r="C187" t="s">
        <v>36</v>
      </c>
      <c r="D187" s="5" t="s">
        <v>10</v>
      </c>
      <c r="E187" s="8" t="s">
        <v>13</v>
      </c>
      <c r="F187" s="8">
        <v>1</v>
      </c>
      <c r="G187" s="8">
        <v>1</v>
      </c>
      <c r="H187">
        <v>2</v>
      </c>
      <c r="I187" s="8" t="s">
        <v>14</v>
      </c>
      <c r="J187">
        <v>0.5</v>
      </c>
      <c r="K187" s="8">
        <v>71</v>
      </c>
      <c r="L187" s="5">
        <f t="shared" si="17"/>
        <v>142</v>
      </c>
    </row>
    <row r="188" spans="2:13" x14ac:dyDescent="0.3">
      <c r="B188" s="9">
        <v>6162023</v>
      </c>
      <c r="C188" t="s">
        <v>28</v>
      </c>
      <c r="D188" s="5" t="s">
        <v>10</v>
      </c>
      <c r="E188" s="5" t="s">
        <v>11</v>
      </c>
      <c r="F188" s="8">
        <v>1</v>
      </c>
      <c r="G188" s="8">
        <v>1</v>
      </c>
      <c r="H188">
        <v>1</v>
      </c>
      <c r="I188" s="8" t="s">
        <v>14</v>
      </c>
      <c r="J188">
        <f>10^-6*0.05</f>
        <v>4.9999999999999998E-8</v>
      </c>
      <c r="K188" s="8">
        <v>156</v>
      </c>
      <c r="L188" s="5">
        <f t="shared" si="17"/>
        <v>3120000000</v>
      </c>
      <c r="M188">
        <f>AVERAGE(L190,L191)/AVERAGE(L188,L189)</f>
        <v>6.7753623188405798E-8</v>
      </c>
    </row>
    <row r="189" spans="2:13" x14ac:dyDescent="0.3">
      <c r="B189" s="9">
        <v>6162023</v>
      </c>
      <c r="C189" t="s">
        <v>28</v>
      </c>
      <c r="D189" s="5" t="s">
        <v>10</v>
      </c>
      <c r="E189" s="5" t="s">
        <v>11</v>
      </c>
      <c r="F189" s="8">
        <v>1</v>
      </c>
      <c r="G189" s="8">
        <v>1</v>
      </c>
      <c r="H189">
        <v>2</v>
      </c>
      <c r="I189" s="8" t="s">
        <v>14</v>
      </c>
      <c r="J189">
        <f>10^-6*0.05</f>
        <v>4.9999999999999998E-8</v>
      </c>
      <c r="K189" s="8">
        <v>120</v>
      </c>
      <c r="L189" s="5">
        <f t="shared" si="17"/>
        <v>2400000000</v>
      </c>
    </row>
    <row r="190" spans="2:13" x14ac:dyDescent="0.3">
      <c r="B190" s="9">
        <v>6162023</v>
      </c>
      <c r="C190" t="s">
        <v>28</v>
      </c>
      <c r="D190" s="5" t="s">
        <v>10</v>
      </c>
      <c r="E190" s="8" t="s">
        <v>13</v>
      </c>
      <c r="F190" s="8">
        <v>1</v>
      </c>
      <c r="G190" s="8">
        <v>1</v>
      </c>
      <c r="H190">
        <v>1</v>
      </c>
      <c r="I190" s="8" t="s">
        <v>14</v>
      </c>
      <c r="J190">
        <v>0.5</v>
      </c>
      <c r="K190" s="8">
        <v>99</v>
      </c>
      <c r="L190" s="5">
        <f t="shared" si="17"/>
        <v>198</v>
      </c>
    </row>
    <row r="191" spans="2:13" x14ac:dyDescent="0.3">
      <c r="B191" s="9">
        <v>6162023</v>
      </c>
      <c r="C191" t="s">
        <v>28</v>
      </c>
      <c r="D191" s="5" t="s">
        <v>10</v>
      </c>
      <c r="E191" s="8" t="s">
        <v>13</v>
      </c>
      <c r="F191" s="8">
        <v>1</v>
      </c>
      <c r="G191" s="8">
        <v>1</v>
      </c>
      <c r="H191">
        <v>2</v>
      </c>
      <c r="I191" s="8" t="s">
        <v>14</v>
      </c>
      <c r="J191">
        <v>0.5</v>
      </c>
      <c r="K191" s="8">
        <v>88</v>
      </c>
      <c r="L191" s="5">
        <f t="shared" si="17"/>
        <v>176</v>
      </c>
    </row>
    <row r="192" spans="2:13" x14ac:dyDescent="0.3">
      <c r="B192" s="9">
        <v>6162023</v>
      </c>
      <c r="C192" t="s">
        <v>37</v>
      </c>
      <c r="D192" s="5" t="s">
        <v>10</v>
      </c>
      <c r="E192" s="5" t="s">
        <v>11</v>
      </c>
      <c r="F192" s="8">
        <v>1</v>
      </c>
      <c r="G192" s="8">
        <v>1</v>
      </c>
      <c r="H192">
        <v>1</v>
      </c>
      <c r="I192" s="8" t="s">
        <v>14</v>
      </c>
      <c r="J192">
        <f>10^-6*0.05</f>
        <v>4.9999999999999998E-8</v>
      </c>
      <c r="K192" s="8">
        <v>122</v>
      </c>
      <c r="L192" s="5">
        <f t="shared" si="17"/>
        <v>2440000000</v>
      </c>
      <c r="M192">
        <f>AVERAGE(L194,L195)/AVERAGE(L192,L193)</f>
        <v>7.2440944881889758E-8</v>
      </c>
    </row>
    <row r="193" spans="2:13" x14ac:dyDescent="0.3">
      <c r="B193" s="9">
        <v>6162023</v>
      </c>
      <c r="C193" t="s">
        <v>37</v>
      </c>
      <c r="D193" s="5" t="s">
        <v>10</v>
      </c>
      <c r="E193" s="5" t="s">
        <v>11</v>
      </c>
      <c r="F193" s="8">
        <v>1</v>
      </c>
      <c r="G193" s="8">
        <v>1</v>
      </c>
      <c r="H193">
        <v>2</v>
      </c>
      <c r="I193" s="8" t="s">
        <v>14</v>
      </c>
      <c r="J193">
        <f>10^-6*0.05</f>
        <v>4.9999999999999998E-8</v>
      </c>
      <c r="K193" s="8">
        <v>132</v>
      </c>
      <c r="L193" s="5">
        <f t="shared" si="17"/>
        <v>2640000000</v>
      </c>
    </row>
    <row r="194" spans="2:13" x14ac:dyDescent="0.3">
      <c r="B194" s="9">
        <v>6162023</v>
      </c>
      <c r="C194" t="s">
        <v>37</v>
      </c>
      <c r="D194" s="5" t="s">
        <v>10</v>
      </c>
      <c r="E194" s="8" t="s">
        <v>13</v>
      </c>
      <c r="F194" s="8">
        <v>1</v>
      </c>
      <c r="G194" s="8">
        <v>1</v>
      </c>
      <c r="H194">
        <v>1</v>
      </c>
      <c r="I194" s="8" t="s">
        <v>14</v>
      </c>
      <c r="J194">
        <v>0.5</v>
      </c>
      <c r="K194" s="8">
        <v>85</v>
      </c>
      <c r="L194" s="5">
        <f t="shared" si="17"/>
        <v>170</v>
      </c>
    </row>
    <row r="195" spans="2:13" x14ac:dyDescent="0.3">
      <c r="B195" s="9">
        <v>6162023</v>
      </c>
      <c r="C195" t="s">
        <v>37</v>
      </c>
      <c r="D195" s="5" t="s">
        <v>10</v>
      </c>
      <c r="E195" s="8" t="s">
        <v>13</v>
      </c>
      <c r="F195" s="8">
        <v>1</v>
      </c>
      <c r="G195" s="8">
        <v>1</v>
      </c>
      <c r="H195">
        <v>2</v>
      </c>
      <c r="I195" s="8" t="s">
        <v>14</v>
      </c>
      <c r="J195">
        <v>0.5</v>
      </c>
      <c r="K195" s="8">
        <v>99</v>
      </c>
      <c r="L195" s="5">
        <f t="shared" si="17"/>
        <v>198</v>
      </c>
    </row>
    <row r="196" spans="2:13" x14ac:dyDescent="0.3">
      <c r="B196" s="9">
        <v>6162023</v>
      </c>
      <c r="C196" t="s">
        <v>22</v>
      </c>
      <c r="D196" s="5" t="s">
        <v>10</v>
      </c>
      <c r="E196" s="5" t="s">
        <v>11</v>
      </c>
      <c r="F196" s="8">
        <v>1</v>
      </c>
      <c r="G196" s="8">
        <v>2</v>
      </c>
      <c r="H196">
        <v>1</v>
      </c>
      <c r="I196" s="8" t="s">
        <v>14</v>
      </c>
      <c r="J196">
        <f>10^-6*0.05</f>
        <v>4.9999999999999998E-8</v>
      </c>
      <c r="K196" s="8">
        <v>105</v>
      </c>
      <c r="L196" s="5">
        <f t="shared" si="17"/>
        <v>2100000000</v>
      </c>
      <c r="M196">
        <f>L198/AVERAGE(L196,L197)</f>
        <v>2.9446494464944652E-7</v>
      </c>
    </row>
    <row r="197" spans="2:13" x14ac:dyDescent="0.3">
      <c r="B197" s="9">
        <v>6162023</v>
      </c>
      <c r="C197" t="s">
        <v>22</v>
      </c>
      <c r="D197" s="5" t="s">
        <v>10</v>
      </c>
      <c r="E197" s="5" t="s">
        <v>11</v>
      </c>
      <c r="F197" s="8">
        <v>1</v>
      </c>
      <c r="G197" s="8">
        <v>2</v>
      </c>
      <c r="H197">
        <v>2</v>
      </c>
      <c r="I197" s="8" t="s">
        <v>14</v>
      </c>
      <c r="J197">
        <f>10^-6*0.05</f>
        <v>4.9999999999999998E-8</v>
      </c>
      <c r="K197" s="8">
        <v>166</v>
      </c>
      <c r="L197" s="5">
        <f t="shared" si="17"/>
        <v>3320000000</v>
      </c>
    </row>
    <row r="198" spans="2:13" x14ac:dyDescent="0.3">
      <c r="B198" s="9">
        <v>6162023</v>
      </c>
      <c r="C198" t="s">
        <v>22</v>
      </c>
      <c r="D198" s="5" t="s">
        <v>10</v>
      </c>
      <c r="E198" s="8" t="s">
        <v>13</v>
      </c>
      <c r="F198" s="8">
        <v>1</v>
      </c>
      <c r="G198" s="8">
        <v>2</v>
      </c>
      <c r="H198">
        <v>1</v>
      </c>
      <c r="I198" s="8" t="s">
        <v>14</v>
      </c>
      <c r="J198">
        <v>0.5</v>
      </c>
      <c r="K198" s="8">
        <v>399</v>
      </c>
      <c r="L198" s="5">
        <f t="shared" si="17"/>
        <v>798</v>
      </c>
    </row>
    <row r="199" spans="2:13" x14ac:dyDescent="0.3">
      <c r="B199" s="9">
        <v>6162023</v>
      </c>
      <c r="C199" t="s">
        <v>22</v>
      </c>
      <c r="D199" s="5" t="s">
        <v>10</v>
      </c>
      <c r="E199" s="8" t="s">
        <v>13</v>
      </c>
      <c r="F199" s="8">
        <v>1</v>
      </c>
      <c r="G199" s="8">
        <v>2</v>
      </c>
      <c r="H199">
        <v>2</v>
      </c>
      <c r="I199" s="8" t="s">
        <v>14</v>
      </c>
      <c r="J199">
        <v>0.5</v>
      </c>
      <c r="K199" t="s">
        <v>33</v>
      </c>
      <c r="L199" s="5" t="e">
        <f t="shared" si="17"/>
        <v>#VALUE!</v>
      </c>
    </row>
    <row r="200" spans="2:13" x14ac:dyDescent="0.3">
      <c r="B200" s="9">
        <v>6162023</v>
      </c>
      <c r="C200" t="s">
        <v>36</v>
      </c>
      <c r="D200" s="5" t="s">
        <v>10</v>
      </c>
      <c r="E200" s="5" t="s">
        <v>11</v>
      </c>
      <c r="F200" s="8">
        <v>1</v>
      </c>
      <c r="G200" s="8">
        <v>2</v>
      </c>
      <c r="H200">
        <v>1</v>
      </c>
      <c r="I200" s="8" t="s">
        <v>14</v>
      </c>
      <c r="J200">
        <f>10^-6*0.05</f>
        <v>4.9999999999999998E-8</v>
      </c>
      <c r="K200" s="8">
        <v>143</v>
      </c>
      <c r="L200" s="5">
        <f t="shared" si="17"/>
        <v>2860000000</v>
      </c>
      <c r="M200">
        <f>AVERAGE(L202,L203)/AVERAGE(L200,L201)</f>
        <v>5.8634538152610443E-8</v>
      </c>
    </row>
    <row r="201" spans="2:13" x14ac:dyDescent="0.3">
      <c r="B201" s="9">
        <v>6162023</v>
      </c>
      <c r="C201" t="s">
        <v>36</v>
      </c>
      <c r="D201" s="5" t="s">
        <v>10</v>
      </c>
      <c r="E201" s="5" t="s">
        <v>11</v>
      </c>
      <c r="F201" s="8">
        <v>1</v>
      </c>
      <c r="G201" s="8">
        <v>2</v>
      </c>
      <c r="H201">
        <v>2</v>
      </c>
      <c r="I201" s="8" t="s">
        <v>14</v>
      </c>
      <c r="J201">
        <f>10^-6*0.05</f>
        <v>4.9999999999999998E-8</v>
      </c>
      <c r="K201" s="8">
        <v>106</v>
      </c>
      <c r="L201" s="5">
        <f t="shared" si="17"/>
        <v>2120000000</v>
      </c>
    </row>
    <row r="202" spans="2:13" x14ac:dyDescent="0.3">
      <c r="B202" s="9">
        <v>6162023</v>
      </c>
      <c r="C202" t="s">
        <v>36</v>
      </c>
      <c r="D202" s="5" t="s">
        <v>10</v>
      </c>
      <c r="E202" s="8" t="s">
        <v>13</v>
      </c>
      <c r="F202" s="8">
        <v>1</v>
      </c>
      <c r="G202" s="8">
        <v>2</v>
      </c>
      <c r="H202">
        <v>1</v>
      </c>
      <c r="I202" s="8" t="s">
        <v>14</v>
      </c>
      <c r="J202">
        <v>0.5</v>
      </c>
      <c r="K202" s="8">
        <v>83</v>
      </c>
      <c r="L202" s="5">
        <f t="shared" si="17"/>
        <v>166</v>
      </c>
    </row>
    <row r="203" spans="2:13" x14ac:dyDescent="0.3">
      <c r="B203" s="9">
        <v>6162023</v>
      </c>
      <c r="C203" t="s">
        <v>36</v>
      </c>
      <c r="D203" s="5" t="s">
        <v>10</v>
      </c>
      <c r="E203" s="8" t="s">
        <v>13</v>
      </c>
      <c r="F203" s="8">
        <v>1</v>
      </c>
      <c r="G203" s="8">
        <v>2</v>
      </c>
      <c r="H203">
        <v>2</v>
      </c>
      <c r="I203" s="8" t="s">
        <v>14</v>
      </c>
      <c r="J203">
        <v>0.5</v>
      </c>
      <c r="K203" s="8">
        <v>63</v>
      </c>
      <c r="L203" s="5">
        <f t="shared" ref="L203:L211" si="19">K203/J203</f>
        <v>126</v>
      </c>
    </row>
    <row r="204" spans="2:13" x14ac:dyDescent="0.3">
      <c r="B204" s="9">
        <v>6162023</v>
      </c>
      <c r="C204" t="s">
        <v>28</v>
      </c>
      <c r="D204" s="5" t="s">
        <v>10</v>
      </c>
      <c r="E204" s="5" t="s">
        <v>11</v>
      </c>
      <c r="F204" s="8">
        <v>1</v>
      </c>
      <c r="G204" s="8">
        <v>2</v>
      </c>
      <c r="H204">
        <v>1</v>
      </c>
      <c r="I204" s="8" t="s">
        <v>14</v>
      </c>
      <c r="J204">
        <f>10^-6*0.05</f>
        <v>4.9999999999999998E-8</v>
      </c>
      <c r="K204" s="8">
        <v>141</v>
      </c>
      <c r="L204" s="5">
        <f t="shared" si="19"/>
        <v>2820000000</v>
      </c>
      <c r="M204">
        <f>AVERAGE(L206,L207)/AVERAGE(L204,L205)</f>
        <v>7.9411764705882359E-8</v>
      </c>
    </row>
    <row r="205" spans="2:13" x14ac:dyDescent="0.3">
      <c r="B205" s="9">
        <v>6162023</v>
      </c>
      <c r="C205" t="s">
        <v>28</v>
      </c>
      <c r="D205" s="5" t="s">
        <v>10</v>
      </c>
      <c r="E205" s="5" t="s">
        <v>11</v>
      </c>
      <c r="F205" s="8">
        <v>1</v>
      </c>
      <c r="G205" s="8">
        <v>2</v>
      </c>
      <c r="H205">
        <v>2</v>
      </c>
      <c r="I205" s="8" t="s">
        <v>14</v>
      </c>
      <c r="J205">
        <f>10^-6*0.05</f>
        <v>4.9999999999999998E-8</v>
      </c>
      <c r="K205" s="8">
        <v>131</v>
      </c>
      <c r="L205" s="5">
        <f t="shared" si="19"/>
        <v>2620000000</v>
      </c>
    </row>
    <row r="206" spans="2:13" x14ac:dyDescent="0.3">
      <c r="B206" s="9">
        <v>6162023</v>
      </c>
      <c r="C206" t="s">
        <v>28</v>
      </c>
      <c r="D206" s="5" t="s">
        <v>10</v>
      </c>
      <c r="E206" s="8" t="s">
        <v>13</v>
      </c>
      <c r="F206" s="8">
        <v>1</v>
      </c>
      <c r="G206" s="8">
        <v>2</v>
      </c>
      <c r="H206">
        <v>1</v>
      </c>
      <c r="I206" s="8" t="s">
        <v>14</v>
      </c>
      <c r="J206">
        <v>0.5</v>
      </c>
      <c r="K206" s="8">
        <v>121</v>
      </c>
      <c r="L206" s="5">
        <f t="shared" si="19"/>
        <v>242</v>
      </c>
    </row>
    <row r="207" spans="2:13" x14ac:dyDescent="0.3">
      <c r="B207" s="9">
        <v>6162023</v>
      </c>
      <c r="C207" t="s">
        <v>28</v>
      </c>
      <c r="D207" s="5" t="s">
        <v>10</v>
      </c>
      <c r="E207" s="8" t="s">
        <v>13</v>
      </c>
      <c r="F207" s="8">
        <v>1</v>
      </c>
      <c r="G207" s="8">
        <v>2</v>
      </c>
      <c r="H207">
        <v>2</v>
      </c>
      <c r="I207" s="8" t="s">
        <v>14</v>
      </c>
      <c r="J207">
        <v>0.5</v>
      </c>
      <c r="K207" s="8">
        <v>95</v>
      </c>
      <c r="L207" s="5">
        <f t="shared" si="19"/>
        <v>190</v>
      </c>
    </row>
    <row r="208" spans="2:13" x14ac:dyDescent="0.3">
      <c r="B208" s="9">
        <v>6162023</v>
      </c>
      <c r="C208" t="s">
        <v>37</v>
      </c>
      <c r="D208" s="5" t="s">
        <v>10</v>
      </c>
      <c r="E208" s="5" t="s">
        <v>11</v>
      </c>
      <c r="F208" s="8">
        <v>1</v>
      </c>
      <c r="G208" s="8">
        <v>2</v>
      </c>
      <c r="H208">
        <v>1</v>
      </c>
      <c r="I208" s="8" t="s">
        <v>14</v>
      </c>
      <c r="J208">
        <f>10^-6*0.05</f>
        <v>4.9999999999999998E-8</v>
      </c>
      <c r="K208" s="8">
        <v>73</v>
      </c>
      <c r="L208" s="5">
        <f t="shared" si="19"/>
        <v>1460000000</v>
      </c>
      <c r="M208">
        <f>AVERAGE(L210,L211)/AVERAGE(L208,L209)</f>
        <v>4.5687645687645687E-8</v>
      </c>
    </row>
    <row r="209" spans="1:13" x14ac:dyDescent="0.3">
      <c r="B209" s="9">
        <v>6162023</v>
      </c>
      <c r="C209" t="s">
        <v>37</v>
      </c>
      <c r="D209" s="5" t="s">
        <v>10</v>
      </c>
      <c r="E209" s="5" t="s">
        <v>11</v>
      </c>
      <c r="F209" s="8">
        <v>1</v>
      </c>
      <c r="G209" s="8">
        <v>2</v>
      </c>
      <c r="H209">
        <v>2</v>
      </c>
      <c r="I209" s="8" t="s">
        <v>14</v>
      </c>
      <c r="J209">
        <f>10^-6*0.05</f>
        <v>4.9999999999999998E-8</v>
      </c>
      <c r="K209" s="8">
        <v>356</v>
      </c>
      <c r="L209" s="5">
        <f t="shared" si="19"/>
        <v>7120000000</v>
      </c>
    </row>
    <row r="210" spans="1:13" x14ac:dyDescent="0.3">
      <c r="B210" s="9">
        <v>6162023</v>
      </c>
      <c r="C210" t="s">
        <v>37</v>
      </c>
      <c r="D210" s="5" t="s">
        <v>10</v>
      </c>
      <c r="E210" s="8" t="s">
        <v>13</v>
      </c>
      <c r="F210" s="8">
        <v>1</v>
      </c>
      <c r="G210" s="8">
        <v>2</v>
      </c>
      <c r="H210">
        <v>1</v>
      </c>
      <c r="I210" s="8" t="s">
        <v>14</v>
      </c>
      <c r="J210">
        <v>0.5</v>
      </c>
      <c r="K210" s="8">
        <v>117</v>
      </c>
      <c r="L210" s="5">
        <f t="shared" si="19"/>
        <v>234</v>
      </c>
    </row>
    <row r="211" spans="1:13" x14ac:dyDescent="0.3">
      <c r="B211" s="9">
        <v>6162023</v>
      </c>
      <c r="C211" t="s">
        <v>37</v>
      </c>
      <c r="D211" s="5" t="s">
        <v>10</v>
      </c>
      <c r="E211" s="8" t="s">
        <v>13</v>
      </c>
      <c r="F211" s="8">
        <v>1</v>
      </c>
      <c r="G211" s="8">
        <v>2</v>
      </c>
      <c r="H211">
        <v>2</v>
      </c>
      <c r="I211" s="8" t="s">
        <v>14</v>
      </c>
      <c r="J211">
        <v>0.5</v>
      </c>
      <c r="K211" s="8">
        <v>79</v>
      </c>
      <c r="L211" s="5">
        <f t="shared" si="19"/>
        <v>158</v>
      </c>
    </row>
    <row r="212" spans="1:13" x14ac:dyDescent="0.3">
      <c r="A212" t="s">
        <v>38</v>
      </c>
      <c r="B212">
        <v>9272023</v>
      </c>
      <c r="C212" t="s">
        <v>22</v>
      </c>
      <c r="D212" t="s">
        <v>10</v>
      </c>
      <c r="E212" t="s">
        <v>11</v>
      </c>
      <c r="F212">
        <v>1</v>
      </c>
      <c r="G212">
        <v>1</v>
      </c>
      <c r="H212">
        <v>1</v>
      </c>
      <c r="I212" t="s">
        <v>14</v>
      </c>
      <c r="J212">
        <v>4.9999999999999998E-8</v>
      </c>
      <c r="K212">
        <v>129</v>
      </c>
      <c r="L212">
        <v>2580000000</v>
      </c>
      <c r="M212">
        <v>8.3333333330000004E-7</v>
      </c>
    </row>
    <row r="213" spans="1:13" x14ac:dyDescent="0.3">
      <c r="A213" t="s">
        <v>38</v>
      </c>
      <c r="B213">
        <v>9272023</v>
      </c>
      <c r="C213" t="s">
        <v>22</v>
      </c>
      <c r="D213" t="s">
        <v>10</v>
      </c>
      <c r="E213" t="s">
        <v>13</v>
      </c>
      <c r="F213">
        <v>1</v>
      </c>
      <c r="G213">
        <v>1</v>
      </c>
      <c r="H213">
        <v>1</v>
      </c>
      <c r="I213" t="s">
        <v>14</v>
      </c>
      <c r="J213">
        <v>0.1</v>
      </c>
      <c r="K213">
        <v>215</v>
      </c>
      <c r="L213">
        <v>2150</v>
      </c>
    </row>
    <row r="214" spans="1:13" x14ac:dyDescent="0.3">
      <c r="A214" t="s">
        <v>38</v>
      </c>
      <c r="B214">
        <v>9272023</v>
      </c>
      <c r="C214" t="s">
        <v>36</v>
      </c>
      <c r="D214" t="s">
        <v>10</v>
      </c>
      <c r="E214" t="s">
        <v>11</v>
      </c>
      <c r="F214">
        <v>1</v>
      </c>
      <c r="G214">
        <v>1</v>
      </c>
      <c r="H214">
        <v>1</v>
      </c>
      <c r="I214" t="s">
        <v>14</v>
      </c>
      <c r="J214">
        <v>4.9999999999999998E-8</v>
      </c>
      <c r="K214">
        <v>133</v>
      </c>
      <c r="L214">
        <v>2660000000</v>
      </c>
      <c r="M214">
        <v>7.5563909770000001E-8</v>
      </c>
    </row>
    <row r="215" spans="1:13" x14ac:dyDescent="0.3">
      <c r="A215" t="s">
        <v>38</v>
      </c>
      <c r="B215">
        <v>9272023</v>
      </c>
      <c r="C215" t="s">
        <v>36</v>
      </c>
      <c r="D215" t="s">
        <v>10</v>
      </c>
      <c r="E215" t="s">
        <v>13</v>
      </c>
      <c r="F215">
        <v>1</v>
      </c>
      <c r="G215">
        <v>1</v>
      </c>
      <c r="H215">
        <v>1</v>
      </c>
      <c r="I215" t="s">
        <v>14</v>
      </c>
      <c r="J215">
        <v>1</v>
      </c>
      <c r="K215">
        <v>201</v>
      </c>
      <c r="L215">
        <v>201</v>
      </c>
    </row>
    <row r="216" spans="1:13" x14ac:dyDescent="0.3">
      <c r="A216" t="s">
        <v>38</v>
      </c>
      <c r="B216">
        <v>9272023</v>
      </c>
      <c r="C216" t="s">
        <v>28</v>
      </c>
      <c r="D216" t="s">
        <v>10</v>
      </c>
      <c r="E216" t="s">
        <v>11</v>
      </c>
      <c r="F216">
        <v>1</v>
      </c>
      <c r="G216">
        <v>1</v>
      </c>
      <c r="H216">
        <v>1</v>
      </c>
      <c r="I216" t="s">
        <v>14</v>
      </c>
      <c r="J216">
        <v>4.9999999999999998E-8</v>
      </c>
      <c r="K216">
        <v>137</v>
      </c>
      <c r="L216">
        <v>2740000000</v>
      </c>
      <c r="M216">
        <v>6.6788321170000004E-8</v>
      </c>
    </row>
    <row r="217" spans="1:13" x14ac:dyDescent="0.3">
      <c r="A217" t="s">
        <v>38</v>
      </c>
      <c r="B217">
        <v>9272023</v>
      </c>
      <c r="C217" t="s">
        <v>28</v>
      </c>
      <c r="D217" t="s">
        <v>10</v>
      </c>
      <c r="E217" t="s">
        <v>13</v>
      </c>
      <c r="F217">
        <v>1</v>
      </c>
      <c r="G217">
        <v>1</v>
      </c>
      <c r="H217">
        <v>1</v>
      </c>
      <c r="I217" t="s">
        <v>14</v>
      </c>
      <c r="J217">
        <v>1</v>
      </c>
      <c r="K217">
        <v>183</v>
      </c>
      <c r="L217">
        <v>183</v>
      </c>
    </row>
    <row r="218" spans="1:13" x14ac:dyDescent="0.3">
      <c r="A218" t="s">
        <v>38</v>
      </c>
      <c r="B218">
        <v>9272023</v>
      </c>
      <c r="C218" t="s">
        <v>37</v>
      </c>
      <c r="D218" t="s">
        <v>10</v>
      </c>
      <c r="E218" t="s">
        <v>11</v>
      </c>
      <c r="F218">
        <v>1</v>
      </c>
      <c r="G218">
        <v>1</v>
      </c>
      <c r="H218">
        <v>1</v>
      </c>
      <c r="I218" t="s">
        <v>14</v>
      </c>
      <c r="J218">
        <v>4.9999999999999998E-8</v>
      </c>
      <c r="K218">
        <v>117</v>
      </c>
      <c r="L218">
        <v>2340000000</v>
      </c>
      <c r="M218">
        <v>8.504273504E-8</v>
      </c>
    </row>
    <row r="219" spans="1:13" x14ac:dyDescent="0.3">
      <c r="A219" t="s">
        <v>38</v>
      </c>
      <c r="B219">
        <v>9272023</v>
      </c>
      <c r="C219" t="s">
        <v>37</v>
      </c>
      <c r="D219" t="s">
        <v>10</v>
      </c>
      <c r="E219" t="s">
        <v>13</v>
      </c>
      <c r="F219">
        <v>1</v>
      </c>
      <c r="G219">
        <v>1</v>
      </c>
      <c r="H219">
        <v>1</v>
      </c>
      <c r="I219" t="s">
        <v>14</v>
      </c>
      <c r="J219">
        <v>1</v>
      </c>
      <c r="K219">
        <v>199</v>
      </c>
      <c r="L219">
        <v>199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Sutherland</dc:creator>
  <cp:lastModifiedBy>Chandler Sutherland</cp:lastModifiedBy>
  <dcterms:created xsi:type="dcterms:W3CDTF">2015-06-05T18:17:20Z</dcterms:created>
  <dcterms:modified xsi:type="dcterms:W3CDTF">2023-09-27T22:54:48Z</dcterms:modified>
</cp:coreProperties>
</file>