
<file path=[Content_Types].xml><?xml version="1.0" encoding="utf-8"?>
<Types xmlns="http://schemas.openxmlformats.org/package/2006/content-types">
  <Default Extension="emf" ContentType="image/x-emf"/>
  <Default Extension="jpeg" ContentType="image/jpeg"/>
  <Default Extension="jp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d.docs.live.net/10a8b782b5eb00cc/Desktop/E-commerce-Analysis/"/>
    </mc:Choice>
  </mc:AlternateContent>
  <xr:revisionPtr revIDLastSave="5" documentId="8_{17707A82-D053-425F-8DC0-2E34B5A0ED36}" xr6:coauthVersionLast="47" xr6:coauthVersionMax="47" xr10:uidLastSave="{BF1ECCB0-3028-4877-8EB5-89AAB245DE6E}"/>
  <bookViews>
    <workbookView xWindow="-108" yWindow="-108" windowWidth="23256" windowHeight="12456" firstSheet="1" activeTab="4" xr2:uid="{00000000-000D-0000-FFFF-FFFF00000000}"/>
  </bookViews>
  <sheets>
    <sheet name="customers" sheetId="1" r:id="rId1"/>
    <sheet name="products" sheetId="2" r:id="rId2"/>
    <sheet name="orders" sheetId="3" r:id="rId3"/>
    <sheet name="calc" sheetId="5" r:id="rId4"/>
    <sheet name="Dash_board" sheetId="9" r:id="rId5"/>
    <sheet name="images" sheetId="7" r:id="rId6"/>
    <sheet name="Sheet3" sheetId="8" r:id="rId7"/>
    <sheet name="README" sheetId="4" r:id="rId8"/>
  </sheets>
  <definedNames>
    <definedName name="Slicer_category">#N/A</definedName>
    <definedName name="Slicer_Region">#N/A</definedName>
    <definedName name="Slicer_Year">#N/A</definedName>
  </definedNames>
  <calcPr calcId="191029"/>
  <pivotCaches>
    <pivotCache cacheId="0" r:id="rId9"/>
    <pivotCache cacheId="1" r:id="rId10"/>
    <pivotCache cacheId="2" r:id="rId11"/>
    <pivotCache cacheId="3" r:id="rId12"/>
    <pivotCache cacheId="4"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3" l="1"/>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G17" i="3"/>
  <c r="H17" i="3" s="1"/>
  <c r="G18" i="3"/>
  <c r="H18" i="3" s="1"/>
  <c r="G19" i="3"/>
  <c r="H19" i="3" s="1"/>
  <c r="G20" i="3"/>
  <c r="H20" i="3" s="1"/>
  <c r="G21" i="3"/>
  <c r="H21" i="3" s="1"/>
  <c r="G22" i="3"/>
  <c r="H22" i="3" s="1"/>
  <c r="G23" i="3"/>
  <c r="H23" i="3" s="1"/>
  <c r="G24" i="3"/>
  <c r="H24" i="3" s="1"/>
  <c r="G25" i="3"/>
  <c r="H25" i="3" s="1"/>
  <c r="G26" i="3"/>
  <c r="H26" i="3" s="1"/>
  <c r="G27" i="3"/>
  <c r="H27" i="3" s="1"/>
  <c r="G28" i="3"/>
  <c r="H28" i="3" s="1"/>
  <c r="G29" i="3"/>
  <c r="H29" i="3" s="1"/>
  <c r="G30" i="3"/>
  <c r="H30" i="3" s="1"/>
  <c r="G31" i="3"/>
  <c r="H31" i="3" s="1"/>
  <c r="G32" i="3"/>
  <c r="H32" i="3" s="1"/>
  <c r="G33" i="3"/>
  <c r="H33" i="3" s="1"/>
  <c r="G34" i="3"/>
  <c r="H34" i="3" s="1"/>
  <c r="G35" i="3"/>
  <c r="H35" i="3" s="1"/>
  <c r="G36" i="3"/>
  <c r="H36" i="3" s="1"/>
  <c r="G37" i="3"/>
  <c r="H37" i="3" s="1"/>
  <c r="G38" i="3"/>
  <c r="H38" i="3" s="1"/>
  <c r="G39" i="3"/>
  <c r="H39" i="3" s="1"/>
  <c r="G40" i="3"/>
  <c r="H40" i="3" s="1"/>
  <c r="G41" i="3"/>
  <c r="H41" i="3" s="1"/>
  <c r="G42" i="3"/>
  <c r="H42" i="3" s="1"/>
  <c r="G43" i="3"/>
  <c r="H43" i="3" s="1"/>
  <c r="G44" i="3"/>
  <c r="H44" i="3" s="1"/>
  <c r="G45" i="3"/>
  <c r="H45" i="3" s="1"/>
  <c r="G46" i="3"/>
  <c r="H46" i="3" s="1"/>
  <c r="G47" i="3"/>
  <c r="H47" i="3" s="1"/>
  <c r="G48" i="3"/>
  <c r="H48" i="3" s="1"/>
  <c r="G49" i="3"/>
  <c r="H49" i="3" s="1"/>
  <c r="G50" i="3"/>
  <c r="H50" i="3" s="1"/>
  <c r="G51" i="3"/>
  <c r="H51" i="3" s="1"/>
  <c r="G52" i="3"/>
  <c r="H52" i="3" s="1"/>
  <c r="G53" i="3"/>
  <c r="H53" i="3" s="1"/>
  <c r="G54" i="3"/>
  <c r="H54" i="3" s="1"/>
  <c r="G55" i="3"/>
  <c r="H55" i="3" s="1"/>
  <c r="G56" i="3"/>
  <c r="H56" i="3" s="1"/>
  <c r="G57" i="3"/>
  <c r="H57" i="3" s="1"/>
  <c r="G58" i="3"/>
  <c r="H58" i="3" s="1"/>
  <c r="G59" i="3"/>
  <c r="H59" i="3" s="1"/>
  <c r="G60" i="3"/>
  <c r="H60" i="3" s="1"/>
  <c r="G61" i="3"/>
  <c r="H61" i="3" s="1"/>
  <c r="G62" i="3"/>
  <c r="H62" i="3" s="1"/>
  <c r="G63" i="3"/>
  <c r="H63" i="3" s="1"/>
  <c r="G64" i="3"/>
  <c r="H64" i="3" s="1"/>
  <c r="G65" i="3"/>
  <c r="H65" i="3" s="1"/>
  <c r="G66" i="3"/>
  <c r="H66" i="3" s="1"/>
  <c r="G67" i="3"/>
  <c r="H67" i="3" s="1"/>
  <c r="G68" i="3"/>
  <c r="H68" i="3" s="1"/>
  <c r="G69" i="3"/>
  <c r="H69" i="3" s="1"/>
  <c r="G70" i="3"/>
  <c r="H70" i="3" s="1"/>
  <c r="G71" i="3"/>
  <c r="H71" i="3" s="1"/>
  <c r="G72" i="3"/>
  <c r="H72" i="3" s="1"/>
  <c r="G73" i="3"/>
  <c r="H73" i="3" s="1"/>
  <c r="G74" i="3"/>
  <c r="H74" i="3" s="1"/>
  <c r="G75" i="3"/>
  <c r="H75" i="3" s="1"/>
  <c r="G76" i="3"/>
  <c r="H76" i="3" s="1"/>
  <c r="G77" i="3"/>
  <c r="H77" i="3" s="1"/>
  <c r="G78" i="3"/>
  <c r="H78" i="3" s="1"/>
  <c r="G79" i="3"/>
  <c r="H79" i="3" s="1"/>
  <c r="G80" i="3"/>
  <c r="H80" i="3" s="1"/>
  <c r="G81" i="3"/>
  <c r="H81" i="3" s="1"/>
  <c r="G82" i="3"/>
  <c r="H82" i="3" s="1"/>
  <c r="G83" i="3"/>
  <c r="H83" i="3" s="1"/>
  <c r="G84" i="3"/>
  <c r="H84" i="3" s="1"/>
  <c r="G85" i="3"/>
  <c r="H85" i="3" s="1"/>
  <c r="G86" i="3"/>
  <c r="H86" i="3" s="1"/>
  <c r="G87" i="3"/>
  <c r="H87" i="3" s="1"/>
  <c r="G88" i="3"/>
  <c r="H88" i="3" s="1"/>
  <c r="G89" i="3"/>
  <c r="H89" i="3" s="1"/>
  <c r="G90" i="3"/>
  <c r="H90" i="3" s="1"/>
  <c r="G91" i="3"/>
  <c r="H91" i="3" s="1"/>
  <c r="G92" i="3"/>
  <c r="H92" i="3" s="1"/>
  <c r="G93" i="3"/>
  <c r="H93" i="3" s="1"/>
  <c r="G94" i="3"/>
  <c r="H94" i="3" s="1"/>
  <c r="G95" i="3"/>
  <c r="H95" i="3" s="1"/>
  <c r="G96" i="3"/>
  <c r="H96" i="3" s="1"/>
  <c r="G97" i="3"/>
  <c r="H97" i="3" s="1"/>
  <c r="G98" i="3"/>
  <c r="H98" i="3" s="1"/>
  <c r="G99" i="3"/>
  <c r="H99" i="3" s="1"/>
  <c r="G100" i="3"/>
  <c r="H100" i="3" s="1"/>
  <c r="G101" i="3"/>
  <c r="H101" i="3" s="1"/>
  <c r="G102" i="3"/>
  <c r="H102" i="3" s="1"/>
  <c r="G103" i="3"/>
  <c r="H103" i="3" s="1"/>
  <c r="G104" i="3"/>
  <c r="H104" i="3" s="1"/>
  <c r="G105" i="3"/>
  <c r="H105" i="3" s="1"/>
  <c r="G106" i="3"/>
  <c r="H106" i="3" s="1"/>
  <c r="G107" i="3"/>
  <c r="H107" i="3" s="1"/>
  <c r="G108" i="3"/>
  <c r="H108" i="3" s="1"/>
  <c r="G109" i="3"/>
  <c r="H109" i="3" s="1"/>
  <c r="G110" i="3"/>
  <c r="H110" i="3" s="1"/>
  <c r="G111" i="3"/>
  <c r="H111" i="3" s="1"/>
  <c r="G112" i="3"/>
  <c r="H112" i="3" s="1"/>
  <c r="G113" i="3"/>
  <c r="H113" i="3" s="1"/>
  <c r="G114" i="3"/>
  <c r="H114" i="3" s="1"/>
  <c r="G115" i="3"/>
  <c r="H115" i="3" s="1"/>
  <c r="G116" i="3"/>
  <c r="H116" i="3" s="1"/>
  <c r="G117" i="3"/>
  <c r="H117" i="3" s="1"/>
  <c r="G118" i="3"/>
  <c r="H118" i="3" s="1"/>
  <c r="G119" i="3"/>
  <c r="H119" i="3" s="1"/>
  <c r="G120" i="3"/>
  <c r="H120" i="3" s="1"/>
  <c r="G121" i="3"/>
  <c r="H121" i="3" s="1"/>
  <c r="G122" i="3"/>
  <c r="H122" i="3" s="1"/>
  <c r="G123" i="3"/>
  <c r="H123" i="3" s="1"/>
  <c r="G124" i="3"/>
  <c r="H124" i="3" s="1"/>
  <c r="G125" i="3"/>
  <c r="H125" i="3" s="1"/>
  <c r="G126" i="3"/>
  <c r="H126" i="3" s="1"/>
  <c r="G127" i="3"/>
  <c r="H127" i="3" s="1"/>
  <c r="G128" i="3"/>
  <c r="H128" i="3" s="1"/>
  <c r="G129" i="3"/>
  <c r="H129" i="3" s="1"/>
  <c r="G130" i="3"/>
  <c r="H130" i="3" s="1"/>
  <c r="G131" i="3"/>
  <c r="H131" i="3" s="1"/>
  <c r="G132" i="3"/>
  <c r="H132" i="3" s="1"/>
  <c r="G133" i="3"/>
  <c r="H133" i="3" s="1"/>
  <c r="G134" i="3"/>
  <c r="H134" i="3" s="1"/>
  <c r="G135" i="3"/>
  <c r="H135" i="3" s="1"/>
  <c r="G136" i="3"/>
  <c r="H136" i="3" s="1"/>
  <c r="G137" i="3"/>
  <c r="H137" i="3" s="1"/>
  <c r="G138" i="3"/>
  <c r="H138" i="3" s="1"/>
  <c r="G139" i="3"/>
  <c r="H139" i="3" s="1"/>
  <c r="G140" i="3"/>
  <c r="H140" i="3" s="1"/>
  <c r="G141" i="3"/>
  <c r="H141" i="3" s="1"/>
  <c r="G142" i="3"/>
  <c r="H142" i="3" s="1"/>
  <c r="G143" i="3"/>
  <c r="H143" i="3" s="1"/>
  <c r="G144" i="3"/>
  <c r="H144" i="3" s="1"/>
  <c r="G145" i="3"/>
  <c r="H145" i="3" s="1"/>
  <c r="G146" i="3"/>
  <c r="H146" i="3" s="1"/>
  <c r="G147" i="3"/>
  <c r="H147" i="3" s="1"/>
  <c r="G148" i="3"/>
  <c r="H148" i="3" s="1"/>
  <c r="G149" i="3"/>
  <c r="H149" i="3" s="1"/>
  <c r="G150" i="3"/>
  <c r="H150" i="3" s="1"/>
  <c r="G151" i="3"/>
  <c r="H151" i="3" s="1"/>
  <c r="G152" i="3"/>
  <c r="H152" i="3" s="1"/>
  <c r="G153" i="3"/>
  <c r="H153" i="3" s="1"/>
  <c r="G154" i="3"/>
  <c r="H154" i="3" s="1"/>
  <c r="G155" i="3"/>
  <c r="H155" i="3" s="1"/>
  <c r="G156" i="3"/>
  <c r="H156" i="3" s="1"/>
  <c r="G157" i="3"/>
  <c r="H157" i="3" s="1"/>
  <c r="G158" i="3"/>
  <c r="H158" i="3" s="1"/>
  <c r="G159" i="3"/>
  <c r="H159" i="3" s="1"/>
  <c r="G160" i="3"/>
  <c r="H160" i="3" s="1"/>
  <c r="G161" i="3"/>
  <c r="H161" i="3" s="1"/>
  <c r="G162" i="3"/>
  <c r="H162" i="3" s="1"/>
  <c r="G163" i="3"/>
  <c r="H163" i="3" s="1"/>
  <c r="G164" i="3"/>
  <c r="H164" i="3" s="1"/>
  <c r="G165" i="3"/>
  <c r="H165" i="3" s="1"/>
  <c r="G166" i="3"/>
  <c r="H166" i="3" s="1"/>
  <c r="G167" i="3"/>
  <c r="H167" i="3" s="1"/>
  <c r="G168" i="3"/>
  <c r="H168" i="3" s="1"/>
  <c r="G169" i="3"/>
  <c r="H169" i="3" s="1"/>
  <c r="G170" i="3"/>
  <c r="H170" i="3" s="1"/>
  <c r="G171" i="3"/>
  <c r="H171" i="3" s="1"/>
  <c r="G172" i="3"/>
  <c r="H172" i="3" s="1"/>
  <c r="G173" i="3"/>
  <c r="H173" i="3" s="1"/>
  <c r="G174" i="3"/>
  <c r="H174" i="3" s="1"/>
  <c r="G175" i="3"/>
  <c r="H175" i="3" s="1"/>
  <c r="G176" i="3"/>
  <c r="H176" i="3" s="1"/>
  <c r="G177" i="3"/>
  <c r="H177" i="3" s="1"/>
  <c r="G178" i="3"/>
  <c r="H178" i="3" s="1"/>
  <c r="G179" i="3"/>
  <c r="H179" i="3" s="1"/>
  <c r="G180" i="3"/>
  <c r="H180" i="3" s="1"/>
  <c r="G181" i="3"/>
  <c r="H181" i="3" s="1"/>
  <c r="G182" i="3"/>
  <c r="H182" i="3" s="1"/>
  <c r="G183" i="3"/>
  <c r="H183" i="3" s="1"/>
  <c r="G184" i="3"/>
  <c r="H184" i="3" s="1"/>
  <c r="G185" i="3"/>
  <c r="H185" i="3" s="1"/>
  <c r="G186" i="3"/>
  <c r="H186" i="3" s="1"/>
  <c r="G187" i="3"/>
  <c r="H187" i="3" s="1"/>
  <c r="G188" i="3"/>
  <c r="H188" i="3" s="1"/>
  <c r="G189" i="3"/>
  <c r="H189" i="3" s="1"/>
  <c r="G190" i="3"/>
  <c r="H190" i="3" s="1"/>
  <c r="G191" i="3"/>
  <c r="H191" i="3" s="1"/>
  <c r="G192" i="3"/>
  <c r="H192" i="3" s="1"/>
  <c r="G193" i="3"/>
  <c r="H193" i="3" s="1"/>
  <c r="G194" i="3"/>
  <c r="H194" i="3" s="1"/>
  <c r="G195" i="3"/>
  <c r="H195" i="3" s="1"/>
  <c r="G196" i="3"/>
  <c r="H196" i="3" s="1"/>
  <c r="G197" i="3"/>
  <c r="H197" i="3" s="1"/>
  <c r="G198" i="3"/>
  <c r="H198" i="3" s="1"/>
  <c r="G199" i="3"/>
  <c r="H199" i="3" s="1"/>
  <c r="G200" i="3"/>
  <c r="H200" i="3" s="1"/>
  <c r="G201" i="3"/>
  <c r="H201" i="3" s="1"/>
  <c r="G3" i="3"/>
  <c r="H3" i="3" s="1"/>
  <c r="G4" i="3"/>
  <c r="H4" i="3" s="1"/>
  <c r="G5" i="3"/>
  <c r="H5" i="3" s="1"/>
  <c r="G6" i="3"/>
  <c r="H6" i="3" s="1"/>
  <c r="G7" i="3"/>
  <c r="H7" i="3" s="1"/>
  <c r="G8" i="3"/>
  <c r="H8" i="3" s="1"/>
  <c r="G9" i="3"/>
  <c r="H9" i="3" s="1"/>
  <c r="G10" i="3"/>
  <c r="H10" i="3" s="1"/>
  <c r="G11" i="3"/>
  <c r="H11" i="3" s="1"/>
  <c r="G12" i="3"/>
  <c r="H12" i="3" s="1"/>
  <c r="G13" i="3"/>
  <c r="H13" i="3" s="1"/>
  <c r="G14" i="3"/>
  <c r="H14" i="3" s="1"/>
  <c r="G15" i="3"/>
  <c r="H15" i="3" s="1"/>
  <c r="G16" i="3"/>
  <c r="H16" i="3" s="1"/>
  <c r="G2" i="3"/>
  <c r="H2"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0078E7-D5BF-45F9-8CAA-77FD3EF428EA}"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s>
</file>

<file path=xl/sharedStrings.xml><?xml version="1.0" encoding="utf-8"?>
<sst xmlns="http://schemas.openxmlformats.org/spreadsheetml/2006/main" count="619" uniqueCount="242">
  <si>
    <t>customer_id</t>
  </si>
  <si>
    <t>customer_name</t>
  </si>
  <si>
    <t>email</t>
  </si>
  <si>
    <t>region</t>
  </si>
  <si>
    <t>signup_date</t>
  </si>
  <si>
    <t>Customer 1</t>
  </si>
  <si>
    <t>Customer 2</t>
  </si>
  <si>
    <t>Customer 3</t>
  </si>
  <si>
    <t>Customer 4</t>
  </si>
  <si>
    <t>Customer 5</t>
  </si>
  <si>
    <t>Customer 6</t>
  </si>
  <si>
    <t>Customer 7</t>
  </si>
  <si>
    <t>Customer 8</t>
  </si>
  <si>
    <t>Customer 9</t>
  </si>
  <si>
    <t>Customer 10</t>
  </si>
  <si>
    <t>Customer 11</t>
  </si>
  <si>
    <t>Customer 12</t>
  </si>
  <si>
    <t>Customer 13</t>
  </si>
  <si>
    <t>Customer 14</t>
  </si>
  <si>
    <t>Customer 15</t>
  </si>
  <si>
    <t>Customer 16</t>
  </si>
  <si>
    <t>Customer 17</t>
  </si>
  <si>
    <t>Customer 18</t>
  </si>
  <si>
    <t>Customer 19</t>
  </si>
  <si>
    <t>Customer 20</t>
  </si>
  <si>
    <t>Customer 21</t>
  </si>
  <si>
    <t>Customer 22</t>
  </si>
  <si>
    <t>Customer 23</t>
  </si>
  <si>
    <t>Customer 24</t>
  </si>
  <si>
    <t>Customer 25</t>
  </si>
  <si>
    <t>Customer 26</t>
  </si>
  <si>
    <t>Customer 27</t>
  </si>
  <si>
    <t>Customer 28</t>
  </si>
  <si>
    <t>Customer 29</t>
  </si>
  <si>
    <t>Customer 30</t>
  </si>
  <si>
    <t>Customer 31</t>
  </si>
  <si>
    <t>Customer 32</t>
  </si>
  <si>
    <t>Customer 33</t>
  </si>
  <si>
    <t>Customer 34</t>
  </si>
  <si>
    <t>Customer 35</t>
  </si>
  <si>
    <t>Customer 36</t>
  </si>
  <si>
    <t>Customer 37</t>
  </si>
  <si>
    <t>Customer 38</t>
  </si>
  <si>
    <t>Customer 39</t>
  </si>
  <si>
    <t>Customer 40</t>
  </si>
  <si>
    <t>Customer 41</t>
  </si>
  <si>
    <t>Customer 42</t>
  </si>
  <si>
    <t>Customer 43</t>
  </si>
  <si>
    <t>Customer 44</t>
  </si>
  <si>
    <t>Customer 45</t>
  </si>
  <si>
    <t>Customer 46</t>
  </si>
  <si>
    <t>Customer 47</t>
  </si>
  <si>
    <t>Customer 48</t>
  </si>
  <si>
    <t>Customer 49</t>
  </si>
  <si>
    <t>Customer 50</t>
  </si>
  <si>
    <t>customer1@example.com</t>
  </si>
  <si>
    <t>customer2@example.com</t>
  </si>
  <si>
    <t>customer3@example.com</t>
  </si>
  <si>
    <t>customer4@example.com</t>
  </si>
  <si>
    <t>customer5@example.com</t>
  </si>
  <si>
    <t>customer6@example.com</t>
  </si>
  <si>
    <t>customer7@example.com</t>
  </si>
  <si>
    <t>customer8@example.com</t>
  </si>
  <si>
    <t>customer9@example.com</t>
  </si>
  <si>
    <t>customer10@example.com</t>
  </si>
  <si>
    <t>customer11@example.com</t>
  </si>
  <si>
    <t>customer12@example.com</t>
  </si>
  <si>
    <t>customer13@example.com</t>
  </si>
  <si>
    <t>customer14@example.com</t>
  </si>
  <si>
    <t>customer15@example.com</t>
  </si>
  <si>
    <t>customer16@example.com</t>
  </si>
  <si>
    <t>customer17@example.com</t>
  </si>
  <si>
    <t>customer18@example.com</t>
  </si>
  <si>
    <t>customer19@example.com</t>
  </si>
  <si>
    <t>customer20@example.com</t>
  </si>
  <si>
    <t>customer21@example.com</t>
  </si>
  <si>
    <t>customer22@example.com</t>
  </si>
  <si>
    <t>customer23@example.com</t>
  </si>
  <si>
    <t>customer24@example.com</t>
  </si>
  <si>
    <t>customer25@example.com</t>
  </si>
  <si>
    <t>customer26@example.com</t>
  </si>
  <si>
    <t>customer27@example.com</t>
  </si>
  <si>
    <t>customer28@example.com</t>
  </si>
  <si>
    <t>customer29@example.com</t>
  </si>
  <si>
    <t>customer30@example.com</t>
  </si>
  <si>
    <t>customer31@example.com</t>
  </si>
  <si>
    <t>customer32@example.com</t>
  </si>
  <si>
    <t>customer33@example.com</t>
  </si>
  <si>
    <t>customer34@example.com</t>
  </si>
  <si>
    <t>customer35@example.com</t>
  </si>
  <si>
    <t>customer36@example.com</t>
  </si>
  <si>
    <t>customer37@example.com</t>
  </si>
  <si>
    <t>customer38@example.com</t>
  </si>
  <si>
    <t>customer39@example.com</t>
  </si>
  <si>
    <t>customer40@example.com</t>
  </si>
  <si>
    <t>customer41@example.com</t>
  </si>
  <si>
    <t>customer42@example.com</t>
  </si>
  <si>
    <t>customer43@example.com</t>
  </si>
  <si>
    <t>customer44@example.com</t>
  </si>
  <si>
    <t>customer45@example.com</t>
  </si>
  <si>
    <t>customer46@example.com</t>
  </si>
  <si>
    <t>customer47@example.com</t>
  </si>
  <si>
    <t>customer48@example.com</t>
  </si>
  <si>
    <t>customer49@example.com</t>
  </si>
  <si>
    <t>customer50@example.com</t>
  </si>
  <si>
    <t>South</t>
  </si>
  <si>
    <t>West</t>
  </si>
  <si>
    <t>North</t>
  </si>
  <si>
    <t>East</t>
  </si>
  <si>
    <t>2023-08-09</t>
  </si>
  <si>
    <t>2023-04-15</t>
  </si>
  <si>
    <t>2023-12-09</t>
  </si>
  <si>
    <t>2023-08-15</t>
  </si>
  <si>
    <t>2022-09-20</t>
  </si>
  <si>
    <t>2022-11-13</t>
  </si>
  <si>
    <t>2023-03-14</t>
  </si>
  <si>
    <t>2023-08-21</t>
  </si>
  <si>
    <t>2022-04-22</t>
  </si>
  <si>
    <t>2023-02-19</t>
  </si>
  <si>
    <t>2023-06-27</t>
  </si>
  <si>
    <t>2022-06-28</t>
  </si>
  <si>
    <t>2023-09-22</t>
  </si>
  <si>
    <t>2022-10-07</t>
  </si>
  <si>
    <t>2023-05-22</t>
  </si>
  <si>
    <t>2023-12-25</t>
  </si>
  <si>
    <t>2023-09-01</t>
  </si>
  <si>
    <t>2023-09-25</t>
  </si>
  <si>
    <t>2023-05-03</t>
  </si>
  <si>
    <t>2023-09-07</t>
  </si>
  <si>
    <t>2022-07-02</t>
  </si>
  <si>
    <t>2022-11-16</t>
  </si>
  <si>
    <t>2022-07-21</t>
  </si>
  <si>
    <t>2022-12-19</t>
  </si>
  <si>
    <t>2023-05-17</t>
  </si>
  <si>
    <t>2023-11-08</t>
  </si>
  <si>
    <t>2023-06-17</t>
  </si>
  <si>
    <t>2022-12-06</t>
  </si>
  <si>
    <t>2023-02-12</t>
  </si>
  <si>
    <t>2022-03-09</t>
  </si>
  <si>
    <t>2022-05-02</t>
  </si>
  <si>
    <t>2022-02-11</t>
  </si>
  <si>
    <t>2023-03-06</t>
  </si>
  <si>
    <t>2022-06-23</t>
  </si>
  <si>
    <t>2023-03-05</t>
  </si>
  <si>
    <t>2022-02-27</t>
  </si>
  <si>
    <t>2023-09-10</t>
  </si>
  <si>
    <t>2022-06-16</t>
  </si>
  <si>
    <t>2023-03-02</t>
  </si>
  <si>
    <t>2022-09-19</t>
  </si>
  <si>
    <t>2023-01-22</t>
  </si>
  <si>
    <t>2023-11-15</t>
  </si>
  <si>
    <t>2023-07-03</t>
  </si>
  <si>
    <t>2023-04-16</t>
  </si>
  <si>
    <t>2022-10-11</t>
  </si>
  <si>
    <t>2022-02-15</t>
  </si>
  <si>
    <t>2023-10-19</t>
  </si>
  <si>
    <t>2023-02-18</t>
  </si>
  <si>
    <t>2023-01-03</t>
  </si>
  <si>
    <t>product_id</t>
  </si>
  <si>
    <t>product_name</t>
  </si>
  <si>
    <t>category</t>
  </si>
  <si>
    <t>price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</si>
  <si>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</si>
  <si>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</si>
  <si>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</si>
  <si>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</si>
  <si>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</si>
  <si>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</si>
  <si>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</si>
  <si>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</si>
  <si>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</si>
  <si>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</si>
  <si>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</si>
  <si>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</si>
  <si>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</si>
  <si>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</si>
  <si>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</si>
  <si>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</si>
  <si>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</si>
  <si>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</si>
  <si>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</si>
  <si>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</si>
  <si>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</si>
  <si>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</si>
  <si>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</si>
  <si>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</si>
  <si>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</si>
  <si>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Product 26</t>
  </si>
  <si>
    <t>Product 27</t>
  </si>
  <si>
    <t>Product 28</t>
  </si>
  <si>
    <t>Product 29</t>
  </si>
  <si>
    <t>Product 30</t>
  </si>
  <si>
    <t>Accessories</t>
  </si>
  <si>
    <t>Home Appliances</t>
  </si>
  <si>
    <t>Electronics</t>
  </si>
  <si>
    <t>order_id</t>
  </si>
  <si>
    <t>quantity</t>
  </si>
  <si>
    <t>order_date</t>
  </si>
  <si>
    <t>total_value</t>
  </si>
  <si>
    <t>Instructions</t>
  </si>
  <si>
    <t>HighRR Retail – E‑Commerce Dataset (Intern Assignment)</t>
  </si>
  <si>
    <t>Sheets:</t>
  </si>
  <si>
    <t xml:space="preserve"> - customers: customer_id, customer_name, region</t>
  </si>
  <si>
    <t xml:space="preserve"> - products: product_id, product_name, category, price</t>
  </si>
  <si>
    <t xml:space="preserve"> - orders: order_id, customer_id, product_id, order_date (YYYY-MM-DD), quantity, price, total_value</t>
  </si>
  <si>
    <t>Notes:</t>
  </si>
  <si>
    <t xml:space="preserve"> - Use this workbook for Excel tasks (pivots, charts, dashboard).</t>
  </si>
  <si>
    <t xml:space="preserve"> - Load the same CSVs or this workbook into your SQL DB for SQL tasks.</t>
  </si>
  <si>
    <t xml:space="preserve"> - For Python tasks, read the CSVs or Excel using pandas.</t>
  </si>
  <si>
    <t>Price_value</t>
  </si>
  <si>
    <t>Total_product_value</t>
  </si>
  <si>
    <t>Revenu</t>
  </si>
  <si>
    <t>Count of customer_id</t>
  </si>
  <si>
    <t>Total Products</t>
  </si>
  <si>
    <t>• Create a pivot table showing sales by region and category. • Plot monthly sales trends for the entire store. • Build a dashboard summarizing: Total revenue, Top category, Number of customers, Monthly revenue trend. • Calculate the % contribution of each product to total revenue.</t>
  </si>
  <si>
    <t>Grand Total</t>
  </si>
  <si>
    <t>Column Labels</t>
  </si>
  <si>
    <t>Region</t>
  </si>
  <si>
    <t>Row Labels</t>
  </si>
  <si>
    <t>Sum of Total_product_value</t>
  </si>
  <si>
    <t>Sum of quantity</t>
  </si>
  <si>
    <t>Month Name</t>
  </si>
  <si>
    <t>November</t>
  </si>
  <si>
    <t>January</t>
  </si>
  <si>
    <t>April</t>
  </si>
  <si>
    <t>August</t>
  </si>
  <si>
    <t>June</t>
  </si>
  <si>
    <t>September</t>
  </si>
  <si>
    <t>March</t>
  </si>
  <si>
    <t>May</t>
  </si>
  <si>
    <t>February</t>
  </si>
  <si>
    <t>October</t>
  </si>
  <si>
    <t>July</t>
  </si>
  <si>
    <t>December</t>
  </si>
  <si>
    <t>Year</t>
  </si>
  <si>
    <t>Sum of price</t>
  </si>
  <si>
    <t>Top Category</t>
  </si>
  <si>
    <t>top category</t>
  </si>
  <si>
    <t>xyzz</t>
  </si>
  <si>
    <t>REVENUE</t>
  </si>
  <si>
    <t>Count Of Customer_id</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</si>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</sst>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quot;K&quot;"/>
  </numFmts>
  <fonts count="3" x14ac:knownFonts="1">
    <font>
      <sz val="11"/>
      <color theme="1"/>
      <name val="Calibri"/>
      <family val="2"/>
      <scheme val="minor"/>
    </font>
    <font>
      <b/>
      <sz val="11"/>
      <color theme="1"/>
      <name val="Calibri"/>
      <family val="2"/>
      <scheme val="minor"/>
    </font>
    <font>
      <sz val="11"/>
      <color theme="1"/>
      <name val="Dubai"/>
      <family val="2"/>
    </font>
  </fonts>
  <fills count="5">
    <fill>
      <patternFill patternType="none"/>
    </fill>
    <fill>
      <patternFill patternType="gray125"/>
    </fill>
    <fill>
      <patternFill patternType="solid">
        <fgColor theme="0"/>
        <bgColor indexed="64"/>
      </patternFill>
    </fill>
    <fill>
      <patternFill patternType="solid">
        <fgColor rgb="FFC1BFFF"/>
        <bgColor indexed="64"/>
      </patternFill>
    </fill>
    <fill>
      <patternFill patternType="solid">
        <fgColor theme="6"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8">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applyAlignment="1">
      <alignment horizontal="center"/>
    </xf>
    <xf numFmtId="164" fontId="0" fillId="0" borderId="0" xfId="0" applyNumberFormat="1" applyAlignment="1">
      <alignment horizontal="center"/>
    </xf>
    <xf numFmtId="0" fontId="0" fillId="0" borderId="0" xfId="0" pivotButton="1"/>
    <xf numFmtId="0" fontId="0" fillId="0" borderId="0" xfId="0" applyAlignment="1">
      <alignment horizontal="left"/>
    </xf>
    <xf numFmtId="14" fontId="0" fillId="0" borderId="0" xfId="0" applyNumberFormat="1" applyAlignment="1">
      <alignment horizontal="center"/>
    </xf>
    <xf numFmtId="14" fontId="0" fillId="0" borderId="0" xfId="0" applyNumberFormat="1"/>
    <xf numFmtId="9" fontId="0" fillId="0" borderId="0" xfId="0" applyNumberFormat="1"/>
    <xf numFmtId="0" fontId="0" fillId="0" borderId="0" xfId="0" pivotButton="1" applyAlignment="1">
      <alignment horizontal="center"/>
    </xf>
    <xf numFmtId="0" fontId="2" fillId="0" borderId="0" xfId="0" applyFont="1"/>
    <xf numFmtId="0" fontId="0" fillId="2" borderId="0" xfId="0" applyFill="1"/>
    <xf numFmtId="0" fontId="0" fillId="2" borderId="0" xfId="0" applyFill="1" applyAlignment="1">
      <alignment horizontal="center"/>
    </xf>
    <xf numFmtId="0" fontId="0" fillId="2" borderId="0" xfId="0" applyFill="1" applyAlignment="1">
      <alignment horizontal="center" vertical="center"/>
    </xf>
    <xf numFmtId="0" fontId="0" fillId="3" borderId="0" xfId="0" applyFill="1" applyAlignment="1">
      <alignment horizontal="center"/>
    </xf>
    <xf numFmtId="164" fontId="0" fillId="4" borderId="0" xfId="0" applyNumberFormat="1" applyFill="1" applyAlignment="1">
      <alignment horizontal="center"/>
    </xf>
    <xf numFmtId="0" fontId="0" fillId="0" borderId="0" xfId="0" applyNumberFormat="1"/>
  </cellXfs>
  <cellStyles count="1">
    <cellStyle name="Normal" xfId="0" builtinId="0"/>
  </cellStyles>
  <dxfs count="45">
    <dxf>
      <alignment horizontal="center"/>
    </dxf>
    <dxf>
      <alignment horizontal="center"/>
    </dxf>
    <dxf>
      <alignment horizontal="center"/>
    </dxf>
    <dxf>
      <numFmt numFmtId="164" formatCode="0.0,&quot;K&quot;"/>
    </dxf>
    <dxf>
      <numFmt numFmtId="165" formatCode="&quot;₹&quot;\ #,##0.0"/>
    </dxf>
    <dxf>
      <alignment horizontal="center"/>
    </dxf>
    <dxf>
      <alignment horizontal="center"/>
    </dxf>
    <dxf>
      <alignment horizontal="center"/>
    </dxf>
    <dxf>
      <fill>
        <patternFill>
          <bgColor theme="6" tint="0.79998168889431442"/>
        </patternFill>
      </fill>
    </dxf>
    <dxf>
      <fill>
        <patternFill>
          <bgColor rgb="FFC1BFFF"/>
        </patternFill>
      </fill>
    </dxf>
    <dxf>
      <fill>
        <patternFill patternType="solid">
          <bgColor rgb="FFDBB9B6"/>
        </patternFill>
      </fill>
    </dxf>
    <dxf>
      <fill>
        <patternFill patternType="solid">
          <bgColor rgb="FFDBB9B6"/>
        </patternFill>
      </fill>
    </dxf>
    <dxf>
      <numFmt numFmtId="164" formatCode="0.0,&quot;K&quot;"/>
    </dxf>
    <dxf>
      <numFmt numFmtId="165" formatCode="&quot;₹&quot;\ #,##0.0"/>
    </dxf>
    <dxf>
      <alignment horizontal="center"/>
    </dxf>
    <dxf>
      <alignment horizontal="center"/>
    </dxf>
    <dxf>
      <alignment horizontal="center"/>
    </dxf>
    <dxf>
      <fill>
        <patternFill>
          <bgColor theme="0"/>
        </patternFill>
      </fill>
    </dxf>
    <dxf>
      <fill>
        <patternFill>
          <bgColor theme="0"/>
        </patternFill>
      </fill>
    </dxf>
    <dxf>
      <fill>
        <patternFill patternType="solid">
          <bgColor rgb="FFDBB9B6"/>
        </patternFill>
      </fill>
    </dxf>
    <dxf>
      <fill>
        <patternFill patternType="solid">
          <bgColor rgb="FFDBB9B6"/>
        </patternFill>
      </fill>
    </dxf>
    <dxf>
      <alignment horizontal="center"/>
    </dxf>
    <dxf>
      <alignment horizontal="center"/>
    </dxf>
    <dxf>
      <alignment horizontal="center"/>
    </dxf>
    <dxf>
      <alignment horizontal="center"/>
    </dxf>
    <dxf>
      <alignment vertical="center"/>
    </dxf>
    <dxf>
      <fill>
        <patternFill>
          <bgColor theme="0"/>
        </patternFill>
      </fill>
    </dxf>
    <dxf>
      <fill>
        <patternFill>
          <bgColor theme="0"/>
        </patternFill>
      </fill>
    </dxf>
    <dxf>
      <fill>
        <patternFill patternType="solid">
          <bgColor rgb="FFDBB9B6"/>
        </patternFill>
      </fill>
    </dxf>
    <dxf>
      <fill>
        <patternFill patternType="solid">
          <bgColor rgb="FFDBB9B6"/>
        </patternFill>
      </fill>
    </dxf>
    <dxf>
      <numFmt numFmtId="13" formatCode="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2" defaultTableStyle="TableStyleMedium9" defaultPivotStyle="PivotStyleLight16">
    <tableStyle name="Slicer Style 1" pivot="0" table="0" count="2" xr9:uid="{CD3B9FF0-B433-417F-9929-ECB55CB39DD5}"/>
    <tableStyle name="Slicer Style 2" pivot="0" table="0" count="2" xr9:uid="{A7362C87-DCF6-48CF-B07E-E48680B09609}"/>
  </tableStyles>
  <colors>
    <mruColors>
      <color rgb="FFCF6DFC"/>
      <color rgb="FFC1BFFF"/>
      <color rgb="FFFF0000"/>
      <color rgb="FFDBB9B6"/>
    </mruColors>
  </colors>
  <extLst>
    <ext xmlns:x14="http://schemas.microsoft.com/office/spreadsheetml/2009/9/main" uri="{46F421CA-312F-682f-3DD2-61675219B42D}">
      <x14:dxfs count="4">
        <dxf>
          <fill>
            <patternFill>
              <bgColor rgb="FFC1BFFF"/>
            </patternFill>
          </fill>
        </dxf>
        <dxf>
          <fill>
            <patternFill>
              <bgColor rgb="FFCF6DFC"/>
            </patternFill>
          </fill>
        </dxf>
        <dxf>
          <fill>
            <patternFill>
              <bgColor rgb="FFCF6DFC"/>
            </patternFill>
          </fill>
        </dxf>
        <dxf>
          <fill>
            <patternFill>
              <bgColor rgb="FFC1BFFF"/>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 type="hoveredSelectedItemWithData" dxfId="2"/>
          </x14:slicerStyleElements>
        </x14:slicerStyle>
        <x14:slicerStyle name="Slicer Style 2">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connections" Target="connection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10"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[ecommerce_data.xlsx]calc!PivotTable1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baseline="0"/>
              <a:t>SALES BY REGION AND CATEGORY</a:t>
            </a:r>
            <a:endParaRPr lang="en-IN" b="1"/>
          </a:p>
        </c:rich>
      </c:tx>
      <c:layout>
        <c:manualLayout>
          <c:xMode val="edge"/>
          <c:yMode val="edge"/>
          <c:x val="0.22006166839311087"/>
          <c:y val="2.46724425653382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C1BF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F6DFC"/>
          </a:solid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BB9B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1BFFF"/>
          </a:solidFill>
          <a:ln>
            <a:solidFill>
              <a:schemeClr val="accent6"/>
            </a:solidFill>
          </a:ln>
          <a:effectLst/>
          <a:sp3d>
            <a:contourClr>
              <a:schemeClr val="accent6"/>
            </a:contourClr>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calc!$D$10:$D$11</c:f>
              <c:strCache>
                <c:ptCount val="1"/>
                <c:pt idx="0">
                  <c:v>Accessories</c:v>
                </c:pt>
              </c:strCache>
            </c:strRef>
          </c:tx>
          <c:spPr>
            <a:solidFill>
              <a:srgbClr val="C1BFFF"/>
            </a:solidFill>
            <a:ln>
              <a:noFill/>
            </a:ln>
            <a:effectLst/>
            <a:sp3d/>
          </c:spPr>
          <c:invertIfNegative val="0"/>
          <c:dPt>
            <c:idx val="2"/>
            <c:invertIfNegative val="0"/>
            <c:bubble3D val="0"/>
            <c:extLst>
              <c:ext xmlns:c16="http://schemas.microsoft.com/office/drawing/2014/chart" uri="{C3380CC4-5D6E-409C-BE32-E72D297353CC}">
                <c16:uniqueId val="{00000001-EFFE-41AC-834C-74486A496DB7}"/>
              </c:ext>
            </c:extLst>
          </c:dPt>
          <c:dPt>
            <c:idx val="3"/>
            <c:invertIfNegative val="0"/>
            <c:bubble3D val="0"/>
            <c:spPr>
              <a:solidFill>
                <a:srgbClr val="C1BFFF"/>
              </a:solidFill>
              <a:ln>
                <a:solidFill>
                  <a:schemeClr val="accent6"/>
                </a:solidFill>
              </a:ln>
              <a:effectLst/>
              <a:sp3d>
                <a:contourClr>
                  <a:schemeClr val="accent6"/>
                </a:contourClr>
              </a:sp3d>
            </c:spPr>
            <c:extLst>
              <c:ext xmlns:c16="http://schemas.microsoft.com/office/drawing/2014/chart" uri="{C3380CC4-5D6E-409C-BE32-E72D297353CC}">
                <c16:uniqueId val="{00000002-7390-41C7-9BFE-166352CC7D8C}"/>
              </c:ext>
            </c:extLst>
          </c:dPt>
          <c:cat>
            <c:strRef>
              <c:f>calc!$C$12:$C$16</c:f>
              <c:strCache>
                <c:ptCount val="4"/>
                <c:pt idx="0">
                  <c:v>East</c:v>
                </c:pt>
                <c:pt idx="1">
                  <c:v>North</c:v>
                </c:pt>
                <c:pt idx="2">
                  <c:v>South</c:v>
                </c:pt>
                <c:pt idx="3">
                  <c:v>West</c:v>
                </c:pt>
              </c:strCache>
            </c:strRef>
          </c:cat>
          <c:val>
            <c:numRef>
              <c:f>calc!$D$12:$D$16</c:f>
              <c:numCache>
                <c:formatCode>General</c:formatCode>
                <c:ptCount val="4"/>
                <c:pt idx="0">
                  <c:v>65250.84</c:v>
                </c:pt>
                <c:pt idx="1">
                  <c:v>9294.4</c:v>
                </c:pt>
                <c:pt idx="2">
                  <c:v>34945.57</c:v>
                </c:pt>
                <c:pt idx="3">
                  <c:v>60304.929999999993</c:v>
                </c:pt>
              </c:numCache>
            </c:numRef>
          </c:val>
          <c:extLst>
            <c:ext xmlns:c16="http://schemas.microsoft.com/office/drawing/2014/chart" uri="{C3380CC4-5D6E-409C-BE32-E72D297353CC}">
              <c16:uniqueId val="{00000000-38FF-424A-AE85-964AB6D1EA07}"/>
            </c:ext>
          </c:extLst>
        </c:ser>
        <c:ser>
          <c:idx val="1"/>
          <c:order val="1"/>
          <c:tx>
            <c:strRef>
              <c:f>calc!$E$10:$E$11</c:f>
              <c:strCache>
                <c:ptCount val="1"/>
                <c:pt idx="0">
                  <c:v>Electronics</c:v>
                </c:pt>
              </c:strCache>
            </c:strRef>
          </c:tx>
          <c:spPr>
            <a:solidFill>
              <a:srgbClr val="CF6DFC"/>
            </a:solidFill>
            <a:ln>
              <a:solidFill>
                <a:schemeClr val="accent6"/>
              </a:solidFill>
            </a:ln>
            <a:effectLst/>
            <a:sp3d>
              <a:contourClr>
                <a:schemeClr val="accent6"/>
              </a:contourClr>
            </a:sp3d>
          </c:spPr>
          <c:invertIfNegative val="0"/>
          <c:cat>
            <c:strRef>
              <c:f>calc!$C$12:$C$16</c:f>
              <c:strCache>
                <c:ptCount val="4"/>
                <c:pt idx="0">
                  <c:v>East</c:v>
                </c:pt>
                <c:pt idx="1">
                  <c:v>North</c:v>
                </c:pt>
                <c:pt idx="2">
                  <c:v>South</c:v>
                </c:pt>
                <c:pt idx="3">
                  <c:v>West</c:v>
                </c:pt>
              </c:strCache>
            </c:strRef>
          </c:cat>
          <c:val>
            <c:numRef>
              <c:f>calc!$E$12:$E$16</c:f>
              <c:numCache>
                <c:formatCode>General</c:formatCode>
                <c:ptCount val="4"/>
                <c:pt idx="0">
                  <c:v>30758.78</c:v>
                </c:pt>
                <c:pt idx="1">
                  <c:v>30876.62</c:v>
                </c:pt>
                <c:pt idx="2">
                  <c:v>31482.479999999996</c:v>
                </c:pt>
                <c:pt idx="3">
                  <c:v>82151.33</c:v>
                </c:pt>
              </c:numCache>
            </c:numRef>
          </c:val>
          <c:extLst>
            <c:ext xmlns:c16="http://schemas.microsoft.com/office/drawing/2014/chart" uri="{C3380CC4-5D6E-409C-BE32-E72D297353CC}">
              <c16:uniqueId val="{00000002-1F55-423A-BDD4-45C78CCA986B}"/>
            </c:ext>
          </c:extLst>
        </c:ser>
        <c:ser>
          <c:idx val="2"/>
          <c:order val="2"/>
          <c:tx>
            <c:strRef>
              <c:f>calc!$F$10:$F$11</c:f>
              <c:strCache>
                <c:ptCount val="1"/>
                <c:pt idx="0">
                  <c:v>Home Appliances</c:v>
                </c:pt>
              </c:strCache>
            </c:strRef>
          </c:tx>
          <c:spPr>
            <a:solidFill>
              <a:srgbClr val="DBB9B6"/>
            </a:solidFill>
            <a:ln>
              <a:noFill/>
            </a:ln>
            <a:effectLst/>
            <a:sp3d/>
          </c:spPr>
          <c:invertIfNegative val="0"/>
          <c:cat>
            <c:strRef>
              <c:f>calc!$C$12:$C$16</c:f>
              <c:strCache>
                <c:ptCount val="4"/>
                <c:pt idx="0">
                  <c:v>East</c:v>
                </c:pt>
                <c:pt idx="1">
                  <c:v>North</c:v>
                </c:pt>
                <c:pt idx="2">
                  <c:v>South</c:v>
                </c:pt>
                <c:pt idx="3">
                  <c:v>West</c:v>
                </c:pt>
              </c:strCache>
            </c:strRef>
          </c:cat>
          <c:val>
            <c:numRef>
              <c:f>calc!$F$12:$F$16</c:f>
              <c:numCache>
                <c:formatCode>General</c:formatCode>
                <c:ptCount val="4"/>
                <c:pt idx="0">
                  <c:v>46920.3</c:v>
                </c:pt>
                <c:pt idx="1">
                  <c:v>51430.44</c:v>
                </c:pt>
                <c:pt idx="2">
                  <c:v>156427.91</c:v>
                </c:pt>
                <c:pt idx="3">
                  <c:v>85147.630000000019</c:v>
                </c:pt>
              </c:numCache>
            </c:numRef>
          </c:val>
          <c:extLst>
            <c:ext xmlns:c16="http://schemas.microsoft.com/office/drawing/2014/chart" uri="{C3380CC4-5D6E-409C-BE32-E72D297353CC}">
              <c16:uniqueId val="{00000003-1F55-423A-BDD4-45C78CCA986B}"/>
            </c:ext>
          </c:extLst>
        </c:ser>
        <c:dLbls>
          <c:showLegendKey val="0"/>
          <c:showVal val="0"/>
          <c:showCatName val="0"/>
          <c:showSerName val="0"/>
          <c:showPercent val="0"/>
          <c:showBubbleSize val="0"/>
        </c:dLbls>
        <c:gapWidth val="150"/>
        <c:shape val="box"/>
        <c:axId val="52344287"/>
        <c:axId val="52352927"/>
        <c:axId val="0"/>
      </c:bar3DChart>
      <c:catAx>
        <c:axId val="52344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52927"/>
        <c:crosses val="autoZero"/>
        <c:auto val="1"/>
        <c:lblAlgn val="ctr"/>
        <c:lblOffset val="100"/>
        <c:noMultiLvlLbl val="0"/>
      </c:catAx>
      <c:valAx>
        <c:axId val="52352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[ecommerce_data.xlsx]calc!PivotTable7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calc!$E$79</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calc!$D$80:$D$92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calc!$E$80:$E$92</c:f>
              <c:numCache>
                <c:formatCode>General</c:formatCode>
                <c:ptCount val="12"/>
                <c:pt idx="0">
                  <c:v>69691.650000000009</c:v>
                </c:pt>
                <c:pt idx="1">
                  <c:v>24129.5</c:v>
                </c:pt>
                <c:pt idx="2">
                  <c:v>45431.360000000001</c:v>
                </c:pt>
                <c:pt idx="3">
                  <c:v>58206.520000000004</c:v>
                </c:pt>
                <c:pt idx="4">
                  <c:v>63771.420000000006</c:v>
                </c:pt>
                <c:pt idx="5">
                  <c:v>70911.349999999991</c:v>
                </c:pt>
                <c:pt idx="6">
                  <c:v>89493.989999999991</c:v>
                </c:pt>
                <c:pt idx="7">
                  <c:v>70495.73</c:v>
                </c:pt>
                <c:pt idx="8">
                  <c:v>41258.370000000003</c:v>
                </c:pt>
                <c:pt idx="9">
                  <c:v>23211.559999999998</c:v>
                </c:pt>
                <c:pt idx="10">
                  <c:v>104515.16999999998</c:v>
                </c:pt>
                <c:pt idx="11">
                  <c:v>23874.61</c:v>
                </c:pt>
              </c:numCache>
            </c:numRef>
          </c:val>
          <c:smooth val="0"/>
          <c:extLst>
            <c:ext xmlns:c16="http://schemas.microsoft.com/office/drawing/2014/chart" uri="{C3380CC4-5D6E-409C-BE32-E72D297353CC}">
              <c16:uniqueId val="{00000000-D91B-46DC-97B7-C2637DBA93CA}"/>
            </c:ext>
          </c:extLst>
        </c:ser>
        <c:dLbls>
          <c:showLegendKey val="0"/>
          <c:showVal val="0"/>
          <c:showCatName val="0"/>
          <c:showSerName val="0"/>
          <c:showPercent val="0"/>
          <c:showBubbleSize val="0"/>
        </c:dLbls>
        <c:marker val="1"/>
        <c:smooth val="0"/>
        <c:axId val="554666927"/>
        <c:axId val="703003807"/>
      </c:lineChart>
      <c:catAx>
        <c:axId val="55466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703003807"/>
        <c:crosses val="autoZero"/>
        <c:auto val="1"/>
        <c:lblAlgn val="ctr"/>
        <c:lblOffset val="100"/>
        <c:noMultiLvlLbl val="0"/>
      </c:catAx>
      <c:valAx>
        <c:axId val="70300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669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[ecommerce_data.xlsx]calc!PivotTable9</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CONTRIBUTION</a:t>
            </a:r>
            <a:r>
              <a:rPr lang="en-US" baseline="0"/>
              <a:t> OF PRODUCTS TO THE REVENUE</a:t>
            </a:r>
            <a:endParaRPr lang="en-US"/>
          </a:p>
        </c:rich>
      </c:tx>
      <c:layout>
        <c:manualLayout>
          <c:xMode val="edge"/>
          <c:yMode val="edge"/>
          <c:x val="0.13828701827093604"/>
          <c:y val="1.5118489674785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F6DF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F6DF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F6DF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calc!$E$112</c:f>
              <c:strCache>
                <c:ptCount val="1"/>
                <c:pt idx="0">
                  <c:v>Total</c:v>
                </c:pt>
              </c:strCache>
            </c:strRef>
          </c:tx>
          <c:spPr>
            <a:solidFill>
              <a:srgbClr val="CF6DFC"/>
            </a:solidFill>
            <a:ln>
              <a:noFill/>
            </a:ln>
            <a:effectLst/>
          </c:spPr>
          <c:invertIfNegative val="0"/>
          <c:cat>
            <c:strRef>
              <c:f>calc!$D$113:$D$143</c:f>
              <c:strCache>
                <c:ptCount val="30"/>
                <c:pt idx="0">
                  <c:v>Product 1</c:v>
                </c:pt>
                <c:pt idx="1">
                  <c:v>Product 10</c:v>
                </c:pt>
                <c:pt idx="2">
                  <c:v>Product 11</c:v>
                </c:pt>
                <c:pt idx="3">
                  <c:v>Product 12</c:v>
                </c:pt>
                <c:pt idx="4">
                  <c:v>Product 13</c:v>
                </c:pt>
                <c:pt idx="5">
                  <c:v>Product 14</c:v>
                </c:pt>
                <c:pt idx="6">
                  <c:v>Product 15</c:v>
                </c:pt>
                <c:pt idx="7">
                  <c:v>Product 16</c:v>
                </c:pt>
                <c:pt idx="8">
                  <c:v>Product 17</c:v>
                </c:pt>
                <c:pt idx="9">
                  <c:v>Product 18</c:v>
                </c:pt>
                <c:pt idx="10">
                  <c:v>Product 19</c:v>
                </c:pt>
                <c:pt idx="11">
                  <c:v>Product 2</c:v>
                </c:pt>
                <c:pt idx="12">
                  <c:v>Product 20</c:v>
                </c:pt>
                <c:pt idx="13">
                  <c:v>Product 21</c:v>
                </c:pt>
                <c:pt idx="14">
                  <c:v>Product 22</c:v>
                </c:pt>
                <c:pt idx="15">
                  <c:v>Product 23</c:v>
                </c:pt>
                <c:pt idx="16">
                  <c:v>Product 24</c:v>
                </c:pt>
                <c:pt idx="17">
                  <c:v>Product 25</c:v>
                </c:pt>
                <c:pt idx="18">
                  <c:v>Product 26</c:v>
                </c:pt>
                <c:pt idx="19">
                  <c:v>Product 27</c:v>
                </c:pt>
                <c:pt idx="20">
                  <c:v>Product 28</c:v>
                </c:pt>
                <c:pt idx="21">
                  <c:v>Product 29</c:v>
                </c:pt>
                <c:pt idx="22">
                  <c:v>Product 3</c:v>
                </c:pt>
                <c:pt idx="23">
                  <c:v>Product 30</c:v>
                </c:pt>
                <c:pt idx="24">
                  <c:v>Product 4</c:v>
                </c:pt>
                <c:pt idx="25">
                  <c:v>Product 5</c:v>
                </c:pt>
                <c:pt idx="26">
                  <c:v>Product 6</c:v>
                </c:pt>
                <c:pt idx="27">
                  <c:v>Product 7</c:v>
                </c:pt>
                <c:pt idx="28">
                  <c:v>Product 8</c:v>
                </c:pt>
                <c:pt idx="29">
                  <c:v>Product 9</c:v>
                </c:pt>
              </c:strCache>
            </c:strRef>
          </c:cat>
          <c:val>
            <c:numRef>
              <c:f>calc!$E$113:$E$143</c:f>
              <c:numCache>
                <c:formatCode>0%</c:formatCode>
                <c:ptCount val="30"/>
                <c:pt idx="0">
                  <c:v>1737.03</c:v>
                </c:pt>
                <c:pt idx="1">
                  <c:v>4647.2</c:v>
                </c:pt>
                <c:pt idx="2">
                  <c:v>890.75</c:v>
                </c:pt>
                <c:pt idx="3">
                  <c:v>1035.17</c:v>
                </c:pt>
                <c:pt idx="4">
                  <c:v>956.94</c:v>
                </c:pt>
                <c:pt idx="5">
                  <c:v>2724.01</c:v>
                </c:pt>
                <c:pt idx="6">
                  <c:v>4387.9799999999996</c:v>
                </c:pt>
                <c:pt idx="7">
                  <c:v>4401.4799999999996</c:v>
                </c:pt>
                <c:pt idx="8">
                  <c:v>3449.47</c:v>
                </c:pt>
                <c:pt idx="9">
                  <c:v>1712.28</c:v>
                </c:pt>
                <c:pt idx="10">
                  <c:v>2504.6799999999998</c:v>
                </c:pt>
                <c:pt idx="11">
                  <c:v>4224.8500000000004</c:v>
                </c:pt>
                <c:pt idx="12">
                  <c:v>2598.66</c:v>
                </c:pt>
                <c:pt idx="13">
                  <c:v>1233.81</c:v>
                </c:pt>
                <c:pt idx="14">
                  <c:v>860.5</c:v>
                </c:pt>
                <c:pt idx="15">
                  <c:v>3227.3</c:v>
                </c:pt>
                <c:pt idx="16">
                  <c:v>4859.3599999999997</c:v>
                </c:pt>
                <c:pt idx="17">
                  <c:v>1725.17</c:v>
                </c:pt>
                <c:pt idx="18">
                  <c:v>690.12</c:v>
                </c:pt>
                <c:pt idx="19">
                  <c:v>4848.51</c:v>
                </c:pt>
                <c:pt idx="20">
                  <c:v>658.84</c:v>
                </c:pt>
                <c:pt idx="21">
                  <c:v>4809.13</c:v>
                </c:pt>
                <c:pt idx="22">
                  <c:v>3935.54</c:v>
                </c:pt>
                <c:pt idx="23">
                  <c:v>4525.53</c:v>
                </c:pt>
                <c:pt idx="24">
                  <c:v>2242.37</c:v>
                </c:pt>
                <c:pt idx="25">
                  <c:v>311.45999999999998</c:v>
                </c:pt>
                <c:pt idx="26">
                  <c:v>1477.26</c:v>
                </c:pt>
                <c:pt idx="27">
                  <c:v>817.9</c:v>
                </c:pt>
                <c:pt idx="28">
                  <c:v>4397.7700000000004</c:v>
                </c:pt>
                <c:pt idx="29">
                  <c:v>281.23</c:v>
                </c:pt>
              </c:numCache>
            </c:numRef>
          </c:val>
          <c:extLst>
            <c:ext xmlns:c16="http://schemas.microsoft.com/office/drawing/2014/chart" uri="{C3380CC4-5D6E-409C-BE32-E72D297353CC}">
              <c16:uniqueId val="{00000000-EE52-47DC-A65B-DFDE09CFF44B}"/>
            </c:ext>
          </c:extLst>
        </c:ser>
        <c:dLbls>
          <c:showLegendKey val="0"/>
          <c:showVal val="0"/>
          <c:showCatName val="0"/>
          <c:showSerName val="0"/>
          <c:showPercent val="0"/>
          <c:showBubbleSize val="0"/>
        </c:dLbls>
        <c:gapWidth val="182"/>
        <c:axId val="841575391"/>
        <c:axId val="841575871"/>
      </c:barChart>
      <c:catAx>
        <c:axId val="841575391"/>
        <c:scaling>
          <c:orientation val="minMax"/>
        </c:scaling>
        <c:delete val="0"/>
        <c:axPos val="l"/>
        <c:numFmt formatCode="General" sourceLinked="1"/>
        <c:majorTickMark val="none"/>
        <c:minorTickMark val="none"/>
        <c:tickLblPos val="nextTo"/>
        <c:spPr>
          <a:solidFill>
            <a:sysClr val="window" lastClr="FFFFFF"/>
          </a:solidFill>
          <a:ln w="9525" cap="flat" cmpd="sng" algn="ctr">
            <a:solidFill>
              <a:schemeClr val="tx2">
                <a:lumMod val="60000"/>
                <a:lumOff val="4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575871"/>
        <c:crosses val="autoZero"/>
        <c:auto val="1"/>
        <c:lblAlgn val="ctr"/>
        <c:lblOffset val="100"/>
        <c:noMultiLvlLbl val="0"/>
      </c:catAx>
      <c:valAx>
        <c:axId val="84157587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57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[ecommerce_data.xlsx]calc!PivotTable1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s>
    <c:plotArea>
      <c:layout/>
      <c:pieChart>
        <c:varyColors val="1"/>
        <c:ser>
          <c:idx val="0"/>
          <c:order val="0"/>
          <c:tx>
            <c:strRef>
              <c:f>calc!$D$10:$D$11</c:f>
              <c:strCache>
                <c:ptCount val="1"/>
                <c:pt idx="0">
                  <c:v>Accessories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67-4E72-BEFB-FAC9DDA670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67-4E72-BEFB-FAC9DDA670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67-4E72-BEFB-FAC9DDA670E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A67-4E72-BEFB-FAC9DDA670E1}"/>
              </c:ext>
            </c:extLst>
          </c:dPt>
          <c:cat>
            <c:strRef>
              <c:f>calc!$C$12:$C$16</c:f>
              <c:strCache>
                <c:ptCount val="4"/>
                <c:pt idx="0">
                  <c:v>East</c:v>
                </c:pt>
                <c:pt idx="1">
                  <c:v>North</c:v>
                </c:pt>
                <c:pt idx="2">
                  <c:v>South</c:v>
                </c:pt>
                <c:pt idx="3">
                  <c:v>West</c:v>
                </c:pt>
              </c:strCache>
            </c:strRef>
          </c:cat>
          <c:val>
            <c:numRef>
              <c:f>calc!$D$12:$D$16</c:f>
              <c:numCache>
                <c:formatCode>General</c:formatCode>
                <c:ptCount val="4"/>
                <c:pt idx="0">
                  <c:v>65250.84</c:v>
                </c:pt>
                <c:pt idx="1">
                  <c:v>9294.4</c:v>
                </c:pt>
                <c:pt idx="2">
                  <c:v>34945.57</c:v>
                </c:pt>
                <c:pt idx="3">
                  <c:v>60304.929999999993</c:v>
                </c:pt>
              </c:numCache>
            </c:numRef>
          </c:val>
          <c:extLst>
            <c:ext xmlns:c16="http://schemas.microsoft.com/office/drawing/2014/chart" uri="{C3380CC4-5D6E-409C-BE32-E72D297353CC}">
              <c16:uniqueId val="{00000008-FA67-4E72-BEFB-FAC9DDA670E1}"/>
            </c:ext>
          </c:extLst>
        </c:ser>
        <c:ser>
          <c:idx val="1"/>
          <c:order val="1"/>
          <c:tx>
            <c:strRef>
              <c:f>calc!$E$10:$E$11</c:f>
              <c:strCache>
                <c:ptCount val="1"/>
                <c:pt idx="0">
                  <c:v>Electronics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calc!$C$12:$C$16</c:f>
              <c:strCache>
                <c:ptCount val="4"/>
                <c:pt idx="0">
                  <c:v>East</c:v>
                </c:pt>
                <c:pt idx="1">
                  <c:v>North</c:v>
                </c:pt>
                <c:pt idx="2">
                  <c:v>South</c:v>
                </c:pt>
                <c:pt idx="3">
                  <c:v>West</c:v>
                </c:pt>
              </c:strCache>
            </c:strRef>
          </c:cat>
          <c:val>
            <c:numRef>
              <c:f>calc!$E$12:$E$16</c:f>
              <c:numCache>
                <c:formatCode>General</c:formatCode>
                <c:ptCount val="4"/>
                <c:pt idx="0">
                  <c:v>30758.78</c:v>
                </c:pt>
                <c:pt idx="1">
                  <c:v>30876.62</c:v>
                </c:pt>
                <c:pt idx="2">
                  <c:v>31482.479999999996</c:v>
                </c:pt>
                <c:pt idx="3">
                  <c:v>82151.33</c:v>
                </c:pt>
              </c:numCache>
            </c:numRef>
          </c:val>
          <c:extLst>
            <c:ext xmlns:c16="http://schemas.microsoft.com/office/drawing/2014/chart" uri="{C3380CC4-5D6E-409C-BE32-E72D297353CC}">
              <c16:uniqueId val="{00000008-9B40-41E2-93DE-20E02B2AD74C}"/>
            </c:ext>
          </c:extLst>
        </c:ser>
        <c:ser>
          <c:idx val="2"/>
          <c:order val="2"/>
          <c:tx>
            <c:strRef>
              <c:f>calc!$F$10:$F$11</c:f>
              <c:strCache>
                <c:ptCount val="1"/>
                <c:pt idx="0">
                  <c:v>Home Appliances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calc!$C$12:$C$16</c:f>
              <c:strCache>
                <c:ptCount val="4"/>
                <c:pt idx="0">
                  <c:v>East</c:v>
                </c:pt>
                <c:pt idx="1">
                  <c:v>North</c:v>
                </c:pt>
                <c:pt idx="2">
                  <c:v>South</c:v>
                </c:pt>
                <c:pt idx="3">
                  <c:v>West</c:v>
                </c:pt>
              </c:strCache>
            </c:strRef>
          </c:cat>
          <c:val>
            <c:numRef>
              <c:f>calc!$F$12:$F$16</c:f>
              <c:numCache>
                <c:formatCode>General</c:formatCode>
                <c:ptCount val="4"/>
                <c:pt idx="0">
                  <c:v>46920.3</c:v>
                </c:pt>
                <c:pt idx="1">
                  <c:v>51430.44</c:v>
                </c:pt>
                <c:pt idx="2">
                  <c:v>156427.91</c:v>
                </c:pt>
                <c:pt idx="3">
                  <c:v>85147.630000000019</c:v>
                </c:pt>
              </c:numCache>
            </c:numRef>
          </c:val>
          <c:extLst>
            <c:ext xmlns:c16="http://schemas.microsoft.com/office/drawing/2014/chart" uri="{C3380CC4-5D6E-409C-BE32-E72D297353CC}">
              <c16:uniqueId val="{00000009-9B40-41E2-93DE-20E02B2AD74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[ecommerce_data.xlsx]calc!PivotTable1</c:name>
    <c:fmtId val="9"/>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calc!$D$10:$D$11</c:f>
              <c:strCache>
                <c:ptCount val="1"/>
                <c:pt idx="0">
                  <c:v>Accessories</c:v>
                </c:pt>
              </c:strCache>
            </c:strRef>
          </c:tx>
          <c:spPr>
            <a:solidFill>
              <a:schemeClr val="accent1"/>
            </a:solidFill>
            <a:ln>
              <a:noFill/>
            </a:ln>
            <a:effectLst/>
            <a:sp3d/>
          </c:spPr>
          <c:invertIfNegative val="0"/>
          <c:cat>
            <c:strRef>
              <c:f>calc!$C$12:$C$16</c:f>
              <c:strCache>
                <c:ptCount val="4"/>
                <c:pt idx="0">
                  <c:v>East</c:v>
                </c:pt>
                <c:pt idx="1">
                  <c:v>North</c:v>
                </c:pt>
                <c:pt idx="2">
                  <c:v>South</c:v>
                </c:pt>
                <c:pt idx="3">
                  <c:v>West</c:v>
                </c:pt>
              </c:strCache>
            </c:strRef>
          </c:cat>
          <c:val>
            <c:numRef>
              <c:f>calc!$D$12:$D$16</c:f>
              <c:numCache>
                <c:formatCode>General</c:formatCode>
                <c:ptCount val="4"/>
                <c:pt idx="0">
                  <c:v>65250.84</c:v>
                </c:pt>
                <c:pt idx="1">
                  <c:v>9294.4</c:v>
                </c:pt>
                <c:pt idx="2">
                  <c:v>34945.57</c:v>
                </c:pt>
                <c:pt idx="3">
                  <c:v>60304.929999999993</c:v>
                </c:pt>
              </c:numCache>
            </c:numRef>
          </c:val>
          <c:extLst>
            <c:ext xmlns:c16="http://schemas.microsoft.com/office/drawing/2014/chart" uri="{C3380CC4-5D6E-409C-BE32-E72D297353CC}">
              <c16:uniqueId val="{00000000-9D0D-4B8C-88CC-174CC69927FA}"/>
            </c:ext>
          </c:extLst>
        </c:ser>
        <c:ser>
          <c:idx val="1"/>
          <c:order val="1"/>
          <c:tx>
            <c:strRef>
              <c:f>calc!$E$10:$E$11</c:f>
              <c:strCache>
                <c:ptCount val="1"/>
                <c:pt idx="0">
                  <c:v>Electronics</c:v>
                </c:pt>
              </c:strCache>
            </c:strRef>
          </c:tx>
          <c:spPr>
            <a:solidFill>
              <a:schemeClr val="accent2"/>
            </a:solidFill>
            <a:ln>
              <a:noFill/>
            </a:ln>
            <a:effectLst/>
            <a:sp3d/>
          </c:spPr>
          <c:invertIfNegative val="0"/>
          <c:cat>
            <c:strRef>
              <c:f>calc!$C$12:$C$16</c:f>
              <c:strCache>
                <c:ptCount val="4"/>
                <c:pt idx="0">
                  <c:v>East</c:v>
                </c:pt>
                <c:pt idx="1">
                  <c:v>North</c:v>
                </c:pt>
                <c:pt idx="2">
                  <c:v>South</c:v>
                </c:pt>
                <c:pt idx="3">
                  <c:v>West</c:v>
                </c:pt>
              </c:strCache>
            </c:strRef>
          </c:cat>
          <c:val>
            <c:numRef>
              <c:f>calc!$E$12:$E$16</c:f>
              <c:numCache>
                <c:formatCode>General</c:formatCode>
                <c:ptCount val="4"/>
                <c:pt idx="0">
                  <c:v>30758.78</c:v>
                </c:pt>
                <c:pt idx="1">
                  <c:v>30876.62</c:v>
                </c:pt>
                <c:pt idx="2">
                  <c:v>31482.479999999996</c:v>
                </c:pt>
                <c:pt idx="3">
                  <c:v>82151.33</c:v>
                </c:pt>
              </c:numCache>
            </c:numRef>
          </c:val>
          <c:extLst>
            <c:ext xmlns:c16="http://schemas.microsoft.com/office/drawing/2014/chart" uri="{C3380CC4-5D6E-409C-BE32-E72D297353CC}">
              <c16:uniqueId val="{00000000-249A-4594-B44F-1791EC82A9A3}"/>
            </c:ext>
          </c:extLst>
        </c:ser>
        <c:ser>
          <c:idx val="2"/>
          <c:order val="2"/>
          <c:tx>
            <c:strRef>
              <c:f>calc!$F$10:$F$11</c:f>
              <c:strCache>
                <c:ptCount val="1"/>
                <c:pt idx="0">
                  <c:v>Home Appliances</c:v>
                </c:pt>
              </c:strCache>
            </c:strRef>
          </c:tx>
          <c:spPr>
            <a:solidFill>
              <a:schemeClr val="accent3"/>
            </a:solidFill>
            <a:ln>
              <a:noFill/>
            </a:ln>
            <a:effectLst/>
            <a:sp3d/>
          </c:spPr>
          <c:invertIfNegative val="0"/>
          <c:cat>
            <c:strRef>
              <c:f>calc!$C$12:$C$16</c:f>
              <c:strCache>
                <c:ptCount val="4"/>
                <c:pt idx="0">
                  <c:v>East</c:v>
                </c:pt>
                <c:pt idx="1">
                  <c:v>North</c:v>
                </c:pt>
                <c:pt idx="2">
                  <c:v>South</c:v>
                </c:pt>
                <c:pt idx="3">
                  <c:v>West</c:v>
                </c:pt>
              </c:strCache>
            </c:strRef>
          </c:cat>
          <c:val>
            <c:numRef>
              <c:f>calc!$F$12:$F$16</c:f>
              <c:numCache>
                <c:formatCode>General</c:formatCode>
                <c:ptCount val="4"/>
                <c:pt idx="0">
                  <c:v>46920.3</c:v>
                </c:pt>
                <c:pt idx="1">
                  <c:v>51430.44</c:v>
                </c:pt>
                <c:pt idx="2">
                  <c:v>156427.91</c:v>
                </c:pt>
                <c:pt idx="3">
                  <c:v>85147.630000000019</c:v>
                </c:pt>
              </c:numCache>
            </c:numRef>
          </c:val>
          <c:extLst>
            <c:ext xmlns:c16="http://schemas.microsoft.com/office/drawing/2014/chart" uri="{C3380CC4-5D6E-409C-BE32-E72D297353CC}">
              <c16:uniqueId val="{00000001-249A-4594-B44F-1791EC82A9A3}"/>
            </c:ext>
          </c:extLst>
        </c:ser>
        <c:dLbls>
          <c:showLegendKey val="0"/>
          <c:showVal val="0"/>
          <c:showCatName val="0"/>
          <c:showSerName val="0"/>
          <c:showPercent val="0"/>
          <c:showBubbleSize val="0"/>
        </c:dLbls>
        <c:gapWidth val="150"/>
        <c:shape val="box"/>
        <c:axId val="52344287"/>
        <c:axId val="52352927"/>
        <c:axId val="0"/>
      </c:bar3DChart>
      <c:catAx>
        <c:axId val="52344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52927"/>
        <c:crosses val="autoZero"/>
        <c:auto val="1"/>
        <c:lblAlgn val="ctr"/>
        <c:lblOffset val="100"/>
        <c:noMultiLvlLbl val="0"/>
      </c:catAx>
      <c:valAx>
        <c:axId val="52352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[ecommerce_data.xlsx]calc!PivotTable2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873464328167176E-2"/>
          <c:y val="6.4894423461495349E-2"/>
          <c:w val="0.90252906297900581"/>
          <c:h val="0.65466091938874249"/>
        </c:manualLayout>
      </c:layout>
      <c:lineChart>
        <c:grouping val="standard"/>
        <c:varyColors val="0"/>
        <c:ser>
          <c:idx val="0"/>
          <c:order val="0"/>
          <c:tx>
            <c:strRef>
              <c:f>calc!$D$58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calc!$C$59:$C$71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calc!$D$59:$D$71</c:f>
              <c:numCache>
                <c:formatCode>General</c:formatCode>
                <c:ptCount val="12"/>
                <c:pt idx="0">
                  <c:v>32</c:v>
                </c:pt>
                <c:pt idx="1">
                  <c:v>14</c:v>
                </c:pt>
                <c:pt idx="2">
                  <c:v>17</c:v>
                </c:pt>
                <c:pt idx="3">
                  <c:v>21</c:v>
                </c:pt>
                <c:pt idx="4">
                  <c:v>29</c:v>
                </c:pt>
                <c:pt idx="5">
                  <c:v>23</c:v>
                </c:pt>
                <c:pt idx="6">
                  <c:v>31</c:v>
                </c:pt>
                <c:pt idx="7">
                  <c:v>32</c:v>
                </c:pt>
                <c:pt idx="8">
                  <c:v>19</c:v>
                </c:pt>
                <c:pt idx="9">
                  <c:v>11</c:v>
                </c:pt>
                <c:pt idx="10">
                  <c:v>43</c:v>
                </c:pt>
                <c:pt idx="11">
                  <c:v>17</c:v>
                </c:pt>
              </c:numCache>
            </c:numRef>
          </c:val>
          <c:smooth val="0"/>
          <c:extLst>
            <c:ext xmlns:c16="http://schemas.microsoft.com/office/drawing/2014/chart" uri="{C3380CC4-5D6E-409C-BE32-E72D297353CC}">
              <c16:uniqueId val="{00000000-1217-4A6C-98BD-C44DD198A803}"/>
            </c:ext>
          </c:extLst>
        </c:ser>
        <c:dLbls>
          <c:showLegendKey val="0"/>
          <c:showVal val="0"/>
          <c:showCatName val="0"/>
          <c:showSerName val="0"/>
          <c:showPercent val="0"/>
          <c:showBubbleSize val="0"/>
        </c:dLbls>
        <c:marker val="1"/>
        <c:smooth val="0"/>
        <c:axId val="703147951"/>
        <c:axId val="703150351"/>
      </c:lineChart>
      <c:catAx>
        <c:axId val="70314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150351"/>
        <c:crosses val="autoZero"/>
        <c:auto val="1"/>
        <c:lblAlgn val="ctr"/>
        <c:lblOffset val="100"/>
        <c:noMultiLvlLbl val="0"/>
      </c:catAx>
      <c:valAx>
        <c:axId val="703150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1479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[ecommerce_data.xlsx]calc!PivotTable7</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calc!$E$79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calc!$D$80:$D$92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calc!$E$80:$E$92</c:f>
              <c:numCache>
                <c:formatCode>General</c:formatCode>
                <c:ptCount val="12"/>
                <c:pt idx="0">
                  <c:v>69691.650000000009</c:v>
                </c:pt>
                <c:pt idx="1">
                  <c:v>24129.5</c:v>
                </c:pt>
                <c:pt idx="2">
                  <c:v>45431.360000000001</c:v>
                </c:pt>
                <c:pt idx="3">
                  <c:v>58206.520000000004</c:v>
                </c:pt>
                <c:pt idx="4">
                  <c:v>63771.420000000006</c:v>
                </c:pt>
                <c:pt idx="5">
                  <c:v>70911.349999999991</c:v>
                </c:pt>
                <c:pt idx="6">
                  <c:v>89493.989999999991</c:v>
                </c:pt>
                <c:pt idx="7">
                  <c:v>70495.73</c:v>
                </c:pt>
                <c:pt idx="8">
                  <c:v>41258.370000000003</c:v>
                </c:pt>
                <c:pt idx="9">
                  <c:v>23211.559999999998</c:v>
                </c:pt>
                <c:pt idx="10">
                  <c:v>104515.16999999998</c:v>
                </c:pt>
                <c:pt idx="11">
                  <c:v>23874.61</c:v>
                </c:pt>
              </c:numCache>
            </c:numRef>
          </c:val>
          <c:smooth val="0"/>
          <c:extLst>
            <c:ext xmlns:c16="http://schemas.microsoft.com/office/drawing/2014/chart" uri="{C3380CC4-5D6E-409C-BE32-E72D297353CC}">
              <c16:uniqueId val="{00000000-B04A-442E-85B1-85B2B88DE9AC}"/>
            </c:ext>
          </c:extLst>
        </c:ser>
        <c:dLbls>
          <c:showLegendKey val="0"/>
          <c:showVal val="0"/>
          <c:showCatName val="0"/>
          <c:showSerName val="0"/>
          <c:showPercent val="0"/>
          <c:showBubbleSize val="0"/>
        </c:dLbls>
        <c:marker val="1"/>
        <c:smooth val="0"/>
        <c:axId val="554666927"/>
        <c:axId val="703003807"/>
      </c:lineChart>
      <c:catAx>
        <c:axId val="55466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003807"/>
        <c:crosses val="autoZero"/>
        <c:auto val="1"/>
        <c:lblAlgn val="ctr"/>
        <c:lblOffset val="100"/>
        <c:noMultiLvlLbl val="0"/>
      </c:catAx>
      <c:valAx>
        <c:axId val="70300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6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[ecommerce_data.xlsx]calc!PivotTable9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calc!$E$112</c:f>
              <c:strCache>
                <c:ptCount val="1"/>
                <c:pt idx="0">
                  <c:v>Total</c:v>
                </c:pt>
              </c:strCache>
            </c:strRef>
          </c:tx>
          <c:spPr>
            <a:solidFill>
              <a:schemeClr val="accent1"/>
            </a:solidFill>
            <a:ln>
              <a:noFill/>
            </a:ln>
            <a:effectLst/>
          </c:spPr>
          <c:invertIfNegative val="0"/>
          <c:cat>
            <c:strRef>
              <c:f>calc!$D$113:$D$143</c:f>
              <c:strCache>
                <c:ptCount val="30"/>
                <c:pt idx="0">
                  <c:v>Product 1</c:v>
                </c:pt>
                <c:pt idx="1">
                  <c:v>Product 10</c:v>
                </c:pt>
                <c:pt idx="2">
                  <c:v>Product 11</c:v>
                </c:pt>
                <c:pt idx="3">
                  <c:v>Product 12</c:v>
                </c:pt>
                <c:pt idx="4">
                  <c:v>Product 13</c:v>
                </c:pt>
                <c:pt idx="5">
                  <c:v>Product 14</c:v>
                </c:pt>
                <c:pt idx="6">
                  <c:v>Product 15</c:v>
                </c:pt>
                <c:pt idx="7">
                  <c:v>Product 16</c:v>
                </c:pt>
                <c:pt idx="8">
                  <c:v>Product 17</c:v>
                </c:pt>
                <c:pt idx="9">
                  <c:v>Product 18</c:v>
                </c:pt>
                <c:pt idx="10">
                  <c:v>Product 19</c:v>
                </c:pt>
                <c:pt idx="11">
                  <c:v>Product 2</c:v>
                </c:pt>
                <c:pt idx="12">
                  <c:v>Product 20</c:v>
                </c:pt>
                <c:pt idx="13">
                  <c:v>Product 21</c:v>
                </c:pt>
                <c:pt idx="14">
                  <c:v>Product 22</c:v>
                </c:pt>
                <c:pt idx="15">
                  <c:v>Product 23</c:v>
                </c:pt>
                <c:pt idx="16">
                  <c:v>Product 24</c:v>
                </c:pt>
                <c:pt idx="17">
                  <c:v>Product 25</c:v>
                </c:pt>
                <c:pt idx="18">
                  <c:v>Product 26</c:v>
                </c:pt>
                <c:pt idx="19">
                  <c:v>Product 27</c:v>
                </c:pt>
                <c:pt idx="20">
                  <c:v>Product 28</c:v>
                </c:pt>
                <c:pt idx="21">
                  <c:v>Product 29</c:v>
                </c:pt>
                <c:pt idx="22">
                  <c:v>Product 3</c:v>
                </c:pt>
                <c:pt idx="23">
                  <c:v>Product 30</c:v>
                </c:pt>
                <c:pt idx="24">
                  <c:v>Product 4</c:v>
                </c:pt>
                <c:pt idx="25">
                  <c:v>Product 5</c:v>
                </c:pt>
                <c:pt idx="26">
                  <c:v>Product 6</c:v>
                </c:pt>
                <c:pt idx="27">
                  <c:v>Product 7</c:v>
                </c:pt>
                <c:pt idx="28">
                  <c:v>Product 8</c:v>
                </c:pt>
                <c:pt idx="29">
                  <c:v>Product 9</c:v>
                </c:pt>
              </c:strCache>
            </c:strRef>
          </c:cat>
          <c:val>
            <c:numRef>
              <c:f>calc!$E$113:$E$143</c:f>
              <c:numCache>
                <c:formatCode>0%</c:formatCode>
                <c:ptCount val="30"/>
                <c:pt idx="0">
                  <c:v>1737.03</c:v>
                </c:pt>
                <c:pt idx="1">
                  <c:v>4647.2</c:v>
                </c:pt>
                <c:pt idx="2">
                  <c:v>890.75</c:v>
                </c:pt>
                <c:pt idx="3">
                  <c:v>1035.17</c:v>
                </c:pt>
                <c:pt idx="4">
                  <c:v>956.94</c:v>
                </c:pt>
                <c:pt idx="5">
                  <c:v>2724.01</c:v>
                </c:pt>
                <c:pt idx="6">
                  <c:v>4387.9799999999996</c:v>
                </c:pt>
                <c:pt idx="7">
                  <c:v>4401.4799999999996</c:v>
                </c:pt>
                <c:pt idx="8">
                  <c:v>3449.47</c:v>
                </c:pt>
                <c:pt idx="9">
                  <c:v>1712.28</c:v>
                </c:pt>
                <c:pt idx="10">
                  <c:v>2504.6799999999998</c:v>
                </c:pt>
                <c:pt idx="11">
                  <c:v>4224.8500000000004</c:v>
                </c:pt>
                <c:pt idx="12">
                  <c:v>2598.66</c:v>
                </c:pt>
                <c:pt idx="13">
                  <c:v>1233.81</c:v>
                </c:pt>
                <c:pt idx="14">
                  <c:v>860.5</c:v>
                </c:pt>
                <c:pt idx="15">
                  <c:v>3227.3</c:v>
                </c:pt>
                <c:pt idx="16">
                  <c:v>4859.3599999999997</c:v>
                </c:pt>
                <c:pt idx="17">
                  <c:v>1725.17</c:v>
                </c:pt>
                <c:pt idx="18">
                  <c:v>690.12</c:v>
                </c:pt>
                <c:pt idx="19">
                  <c:v>4848.51</c:v>
                </c:pt>
                <c:pt idx="20">
                  <c:v>658.84</c:v>
                </c:pt>
                <c:pt idx="21">
                  <c:v>4809.13</c:v>
                </c:pt>
                <c:pt idx="22">
                  <c:v>3935.54</c:v>
                </c:pt>
                <c:pt idx="23">
                  <c:v>4525.53</c:v>
                </c:pt>
                <c:pt idx="24">
                  <c:v>2242.37</c:v>
                </c:pt>
                <c:pt idx="25">
                  <c:v>311.45999999999998</c:v>
                </c:pt>
                <c:pt idx="26">
                  <c:v>1477.26</c:v>
                </c:pt>
                <c:pt idx="27">
                  <c:v>817.9</c:v>
                </c:pt>
                <c:pt idx="28">
                  <c:v>4397.7700000000004</c:v>
                </c:pt>
                <c:pt idx="29">
                  <c:v>281.23</c:v>
                </c:pt>
              </c:numCache>
            </c:numRef>
          </c:val>
          <c:extLst>
            <c:ext xmlns:c16="http://schemas.microsoft.com/office/drawing/2014/chart" uri="{C3380CC4-5D6E-409C-BE32-E72D297353CC}">
              <c16:uniqueId val="{00000000-F56D-4846-B78A-D2354FF00C7D}"/>
            </c:ext>
          </c:extLst>
        </c:ser>
        <c:dLbls>
          <c:showLegendKey val="0"/>
          <c:showVal val="0"/>
          <c:showCatName val="0"/>
          <c:showSerName val="0"/>
          <c:showPercent val="0"/>
          <c:showBubbleSize val="0"/>
        </c:dLbls>
        <c:gapWidth val="182"/>
        <c:axId val="841575391"/>
        <c:axId val="841575871"/>
      </c:barChart>
      <c:catAx>
        <c:axId val="841575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575871"/>
        <c:crosses val="autoZero"/>
        <c:auto val="1"/>
        <c:lblAlgn val="ctr"/>
        <c:lblOffset val="100"/>
        <c:noMultiLvlLbl val="0"/>
      </c:catAx>
      <c:valAx>
        <c:axId val="84157587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57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[ecommerce_data.xlsx]calc!PivotTable2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Quantity</a:t>
            </a:r>
            <a:r>
              <a:rPr lang="en-US" baseline="0"/>
              <a:t> sold per month</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257289783636303E-2"/>
          <c:y val="0.10889871243878131"/>
          <c:w val="0.90252906297900581"/>
          <c:h val="0.65466091938874249"/>
        </c:manualLayout>
      </c:layout>
      <c:lineChart>
        <c:grouping val="standard"/>
        <c:varyColors val="0"/>
        <c:ser>
          <c:idx val="0"/>
          <c:order val="0"/>
          <c:tx>
            <c:strRef>
              <c:f>calc!$D$58</c:f>
              <c:strCache>
                <c:ptCount val="1"/>
                <c:pt idx="0">
                  <c:v>Total</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calc!$C$59:$C$71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calc!$D$59:$D$71</c:f>
              <c:numCache>
                <c:formatCode>General</c:formatCode>
                <c:ptCount val="12"/>
                <c:pt idx="0">
                  <c:v>32</c:v>
                </c:pt>
                <c:pt idx="1">
                  <c:v>14</c:v>
                </c:pt>
                <c:pt idx="2">
                  <c:v>17</c:v>
                </c:pt>
                <c:pt idx="3">
                  <c:v>21</c:v>
                </c:pt>
                <c:pt idx="4">
                  <c:v>29</c:v>
                </c:pt>
                <c:pt idx="5">
                  <c:v>23</c:v>
                </c:pt>
                <c:pt idx="6">
                  <c:v>31</c:v>
                </c:pt>
                <c:pt idx="7">
                  <c:v>32</c:v>
                </c:pt>
                <c:pt idx="8">
                  <c:v>19</c:v>
                </c:pt>
                <c:pt idx="9">
                  <c:v>11</c:v>
                </c:pt>
                <c:pt idx="10">
                  <c:v>43</c:v>
                </c:pt>
                <c:pt idx="11">
                  <c:v>17</c:v>
                </c:pt>
              </c:numCache>
            </c:numRef>
          </c:val>
          <c:smooth val="0"/>
          <c:extLst>
            <c:ext xmlns:c16="http://schemas.microsoft.com/office/drawing/2014/chart" uri="{C3380CC4-5D6E-409C-BE32-E72D297353CC}">
              <c16:uniqueId val="{00000002-DAFD-4CCB-98C4-794780CF96B0}"/>
            </c:ext>
          </c:extLst>
        </c:ser>
        <c:dLbls>
          <c:showLegendKey val="0"/>
          <c:showVal val="0"/>
          <c:showCatName val="0"/>
          <c:showSerName val="0"/>
          <c:showPercent val="0"/>
          <c:showBubbleSize val="0"/>
        </c:dLbls>
        <c:marker val="1"/>
        <c:smooth val="0"/>
        <c:axId val="703147951"/>
        <c:axId val="703150351"/>
      </c:lineChart>
      <c:catAx>
        <c:axId val="703147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03150351"/>
        <c:crosses val="autoZero"/>
        <c:auto val="1"/>
        <c:lblAlgn val="ctr"/>
        <c:lblOffset val="100"/>
        <c:noMultiLvlLbl val="0"/>
      </c:catAx>
      <c:valAx>
        <c:axId val="703150351"/>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1479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[ecommerce_data.xlsx]calc!PivotTable7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calc!$E$79</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calc!$D$80:$D$92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calc!$E$80:$E$92</c:f>
              <c:numCache>
                <c:formatCode>General</c:formatCode>
                <c:ptCount val="12"/>
                <c:pt idx="0">
                  <c:v>69691.650000000009</c:v>
                </c:pt>
                <c:pt idx="1">
                  <c:v>24129.5</c:v>
                </c:pt>
                <c:pt idx="2">
                  <c:v>45431.360000000001</c:v>
                </c:pt>
                <c:pt idx="3">
                  <c:v>58206.520000000004</c:v>
                </c:pt>
                <c:pt idx="4">
                  <c:v>63771.420000000006</c:v>
                </c:pt>
                <c:pt idx="5">
                  <c:v>70911.349999999991</c:v>
                </c:pt>
                <c:pt idx="6">
                  <c:v>89493.989999999991</c:v>
                </c:pt>
                <c:pt idx="7">
                  <c:v>70495.73</c:v>
                </c:pt>
                <c:pt idx="8">
                  <c:v>41258.370000000003</c:v>
                </c:pt>
                <c:pt idx="9">
                  <c:v>23211.559999999998</c:v>
                </c:pt>
                <c:pt idx="10">
                  <c:v>104515.16999999998</c:v>
                </c:pt>
                <c:pt idx="11">
                  <c:v>23874.61</c:v>
                </c:pt>
              </c:numCache>
            </c:numRef>
          </c:val>
          <c:smooth val="0"/>
          <c:extLst>
            <c:ext xmlns:c16="http://schemas.microsoft.com/office/drawing/2014/chart" uri="{C3380CC4-5D6E-409C-BE32-E72D297353CC}">
              <c16:uniqueId val="{00000000-3BFC-416B-AD71-E97B66098B73}"/>
            </c:ext>
          </c:extLst>
        </c:ser>
        <c:dLbls>
          <c:showLegendKey val="0"/>
          <c:showVal val="0"/>
          <c:showCatName val="0"/>
          <c:showSerName val="0"/>
          <c:showPercent val="0"/>
          <c:showBubbleSize val="0"/>
        </c:dLbls>
        <c:marker val="1"/>
        <c:smooth val="0"/>
        <c:axId val="554666927"/>
        <c:axId val="703003807"/>
      </c:lineChart>
      <c:catAx>
        <c:axId val="55466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003807"/>
        <c:crosses val="autoZero"/>
        <c:auto val="1"/>
        <c:lblAlgn val="ctr"/>
        <c:lblOffset val="100"/>
        <c:noMultiLvlLbl val="0"/>
      </c:catAx>
      <c:valAx>
        <c:axId val="70300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669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[ecommerce_data.xlsx]calc!PivotTable9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CONTRIBUTION</a:t>
            </a:r>
            <a:r>
              <a:rPr lang="en-US" baseline="0"/>
              <a:t> OF PRODUCTS TO THE REVENUE</a:t>
            </a:r>
            <a:endParaRPr lang="en-US"/>
          </a:p>
        </c:rich>
      </c:tx>
      <c:layout>
        <c:manualLayout>
          <c:xMode val="edge"/>
          <c:yMode val="edge"/>
          <c:x val="0.13828701827093604"/>
          <c:y val="1.5118489674785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F6DF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calc!$E$112</c:f>
              <c:strCache>
                <c:ptCount val="1"/>
                <c:pt idx="0">
                  <c:v>Total</c:v>
                </c:pt>
              </c:strCache>
            </c:strRef>
          </c:tx>
          <c:spPr>
            <a:solidFill>
              <a:srgbClr val="CF6DFC"/>
            </a:solidFill>
            <a:ln>
              <a:noFill/>
            </a:ln>
            <a:effectLst/>
          </c:spPr>
          <c:invertIfNegative val="0"/>
          <c:cat>
            <c:strRef>
              <c:f>calc!$D$113:$D$143</c:f>
              <c:strCache>
                <c:ptCount val="30"/>
                <c:pt idx="0">
                  <c:v>Product 1</c:v>
                </c:pt>
                <c:pt idx="1">
                  <c:v>Product 10</c:v>
                </c:pt>
                <c:pt idx="2">
                  <c:v>Product 11</c:v>
                </c:pt>
                <c:pt idx="3">
                  <c:v>Product 12</c:v>
                </c:pt>
                <c:pt idx="4">
                  <c:v>Product 13</c:v>
                </c:pt>
                <c:pt idx="5">
                  <c:v>Product 14</c:v>
                </c:pt>
                <c:pt idx="6">
                  <c:v>Product 15</c:v>
                </c:pt>
                <c:pt idx="7">
                  <c:v>Product 16</c:v>
                </c:pt>
                <c:pt idx="8">
                  <c:v>Product 17</c:v>
                </c:pt>
                <c:pt idx="9">
                  <c:v>Product 18</c:v>
                </c:pt>
                <c:pt idx="10">
                  <c:v>Product 19</c:v>
                </c:pt>
                <c:pt idx="11">
                  <c:v>Product 2</c:v>
                </c:pt>
                <c:pt idx="12">
                  <c:v>Product 20</c:v>
                </c:pt>
                <c:pt idx="13">
                  <c:v>Product 21</c:v>
                </c:pt>
                <c:pt idx="14">
                  <c:v>Product 22</c:v>
                </c:pt>
                <c:pt idx="15">
                  <c:v>Product 23</c:v>
                </c:pt>
                <c:pt idx="16">
                  <c:v>Product 24</c:v>
                </c:pt>
                <c:pt idx="17">
                  <c:v>Product 25</c:v>
                </c:pt>
                <c:pt idx="18">
                  <c:v>Product 26</c:v>
                </c:pt>
                <c:pt idx="19">
                  <c:v>Product 27</c:v>
                </c:pt>
                <c:pt idx="20">
                  <c:v>Product 28</c:v>
                </c:pt>
                <c:pt idx="21">
                  <c:v>Product 29</c:v>
                </c:pt>
                <c:pt idx="22">
                  <c:v>Product 3</c:v>
                </c:pt>
                <c:pt idx="23">
                  <c:v>Product 30</c:v>
                </c:pt>
                <c:pt idx="24">
                  <c:v>Product 4</c:v>
                </c:pt>
                <c:pt idx="25">
                  <c:v>Product 5</c:v>
                </c:pt>
                <c:pt idx="26">
                  <c:v>Product 6</c:v>
                </c:pt>
                <c:pt idx="27">
                  <c:v>Product 7</c:v>
                </c:pt>
                <c:pt idx="28">
                  <c:v>Product 8</c:v>
                </c:pt>
                <c:pt idx="29">
                  <c:v>Product 9</c:v>
                </c:pt>
              </c:strCache>
            </c:strRef>
          </c:cat>
          <c:val>
            <c:numRef>
              <c:f>calc!$E$113:$E$143</c:f>
              <c:numCache>
                <c:formatCode>0%</c:formatCode>
                <c:ptCount val="30"/>
                <c:pt idx="0">
                  <c:v>1737.03</c:v>
                </c:pt>
                <c:pt idx="1">
                  <c:v>4647.2</c:v>
                </c:pt>
                <c:pt idx="2">
                  <c:v>890.75</c:v>
                </c:pt>
                <c:pt idx="3">
                  <c:v>1035.17</c:v>
                </c:pt>
                <c:pt idx="4">
                  <c:v>956.94</c:v>
                </c:pt>
                <c:pt idx="5">
                  <c:v>2724.01</c:v>
                </c:pt>
                <c:pt idx="6">
                  <c:v>4387.9799999999996</c:v>
                </c:pt>
                <c:pt idx="7">
                  <c:v>4401.4799999999996</c:v>
                </c:pt>
                <c:pt idx="8">
                  <c:v>3449.47</c:v>
                </c:pt>
                <c:pt idx="9">
                  <c:v>1712.28</c:v>
                </c:pt>
                <c:pt idx="10">
                  <c:v>2504.6799999999998</c:v>
                </c:pt>
                <c:pt idx="11">
                  <c:v>4224.8500000000004</c:v>
                </c:pt>
                <c:pt idx="12">
                  <c:v>2598.66</c:v>
                </c:pt>
                <c:pt idx="13">
                  <c:v>1233.81</c:v>
                </c:pt>
                <c:pt idx="14">
                  <c:v>860.5</c:v>
                </c:pt>
                <c:pt idx="15">
                  <c:v>3227.3</c:v>
                </c:pt>
                <c:pt idx="16">
                  <c:v>4859.3599999999997</c:v>
                </c:pt>
                <c:pt idx="17">
                  <c:v>1725.17</c:v>
                </c:pt>
                <c:pt idx="18">
                  <c:v>690.12</c:v>
                </c:pt>
                <c:pt idx="19">
                  <c:v>4848.51</c:v>
                </c:pt>
                <c:pt idx="20">
                  <c:v>658.84</c:v>
                </c:pt>
                <c:pt idx="21">
                  <c:v>4809.13</c:v>
                </c:pt>
                <c:pt idx="22">
                  <c:v>3935.54</c:v>
                </c:pt>
                <c:pt idx="23">
                  <c:v>4525.53</c:v>
                </c:pt>
                <c:pt idx="24">
                  <c:v>2242.37</c:v>
                </c:pt>
                <c:pt idx="25">
                  <c:v>311.45999999999998</c:v>
                </c:pt>
                <c:pt idx="26">
                  <c:v>1477.26</c:v>
                </c:pt>
                <c:pt idx="27">
                  <c:v>817.9</c:v>
                </c:pt>
                <c:pt idx="28">
                  <c:v>4397.7700000000004</c:v>
                </c:pt>
                <c:pt idx="29">
                  <c:v>281.23</c:v>
                </c:pt>
              </c:numCache>
            </c:numRef>
          </c:val>
          <c:extLst>
            <c:ext xmlns:c16="http://schemas.microsoft.com/office/drawing/2014/chart" uri="{C3380CC4-5D6E-409C-BE32-E72D297353CC}">
              <c16:uniqueId val="{00000000-C9C9-4FA9-8977-0504710ED4D7}"/>
            </c:ext>
          </c:extLst>
        </c:ser>
        <c:dLbls>
          <c:showLegendKey val="0"/>
          <c:showVal val="0"/>
          <c:showCatName val="0"/>
          <c:showSerName val="0"/>
          <c:showPercent val="0"/>
          <c:showBubbleSize val="0"/>
        </c:dLbls>
        <c:gapWidth val="182"/>
        <c:axId val="841575391"/>
        <c:axId val="841575871"/>
      </c:barChart>
      <c:catAx>
        <c:axId val="841575391"/>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solidFill>
            <a:sysClr val="window" lastClr="FFFFFF"/>
          </a:solidFill>
          <a:ln w="9525" cap="flat" cmpd="sng" algn="ctr">
            <a:solidFill>
              <a:schemeClr val="tx2">
                <a:lumMod val="60000"/>
                <a:lumOff val="4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575871"/>
        <c:crosses val="autoZero"/>
        <c:auto val="1"/>
        <c:lblAlgn val="ctr"/>
        <c:lblOffset val="100"/>
        <c:noMultiLvlLbl val="0"/>
      </c:catAx>
      <c:valAx>
        <c:axId val="84157587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57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[ecommerce_data.xlsx]calc!PivotTable8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Categories By Revenue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C1BFFF"/>
          </a:solidFill>
          <a:ln>
            <a:solidFill>
              <a:srgbClr val="FF0000"/>
            </a:solidFill>
          </a:ln>
          <a:effectLst>
            <a:outerShdw blurRad="254000" sx="102000" sy="102000" algn="ctr" rotWithShape="0">
              <a:prstClr val="black">
                <a:alpha val="20000"/>
              </a:prstClr>
            </a:outerShdw>
          </a:effectLst>
        </c:spPr>
      </c:pivotFmt>
      <c:pivotFmt>
        <c:idx val="2"/>
        <c:spPr>
          <a:solidFill>
            <a:srgbClr val="CF6DFC"/>
          </a:solidFill>
          <a:ln>
            <a:solidFill>
              <a:srgbClr val="FF0000"/>
            </a:solidFill>
          </a:ln>
          <a:effectLst>
            <a:outerShdw blurRad="254000" sx="102000" sy="102000" algn="ctr" rotWithShape="0">
              <a:prstClr val="black">
                <a:alpha val="20000"/>
              </a:prstClr>
            </a:outerShdw>
          </a:effectLst>
        </c:spPr>
      </c:pivotFmt>
      <c:pivotFmt>
        <c:idx val="3"/>
        <c:spPr>
          <a:solidFill>
            <a:srgbClr val="DBB9B6"/>
          </a:solidFill>
          <a:ln>
            <a:solidFill>
              <a:srgbClr val="FF0000"/>
            </a:solidFill>
          </a:ln>
          <a:effectLst>
            <a:outerShdw blurRad="254000" sx="102000" sy="102000" algn="ctr" rotWithShape="0">
              <a:prstClr val="black">
                <a:alpha val="20000"/>
              </a:prstClr>
            </a:outerShdw>
          </a:effectLst>
        </c:spPr>
      </c:pivotFmt>
    </c:pivotFmts>
    <c:plotArea>
      <c:layout/>
      <c:pieChart>
        <c:varyColors val="1"/>
        <c:ser>
          <c:idx val="0"/>
          <c:order val="0"/>
          <c:tx>
            <c:strRef>
              <c:f>calc!$D$154</c:f>
              <c:strCache>
                <c:ptCount val="1"/>
                <c:pt idx="0">
                  <c:v>Total</c:v>
                </c:pt>
              </c:strCache>
            </c:strRef>
          </c:tx>
          <c:dPt>
            <c:idx val="0"/>
            <c:bubble3D val="0"/>
            <c:spPr>
              <a:solidFill>
                <a:srgbClr val="CF6DFC"/>
              </a:solidFill>
              <a:ln>
                <a:solidFill>
                  <a:srgbClr val="FF0000"/>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8FE-4F0B-92C9-692551237D18}"/>
              </c:ext>
            </c:extLst>
          </c:dPt>
          <c:dPt>
            <c:idx val="1"/>
            <c:bubble3D val="0"/>
            <c:spPr>
              <a:solidFill>
                <a:srgbClr val="DBB9B6"/>
              </a:solidFill>
              <a:ln>
                <a:solidFill>
                  <a:srgbClr val="FF0000"/>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D8FE-4F0B-92C9-692551237D18}"/>
              </c:ext>
            </c:extLst>
          </c:dPt>
          <c:dPt>
            <c:idx val="2"/>
            <c:bubble3D val="0"/>
            <c:spPr>
              <a:solidFill>
                <a:srgbClr val="C1BFFF"/>
              </a:solidFill>
              <a:ln>
                <a:solidFill>
                  <a:srgbClr val="FF0000"/>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D8FE-4F0B-92C9-692551237D1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calc!$C$155:$C$158</c:f>
              <c:strCache>
                <c:ptCount val="3"/>
                <c:pt idx="0">
                  <c:v>Accessories</c:v>
                </c:pt>
                <c:pt idx="1">
                  <c:v>Electronics</c:v>
                </c:pt>
                <c:pt idx="2">
                  <c:v>Home Appliances</c:v>
                </c:pt>
              </c:strCache>
            </c:strRef>
          </c:cat>
          <c:val>
            <c:numRef>
              <c:f>calc!$D$155:$D$158</c:f>
              <c:numCache>
                <c:formatCode>General</c:formatCode>
                <c:ptCount val="3"/>
                <c:pt idx="0">
                  <c:v>169795.73999999996</c:v>
                </c:pt>
                <c:pt idx="1">
                  <c:v>175269.21</c:v>
                </c:pt>
                <c:pt idx="2">
                  <c:v>339926.27999999997</c:v>
                </c:pt>
              </c:numCache>
            </c:numRef>
          </c:val>
          <c:extLst>
            <c:ext xmlns:c16="http://schemas.microsoft.com/office/drawing/2014/chart" uri="{C3380CC4-5D6E-409C-BE32-E72D297353CC}">
              <c16:uniqueId val="{00000000-D8FE-4F0B-92C9-692551237D1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6364785651793534"/>
          <c:y val="0.29999927092446782"/>
          <c:w val="0.31968547681539805"/>
          <c:h val="0.6164577865266840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[ecommerce_data.xlsx]calc!PivotTable10</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calc!$E$182</c:f>
              <c:strCache>
                <c:ptCount val="1"/>
                <c:pt idx="0">
                  <c:v>Total</c:v>
                </c:pt>
              </c:strCache>
            </c:strRef>
          </c:tx>
          <c:spPr>
            <a:solidFill>
              <a:schemeClr val="accent1"/>
            </a:solidFill>
            <a:ln>
              <a:noFill/>
            </a:ln>
            <a:effectLst/>
          </c:spPr>
          <c:invertIfNegative val="0"/>
          <c:cat>
            <c:strRef>
              <c:f>calc!$D$183:$D$214</c:f>
              <c:strCache>
                <c:ptCount val="31"/>
                <c:pt idx="0">
                  <c:v>Product 1</c:v>
                </c:pt>
                <c:pt idx="1">
                  <c:v>Product 10</c:v>
                </c:pt>
                <c:pt idx="2">
                  <c:v>Product 11</c:v>
                </c:pt>
                <c:pt idx="3">
                  <c:v>Product 12</c:v>
                </c:pt>
                <c:pt idx="4">
                  <c:v>Product 13</c:v>
                </c:pt>
                <c:pt idx="5">
                  <c:v>Product 14</c:v>
                </c:pt>
                <c:pt idx="6">
                  <c:v>Product 15</c:v>
                </c:pt>
                <c:pt idx="7">
                  <c:v>Product 16</c:v>
                </c:pt>
                <c:pt idx="8">
                  <c:v>Product 17</c:v>
                </c:pt>
                <c:pt idx="9">
                  <c:v>Product 18</c:v>
                </c:pt>
                <c:pt idx="10">
                  <c:v>Product 19</c:v>
                </c:pt>
                <c:pt idx="11">
                  <c:v>Product 2</c:v>
                </c:pt>
                <c:pt idx="12">
                  <c:v>Product 20</c:v>
                </c:pt>
                <c:pt idx="13">
                  <c:v>Product 21</c:v>
                </c:pt>
                <c:pt idx="14">
                  <c:v>Product 22</c:v>
                </c:pt>
                <c:pt idx="15">
                  <c:v>Product 23</c:v>
                </c:pt>
                <c:pt idx="16">
                  <c:v>Product 24</c:v>
                </c:pt>
                <c:pt idx="17">
                  <c:v>Product 25</c:v>
                </c:pt>
                <c:pt idx="18">
                  <c:v>Product 26</c:v>
                </c:pt>
                <c:pt idx="19">
                  <c:v>Product 27</c:v>
                </c:pt>
                <c:pt idx="20">
                  <c:v>Product 28</c:v>
                </c:pt>
                <c:pt idx="21">
                  <c:v>Product 29</c:v>
                </c:pt>
                <c:pt idx="22">
                  <c:v>Product 3</c:v>
                </c:pt>
                <c:pt idx="23">
                  <c:v>Product 30</c:v>
                </c:pt>
                <c:pt idx="24">
                  <c:v>Product 4</c:v>
                </c:pt>
                <c:pt idx="25">
                  <c:v>Product 5</c:v>
                </c:pt>
                <c:pt idx="26">
                  <c:v>Product 6</c:v>
                </c:pt>
                <c:pt idx="27">
                  <c:v>Product 7</c:v>
                </c:pt>
                <c:pt idx="28">
                  <c:v>Product 8</c:v>
                </c:pt>
                <c:pt idx="29">
                  <c:v>Product 9</c:v>
                </c:pt>
                <c:pt idx="30">
                  <c:v>(blank)</c:v>
                </c:pt>
              </c:strCache>
            </c:strRef>
          </c:cat>
          <c:val>
            <c:numRef>
              <c:f>calc!$E$183:$E$214</c:f>
              <c:numCache>
                <c:formatCode>General</c:formatCode>
                <c:ptCount val="31"/>
                <c:pt idx="0">
                  <c:v>1737.03</c:v>
                </c:pt>
                <c:pt idx="1">
                  <c:v>4647.2</c:v>
                </c:pt>
                <c:pt idx="2">
                  <c:v>890.75</c:v>
                </c:pt>
                <c:pt idx="3">
                  <c:v>1035.17</c:v>
                </c:pt>
                <c:pt idx="4">
                  <c:v>956.94</c:v>
                </c:pt>
                <c:pt idx="5">
                  <c:v>2724.01</c:v>
                </c:pt>
                <c:pt idx="6">
                  <c:v>4387.9799999999996</c:v>
                </c:pt>
                <c:pt idx="7">
                  <c:v>4401.4799999999996</c:v>
                </c:pt>
                <c:pt idx="8">
                  <c:v>3449.47</c:v>
                </c:pt>
                <c:pt idx="9">
                  <c:v>1712.28</c:v>
                </c:pt>
                <c:pt idx="10">
                  <c:v>2504.6799999999998</c:v>
                </c:pt>
                <c:pt idx="11">
                  <c:v>4224.8500000000004</c:v>
                </c:pt>
                <c:pt idx="12">
                  <c:v>2598.66</c:v>
                </c:pt>
                <c:pt idx="13">
                  <c:v>1233.81</c:v>
                </c:pt>
                <c:pt idx="14">
                  <c:v>860.5</c:v>
                </c:pt>
                <c:pt idx="15">
                  <c:v>3227.3</c:v>
                </c:pt>
                <c:pt idx="16">
                  <c:v>4859.3599999999997</c:v>
                </c:pt>
                <c:pt idx="17">
                  <c:v>1725.17</c:v>
                </c:pt>
                <c:pt idx="18">
                  <c:v>690.12</c:v>
                </c:pt>
                <c:pt idx="19">
                  <c:v>4848.51</c:v>
                </c:pt>
                <c:pt idx="20">
                  <c:v>658.84</c:v>
                </c:pt>
                <c:pt idx="21">
                  <c:v>4809.13</c:v>
                </c:pt>
                <c:pt idx="22">
                  <c:v>3935.54</c:v>
                </c:pt>
                <c:pt idx="23">
                  <c:v>4525.53</c:v>
                </c:pt>
                <c:pt idx="24">
                  <c:v>2242.37</c:v>
                </c:pt>
                <c:pt idx="25">
                  <c:v>311.45999999999998</c:v>
                </c:pt>
                <c:pt idx="26">
                  <c:v>1477.26</c:v>
                </c:pt>
                <c:pt idx="27">
                  <c:v>817.9</c:v>
                </c:pt>
                <c:pt idx="28">
                  <c:v>4397.7700000000004</c:v>
                </c:pt>
                <c:pt idx="29">
                  <c:v>281.23</c:v>
                </c:pt>
              </c:numCache>
            </c:numRef>
          </c:val>
          <c:extLst>
            <c:ext xmlns:c16="http://schemas.microsoft.com/office/drawing/2014/chart" uri="{C3380CC4-5D6E-409C-BE32-E72D297353CC}">
              <c16:uniqueId val="{00000000-08B7-4247-AC0A-40B8F6A18458}"/>
            </c:ext>
          </c:extLst>
        </c:ser>
        <c:dLbls>
          <c:showLegendKey val="0"/>
          <c:showVal val="0"/>
          <c:showCatName val="0"/>
          <c:showSerName val="0"/>
          <c:showPercent val="0"/>
          <c:showBubbleSize val="0"/>
        </c:dLbls>
        <c:gapWidth val="182"/>
        <c:axId val="1377828400"/>
        <c:axId val="1377829840"/>
      </c:barChart>
      <c:catAx>
        <c:axId val="1377828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829840"/>
        <c:crosses val="autoZero"/>
        <c:auto val="1"/>
        <c:lblAlgn val="ctr"/>
        <c:lblOffset val="100"/>
        <c:noMultiLvlLbl val="0"/>
      </c:catAx>
      <c:valAx>
        <c:axId val="1377829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82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[ecommerce_data.xlsx]calc!PivotTable8</c:name>
    <c:fmtId val="2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Categories By Revenue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C1BFFF"/>
          </a:solidFill>
          <a:ln>
            <a:solidFill>
              <a:srgbClr val="FF0000"/>
            </a:solidFill>
          </a:ln>
          <a:effectLst>
            <a:outerShdw blurRad="254000" sx="102000" sy="102000" algn="ctr" rotWithShape="0">
              <a:prstClr val="black">
                <a:alpha val="20000"/>
              </a:prstClr>
            </a:outerShdw>
          </a:effectLst>
        </c:spPr>
      </c:pivotFmt>
      <c:pivotFmt>
        <c:idx val="2"/>
        <c:spPr>
          <a:solidFill>
            <a:srgbClr val="CF6DFC"/>
          </a:solidFill>
          <a:ln>
            <a:solidFill>
              <a:srgbClr val="FF0000"/>
            </a:solidFill>
          </a:ln>
          <a:effectLst>
            <a:outerShdw blurRad="254000" sx="102000" sy="102000" algn="ctr" rotWithShape="0">
              <a:prstClr val="black">
                <a:alpha val="20000"/>
              </a:prstClr>
            </a:outerShdw>
          </a:effectLst>
        </c:spPr>
      </c:pivotFmt>
      <c:pivotFmt>
        <c:idx val="3"/>
        <c:spPr>
          <a:solidFill>
            <a:srgbClr val="DBB9B6"/>
          </a:solidFill>
          <a:ln>
            <a:solidFill>
              <a:srgbClr val="FF0000"/>
            </a:solid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CF6DFC"/>
          </a:solidFill>
          <a:ln>
            <a:solidFill>
              <a:srgbClr val="FF0000"/>
            </a:solidFill>
          </a:ln>
          <a:effectLst>
            <a:outerShdw blurRad="254000" sx="102000" sy="102000" algn="ctr" rotWithShape="0">
              <a:prstClr val="black">
                <a:alpha val="20000"/>
              </a:prstClr>
            </a:outerShdw>
          </a:effectLst>
        </c:spPr>
      </c:pivotFmt>
      <c:pivotFmt>
        <c:idx val="6"/>
        <c:spPr>
          <a:solidFill>
            <a:srgbClr val="DBB9B6"/>
          </a:solidFill>
          <a:ln>
            <a:solidFill>
              <a:srgbClr val="FF0000"/>
            </a:solidFill>
          </a:ln>
          <a:effectLst>
            <a:outerShdw blurRad="254000" sx="102000" sy="102000" algn="ctr" rotWithShape="0">
              <a:prstClr val="black">
                <a:alpha val="20000"/>
              </a:prstClr>
            </a:outerShdw>
          </a:effectLst>
        </c:spPr>
      </c:pivotFmt>
      <c:pivotFmt>
        <c:idx val="7"/>
        <c:spPr>
          <a:solidFill>
            <a:srgbClr val="C1BFFF"/>
          </a:solidFill>
          <a:ln>
            <a:solidFill>
              <a:srgbClr val="FF0000"/>
            </a:solid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overflow" horzOverflow="overflow" vert="horz" wrap="square" lIns="36000" tIns="36000" rIns="36000" bIns="36000" anchor="ctr" anchorCtr="0">
              <a:spAutoFit/>
            </a:bodyPr>
            <a:lstStyle/>
            <a:p>
              <a:pPr>
                <a:defRPr sz="1000" b="1" i="0" u="none" strike="noStrike" kern="1200" baseline="0">
                  <a:ln>
                    <a:noFill/>
                  </a:ln>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ext>
          </c:extLst>
        </c:dLbl>
      </c:pivotFmt>
      <c:pivotFmt>
        <c:idx val="9"/>
        <c:spPr>
          <a:solidFill>
            <a:srgbClr val="CF6DFC"/>
          </a:solidFill>
          <a:ln>
            <a:solidFill>
              <a:srgbClr val="FF0000"/>
            </a:solidFill>
          </a:ln>
          <a:effectLst>
            <a:outerShdw blurRad="254000" sx="102000" sy="102000" algn="ctr" rotWithShape="0">
              <a:prstClr val="black">
                <a:alpha val="20000"/>
              </a:prstClr>
            </a:outerShdw>
          </a:effectLst>
        </c:spPr>
        <c:dLbl>
          <c:idx val="0"/>
          <c:tx>
            <c:rich>
              <a:bodyPr rot="0" spcFirstLastPara="1" vertOverflow="overflow" horzOverflow="overflow" vert="horz" wrap="square" lIns="36000" tIns="36000" rIns="36000" bIns="36000" anchor="ctr" anchorCtr="0">
                <a:noAutofit/>
              </a:bodyPr>
              <a:lstStyle/>
              <a:p>
                <a:pPr>
                  <a:defRPr sz="1000" b="1" i="0" u="none" strike="noStrike" kern="1200" baseline="0">
                    <a:ln>
                      <a:noFill/>
                    </a:ln>
                    <a:solidFill>
                      <a:schemeClr val="tx1">
                        <a:lumMod val="95000"/>
                        <a:lumOff val="5000"/>
                      </a:schemeClr>
                    </a:solidFill>
                    <a:latin typeface="+mn-lt"/>
                    <a:ea typeface="+mn-ea"/>
                    <a:cs typeface="+mn-cs"/>
                  </a:defRPr>
                </a:pPr>
                <a:fld id="{387C70A2-A942-4C31-AD61-54D8810AC610}" type="PERCENTAGE">
                  <a:rPr lang="en-US" sz="1400"/>
                  <a:pPr>
                    <a:defRPr>
                      <a:ln>
                        <a:noFill/>
                      </a:ln>
                      <a:solidFill>
                        <a:schemeClr val="tx1">
                          <a:lumMod val="95000"/>
                          <a:lumOff val="5000"/>
                        </a:schemeClr>
                      </a:solidFill>
                    </a:defRPr>
                  </a:pPr>
                  <a:t>[PERCENTAGE]</a:t>
                </a:fld>
                <a:endParaRPr lang="en-IN"/>
              </a:p>
            </c:rich>
          </c:tx>
          <c:spPr>
            <a:noFill/>
            <a:ln>
              <a:noFill/>
            </a:ln>
            <a:effectLst>
              <a:outerShdw blurRad="50800" dist="38100" dir="2700000" algn="tl" rotWithShape="0">
                <a:prstClr val="black">
                  <a:alpha val="40000"/>
                </a:prstClr>
              </a:outerShdw>
            </a:effectLst>
          </c:spPr>
          <c:txPr>
            <a:bodyPr rot="0" spcFirstLastPara="1" vertOverflow="overflow" horzOverflow="overflow" vert="horz" wrap="square" lIns="36000" tIns="36000" rIns="36000" bIns="36000" anchor="ctr" anchorCtr="0">
              <a:noAutofit/>
            </a:bodyPr>
            <a:lstStyle/>
            <a:p>
              <a:pPr>
                <a:defRPr sz="1000" b="1" i="0" u="none" strike="noStrike" kern="1200" baseline="0">
                  <a:ln>
                    <a:noFill/>
                  </a:ln>
                  <a:solidFill>
                    <a:schemeClr val="tx1">
                      <a:lumMod val="95000"/>
                      <a:lumOff val="5000"/>
                    </a:schemeClr>
                  </a:solidFill>
                  <a:latin typeface="+mn-lt"/>
                  <a:ea typeface="+mn-ea"/>
                  <a:cs typeface="+mn-cs"/>
                </a:defRPr>
              </a:pPr>
              <a:endParaRPr lang="en-IN"/>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15:layout>
                <c:manualLayout>
                  <c:w val="8.8754072496253375E-2"/>
                  <c:h val="0.23136791038448892"/>
                </c:manualLayout>
              </c15:layout>
              <c15:dlblFieldTable/>
              <c15:showDataLabelsRange val="0"/>
            </c:ext>
          </c:extLst>
        </c:dLbl>
      </c:pivotFmt>
      <c:pivotFmt>
        <c:idx val="10"/>
        <c:spPr>
          <a:solidFill>
            <a:srgbClr val="DBB9B6"/>
          </a:solidFill>
          <a:ln>
            <a:solidFill>
              <a:srgbClr val="FF0000"/>
            </a:solidFill>
          </a:ln>
          <a:effectLst>
            <a:outerShdw blurRad="254000" sx="102000" sy="102000" algn="ctr" rotWithShape="0">
              <a:prstClr val="black">
                <a:alpha val="20000"/>
              </a:prstClr>
            </a:outerShdw>
          </a:effectLst>
        </c:spPr>
        <c:dLbl>
          <c:idx val="0"/>
          <c:tx>
            <c:rich>
              <a:bodyPr rot="0" spcFirstLastPara="1" vertOverflow="overflow" horzOverflow="overflow" vert="horz" wrap="square" lIns="36000" tIns="36000" rIns="36000" bIns="36000" anchor="ctr" anchorCtr="0">
                <a:noAutofit/>
              </a:bodyPr>
              <a:lstStyle/>
              <a:p>
                <a:pPr>
                  <a:defRPr sz="1000" b="1" i="0" u="none" strike="noStrike" kern="1200" baseline="0">
                    <a:ln>
                      <a:noFill/>
                    </a:ln>
                    <a:solidFill>
                      <a:schemeClr val="tx1">
                        <a:lumMod val="95000"/>
                        <a:lumOff val="5000"/>
                      </a:schemeClr>
                    </a:solidFill>
                    <a:latin typeface="+mn-lt"/>
                    <a:ea typeface="+mn-ea"/>
                    <a:cs typeface="+mn-cs"/>
                  </a:defRPr>
                </a:pPr>
                <a:fld id="{F16C176D-0E92-4CA9-BE0C-3AB49A480922}" type="PERCENTAGE">
                  <a:rPr lang="en-US" sz="1400"/>
                  <a:pPr>
                    <a:defRPr>
                      <a:ln>
                        <a:noFill/>
                      </a:ln>
                      <a:solidFill>
                        <a:schemeClr val="tx1">
                          <a:lumMod val="95000"/>
                          <a:lumOff val="5000"/>
                        </a:schemeClr>
                      </a:solidFill>
                    </a:defRPr>
                  </a:pPr>
                  <a:t>[PERCENTAGE]</a:t>
                </a:fld>
                <a:endParaRPr lang="en-IN"/>
              </a:p>
            </c:rich>
          </c:tx>
          <c:spPr>
            <a:noFill/>
            <a:ln>
              <a:noFill/>
            </a:ln>
            <a:effectLst>
              <a:outerShdw blurRad="50800" dist="38100" dir="2700000" algn="tl" rotWithShape="0">
                <a:prstClr val="black">
                  <a:alpha val="40000"/>
                </a:prstClr>
              </a:outerShdw>
            </a:effectLst>
          </c:spPr>
          <c:txPr>
            <a:bodyPr rot="0" spcFirstLastPara="1" vertOverflow="overflow" horzOverflow="overflow" vert="horz" wrap="square" lIns="36000" tIns="36000" rIns="36000" bIns="36000" anchor="ctr" anchorCtr="0">
              <a:noAutofit/>
            </a:bodyPr>
            <a:lstStyle/>
            <a:p>
              <a:pPr>
                <a:defRPr sz="1000" b="1" i="0" u="none" strike="noStrike" kern="1200" baseline="0">
                  <a:ln>
                    <a:noFill/>
                  </a:ln>
                  <a:solidFill>
                    <a:schemeClr val="tx1">
                      <a:lumMod val="95000"/>
                      <a:lumOff val="5000"/>
                    </a:schemeClr>
                  </a:solidFill>
                  <a:latin typeface="+mn-lt"/>
                  <a:ea typeface="+mn-ea"/>
                  <a:cs typeface="+mn-cs"/>
                </a:defRPr>
              </a:pPr>
              <a:endParaRPr lang="en-IN"/>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15:layout>
                <c:manualLayout>
                  <c:w val="8.6497128082661717E-2"/>
                  <c:h val="0.15258004412947679"/>
                </c:manualLayout>
              </c15:layout>
              <c15:dlblFieldTable/>
              <c15:showDataLabelsRange val="0"/>
            </c:ext>
          </c:extLst>
        </c:dLbl>
      </c:pivotFmt>
      <c:pivotFmt>
        <c:idx val="11"/>
        <c:spPr>
          <a:solidFill>
            <a:srgbClr val="C1BFFF"/>
          </a:solidFill>
          <a:ln w="12700">
            <a:solidFill>
              <a:srgbClr val="FF0000"/>
            </a:solidFill>
          </a:ln>
          <a:effectLst>
            <a:outerShdw blurRad="254000" sx="102000" sy="102000" algn="ctr" rotWithShape="0">
              <a:prstClr val="black">
                <a:alpha val="20000"/>
              </a:prstClr>
            </a:outerShdw>
          </a:effectLst>
        </c:spPr>
        <c:dLbl>
          <c:idx val="0"/>
          <c:tx>
            <c:rich>
              <a:bodyPr rot="0" spcFirstLastPara="1" vertOverflow="overflow" horzOverflow="overflow" vert="horz" wrap="square" lIns="36000" tIns="36000" rIns="36000" bIns="36000" anchor="ctr" anchorCtr="0">
                <a:noAutofit/>
              </a:bodyPr>
              <a:lstStyle/>
              <a:p>
                <a:pPr>
                  <a:defRPr sz="1000" b="1" i="0" u="none" strike="noStrike" kern="1200" baseline="0">
                    <a:ln>
                      <a:noFill/>
                    </a:ln>
                    <a:solidFill>
                      <a:schemeClr val="tx1">
                        <a:lumMod val="95000"/>
                        <a:lumOff val="5000"/>
                      </a:schemeClr>
                    </a:solidFill>
                    <a:latin typeface="+mn-lt"/>
                    <a:ea typeface="+mn-ea"/>
                    <a:cs typeface="+mn-cs"/>
                  </a:defRPr>
                </a:pPr>
                <a:fld id="{D3A65295-1F36-4C67-A7EA-F696991C93E6}" type="PERCENTAGE">
                  <a:rPr lang="en-US" sz="1400">
                    <a:ln>
                      <a:noFill/>
                    </a:ln>
                    <a:solidFill>
                      <a:schemeClr val="tx1">
                        <a:lumMod val="95000"/>
                        <a:lumOff val="5000"/>
                      </a:schemeClr>
                    </a:solidFill>
                  </a:rPr>
                  <a:pPr>
                    <a:defRPr>
                      <a:ln>
                        <a:noFill/>
                      </a:ln>
                      <a:solidFill>
                        <a:schemeClr val="tx1">
                          <a:lumMod val="95000"/>
                          <a:lumOff val="5000"/>
                        </a:schemeClr>
                      </a:solidFill>
                    </a:defRPr>
                  </a:pPr>
                  <a:t>[PERCENTAGE]</a:t>
                </a:fld>
                <a:endParaRPr lang="en-IN"/>
              </a:p>
            </c:rich>
          </c:tx>
          <c:spPr>
            <a:noFill/>
            <a:ln>
              <a:noFill/>
            </a:ln>
            <a:effectLst>
              <a:outerShdw blurRad="50800" dist="38100" dir="2700000" algn="tl" rotWithShape="0">
                <a:prstClr val="black">
                  <a:alpha val="40000"/>
                </a:prstClr>
              </a:outerShdw>
            </a:effectLst>
          </c:spPr>
          <c:txPr>
            <a:bodyPr rot="0" spcFirstLastPara="1" vertOverflow="overflow" horzOverflow="overflow" vert="horz" wrap="square" lIns="36000" tIns="36000" rIns="36000" bIns="36000" anchor="ctr" anchorCtr="0">
              <a:noAutofit/>
            </a:bodyPr>
            <a:lstStyle/>
            <a:p>
              <a:pPr>
                <a:defRPr sz="1000" b="1" i="0" u="none" strike="noStrike" kern="1200" baseline="0">
                  <a:ln>
                    <a:noFill/>
                  </a:ln>
                  <a:solidFill>
                    <a:schemeClr val="tx1">
                      <a:lumMod val="95000"/>
                      <a:lumOff val="5000"/>
                    </a:schemeClr>
                  </a:solidFill>
                  <a:latin typeface="+mn-lt"/>
                  <a:ea typeface="+mn-ea"/>
                  <a:cs typeface="+mn-cs"/>
                </a:defRPr>
              </a:pPr>
              <a:endParaRPr lang="en-IN"/>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15:layout>
                <c:manualLayout>
                  <c:w val="8.8447341310595187E-2"/>
                  <c:h val="0.23210367738746879"/>
                </c:manualLayout>
              </c15:layout>
              <c15:dlblFieldTable/>
              <c15:showDataLabelsRange val="0"/>
            </c:ext>
          </c:extLst>
        </c:dLbl>
      </c:pivotFmt>
    </c:pivotFmts>
    <c:plotArea>
      <c:layout/>
      <c:pieChart>
        <c:varyColors val="1"/>
        <c:ser>
          <c:idx val="0"/>
          <c:order val="0"/>
          <c:tx>
            <c:strRef>
              <c:f>calc!$D$154</c:f>
              <c:strCache>
                <c:ptCount val="1"/>
                <c:pt idx="0">
                  <c:v>Total</c:v>
                </c:pt>
              </c:strCache>
            </c:strRef>
          </c:tx>
          <c:dPt>
            <c:idx val="0"/>
            <c:bubble3D val="0"/>
            <c:spPr>
              <a:solidFill>
                <a:srgbClr val="CF6DFC"/>
              </a:solidFill>
              <a:ln>
                <a:solidFill>
                  <a:srgbClr val="FF0000"/>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FD2-4866-A4CF-28BC4F6C8995}"/>
              </c:ext>
            </c:extLst>
          </c:dPt>
          <c:dPt>
            <c:idx val="1"/>
            <c:bubble3D val="0"/>
            <c:spPr>
              <a:solidFill>
                <a:srgbClr val="DBB9B6"/>
              </a:solidFill>
              <a:ln>
                <a:solidFill>
                  <a:srgbClr val="FF0000"/>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FD2-4866-A4CF-28BC4F6C8995}"/>
              </c:ext>
            </c:extLst>
          </c:dPt>
          <c:dPt>
            <c:idx val="2"/>
            <c:bubble3D val="0"/>
            <c:spPr>
              <a:solidFill>
                <a:srgbClr val="C1BFFF"/>
              </a:solidFill>
              <a:ln w="12700">
                <a:solidFill>
                  <a:srgbClr val="FF0000"/>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FD2-4866-A4CF-28BC4F6C8995}"/>
              </c:ext>
            </c:extLst>
          </c:dPt>
          <c:dLbls>
            <c:dLbl>
              <c:idx val="0"/>
              <c:tx>
                <c:rich>
                  <a:bodyPr rot="0" spcFirstLastPara="1" vertOverflow="overflow" horzOverflow="overflow" vert="horz" wrap="square" lIns="36000" tIns="36000" rIns="36000" bIns="36000" anchor="ctr" anchorCtr="0">
                    <a:noAutofit/>
                  </a:bodyPr>
                  <a:lstStyle/>
                  <a:p>
                    <a:pPr>
                      <a:defRPr sz="1000" b="1" i="0" u="none" strike="noStrike" kern="1200" baseline="0">
                        <a:ln>
                          <a:noFill/>
                        </a:ln>
                        <a:solidFill>
                          <a:schemeClr val="tx1">
                            <a:lumMod val="95000"/>
                            <a:lumOff val="5000"/>
                          </a:schemeClr>
                        </a:solidFill>
                        <a:latin typeface="+mn-lt"/>
                        <a:ea typeface="+mn-ea"/>
                        <a:cs typeface="+mn-cs"/>
                      </a:defRPr>
                    </a:pPr>
                    <a:fld id="{387C70A2-A942-4C31-AD61-54D8810AC610}" type="PERCENTAGE">
                      <a:rPr lang="en-US" sz="1400"/>
                      <a:pPr>
                        <a:defRPr>
                          <a:ln>
                            <a:noFill/>
                          </a:ln>
                          <a:solidFill>
                            <a:schemeClr val="tx1">
                              <a:lumMod val="95000"/>
                              <a:lumOff val="5000"/>
                            </a:schemeClr>
                          </a:solidFill>
                        </a:defRPr>
                      </a:pPr>
                      <a:t>[PERCENTAGE]</a:t>
                    </a:fld>
                    <a:endParaRPr lang="en-IN"/>
                  </a:p>
                </c:rich>
              </c:tx>
              <c:spPr>
                <a:noFill/>
                <a:ln>
                  <a:noFill/>
                </a:ln>
                <a:effectLst>
                  <a:outerShdw blurRad="50800" dist="38100" dir="2700000" algn="tl" rotWithShape="0">
                    <a:prstClr val="black">
                      <a:alpha val="40000"/>
                    </a:prstClr>
                  </a:outerShdw>
                </a:effectLst>
              </c:spPr>
              <c:txPr>
                <a:bodyPr rot="0" spcFirstLastPara="1" vertOverflow="overflow" horzOverflow="overflow" vert="horz" wrap="square" lIns="36000" tIns="36000" rIns="36000" bIns="36000" anchor="ctr" anchorCtr="0">
                  <a:noAutofit/>
                </a:bodyPr>
                <a:lstStyle/>
                <a:p>
                  <a:pPr>
                    <a:defRPr sz="1000" b="1" i="0" u="none" strike="noStrike" kern="1200" baseline="0">
                      <a:ln>
                        <a:noFill/>
                      </a:ln>
                      <a:solidFill>
                        <a:schemeClr val="tx1">
                          <a:lumMod val="95000"/>
                          <a:lumOff val="5000"/>
                        </a:schemeClr>
                      </a:solidFill>
                      <a:latin typeface="+mn-lt"/>
                      <a:ea typeface="+mn-ea"/>
                      <a:cs typeface="+mn-cs"/>
                    </a:defRPr>
                  </a:pPr>
                  <a:endParaRPr lang="en-IN"/>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15:layout>
                    <c:manualLayout>
                      <c:w val="8.8754072496253375E-2"/>
                      <c:h val="0.23136791038448892"/>
                    </c:manualLayout>
                  </c15:layout>
                  <c15:dlblFieldTable/>
                  <c15:showDataLabelsRange val="0"/>
                </c:ext>
                <c:ext xmlns:c16="http://schemas.microsoft.com/office/drawing/2014/chart" uri="{C3380CC4-5D6E-409C-BE32-E72D297353CC}">
                  <c16:uniqueId val="{00000001-4FD2-4866-A4CF-28BC4F6C8995}"/>
                </c:ext>
              </c:extLst>
            </c:dLbl>
            <c:dLbl>
              <c:idx val="1"/>
              <c:tx>
                <c:rich>
                  <a:bodyPr rot="0" spcFirstLastPara="1" vertOverflow="overflow" horzOverflow="overflow" vert="horz" wrap="square" lIns="36000" tIns="36000" rIns="36000" bIns="36000" anchor="ctr" anchorCtr="0">
                    <a:noAutofit/>
                  </a:bodyPr>
                  <a:lstStyle/>
                  <a:p>
                    <a:pPr>
                      <a:defRPr sz="1000" b="1" i="0" u="none" strike="noStrike" kern="1200" baseline="0">
                        <a:ln>
                          <a:noFill/>
                        </a:ln>
                        <a:solidFill>
                          <a:schemeClr val="tx1">
                            <a:lumMod val="95000"/>
                            <a:lumOff val="5000"/>
                          </a:schemeClr>
                        </a:solidFill>
                        <a:latin typeface="+mn-lt"/>
                        <a:ea typeface="+mn-ea"/>
                        <a:cs typeface="+mn-cs"/>
                      </a:defRPr>
                    </a:pPr>
                    <a:fld id="{F16C176D-0E92-4CA9-BE0C-3AB49A480922}" type="PERCENTAGE">
                      <a:rPr lang="en-US" sz="1400"/>
                      <a:pPr>
                        <a:defRPr>
                          <a:ln>
                            <a:noFill/>
                          </a:ln>
                          <a:solidFill>
                            <a:schemeClr val="tx1">
                              <a:lumMod val="95000"/>
                              <a:lumOff val="5000"/>
                            </a:schemeClr>
                          </a:solidFill>
                        </a:defRPr>
                      </a:pPr>
                      <a:t>[PERCENTAGE]</a:t>
                    </a:fld>
                    <a:endParaRPr lang="en-IN"/>
                  </a:p>
                </c:rich>
              </c:tx>
              <c:spPr>
                <a:noFill/>
                <a:ln>
                  <a:noFill/>
                </a:ln>
                <a:effectLst>
                  <a:outerShdw blurRad="50800" dist="38100" dir="2700000" algn="tl" rotWithShape="0">
                    <a:prstClr val="black">
                      <a:alpha val="40000"/>
                    </a:prstClr>
                  </a:outerShdw>
                </a:effectLst>
              </c:spPr>
              <c:txPr>
                <a:bodyPr rot="0" spcFirstLastPara="1" vertOverflow="overflow" horzOverflow="overflow" vert="horz" wrap="square" lIns="36000" tIns="36000" rIns="36000" bIns="36000" anchor="ctr" anchorCtr="0">
                  <a:noAutofit/>
                </a:bodyPr>
                <a:lstStyle/>
                <a:p>
                  <a:pPr>
                    <a:defRPr sz="1000" b="1" i="0" u="none" strike="noStrike" kern="1200" baseline="0">
                      <a:ln>
                        <a:noFill/>
                      </a:ln>
                      <a:solidFill>
                        <a:schemeClr val="tx1">
                          <a:lumMod val="95000"/>
                          <a:lumOff val="5000"/>
                        </a:schemeClr>
                      </a:solidFill>
                      <a:latin typeface="+mn-lt"/>
                      <a:ea typeface="+mn-ea"/>
                      <a:cs typeface="+mn-cs"/>
                    </a:defRPr>
                  </a:pPr>
                  <a:endParaRPr lang="en-IN"/>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15:layout>
                    <c:manualLayout>
                      <c:w val="8.6497128082661717E-2"/>
                      <c:h val="0.15258004412947679"/>
                    </c:manualLayout>
                  </c15:layout>
                  <c15:dlblFieldTable/>
                  <c15:showDataLabelsRange val="0"/>
                </c:ext>
                <c:ext xmlns:c16="http://schemas.microsoft.com/office/drawing/2014/chart" uri="{C3380CC4-5D6E-409C-BE32-E72D297353CC}">
                  <c16:uniqueId val="{00000003-4FD2-4866-A4CF-28BC4F6C8995}"/>
                </c:ext>
              </c:extLst>
            </c:dLbl>
            <c:dLbl>
              <c:idx val="2"/>
              <c:tx>
                <c:rich>
                  <a:bodyPr rot="0" spcFirstLastPara="1" vertOverflow="overflow" horzOverflow="overflow" vert="horz" wrap="square" lIns="36000" tIns="36000" rIns="36000" bIns="36000" anchor="ctr" anchorCtr="0">
                    <a:noAutofit/>
                  </a:bodyPr>
                  <a:lstStyle/>
                  <a:p>
                    <a:pPr>
                      <a:defRPr sz="1000" b="1" i="0" u="none" strike="noStrike" kern="1200" baseline="0">
                        <a:ln>
                          <a:noFill/>
                        </a:ln>
                        <a:solidFill>
                          <a:schemeClr val="tx1">
                            <a:lumMod val="95000"/>
                            <a:lumOff val="5000"/>
                          </a:schemeClr>
                        </a:solidFill>
                        <a:latin typeface="+mn-lt"/>
                        <a:ea typeface="+mn-ea"/>
                        <a:cs typeface="+mn-cs"/>
                      </a:defRPr>
                    </a:pPr>
                    <a:fld id="{D3A65295-1F36-4C67-A7EA-F696991C93E6}" type="PERCENTAGE">
                      <a:rPr lang="en-US" sz="1400">
                        <a:ln>
                          <a:noFill/>
                        </a:ln>
                        <a:solidFill>
                          <a:schemeClr val="tx1">
                            <a:lumMod val="95000"/>
                            <a:lumOff val="5000"/>
                          </a:schemeClr>
                        </a:solidFill>
                      </a:rPr>
                      <a:pPr>
                        <a:defRPr>
                          <a:ln>
                            <a:noFill/>
                          </a:ln>
                          <a:solidFill>
                            <a:schemeClr val="tx1">
                              <a:lumMod val="95000"/>
                              <a:lumOff val="5000"/>
                            </a:schemeClr>
                          </a:solidFill>
                        </a:defRPr>
                      </a:pPr>
                      <a:t>[PERCENTAGE]</a:t>
                    </a:fld>
                    <a:endParaRPr lang="en-IN"/>
                  </a:p>
                </c:rich>
              </c:tx>
              <c:spPr>
                <a:noFill/>
                <a:ln>
                  <a:noFill/>
                </a:ln>
                <a:effectLst>
                  <a:outerShdw blurRad="50800" dist="38100" dir="2700000" algn="tl" rotWithShape="0">
                    <a:prstClr val="black">
                      <a:alpha val="40000"/>
                    </a:prstClr>
                  </a:outerShdw>
                </a:effectLst>
              </c:spPr>
              <c:txPr>
                <a:bodyPr rot="0" spcFirstLastPara="1" vertOverflow="overflow" horzOverflow="overflow" vert="horz" wrap="square" lIns="36000" tIns="36000" rIns="36000" bIns="36000" anchor="ctr" anchorCtr="0">
                  <a:noAutofit/>
                </a:bodyPr>
                <a:lstStyle/>
                <a:p>
                  <a:pPr>
                    <a:defRPr sz="1000" b="1" i="0" u="none" strike="noStrike" kern="1200" baseline="0">
                      <a:ln>
                        <a:noFill/>
                      </a:ln>
                      <a:solidFill>
                        <a:schemeClr val="tx1">
                          <a:lumMod val="95000"/>
                          <a:lumOff val="5000"/>
                        </a:schemeClr>
                      </a:solidFill>
                      <a:latin typeface="+mn-lt"/>
                      <a:ea typeface="+mn-ea"/>
                      <a:cs typeface="+mn-cs"/>
                    </a:defRPr>
                  </a:pPr>
                  <a:endParaRPr lang="en-IN"/>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15:layout>
                    <c:manualLayout>
                      <c:w val="8.8447341310595187E-2"/>
                      <c:h val="0.23210367738746879"/>
                    </c:manualLayout>
                  </c15:layout>
                  <c15:dlblFieldTable/>
                  <c15:showDataLabelsRange val="0"/>
                </c:ext>
                <c:ext xmlns:c16="http://schemas.microsoft.com/office/drawing/2014/chart" uri="{C3380CC4-5D6E-409C-BE32-E72D297353CC}">
                  <c16:uniqueId val="{00000005-4FD2-4866-A4CF-28BC4F6C8995}"/>
                </c:ext>
              </c:extLst>
            </c:dLbl>
            <c:spPr>
              <a:noFill/>
              <a:ln>
                <a:noFill/>
              </a:ln>
              <a:effectLst>
                <a:outerShdw blurRad="50800" dist="38100" dir="2700000" algn="tl" rotWithShape="0">
                  <a:prstClr val="black">
                    <a:alpha val="40000"/>
                  </a:prstClr>
                </a:outerShdw>
              </a:effectLst>
            </c:spPr>
            <c:txPr>
              <a:bodyPr rot="0" spcFirstLastPara="1" vertOverflow="overflow" horzOverflow="overflow" vert="horz" wrap="square" lIns="36000" tIns="36000" rIns="36000" bIns="36000" anchor="ctr" anchorCtr="0">
                <a:spAutoFit/>
              </a:bodyPr>
              <a:lstStyle/>
              <a:p>
                <a:pPr>
                  <a:defRPr sz="1000" b="1" i="0" u="none" strike="noStrike" kern="1200" baseline="0">
                    <a:ln>
                      <a:noFill/>
                    </a:ln>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ext>
            </c:extLst>
          </c:dLbls>
          <c:cat>
            <c:strRef>
              <c:f>calc!$C$155:$C$158</c:f>
              <c:strCache>
                <c:ptCount val="3"/>
                <c:pt idx="0">
                  <c:v>Accessories</c:v>
                </c:pt>
                <c:pt idx="1">
                  <c:v>Electronics</c:v>
                </c:pt>
                <c:pt idx="2">
                  <c:v>Home Appliances</c:v>
                </c:pt>
              </c:strCache>
            </c:strRef>
          </c:cat>
          <c:val>
            <c:numRef>
              <c:f>calc!$D$155:$D$158</c:f>
              <c:numCache>
                <c:formatCode>General</c:formatCode>
                <c:ptCount val="3"/>
                <c:pt idx="0">
                  <c:v>169795.73999999996</c:v>
                </c:pt>
                <c:pt idx="1">
                  <c:v>175269.21</c:v>
                </c:pt>
                <c:pt idx="2">
                  <c:v>339926.27999999997</c:v>
                </c:pt>
              </c:numCache>
            </c:numRef>
          </c:val>
          <c:extLst>
            <c:ext xmlns:c16="http://schemas.microsoft.com/office/drawing/2014/chart" uri="{C3380CC4-5D6E-409C-BE32-E72D297353CC}">
              <c16:uniqueId val="{00000006-4FD2-4866-A4CF-28BC4F6C899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9850208198679342"/>
          <c:y val="0.39061535184675861"/>
          <c:w val="0.28118541829088173"/>
          <c:h val="0.3814664469153826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[ecommerce_data.xlsx]calc!PivotTable1</c:name>
    <c:fmtId val="3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baseline="0"/>
              <a:t>SALES BY REGION AND CATEGORY</a:t>
            </a:r>
            <a:endParaRPr lang="en-IN" b="1"/>
          </a:p>
        </c:rich>
      </c:tx>
      <c:layout>
        <c:manualLayout>
          <c:xMode val="edge"/>
          <c:yMode val="edge"/>
          <c:x val="0.22006166839311087"/>
          <c:y val="2.467244256533826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C1BF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F6DFC"/>
          </a:solid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BB9B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1BFFF"/>
          </a:solidFill>
          <a:ln>
            <a:solidFill>
              <a:schemeClr val="accent6"/>
            </a:solidFill>
          </a:ln>
          <a:effectLst/>
          <a:sp3d>
            <a:contourClr>
              <a:schemeClr val="accent6"/>
            </a:contourClr>
          </a:sp3d>
        </c:spPr>
      </c:pivotFmt>
      <c:pivotFmt>
        <c:idx val="4"/>
        <c:spPr>
          <a:solidFill>
            <a:srgbClr val="CF6DFC"/>
          </a:solid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F6DFC"/>
          </a:solid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calc!$D$10:$D$11</c:f>
              <c:strCache>
                <c:ptCount val="1"/>
                <c:pt idx="0">
                  <c:v>Accessories</c:v>
                </c:pt>
              </c:strCache>
            </c:strRef>
          </c:tx>
          <c:spPr>
            <a:solidFill>
              <a:schemeClr val="accent1"/>
            </a:solidFill>
            <a:ln>
              <a:noFill/>
            </a:ln>
            <a:effectLst/>
            <a:sp3d/>
          </c:spPr>
          <c:invertIfNegative val="0"/>
          <c:dPt>
            <c:idx val="3"/>
            <c:invertIfNegative val="0"/>
            <c:bubble3D val="0"/>
            <c:extLst>
              <c:ext xmlns:c16="http://schemas.microsoft.com/office/drawing/2014/chart" uri="{C3380CC4-5D6E-409C-BE32-E72D297353CC}">
                <c16:uniqueId val="{00000000-A91A-4FC6-8D37-D1FD58C2A37C}"/>
              </c:ext>
            </c:extLst>
          </c:dPt>
          <c:cat>
            <c:strRef>
              <c:f>calc!$C$12:$C$16</c:f>
              <c:strCache>
                <c:ptCount val="4"/>
                <c:pt idx="0">
                  <c:v>East</c:v>
                </c:pt>
                <c:pt idx="1">
                  <c:v>North</c:v>
                </c:pt>
                <c:pt idx="2">
                  <c:v>South</c:v>
                </c:pt>
                <c:pt idx="3">
                  <c:v>West</c:v>
                </c:pt>
              </c:strCache>
            </c:strRef>
          </c:cat>
          <c:val>
            <c:numRef>
              <c:f>calc!$D$12:$D$16</c:f>
              <c:numCache>
                <c:formatCode>General</c:formatCode>
                <c:ptCount val="4"/>
                <c:pt idx="0">
                  <c:v>65250.84</c:v>
                </c:pt>
                <c:pt idx="1">
                  <c:v>9294.4</c:v>
                </c:pt>
                <c:pt idx="2">
                  <c:v>34945.57</c:v>
                </c:pt>
                <c:pt idx="3">
                  <c:v>60304.929999999993</c:v>
                </c:pt>
              </c:numCache>
            </c:numRef>
          </c:val>
          <c:extLst>
            <c:ext xmlns:c16="http://schemas.microsoft.com/office/drawing/2014/chart" uri="{C3380CC4-5D6E-409C-BE32-E72D297353CC}">
              <c16:uniqueId val="{00000001-A91A-4FC6-8D37-D1FD58C2A37C}"/>
            </c:ext>
          </c:extLst>
        </c:ser>
        <c:ser>
          <c:idx val="1"/>
          <c:order val="1"/>
          <c:tx>
            <c:strRef>
              <c:f>calc!$E$10:$E$11</c:f>
              <c:strCache>
                <c:ptCount val="1"/>
                <c:pt idx="0">
                  <c:v>Electronics</c:v>
                </c:pt>
              </c:strCache>
            </c:strRef>
          </c:tx>
          <c:spPr>
            <a:solidFill>
              <a:srgbClr val="CF6DFC"/>
            </a:solidFill>
            <a:ln>
              <a:solidFill>
                <a:schemeClr val="accent6"/>
              </a:solidFill>
            </a:ln>
            <a:effectLst/>
            <a:sp3d>
              <a:contourClr>
                <a:schemeClr val="accent6"/>
              </a:contourClr>
            </a:sp3d>
          </c:spPr>
          <c:invertIfNegative val="0"/>
          <c:cat>
            <c:strRef>
              <c:f>calc!$C$12:$C$16</c:f>
              <c:strCache>
                <c:ptCount val="4"/>
                <c:pt idx="0">
                  <c:v>East</c:v>
                </c:pt>
                <c:pt idx="1">
                  <c:v>North</c:v>
                </c:pt>
                <c:pt idx="2">
                  <c:v>South</c:v>
                </c:pt>
                <c:pt idx="3">
                  <c:v>West</c:v>
                </c:pt>
              </c:strCache>
            </c:strRef>
          </c:cat>
          <c:val>
            <c:numRef>
              <c:f>calc!$E$12:$E$16</c:f>
              <c:numCache>
                <c:formatCode>General</c:formatCode>
                <c:ptCount val="4"/>
                <c:pt idx="0">
                  <c:v>30758.78</c:v>
                </c:pt>
                <c:pt idx="1">
                  <c:v>30876.62</c:v>
                </c:pt>
                <c:pt idx="2">
                  <c:v>31482.479999999996</c:v>
                </c:pt>
                <c:pt idx="3">
                  <c:v>82151.33</c:v>
                </c:pt>
              </c:numCache>
            </c:numRef>
          </c:val>
          <c:extLst>
            <c:ext xmlns:c16="http://schemas.microsoft.com/office/drawing/2014/chart" uri="{C3380CC4-5D6E-409C-BE32-E72D297353CC}">
              <c16:uniqueId val="{00000001-5467-4800-BA46-5F8AF789F885}"/>
            </c:ext>
          </c:extLst>
        </c:ser>
        <c:ser>
          <c:idx val="2"/>
          <c:order val="2"/>
          <c:tx>
            <c:strRef>
              <c:f>calc!$F$10:$F$11</c:f>
              <c:strCache>
                <c:ptCount val="1"/>
                <c:pt idx="0">
                  <c:v>Home Appliances</c:v>
                </c:pt>
              </c:strCache>
            </c:strRef>
          </c:tx>
          <c:spPr>
            <a:solidFill>
              <a:schemeClr val="accent3"/>
            </a:solidFill>
            <a:ln>
              <a:noFill/>
            </a:ln>
            <a:effectLst/>
            <a:sp3d/>
          </c:spPr>
          <c:invertIfNegative val="0"/>
          <c:cat>
            <c:strRef>
              <c:f>calc!$C$12:$C$16</c:f>
              <c:strCache>
                <c:ptCount val="4"/>
                <c:pt idx="0">
                  <c:v>East</c:v>
                </c:pt>
                <c:pt idx="1">
                  <c:v>North</c:v>
                </c:pt>
                <c:pt idx="2">
                  <c:v>South</c:v>
                </c:pt>
                <c:pt idx="3">
                  <c:v>West</c:v>
                </c:pt>
              </c:strCache>
            </c:strRef>
          </c:cat>
          <c:val>
            <c:numRef>
              <c:f>calc!$F$12:$F$16</c:f>
              <c:numCache>
                <c:formatCode>General</c:formatCode>
                <c:ptCount val="4"/>
                <c:pt idx="0">
                  <c:v>46920.3</c:v>
                </c:pt>
                <c:pt idx="1">
                  <c:v>51430.44</c:v>
                </c:pt>
                <c:pt idx="2">
                  <c:v>156427.91</c:v>
                </c:pt>
                <c:pt idx="3">
                  <c:v>85147.630000000019</c:v>
                </c:pt>
              </c:numCache>
            </c:numRef>
          </c:val>
          <c:extLst>
            <c:ext xmlns:c16="http://schemas.microsoft.com/office/drawing/2014/chart" uri="{C3380CC4-5D6E-409C-BE32-E72D297353CC}">
              <c16:uniqueId val="{00000002-5467-4800-BA46-5F8AF789F885}"/>
            </c:ext>
          </c:extLst>
        </c:ser>
        <c:dLbls>
          <c:showLegendKey val="0"/>
          <c:showVal val="0"/>
          <c:showCatName val="0"/>
          <c:showSerName val="0"/>
          <c:showPercent val="0"/>
          <c:showBubbleSize val="0"/>
        </c:dLbls>
        <c:gapWidth val="150"/>
        <c:shape val="box"/>
        <c:axId val="52344287"/>
        <c:axId val="52352927"/>
        <c:axId val="0"/>
      </c:bar3DChart>
      <c:catAx>
        <c:axId val="52344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52927"/>
        <c:crosses val="autoZero"/>
        <c:auto val="1"/>
        <c:lblAlgn val="ctr"/>
        <c:lblOffset val="100"/>
        <c:noMultiLvlLbl val="0"/>
      </c:catAx>
      <c:valAx>
        <c:axId val="52352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4287"/>
        <c:crosses val="autoZero"/>
        <c:crossBetween val="between"/>
      </c:valAx>
      <c:spPr>
        <a:noFill/>
        <a:ln>
          <a:noFill/>
        </a:ln>
        <a:effectLst/>
      </c:spPr>
    </c:plotArea>
    <c:legend>
      <c:legendPos val="r"/>
      <c:layout>
        <c:manualLayout>
          <c:xMode val="edge"/>
          <c:yMode val="edge"/>
          <c:x val="0.77618032685483196"/>
          <c:y val="0.15199424522309904"/>
          <c:w val="0.22381974060007234"/>
          <c:h val="0.306299146783471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[ecommerce_data.xlsx]calc!PivotTable2</c:name>
    <c:fmtId val="1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Quantity</a:t>
            </a:r>
            <a:r>
              <a:rPr lang="en-US" baseline="0"/>
              <a:t> sold per month</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257289783636303E-2"/>
          <c:y val="0.10889871243878131"/>
          <c:w val="0.90252906297900581"/>
          <c:h val="0.65466091938874249"/>
        </c:manualLayout>
      </c:layout>
      <c:lineChart>
        <c:grouping val="standard"/>
        <c:varyColors val="0"/>
        <c:ser>
          <c:idx val="0"/>
          <c:order val="0"/>
          <c:tx>
            <c:strRef>
              <c:f>calc!$D$58</c:f>
              <c:strCache>
                <c:ptCount val="1"/>
                <c:pt idx="0">
                  <c:v>Total</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calc!$C$59:$C$71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calc!$D$59:$D$71</c:f>
              <c:numCache>
                <c:formatCode>General</c:formatCode>
                <c:ptCount val="12"/>
                <c:pt idx="0">
                  <c:v>32</c:v>
                </c:pt>
                <c:pt idx="1">
                  <c:v>14</c:v>
                </c:pt>
                <c:pt idx="2">
                  <c:v>17</c:v>
                </c:pt>
                <c:pt idx="3">
                  <c:v>21</c:v>
                </c:pt>
                <c:pt idx="4">
                  <c:v>29</c:v>
                </c:pt>
                <c:pt idx="5">
                  <c:v>23</c:v>
                </c:pt>
                <c:pt idx="6">
                  <c:v>31</c:v>
                </c:pt>
                <c:pt idx="7">
                  <c:v>32</c:v>
                </c:pt>
                <c:pt idx="8">
                  <c:v>19</c:v>
                </c:pt>
                <c:pt idx="9">
                  <c:v>11</c:v>
                </c:pt>
                <c:pt idx="10">
                  <c:v>43</c:v>
                </c:pt>
                <c:pt idx="11">
                  <c:v>17</c:v>
                </c:pt>
              </c:numCache>
            </c:numRef>
          </c:val>
          <c:smooth val="0"/>
          <c:extLst>
            <c:ext xmlns:c16="http://schemas.microsoft.com/office/drawing/2014/chart" uri="{C3380CC4-5D6E-409C-BE32-E72D297353CC}">
              <c16:uniqueId val="{00000000-6F76-485E-888C-71D7CA17D5D8}"/>
            </c:ext>
          </c:extLst>
        </c:ser>
        <c:dLbls>
          <c:showLegendKey val="0"/>
          <c:showVal val="0"/>
          <c:showCatName val="0"/>
          <c:showSerName val="0"/>
          <c:showPercent val="0"/>
          <c:showBubbleSize val="0"/>
        </c:dLbls>
        <c:marker val="1"/>
        <c:smooth val="0"/>
        <c:axId val="703147951"/>
        <c:axId val="703150351"/>
      </c:lineChart>
      <c:catAx>
        <c:axId val="703147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Arial Black" panose="020B0A04020102020204" pitchFamily="34" charset="0"/>
                <a:ea typeface="+mn-ea"/>
                <a:cs typeface="+mn-cs"/>
              </a:defRPr>
            </a:pPr>
            <a:endParaRPr lang="en-US"/>
          </a:p>
        </c:txPr>
        <c:crossAx val="703150351"/>
        <c:crosses val="autoZero"/>
        <c:auto val="1"/>
        <c:lblAlgn val="ctr"/>
        <c:lblOffset val="100"/>
        <c:noMultiLvlLbl val="0"/>
      </c:catAx>
      <c:valAx>
        <c:axId val="703150351"/>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1479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emf"/><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jpeg"/><Relationship Id="rId3" Type="http://schemas.openxmlformats.org/officeDocument/2006/relationships/chart" Target="../charts/chart9.xml"/><Relationship Id="rId7" Type="http://schemas.openxmlformats.org/officeDocument/2006/relationships/image" Target="../media/image3.jpe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2.jpeg"/><Relationship Id="rId5" Type="http://schemas.openxmlformats.org/officeDocument/2006/relationships/chart" Target="../charts/chart11.xml"/><Relationship Id="rId10" Type="http://schemas.openxmlformats.org/officeDocument/2006/relationships/image" Target="../media/image6.jpg"/><Relationship Id="rId4" Type="http://schemas.openxmlformats.org/officeDocument/2006/relationships/chart" Target="../charts/chart10.xml"/><Relationship Id="rId9" Type="http://schemas.openxmlformats.org/officeDocument/2006/relationships/image" Target="../media/image5.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3.jpg"/><Relationship Id="rId3" Type="http://schemas.openxmlformats.org/officeDocument/2006/relationships/image" Target="../media/image9.jpeg"/><Relationship Id="rId7" Type="http://schemas.microsoft.com/office/2007/relationships/hdphoto" Target="../media/hdphoto1.wdp"/><Relationship Id="rId2" Type="http://schemas.openxmlformats.org/officeDocument/2006/relationships/image" Target="../media/image8.jpeg"/><Relationship Id="rId1" Type="http://schemas.openxmlformats.org/officeDocument/2006/relationships/image" Target="../media/image7.jpeg"/><Relationship Id="rId6" Type="http://schemas.openxmlformats.org/officeDocument/2006/relationships/image" Target="../media/image12.png"/><Relationship Id="rId11" Type="http://schemas.openxmlformats.org/officeDocument/2006/relationships/image" Target="../media/image6.jpg"/><Relationship Id="rId5" Type="http://schemas.openxmlformats.org/officeDocument/2006/relationships/image" Target="../media/image11.jpg"/><Relationship Id="rId10" Type="http://schemas.microsoft.com/office/2007/relationships/hdphoto" Target="../media/hdphoto2.wdp"/><Relationship Id="rId4" Type="http://schemas.openxmlformats.org/officeDocument/2006/relationships/image" Target="../media/image10.jpg"/><Relationship Id="rId9" Type="http://schemas.openxmlformats.org/officeDocument/2006/relationships/image" Target="../media/image14.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7</xdr:col>
      <xdr:colOff>602734</xdr:colOff>
      <xdr:row>5</xdr:row>
      <xdr:rowOff>29069</xdr:rowOff>
    </xdr:from>
    <xdr:to>
      <xdr:col>9</xdr:col>
      <xdr:colOff>567072</xdr:colOff>
      <xdr:row>12</xdr:row>
      <xdr:rowOff>163198</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6801B012-B419-E14D-00A6-4B5CF87097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735054" y="943469"/>
              <a:ext cx="1847601" cy="14142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358800</xdr:colOff>
      <xdr:row>5</xdr:row>
      <xdr:rowOff>151647</xdr:rowOff>
    </xdr:from>
    <xdr:to>
      <xdr:col>14</xdr:col>
      <xdr:colOff>62301</xdr:colOff>
      <xdr:row>13</xdr:row>
      <xdr:rowOff>88348</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F3A7A490-771A-ADB3-B747-0EE5EDA969B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315600" y="1066047"/>
              <a:ext cx="1845733" cy="2524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773700</xdr:colOff>
      <xdr:row>18</xdr:row>
      <xdr:rowOff>167898</xdr:rowOff>
    </xdr:from>
    <xdr:to>
      <xdr:col>16</xdr:col>
      <xdr:colOff>2965</xdr:colOff>
      <xdr:row>36</xdr:row>
      <xdr:rowOff>1720</xdr:rowOff>
    </xdr:to>
    <xdr:graphicFrame macro="">
      <xdr:nvGraphicFramePr>
        <xdr:cNvPr id="5" name="Chart 4">
          <a:extLst>
            <a:ext uri="{FF2B5EF4-FFF2-40B4-BE49-F238E27FC236}">
              <a16:creationId xmlns:a16="http://schemas.microsoft.com/office/drawing/2014/main" id="{3A691842-111D-2832-024A-0DAEABF630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1131793</xdr:colOff>
      <xdr:row>54</xdr:row>
      <xdr:rowOff>11205</xdr:rowOff>
    </xdr:from>
    <xdr:to>
      <xdr:col>11</xdr:col>
      <xdr:colOff>571499</xdr:colOff>
      <xdr:row>71</xdr:row>
      <xdr:rowOff>112058</xdr:rowOff>
    </xdr:to>
    <xdr:graphicFrame macro="">
      <xdr:nvGraphicFramePr>
        <xdr:cNvPr id="7" name="Chart 3">
          <a:extLst>
            <a:ext uri="{FF2B5EF4-FFF2-40B4-BE49-F238E27FC236}">
              <a16:creationId xmlns:a16="http://schemas.microsoft.com/office/drawing/2014/main" id="{B0DDDEC2-2DA1-87E3-450F-F95D7D038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97277</xdr:colOff>
      <xdr:row>78</xdr:row>
      <xdr:rowOff>168612</xdr:rowOff>
    </xdr:from>
    <xdr:to>
      <xdr:col>12</xdr:col>
      <xdr:colOff>564445</xdr:colOff>
      <xdr:row>97</xdr:row>
      <xdr:rowOff>0</xdr:rowOff>
    </xdr:to>
    <xdr:graphicFrame macro="">
      <xdr:nvGraphicFramePr>
        <xdr:cNvPr id="9" name="Chart 8">
          <a:extLst>
            <a:ext uri="{FF2B5EF4-FFF2-40B4-BE49-F238E27FC236}">
              <a16:creationId xmlns:a16="http://schemas.microsoft.com/office/drawing/2014/main" id="{5360815D-2E17-2DEE-BD07-5EC5B25141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49671</xdr:colOff>
      <xdr:row>55</xdr:row>
      <xdr:rowOff>9597</xdr:rowOff>
    </xdr:from>
    <xdr:to>
      <xdr:col>16</xdr:col>
      <xdr:colOff>134256</xdr:colOff>
      <xdr:row>60</xdr:row>
      <xdr:rowOff>44174</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F0998481-EA1F-B4A8-9804-998A67024FB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316622" y="10315335"/>
              <a:ext cx="1996268" cy="9714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56661</xdr:colOff>
      <xdr:row>107</xdr:row>
      <xdr:rowOff>66791</xdr:rowOff>
    </xdr:from>
    <xdr:to>
      <xdr:col>13</xdr:col>
      <xdr:colOff>740405</xdr:colOff>
      <xdr:row>130</xdr:row>
      <xdr:rowOff>108233</xdr:rowOff>
    </xdr:to>
    <xdr:graphicFrame macro="">
      <xdr:nvGraphicFramePr>
        <xdr:cNvPr id="12" name="Chart 11">
          <a:extLst>
            <a:ext uri="{FF2B5EF4-FFF2-40B4-BE49-F238E27FC236}">
              <a16:creationId xmlns:a16="http://schemas.microsoft.com/office/drawing/2014/main" id="{ECE191C7-7B1C-CB1D-FF22-1FFFB4F7F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126999</xdr:colOff>
      <xdr:row>147</xdr:row>
      <xdr:rowOff>27898</xdr:rowOff>
    </xdr:from>
    <xdr:to>
      <xdr:col>14</xdr:col>
      <xdr:colOff>918882</xdr:colOff>
      <xdr:row>161</xdr:row>
      <xdr:rowOff>164475</xdr:rowOff>
    </xdr:to>
    <xdr:graphicFrame macro="">
      <xdr:nvGraphicFramePr>
        <xdr:cNvPr id="8" name="Chart 7">
          <a:extLst>
            <a:ext uri="{FF2B5EF4-FFF2-40B4-BE49-F238E27FC236}">
              <a16:creationId xmlns:a16="http://schemas.microsoft.com/office/drawing/2014/main" id="{DF417101-70EC-8503-6485-BFFE1AEAE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0</xdr:colOff>
      <xdr:row>1</xdr:row>
      <xdr:rowOff>0</xdr:rowOff>
    </xdr:from>
    <xdr:to>
      <xdr:col>3</xdr:col>
      <xdr:colOff>1092325</xdr:colOff>
      <xdr:row>3</xdr:row>
      <xdr:rowOff>7620</xdr:rowOff>
    </xdr:to>
    <xdr:pic>
      <xdr:nvPicPr>
        <xdr:cNvPr id="10" name="Picture 9">
          <a:extLst>
            <a:ext uri="{FF2B5EF4-FFF2-40B4-BE49-F238E27FC236}">
              <a16:creationId xmlns:a16="http://schemas.microsoft.com/office/drawing/2014/main" id="{22E5165A-FCAD-50BA-D773-793E92AFE5A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0" y="182880"/>
          <a:ext cx="2385060" cy="373380"/>
        </a:xfrm>
        <a:prstGeom prst="rect">
          <a:avLst/>
        </a:prstGeom>
        <a:solidFill>
          <a:schemeClr val="bg1"/>
        </a:solidFill>
      </xdr:spPr>
    </xdr:pic>
    <xdr:clientData/>
  </xdr:twoCellAnchor>
  <xdr:twoCellAnchor>
    <xdr:from>
      <xdr:col>7</xdr:col>
      <xdr:colOff>426983</xdr:colOff>
      <xdr:row>183</xdr:row>
      <xdr:rowOff>86711</xdr:rowOff>
    </xdr:from>
    <xdr:to>
      <xdr:col>11</xdr:col>
      <xdr:colOff>32845</xdr:colOff>
      <xdr:row>198</xdr:row>
      <xdr:rowOff>70945</xdr:rowOff>
    </xdr:to>
    <xdr:graphicFrame macro="">
      <xdr:nvGraphicFramePr>
        <xdr:cNvPr id="6" name="Chart 5">
          <a:extLst>
            <a:ext uri="{FF2B5EF4-FFF2-40B4-BE49-F238E27FC236}">
              <a16:creationId xmlns:a16="http://schemas.microsoft.com/office/drawing/2014/main" id="{A50EA17D-1DE2-3665-A630-9F241E0B1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34906</xdr:colOff>
      <xdr:row>2</xdr:row>
      <xdr:rowOff>0</xdr:rowOff>
    </xdr:from>
    <xdr:to>
      <xdr:col>30</xdr:col>
      <xdr:colOff>88359</xdr:colOff>
      <xdr:row>34</xdr:row>
      <xdr:rowOff>145116</xdr:rowOff>
    </xdr:to>
    <xdr:sp macro="" textlink="">
      <xdr:nvSpPr>
        <xdr:cNvPr id="65" name="Rectangle 64">
          <a:extLst>
            <a:ext uri="{FF2B5EF4-FFF2-40B4-BE49-F238E27FC236}">
              <a16:creationId xmlns:a16="http://schemas.microsoft.com/office/drawing/2014/main" id="{DD6179AD-CD88-A3C3-2C55-65EF2998EF2D}"/>
            </a:ext>
          </a:extLst>
        </xdr:cNvPr>
        <xdr:cNvSpPr/>
      </xdr:nvSpPr>
      <xdr:spPr>
        <a:xfrm>
          <a:off x="318788" y="254000"/>
          <a:ext cx="17848395" cy="8930528"/>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2</xdr:col>
      <xdr:colOff>44507</xdr:colOff>
      <xdr:row>3</xdr:row>
      <xdr:rowOff>57295</xdr:rowOff>
    </xdr:from>
    <xdr:to>
      <xdr:col>4</xdr:col>
      <xdr:colOff>209176</xdr:colOff>
      <xdr:row>12</xdr:row>
      <xdr:rowOff>119530</xdr:rowOff>
    </xdr:to>
    <xdr:sp macro="" textlink="">
      <xdr:nvSpPr>
        <xdr:cNvPr id="15" name="Rectangle: Rounded Corners 14">
          <a:extLst>
            <a:ext uri="{FF2B5EF4-FFF2-40B4-BE49-F238E27FC236}">
              <a16:creationId xmlns:a16="http://schemas.microsoft.com/office/drawing/2014/main" id="{5DB91FA8-31B4-2BAA-1AE9-479538D4921B}"/>
            </a:ext>
          </a:extLst>
        </xdr:cNvPr>
        <xdr:cNvSpPr/>
      </xdr:nvSpPr>
      <xdr:spPr>
        <a:xfrm>
          <a:off x="492742" y="2672001"/>
          <a:ext cx="1867963" cy="254247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2</xdr:col>
      <xdr:colOff>22396</xdr:colOff>
      <xdr:row>13</xdr:row>
      <xdr:rowOff>33473</xdr:rowOff>
    </xdr:from>
    <xdr:to>
      <xdr:col>4</xdr:col>
      <xdr:colOff>194236</xdr:colOff>
      <xdr:row>24</xdr:row>
      <xdr:rowOff>0</xdr:rowOff>
    </xdr:to>
    <xdr:sp macro="" textlink="">
      <xdr:nvSpPr>
        <xdr:cNvPr id="18" name="Rectangle: Rounded Corners 17">
          <a:extLst>
            <a:ext uri="{FF2B5EF4-FFF2-40B4-BE49-F238E27FC236}">
              <a16:creationId xmlns:a16="http://schemas.microsoft.com/office/drawing/2014/main" id="{83156631-C828-C168-502C-1603E7648E8B}"/>
            </a:ext>
          </a:extLst>
        </xdr:cNvPr>
        <xdr:cNvSpPr/>
      </xdr:nvSpPr>
      <xdr:spPr>
        <a:xfrm>
          <a:off x="470631" y="5307708"/>
          <a:ext cx="1875134" cy="193876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134471</xdr:colOff>
      <xdr:row>24</xdr:row>
      <xdr:rowOff>119529</xdr:rowOff>
    </xdr:from>
    <xdr:to>
      <xdr:col>4</xdr:col>
      <xdr:colOff>191769</xdr:colOff>
      <xdr:row>33</xdr:row>
      <xdr:rowOff>156883</xdr:rowOff>
    </xdr:to>
    <xdr:sp macro="" textlink="">
      <xdr:nvSpPr>
        <xdr:cNvPr id="20" name="Rectangle: Rounded Corners 19">
          <a:extLst>
            <a:ext uri="{FF2B5EF4-FFF2-40B4-BE49-F238E27FC236}">
              <a16:creationId xmlns:a16="http://schemas.microsoft.com/office/drawing/2014/main" id="{523708AA-BD51-D902-B7E3-E7CE922DDF7B}"/>
            </a:ext>
          </a:extLst>
        </xdr:cNvPr>
        <xdr:cNvSpPr/>
      </xdr:nvSpPr>
      <xdr:spPr>
        <a:xfrm>
          <a:off x="418353" y="7366000"/>
          <a:ext cx="1924945" cy="165100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371750</xdr:colOff>
      <xdr:row>4</xdr:row>
      <xdr:rowOff>941828</xdr:rowOff>
    </xdr:from>
    <xdr:to>
      <xdr:col>14</xdr:col>
      <xdr:colOff>10078</xdr:colOff>
      <xdr:row>18</xdr:row>
      <xdr:rowOff>154687</xdr:rowOff>
    </xdr:to>
    <xdr:sp macro="" textlink="">
      <xdr:nvSpPr>
        <xdr:cNvPr id="44" name="Rectangle 43">
          <a:extLst>
            <a:ext uri="{FF2B5EF4-FFF2-40B4-BE49-F238E27FC236}">
              <a16:creationId xmlns:a16="http://schemas.microsoft.com/office/drawing/2014/main" id="{F03CB2EB-D9F9-3D0B-447A-54891BACFD10}"/>
            </a:ext>
          </a:extLst>
        </xdr:cNvPr>
        <xdr:cNvSpPr/>
      </xdr:nvSpPr>
      <xdr:spPr>
        <a:xfrm>
          <a:off x="2516639" y="3735828"/>
          <a:ext cx="5706106" cy="2641859"/>
        </a:xfrm>
        <a:prstGeom prst="rect">
          <a:avLst/>
        </a:prstGeom>
        <a:solidFill>
          <a:schemeClr val="bg1"/>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137494</xdr:colOff>
      <xdr:row>4</xdr:row>
      <xdr:rowOff>964952</xdr:rowOff>
    </xdr:from>
    <xdr:to>
      <xdr:col>23</xdr:col>
      <xdr:colOff>212796</xdr:colOff>
      <xdr:row>18</xdr:row>
      <xdr:rowOff>125756</xdr:rowOff>
    </xdr:to>
    <xdr:sp macro="" textlink="">
      <xdr:nvSpPr>
        <xdr:cNvPr id="46" name="Rectangle 45">
          <a:extLst>
            <a:ext uri="{FF2B5EF4-FFF2-40B4-BE49-F238E27FC236}">
              <a16:creationId xmlns:a16="http://schemas.microsoft.com/office/drawing/2014/main" id="{3A6778A7-0D4D-439B-B1E3-5188A83061C2}"/>
            </a:ext>
          </a:extLst>
        </xdr:cNvPr>
        <xdr:cNvSpPr/>
      </xdr:nvSpPr>
      <xdr:spPr>
        <a:xfrm>
          <a:off x="8350161" y="3758952"/>
          <a:ext cx="5536302" cy="2589804"/>
        </a:xfrm>
        <a:prstGeom prst="rect">
          <a:avLst/>
        </a:prstGeom>
        <a:solidFill>
          <a:schemeClr val="bg1"/>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377252</xdr:colOff>
      <xdr:row>19</xdr:row>
      <xdr:rowOff>137376</xdr:rowOff>
    </xdr:from>
    <xdr:to>
      <xdr:col>14</xdr:col>
      <xdr:colOff>72641</xdr:colOff>
      <xdr:row>33</xdr:row>
      <xdr:rowOff>159788</xdr:rowOff>
    </xdr:to>
    <xdr:sp macro="" textlink="">
      <xdr:nvSpPr>
        <xdr:cNvPr id="47" name="Rectangle 46">
          <a:extLst>
            <a:ext uri="{FF2B5EF4-FFF2-40B4-BE49-F238E27FC236}">
              <a16:creationId xmlns:a16="http://schemas.microsoft.com/office/drawing/2014/main" id="{55D55ECC-356F-4132-B45B-59766B84FD00}"/>
            </a:ext>
          </a:extLst>
        </xdr:cNvPr>
        <xdr:cNvSpPr/>
      </xdr:nvSpPr>
      <xdr:spPr>
        <a:xfrm>
          <a:off x="2522141" y="6543820"/>
          <a:ext cx="5763167" cy="259063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193937</xdr:colOff>
      <xdr:row>19</xdr:row>
      <xdr:rowOff>131566</xdr:rowOff>
    </xdr:from>
    <xdr:to>
      <xdr:col>23</xdr:col>
      <xdr:colOff>269239</xdr:colOff>
      <xdr:row>33</xdr:row>
      <xdr:rowOff>153978</xdr:rowOff>
    </xdr:to>
    <xdr:sp macro="" textlink="">
      <xdr:nvSpPr>
        <xdr:cNvPr id="48" name="Rectangle 47">
          <a:extLst>
            <a:ext uri="{FF2B5EF4-FFF2-40B4-BE49-F238E27FC236}">
              <a16:creationId xmlns:a16="http://schemas.microsoft.com/office/drawing/2014/main" id="{3A696824-E9F4-4E45-BEC7-3B24CF3BCBE3}"/>
            </a:ext>
          </a:extLst>
        </xdr:cNvPr>
        <xdr:cNvSpPr/>
      </xdr:nvSpPr>
      <xdr:spPr>
        <a:xfrm>
          <a:off x="8406604" y="6538010"/>
          <a:ext cx="5536302" cy="259063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349341</xdr:colOff>
      <xdr:row>4</xdr:row>
      <xdr:rowOff>884972</xdr:rowOff>
    </xdr:from>
    <xdr:to>
      <xdr:col>29</xdr:col>
      <xdr:colOff>501242</xdr:colOff>
      <xdr:row>34</xdr:row>
      <xdr:rowOff>14111</xdr:rowOff>
    </xdr:to>
    <xdr:sp macro="" textlink="">
      <xdr:nvSpPr>
        <xdr:cNvPr id="53" name="Rectangle 52">
          <a:extLst>
            <a:ext uri="{FF2B5EF4-FFF2-40B4-BE49-F238E27FC236}">
              <a16:creationId xmlns:a16="http://schemas.microsoft.com/office/drawing/2014/main" id="{BF2AACCC-EFC6-1AAE-BFFC-A17DE9CE5813}"/>
            </a:ext>
          </a:extLst>
        </xdr:cNvPr>
        <xdr:cNvSpPr/>
      </xdr:nvSpPr>
      <xdr:spPr>
        <a:xfrm>
          <a:off x="14023008" y="3678972"/>
          <a:ext cx="3792567" cy="549325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231589</xdr:colOff>
      <xdr:row>4</xdr:row>
      <xdr:rowOff>74706</xdr:rowOff>
    </xdr:from>
    <xdr:to>
      <xdr:col>4</xdr:col>
      <xdr:colOff>14943</xdr:colOff>
      <xdr:row>9</xdr:row>
      <xdr:rowOff>44824</xdr:rowOff>
    </xdr:to>
    <mc:AlternateContent xmlns:mc="http://schemas.openxmlformats.org/markup-compatibility/2006" xmlns:a14="http://schemas.microsoft.com/office/drawing/2010/main">
      <mc:Choice Requires="a14">
        <xdr:graphicFrame macro="">
          <xdr:nvGraphicFramePr>
            <xdr:cNvPr id="59" name="Region 2">
              <a:extLst>
                <a:ext uri="{FF2B5EF4-FFF2-40B4-BE49-F238E27FC236}">
                  <a16:creationId xmlns:a16="http://schemas.microsoft.com/office/drawing/2014/main" id="{FA4CD027-5D24-4905-A7B2-28F491CF0A8E}"/>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679824" y="2868706"/>
              <a:ext cx="1486648" cy="17331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236154</xdr:colOff>
      <xdr:row>13</xdr:row>
      <xdr:rowOff>141943</xdr:rowOff>
    </xdr:from>
    <xdr:to>
      <xdr:col>3</xdr:col>
      <xdr:colOff>1026562</xdr:colOff>
      <xdr:row>22</xdr:row>
      <xdr:rowOff>103301</xdr:rowOff>
    </xdr:to>
    <mc:AlternateContent xmlns:mc="http://schemas.openxmlformats.org/markup-compatibility/2006" xmlns:a14="http://schemas.microsoft.com/office/drawing/2010/main">
      <mc:Choice Requires="a14">
        <xdr:graphicFrame macro="">
          <xdr:nvGraphicFramePr>
            <xdr:cNvPr id="60" name="category 2">
              <a:extLst>
                <a:ext uri="{FF2B5EF4-FFF2-40B4-BE49-F238E27FC236}">
                  <a16:creationId xmlns:a16="http://schemas.microsoft.com/office/drawing/2014/main" id="{49E72D62-CD3F-4D9C-8330-C95F7817263B}"/>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684389" y="5416178"/>
              <a:ext cx="1402997" cy="15750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168089</xdr:colOff>
      <xdr:row>26</xdr:row>
      <xdr:rowOff>1</xdr:rowOff>
    </xdr:from>
    <xdr:to>
      <xdr:col>4</xdr:col>
      <xdr:colOff>28300</xdr:colOff>
      <xdr:row>33</xdr:row>
      <xdr:rowOff>29644</xdr:rowOff>
    </xdr:to>
    <mc:AlternateContent xmlns:mc="http://schemas.openxmlformats.org/markup-compatibility/2006" xmlns:a14="http://schemas.microsoft.com/office/drawing/2010/main">
      <mc:Choice Requires="a14">
        <xdr:graphicFrame macro="">
          <xdr:nvGraphicFramePr>
            <xdr:cNvPr id="61" name="Year 2">
              <a:extLst>
                <a:ext uri="{FF2B5EF4-FFF2-40B4-BE49-F238E27FC236}">
                  <a16:creationId xmlns:a16="http://schemas.microsoft.com/office/drawing/2014/main" id="{083E6EA2-7387-47F5-8BFE-B9968B42E7B4}"/>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616324" y="7605060"/>
              <a:ext cx="1563505" cy="12847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323215</xdr:colOff>
      <xdr:row>2</xdr:row>
      <xdr:rowOff>119248</xdr:rowOff>
    </xdr:from>
    <xdr:to>
      <xdr:col>27</xdr:col>
      <xdr:colOff>493059</xdr:colOff>
      <xdr:row>2</xdr:row>
      <xdr:rowOff>1241780</xdr:rowOff>
    </xdr:to>
    <xdr:sp macro="" textlink="">
      <xdr:nvSpPr>
        <xdr:cNvPr id="73" name="Rectangle: Rounded Corners 72">
          <a:extLst>
            <a:ext uri="{FF2B5EF4-FFF2-40B4-BE49-F238E27FC236}">
              <a16:creationId xmlns:a16="http://schemas.microsoft.com/office/drawing/2014/main" id="{51FA43E5-E384-BE0F-7842-41781C78A608}"/>
            </a:ext>
          </a:extLst>
        </xdr:cNvPr>
        <xdr:cNvSpPr/>
      </xdr:nvSpPr>
      <xdr:spPr>
        <a:xfrm>
          <a:off x="3699921" y="373248"/>
          <a:ext cx="13034197" cy="1122532"/>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4800">
              <a:solidFill>
                <a:schemeClr val="accent5">
                  <a:lumMod val="75000"/>
                </a:schemeClr>
              </a:solidFill>
            </a:rPr>
            <a:t>HIGH</a:t>
          </a:r>
          <a:r>
            <a:rPr lang="en-IN" sz="4800" baseline="0">
              <a:solidFill>
                <a:schemeClr val="accent5">
                  <a:lumMod val="75000"/>
                </a:schemeClr>
              </a:solidFill>
            </a:rPr>
            <a:t> RR RETAIL COMPANY REPORT</a:t>
          </a:r>
          <a:r>
            <a:rPr lang="en-IN" sz="4800" baseline="0">
              <a:solidFill>
                <a:srgbClr val="CF6DFC"/>
              </a:solidFill>
            </a:rPr>
            <a:t> | SUMMARY</a:t>
          </a:r>
          <a:endParaRPr lang="en-IN" sz="4800">
            <a:solidFill>
              <a:srgbClr val="CF6DFC"/>
            </a:solidFill>
          </a:endParaRPr>
        </a:p>
      </xdr:txBody>
    </xdr:sp>
    <xdr:clientData/>
  </xdr:twoCellAnchor>
  <xdr:twoCellAnchor>
    <xdr:from>
      <xdr:col>4</xdr:col>
      <xdr:colOff>263607</xdr:colOff>
      <xdr:row>2</xdr:row>
      <xdr:rowOff>1453444</xdr:rowOff>
    </xdr:from>
    <xdr:to>
      <xdr:col>10</xdr:col>
      <xdr:colOff>470168</xdr:colOff>
      <xdr:row>4</xdr:row>
      <xdr:rowOff>790221</xdr:rowOff>
    </xdr:to>
    <xdr:sp macro="" textlink="">
      <xdr:nvSpPr>
        <xdr:cNvPr id="74" name="Rectangle 73">
          <a:extLst>
            <a:ext uri="{FF2B5EF4-FFF2-40B4-BE49-F238E27FC236}">
              <a16:creationId xmlns:a16="http://schemas.microsoft.com/office/drawing/2014/main" id="{2824394C-26AE-5256-4E3F-2273F7138A9B}"/>
            </a:ext>
          </a:extLst>
        </xdr:cNvPr>
        <xdr:cNvSpPr/>
      </xdr:nvSpPr>
      <xdr:spPr>
        <a:xfrm>
          <a:off x="2415136" y="1707444"/>
          <a:ext cx="3882091" cy="187677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565190</xdr:colOff>
      <xdr:row>2</xdr:row>
      <xdr:rowOff>1439334</xdr:rowOff>
    </xdr:from>
    <xdr:to>
      <xdr:col>17</xdr:col>
      <xdr:colOff>203446</xdr:colOff>
      <xdr:row>4</xdr:row>
      <xdr:rowOff>776111</xdr:rowOff>
    </xdr:to>
    <xdr:sp macro="" textlink="">
      <xdr:nvSpPr>
        <xdr:cNvPr id="75" name="Rectangle 74">
          <a:extLst>
            <a:ext uri="{FF2B5EF4-FFF2-40B4-BE49-F238E27FC236}">
              <a16:creationId xmlns:a16="http://schemas.microsoft.com/office/drawing/2014/main" id="{6E6AE80A-F3A1-49C4-BA00-D09D2A10473F}"/>
            </a:ext>
          </a:extLst>
        </xdr:cNvPr>
        <xdr:cNvSpPr/>
      </xdr:nvSpPr>
      <xdr:spPr>
        <a:xfrm>
          <a:off x="6350746" y="1693334"/>
          <a:ext cx="3885700" cy="187677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282834</xdr:colOff>
      <xdr:row>2</xdr:row>
      <xdr:rowOff>1440163</xdr:rowOff>
    </xdr:from>
    <xdr:to>
      <xdr:col>23</xdr:col>
      <xdr:colOff>413590</xdr:colOff>
      <xdr:row>4</xdr:row>
      <xdr:rowOff>776940</xdr:rowOff>
    </xdr:to>
    <xdr:sp macro="" textlink="">
      <xdr:nvSpPr>
        <xdr:cNvPr id="76" name="Rectangle 75">
          <a:extLst>
            <a:ext uri="{FF2B5EF4-FFF2-40B4-BE49-F238E27FC236}">
              <a16:creationId xmlns:a16="http://schemas.microsoft.com/office/drawing/2014/main" id="{E9E6E943-E0E3-48F1-A582-6E0EFFFE261A}"/>
            </a:ext>
          </a:extLst>
        </xdr:cNvPr>
        <xdr:cNvSpPr/>
      </xdr:nvSpPr>
      <xdr:spPr>
        <a:xfrm>
          <a:off x="10398010" y="1694163"/>
          <a:ext cx="3806286" cy="187677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solidFill>
                <a:schemeClr val="tx1"/>
              </a:solidFill>
              <a:effectLst/>
            </a:rPr>
            <a:t> </a:t>
          </a:r>
          <a:endParaRPr lang="en-IN" sz="1100">
            <a:solidFill>
              <a:schemeClr val="tx1"/>
            </a:solidFill>
          </a:endParaRPr>
        </a:p>
      </xdr:txBody>
    </xdr:sp>
    <xdr:clientData/>
  </xdr:twoCellAnchor>
  <xdr:twoCellAnchor>
    <xdr:from>
      <xdr:col>23</xdr:col>
      <xdr:colOff>519204</xdr:colOff>
      <xdr:row>2</xdr:row>
      <xdr:rowOff>1424391</xdr:rowOff>
    </xdr:from>
    <xdr:to>
      <xdr:col>29</xdr:col>
      <xdr:colOff>575649</xdr:colOff>
      <xdr:row>4</xdr:row>
      <xdr:rowOff>761168</xdr:rowOff>
    </xdr:to>
    <xdr:sp macro="" textlink="">
      <xdr:nvSpPr>
        <xdr:cNvPr id="77" name="Rectangle 76">
          <a:extLst>
            <a:ext uri="{FF2B5EF4-FFF2-40B4-BE49-F238E27FC236}">
              <a16:creationId xmlns:a16="http://schemas.microsoft.com/office/drawing/2014/main" id="{AD5492CF-0291-4652-A823-E40E6307769F}"/>
            </a:ext>
          </a:extLst>
        </xdr:cNvPr>
        <xdr:cNvSpPr/>
      </xdr:nvSpPr>
      <xdr:spPr>
        <a:xfrm>
          <a:off x="14309910" y="1678391"/>
          <a:ext cx="3731974" cy="187677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439615</xdr:colOff>
      <xdr:row>5</xdr:row>
      <xdr:rowOff>43960</xdr:rowOff>
    </xdr:from>
    <xdr:to>
      <xdr:col>13</xdr:col>
      <xdr:colOff>527538</xdr:colOff>
      <xdr:row>18</xdr:row>
      <xdr:rowOff>102576</xdr:rowOff>
    </xdr:to>
    <xdr:graphicFrame macro="">
      <xdr:nvGraphicFramePr>
        <xdr:cNvPr id="80" name="Chart 79">
          <a:extLst>
            <a:ext uri="{FF2B5EF4-FFF2-40B4-BE49-F238E27FC236}">
              <a16:creationId xmlns:a16="http://schemas.microsoft.com/office/drawing/2014/main" id="{AB097B6F-E338-44FC-8440-91AE16905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219808</xdr:colOff>
      <xdr:row>5</xdr:row>
      <xdr:rowOff>102577</xdr:rowOff>
    </xdr:from>
    <xdr:to>
      <xdr:col>23</xdr:col>
      <xdr:colOff>161191</xdr:colOff>
      <xdr:row>18</xdr:row>
      <xdr:rowOff>43961</xdr:rowOff>
    </xdr:to>
    <xdr:graphicFrame macro="">
      <xdr:nvGraphicFramePr>
        <xdr:cNvPr id="81" name="Chart 80">
          <a:extLst>
            <a:ext uri="{FF2B5EF4-FFF2-40B4-BE49-F238E27FC236}">
              <a16:creationId xmlns:a16="http://schemas.microsoft.com/office/drawing/2014/main" id="{51165AAC-4562-477B-B0C4-1A18AE1A9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455949</xdr:colOff>
      <xdr:row>20</xdr:row>
      <xdr:rowOff>8206</xdr:rowOff>
    </xdr:from>
    <xdr:to>
      <xdr:col>13</xdr:col>
      <xdr:colOff>600808</xdr:colOff>
      <xdr:row>33</xdr:row>
      <xdr:rowOff>43962</xdr:rowOff>
    </xdr:to>
    <xdr:graphicFrame macro="">
      <xdr:nvGraphicFramePr>
        <xdr:cNvPr id="82" name="Chart 3">
          <a:extLst>
            <a:ext uri="{FF2B5EF4-FFF2-40B4-BE49-F238E27FC236}">
              <a16:creationId xmlns:a16="http://schemas.microsoft.com/office/drawing/2014/main" id="{88F17BAB-1844-4685-A47E-7D4795C6C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249116</xdr:colOff>
      <xdr:row>20</xdr:row>
      <xdr:rowOff>14654</xdr:rowOff>
    </xdr:from>
    <xdr:to>
      <xdr:col>23</xdr:col>
      <xdr:colOff>205154</xdr:colOff>
      <xdr:row>33</xdr:row>
      <xdr:rowOff>58616</xdr:rowOff>
    </xdr:to>
    <xdr:graphicFrame macro="">
      <xdr:nvGraphicFramePr>
        <xdr:cNvPr id="83" name="Chart 82">
          <a:extLst>
            <a:ext uri="{FF2B5EF4-FFF2-40B4-BE49-F238E27FC236}">
              <a16:creationId xmlns:a16="http://schemas.microsoft.com/office/drawing/2014/main" id="{57A20CAB-4B6A-45DE-9585-B3AA4A9FA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418352</xdr:colOff>
      <xdr:row>4</xdr:row>
      <xdr:rowOff>938078</xdr:rowOff>
    </xdr:from>
    <xdr:to>
      <xdr:col>29</xdr:col>
      <xdr:colOff>403412</xdr:colOff>
      <xdr:row>33</xdr:row>
      <xdr:rowOff>156071</xdr:rowOff>
    </xdr:to>
    <xdr:graphicFrame macro="">
      <xdr:nvGraphicFramePr>
        <xdr:cNvPr id="84" name="Chart 83">
          <a:extLst>
            <a:ext uri="{FF2B5EF4-FFF2-40B4-BE49-F238E27FC236}">
              <a16:creationId xmlns:a16="http://schemas.microsoft.com/office/drawing/2014/main" id="{6D654262-D763-4E37-8BC4-D4B09DF37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313763</xdr:colOff>
      <xdr:row>2</xdr:row>
      <xdr:rowOff>1523999</xdr:rowOff>
    </xdr:from>
    <xdr:to>
      <xdr:col>6</xdr:col>
      <xdr:colOff>373529</xdr:colOff>
      <xdr:row>4</xdr:row>
      <xdr:rowOff>642470</xdr:rowOff>
    </xdr:to>
    <xdr:pic>
      <xdr:nvPicPr>
        <xdr:cNvPr id="85" name="Picture 84" descr="Dollar sign Dollar sign , computer generated image. 3d render. blue dollar sign stock pictures, royalty-free photos &amp; images">
          <a:extLst>
            <a:ext uri="{FF2B5EF4-FFF2-40B4-BE49-F238E27FC236}">
              <a16:creationId xmlns:a16="http://schemas.microsoft.com/office/drawing/2014/main" id="{99A61F66-4772-42CD-A9EB-B79CE6F97A6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465292" y="1777999"/>
          <a:ext cx="1284943" cy="1658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30628</xdr:colOff>
      <xdr:row>2</xdr:row>
      <xdr:rowOff>1703294</xdr:rowOff>
    </xdr:from>
    <xdr:to>
      <xdr:col>12</xdr:col>
      <xdr:colOff>328705</xdr:colOff>
      <xdr:row>4</xdr:row>
      <xdr:rowOff>706416</xdr:rowOff>
    </xdr:to>
    <xdr:pic>
      <xdr:nvPicPr>
        <xdr:cNvPr id="86" name="Picture 85" descr="Simple Black Icon of Three People">
          <a:extLst>
            <a:ext uri="{FF2B5EF4-FFF2-40B4-BE49-F238E27FC236}">
              <a16:creationId xmlns:a16="http://schemas.microsoft.com/office/drawing/2014/main" id="{4733359F-C735-4A68-B42E-215F14FA7838}"/>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470275" y="1957294"/>
          <a:ext cx="910665" cy="15431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550572</xdr:colOff>
      <xdr:row>2</xdr:row>
      <xdr:rowOff>1733178</xdr:rowOff>
    </xdr:from>
    <xdr:to>
      <xdr:col>26</xdr:col>
      <xdr:colOff>62716</xdr:colOff>
      <xdr:row>4</xdr:row>
      <xdr:rowOff>582708</xdr:rowOff>
    </xdr:to>
    <xdr:pic>
      <xdr:nvPicPr>
        <xdr:cNvPr id="88" name="Picture 87" descr="Icon Career Ladder icon career ladder on a light background best category black image stock illustrations">
          <a:extLst>
            <a:ext uri="{FF2B5EF4-FFF2-40B4-BE49-F238E27FC236}">
              <a16:creationId xmlns:a16="http://schemas.microsoft.com/office/drawing/2014/main" id="{A0AF20B7-575B-481C-B7AA-9E274CEE6CAD}"/>
            </a:ext>
          </a:extLst>
        </xdr:cNvPr>
        <xdr:cNvPicPr>
          <a:picLocks noChangeAspect="1" noChangeArrowheads="1"/>
        </xdr:cNvPicPr>
      </xdr:nvPicPr>
      <xdr:blipFill>
        <a:blip xmlns:r="http://schemas.openxmlformats.org/officeDocument/2006/relationships" r:embed="rId8" cstate="print">
          <a:biLevel thresh="25000"/>
          <a:extLst>
            <a:ext uri="{28A0092B-C50C-407E-A947-70E740481C1C}">
              <a14:useLocalDpi xmlns:a14="http://schemas.microsoft.com/office/drawing/2010/main" val="0"/>
            </a:ext>
          </a:extLst>
        </a:blip>
        <a:srcRect/>
        <a:stretch>
          <a:fillRect/>
        </a:stretch>
      </xdr:blipFill>
      <xdr:spPr bwMode="auto">
        <a:xfrm>
          <a:off x="14341278" y="1987178"/>
          <a:ext cx="1349909" cy="1389530"/>
        </a:xfrm>
        <a:prstGeom prst="rect">
          <a:avLst/>
        </a:prstGeom>
        <a:noFill/>
      </xdr:spPr>
    </xdr:pic>
    <xdr:clientData/>
  </xdr:twoCellAnchor>
  <xdr:twoCellAnchor>
    <xdr:from>
      <xdr:col>6</xdr:col>
      <xdr:colOff>373529</xdr:colOff>
      <xdr:row>2</xdr:row>
      <xdr:rowOff>1763059</xdr:rowOff>
    </xdr:from>
    <xdr:to>
      <xdr:col>10</xdr:col>
      <xdr:colOff>239059</xdr:colOff>
      <xdr:row>4</xdr:row>
      <xdr:rowOff>448235</xdr:rowOff>
    </xdr:to>
    <xdr:sp macro="" textlink="">
      <xdr:nvSpPr>
        <xdr:cNvPr id="92" name="TextBox 91">
          <a:extLst>
            <a:ext uri="{FF2B5EF4-FFF2-40B4-BE49-F238E27FC236}">
              <a16:creationId xmlns:a16="http://schemas.microsoft.com/office/drawing/2014/main" id="{67AB338E-FFD7-734E-7804-ACDB7B0EC83B}"/>
            </a:ext>
          </a:extLst>
        </xdr:cNvPr>
        <xdr:cNvSpPr txBox="1"/>
      </xdr:nvSpPr>
      <xdr:spPr>
        <a:xfrm>
          <a:off x="3750235" y="2017059"/>
          <a:ext cx="2315883" cy="1225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latin typeface="Arial Black" panose="020B0A04020102020204" pitchFamily="34" charset="0"/>
            </a:rPr>
            <a:t>Revenue</a:t>
          </a:r>
        </a:p>
        <a:p>
          <a:pPr algn="ctr"/>
          <a:r>
            <a:rPr lang="en-IN" sz="2000" b="0"/>
            <a:t> 1460.8K</a:t>
          </a:r>
        </a:p>
      </xdr:txBody>
    </xdr:sp>
    <xdr:clientData/>
  </xdr:twoCellAnchor>
  <xdr:twoCellAnchor>
    <xdr:from>
      <xdr:col>19</xdr:col>
      <xdr:colOff>537882</xdr:colOff>
      <xdr:row>2</xdr:row>
      <xdr:rowOff>1568824</xdr:rowOff>
    </xdr:from>
    <xdr:to>
      <xdr:col>23</xdr:col>
      <xdr:colOff>104588</xdr:colOff>
      <xdr:row>4</xdr:row>
      <xdr:rowOff>418353</xdr:rowOff>
    </xdr:to>
    <xdr:sp macro="" textlink="">
      <xdr:nvSpPr>
        <xdr:cNvPr id="93" name="TextBox 92">
          <a:extLst>
            <a:ext uri="{FF2B5EF4-FFF2-40B4-BE49-F238E27FC236}">
              <a16:creationId xmlns:a16="http://schemas.microsoft.com/office/drawing/2014/main" id="{9C2AB48D-00C6-A71D-83EE-3C68D09E3794}"/>
            </a:ext>
          </a:extLst>
        </xdr:cNvPr>
        <xdr:cNvSpPr txBox="1"/>
      </xdr:nvSpPr>
      <xdr:spPr>
        <a:xfrm>
          <a:off x="11878235" y="1822824"/>
          <a:ext cx="2017059" cy="13895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400" b="1" i="0" u="none" strike="noStrike">
            <a:solidFill>
              <a:schemeClr val="dk1"/>
            </a:solidFill>
            <a:effectLst/>
            <a:latin typeface="Arial Black" panose="020B0A04020102020204" pitchFamily="34" charset="0"/>
            <a:ea typeface="+mn-ea"/>
            <a:cs typeface="+mn-cs"/>
          </a:endParaRPr>
        </a:p>
        <a:p>
          <a:r>
            <a:rPr lang="en-IN" sz="1400" b="1" i="0" u="none" strike="noStrike">
              <a:solidFill>
                <a:schemeClr val="dk1"/>
              </a:solidFill>
              <a:effectLst/>
              <a:latin typeface="Arial Black" panose="020B0A04020102020204" pitchFamily="34" charset="0"/>
              <a:ea typeface="+mn-ea"/>
              <a:cs typeface="+mn-cs"/>
            </a:rPr>
            <a:t>Total Products</a:t>
          </a:r>
          <a:r>
            <a:rPr lang="en-IN" sz="2400">
              <a:effectLst/>
            </a:rPr>
            <a:t> </a:t>
          </a:r>
          <a:endParaRPr lang="en-IN" sz="2400" b="1" i="0" u="none" strike="noStrike">
            <a:solidFill>
              <a:schemeClr val="dk1"/>
            </a:solidFill>
            <a:effectLst/>
            <a:latin typeface="+mn-lt"/>
            <a:ea typeface="+mn-ea"/>
            <a:cs typeface="+mn-cs"/>
          </a:endParaRPr>
        </a:p>
        <a:p>
          <a:r>
            <a:rPr lang="en-IN" sz="2400" b="1" i="0" u="none" strike="noStrike" baseline="0">
              <a:solidFill>
                <a:schemeClr val="dk1"/>
              </a:solidFill>
              <a:effectLst/>
              <a:latin typeface="+mn-lt"/>
              <a:ea typeface="+mn-ea"/>
              <a:cs typeface="+mn-cs"/>
            </a:rPr>
            <a:t>         </a:t>
          </a:r>
          <a:r>
            <a:rPr lang="en-IN" sz="2000" b="0" i="0" u="none" strike="noStrike">
              <a:solidFill>
                <a:schemeClr val="tx1"/>
              </a:solidFill>
              <a:effectLst/>
              <a:latin typeface="+mn-lt"/>
              <a:ea typeface="+mn-ea"/>
              <a:cs typeface="+mn-cs"/>
            </a:rPr>
            <a:t>30</a:t>
          </a:r>
          <a:r>
            <a:rPr lang="en-IN" sz="2400" b="1">
              <a:solidFill>
                <a:schemeClr val="tx1"/>
              </a:solidFill>
              <a:effectLst/>
            </a:rPr>
            <a:t> </a:t>
          </a:r>
          <a:endParaRPr lang="en-IN" sz="2400" b="1">
            <a:solidFill>
              <a:schemeClr val="tx1"/>
            </a:solidFill>
          </a:endParaRPr>
        </a:p>
      </xdr:txBody>
    </xdr:sp>
    <xdr:clientData/>
  </xdr:twoCellAnchor>
  <xdr:twoCellAnchor>
    <xdr:from>
      <xdr:col>26</xdr:col>
      <xdr:colOff>104588</xdr:colOff>
      <xdr:row>2</xdr:row>
      <xdr:rowOff>1763059</xdr:rowOff>
    </xdr:from>
    <xdr:to>
      <xdr:col>29</xdr:col>
      <xdr:colOff>343647</xdr:colOff>
      <xdr:row>4</xdr:row>
      <xdr:rowOff>358588</xdr:rowOff>
    </xdr:to>
    <xdr:sp macro="" textlink="">
      <xdr:nvSpPr>
        <xdr:cNvPr id="95" name="TextBox 94">
          <a:extLst>
            <a:ext uri="{FF2B5EF4-FFF2-40B4-BE49-F238E27FC236}">
              <a16:creationId xmlns:a16="http://schemas.microsoft.com/office/drawing/2014/main" id="{3C92EEB2-222D-BBC6-BFF9-66FE8D0DAB67}"/>
            </a:ext>
          </a:extLst>
        </xdr:cNvPr>
        <xdr:cNvSpPr txBox="1"/>
      </xdr:nvSpPr>
      <xdr:spPr>
        <a:xfrm>
          <a:off x="15733059" y="2017059"/>
          <a:ext cx="2076823" cy="11355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i="0" u="none" strike="noStrike">
              <a:solidFill>
                <a:schemeClr val="dk1"/>
              </a:solidFill>
              <a:effectLst/>
              <a:latin typeface="+mn-lt"/>
              <a:ea typeface="+mn-ea"/>
              <a:cs typeface="+mn-cs"/>
            </a:rPr>
            <a:t> </a:t>
          </a:r>
          <a:r>
            <a:rPr lang="en-IN" sz="1400" b="1" i="0" u="none" strike="noStrike">
              <a:solidFill>
                <a:schemeClr val="dk1"/>
              </a:solidFill>
              <a:effectLst/>
              <a:latin typeface="Arial Black" panose="020B0A04020102020204" pitchFamily="34" charset="0"/>
              <a:ea typeface="+mn-ea"/>
              <a:cs typeface="+mn-cs"/>
            </a:rPr>
            <a:t>Top Category</a:t>
          </a:r>
          <a:endParaRPr lang="en-IN" sz="1400" b="0" i="0" u="none" strike="noStrike">
            <a:solidFill>
              <a:schemeClr val="dk1"/>
            </a:solidFill>
            <a:effectLst/>
            <a:latin typeface="Arial Black" panose="020B0A04020102020204" pitchFamily="34" charset="0"/>
            <a:ea typeface="+mn-ea"/>
            <a:cs typeface="+mn-cs"/>
          </a:endParaRPr>
        </a:p>
        <a:p>
          <a:r>
            <a:rPr lang="en-IN" sz="1800" b="0" i="0" u="none" strike="noStrike">
              <a:solidFill>
                <a:schemeClr val="dk1"/>
              </a:solidFill>
              <a:effectLst/>
              <a:latin typeface="+mn-lt"/>
              <a:ea typeface="+mn-ea"/>
              <a:cs typeface="+mn-cs"/>
            </a:rPr>
            <a:t>Home</a:t>
          </a:r>
          <a:r>
            <a:rPr lang="en-IN" sz="1800" b="0" i="0" u="none" strike="noStrike" baseline="0">
              <a:solidFill>
                <a:schemeClr val="dk1"/>
              </a:solidFill>
              <a:effectLst/>
              <a:latin typeface="+mn-lt"/>
              <a:ea typeface="+mn-ea"/>
              <a:cs typeface="+mn-cs"/>
            </a:rPr>
            <a:t> </a:t>
          </a:r>
          <a:r>
            <a:rPr lang="en-IN" sz="1800" b="0" i="0" u="none" strike="noStrike">
              <a:solidFill>
                <a:schemeClr val="dk1"/>
              </a:solidFill>
              <a:effectLst/>
              <a:latin typeface="+mn-lt"/>
              <a:ea typeface="+mn-ea"/>
              <a:cs typeface="+mn-cs"/>
            </a:rPr>
            <a:t>Applications</a:t>
          </a:r>
          <a:r>
            <a:rPr lang="en-IN" sz="2400" b="1">
              <a:effectLst/>
            </a:rPr>
            <a:t> </a:t>
          </a:r>
          <a:endParaRPr lang="en-IN" sz="2400" b="1"/>
        </a:p>
      </xdr:txBody>
    </xdr:sp>
    <xdr:clientData/>
  </xdr:twoCellAnchor>
  <xdr:twoCellAnchor editAs="oneCell">
    <xdr:from>
      <xdr:col>17</xdr:col>
      <xdr:colOff>327658</xdr:colOff>
      <xdr:row>2</xdr:row>
      <xdr:rowOff>1718235</xdr:rowOff>
    </xdr:from>
    <xdr:to>
      <xdr:col>19</xdr:col>
      <xdr:colOff>343646</xdr:colOff>
      <xdr:row>4</xdr:row>
      <xdr:rowOff>508001</xdr:rowOff>
    </xdr:to>
    <xdr:pic>
      <xdr:nvPicPr>
        <xdr:cNvPr id="96" name="Picture 95" descr="product list icon sign vector">
          <a:extLst>
            <a:ext uri="{FF2B5EF4-FFF2-40B4-BE49-F238E27FC236}">
              <a16:creationId xmlns:a16="http://schemas.microsoft.com/office/drawing/2014/main" id="{611BD6D4-B5A1-4FC9-8701-6F3CCE6E5BE8}"/>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0442834" y="1972235"/>
          <a:ext cx="1241165" cy="13297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552824</xdr:colOff>
      <xdr:row>2</xdr:row>
      <xdr:rowOff>1688353</xdr:rowOff>
    </xdr:from>
    <xdr:to>
      <xdr:col>16</xdr:col>
      <xdr:colOff>537883</xdr:colOff>
      <xdr:row>4</xdr:row>
      <xdr:rowOff>298825</xdr:rowOff>
    </xdr:to>
    <xdr:sp macro="" textlink="">
      <xdr:nvSpPr>
        <xdr:cNvPr id="98" name="TextBox 97">
          <a:extLst>
            <a:ext uri="{FF2B5EF4-FFF2-40B4-BE49-F238E27FC236}">
              <a16:creationId xmlns:a16="http://schemas.microsoft.com/office/drawing/2014/main" id="{2EC65784-CAE8-14A2-2843-AF13EEA11AC8}"/>
            </a:ext>
          </a:extLst>
        </xdr:cNvPr>
        <xdr:cNvSpPr txBox="1"/>
      </xdr:nvSpPr>
      <xdr:spPr>
        <a:xfrm>
          <a:off x="7605059" y="1942353"/>
          <a:ext cx="2435412" cy="11504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400" b="1" i="0" u="none" strike="noStrike">
            <a:solidFill>
              <a:schemeClr val="tx1"/>
            </a:solidFill>
            <a:effectLst/>
            <a:latin typeface="Arial Black" panose="020B0A04020102020204" pitchFamily="34" charset="0"/>
            <a:ea typeface="+mn-ea"/>
            <a:cs typeface="+mn-cs"/>
          </a:endParaRPr>
        </a:p>
        <a:p>
          <a:r>
            <a:rPr lang="en-IN" sz="1400" b="1" i="0" u="none" strike="noStrike">
              <a:solidFill>
                <a:schemeClr val="tx1"/>
              </a:solidFill>
              <a:effectLst/>
              <a:latin typeface="Arial Black" panose="020B0A04020102020204" pitchFamily="34" charset="0"/>
              <a:ea typeface="+mn-ea"/>
              <a:cs typeface="+mn-cs"/>
            </a:rPr>
            <a:t>Count Of Customer_id</a:t>
          </a:r>
        </a:p>
        <a:p>
          <a:r>
            <a:rPr lang="en-IN" sz="1800" b="1" i="0" u="none" strike="noStrike">
              <a:solidFill>
                <a:schemeClr val="dk1"/>
              </a:solidFill>
              <a:effectLst/>
              <a:latin typeface="+mn-lt"/>
              <a:ea typeface="+mn-ea"/>
              <a:cs typeface="+mn-cs"/>
            </a:rPr>
            <a:t>                </a:t>
          </a:r>
          <a:r>
            <a:rPr lang="en-IN" sz="2000" b="0" i="0" u="none" strike="noStrike">
              <a:solidFill>
                <a:schemeClr val="dk1"/>
              </a:solidFill>
              <a:effectLst/>
              <a:latin typeface="+mn-lt"/>
              <a:ea typeface="+mn-ea"/>
              <a:cs typeface="+mn-cs"/>
            </a:rPr>
            <a:t>50</a:t>
          </a:r>
          <a:r>
            <a:rPr lang="en-IN" sz="2000" b="0">
              <a:effectLst/>
            </a:rPr>
            <a:t> </a:t>
          </a:r>
          <a:endParaRPr lang="en-IN" sz="2000" b="0"/>
        </a:p>
      </xdr:txBody>
    </xdr:sp>
    <xdr:clientData/>
  </xdr:twoCellAnchor>
  <xdr:twoCellAnchor>
    <xdr:from>
      <xdr:col>2</xdr:col>
      <xdr:colOff>75583</xdr:colOff>
      <xdr:row>2</xdr:row>
      <xdr:rowOff>134621</xdr:rowOff>
    </xdr:from>
    <xdr:to>
      <xdr:col>4</xdr:col>
      <xdr:colOff>174625</xdr:colOff>
      <xdr:row>2</xdr:row>
      <xdr:rowOff>2000251</xdr:rowOff>
    </xdr:to>
    <xdr:sp macro="" textlink="">
      <xdr:nvSpPr>
        <xdr:cNvPr id="8" name="Oval 7">
          <a:extLst>
            <a:ext uri="{FF2B5EF4-FFF2-40B4-BE49-F238E27FC236}">
              <a16:creationId xmlns:a16="http://schemas.microsoft.com/office/drawing/2014/main" id="{60A7BFFB-0C9D-4CB1-AD1E-3E6BA476E679}"/>
            </a:ext>
          </a:extLst>
        </xdr:cNvPr>
        <xdr:cNvSpPr/>
      </xdr:nvSpPr>
      <xdr:spPr>
        <a:xfrm>
          <a:off x="2615583" y="388621"/>
          <a:ext cx="1797667" cy="1865630"/>
        </a:xfrm>
        <a:prstGeom prst="ellipse">
          <a:avLst/>
        </a:prstGeom>
        <a:blipFill dpi="0" rotWithShape="1">
          <a:blip xmlns:r="http://schemas.openxmlformats.org/officeDocument/2006/relationships" r:embed="rId10"/>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88348</xdr:colOff>
      <xdr:row>4</xdr:row>
      <xdr:rowOff>22087</xdr:rowOff>
    </xdr:from>
    <xdr:to>
      <xdr:col>4</xdr:col>
      <xdr:colOff>77305</xdr:colOff>
      <xdr:row>10</xdr:row>
      <xdr:rowOff>134723</xdr:rowOff>
    </xdr:to>
    <xdr:pic>
      <xdr:nvPicPr>
        <xdr:cNvPr id="2" name="Picture 1" descr="Dollar sign Dollar sign , computer generated image. 3d render. blue dollar sign stock pictures, royalty-free photos &amp; images">
          <a:extLst>
            <a:ext uri="{FF2B5EF4-FFF2-40B4-BE49-F238E27FC236}">
              <a16:creationId xmlns:a16="http://schemas.microsoft.com/office/drawing/2014/main" id="{9610B8F8-F6AE-CDA7-C3BF-8F633A6F9F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03131" y="773044"/>
          <a:ext cx="1203739" cy="12390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55218</xdr:colOff>
      <xdr:row>3</xdr:row>
      <xdr:rowOff>2</xdr:rowOff>
    </xdr:from>
    <xdr:to>
      <xdr:col>12</xdr:col>
      <xdr:colOff>320261</xdr:colOff>
      <xdr:row>7</xdr:row>
      <xdr:rowOff>146334</xdr:rowOff>
    </xdr:to>
    <xdr:pic>
      <xdr:nvPicPr>
        <xdr:cNvPr id="4" name="Picture 3" descr="product list icon sign vector">
          <a:extLst>
            <a:ext uri="{FF2B5EF4-FFF2-40B4-BE49-F238E27FC236}">
              <a16:creationId xmlns:a16="http://schemas.microsoft.com/office/drawing/2014/main" id="{C833A8B6-CD99-178B-2287-EB3C6D14CEB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36522" y="563219"/>
          <a:ext cx="872435" cy="8972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309217</xdr:colOff>
      <xdr:row>4</xdr:row>
      <xdr:rowOff>148079</xdr:rowOff>
    </xdr:from>
    <xdr:to>
      <xdr:col>19</xdr:col>
      <xdr:colOff>110435</xdr:colOff>
      <xdr:row>13</xdr:row>
      <xdr:rowOff>129467</xdr:rowOff>
    </xdr:to>
    <xdr:pic>
      <xdr:nvPicPr>
        <xdr:cNvPr id="6" name="Picture 5" descr="Icon Career Ladder icon career ladder on a light background best category black image stock illustrations">
          <a:extLst>
            <a:ext uri="{FF2B5EF4-FFF2-40B4-BE49-F238E27FC236}">
              <a16:creationId xmlns:a16="http://schemas.microsoft.com/office/drawing/2014/main" id="{8AB077EB-3134-3349-5058-16B12C85F30A}"/>
            </a:ext>
          </a:extLst>
        </xdr:cNvPr>
        <xdr:cNvPicPr>
          <a:picLocks noChangeAspect="1" noChangeArrowheads="1"/>
        </xdr:cNvPicPr>
      </xdr:nvPicPr>
      <xdr:blipFill>
        <a:blip xmlns:r="http://schemas.openxmlformats.org/officeDocument/2006/relationships" r:embed="rId3" cstate="print">
          <a:biLevel thresh="25000"/>
          <a:extLst>
            <a:ext uri="{28A0092B-C50C-407E-A947-70E740481C1C}">
              <a14:useLocalDpi xmlns:a14="http://schemas.microsoft.com/office/drawing/2010/main" val="0"/>
            </a:ext>
          </a:extLst>
        </a:blip>
        <a:srcRect/>
        <a:stretch>
          <a:fillRect/>
        </a:stretch>
      </xdr:blipFill>
      <xdr:spPr bwMode="auto">
        <a:xfrm>
          <a:off x="10027478" y="899036"/>
          <a:ext cx="1623392" cy="1671040"/>
        </a:xfrm>
        <a:prstGeom prst="rect">
          <a:avLst/>
        </a:prstGeom>
        <a:noFill/>
      </xdr:spPr>
    </xdr:pic>
    <xdr:clientData/>
  </xdr:twoCellAnchor>
  <xdr:twoCellAnchor editAs="oneCell">
    <xdr:from>
      <xdr:col>6</xdr:col>
      <xdr:colOff>496956</xdr:colOff>
      <xdr:row>14</xdr:row>
      <xdr:rowOff>77304</xdr:rowOff>
    </xdr:from>
    <xdr:to>
      <xdr:col>9</xdr:col>
      <xdr:colOff>540158</xdr:colOff>
      <xdr:row>21</xdr:row>
      <xdr:rowOff>6714</xdr:rowOff>
    </xdr:to>
    <xdr:pic>
      <xdr:nvPicPr>
        <xdr:cNvPr id="16" name="Picture 15">
          <a:extLst>
            <a:ext uri="{FF2B5EF4-FFF2-40B4-BE49-F238E27FC236}">
              <a16:creationId xmlns:a16="http://schemas.microsoft.com/office/drawing/2014/main" id="{B8392965-30D6-5D59-8FE8-1654701DB22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141304" y="2705652"/>
          <a:ext cx="1865376" cy="1243584"/>
        </a:xfrm>
        <a:prstGeom prst="rect">
          <a:avLst/>
        </a:prstGeom>
      </xdr:spPr>
    </xdr:pic>
    <xdr:clientData/>
  </xdr:twoCellAnchor>
  <xdr:twoCellAnchor editAs="oneCell">
    <xdr:from>
      <xdr:col>12</xdr:col>
      <xdr:colOff>154608</xdr:colOff>
      <xdr:row>17</xdr:row>
      <xdr:rowOff>165652</xdr:rowOff>
    </xdr:from>
    <xdr:to>
      <xdr:col>15</xdr:col>
      <xdr:colOff>197810</xdr:colOff>
      <xdr:row>23</xdr:row>
      <xdr:rowOff>72489</xdr:rowOff>
    </xdr:to>
    <xdr:pic>
      <xdr:nvPicPr>
        <xdr:cNvPr id="18" name="Picture 17">
          <a:extLst>
            <a:ext uri="{FF2B5EF4-FFF2-40B4-BE49-F238E27FC236}">
              <a16:creationId xmlns:a16="http://schemas.microsoft.com/office/drawing/2014/main" id="{A6BDEBBA-A4F1-ECEF-BE65-2D4094C6B99B}"/>
            </a:ext>
          </a:extLst>
        </xdr:cNvPr>
        <xdr:cNvPicPr>
          <a:picLocks noChangeAspect="1"/>
        </xdr:cNvPicPr>
      </xdr:nvPicPr>
      <xdr:blipFill>
        <a:blip xmlns:r="http://schemas.openxmlformats.org/officeDocument/2006/relationships" r:embed="rId5" cstate="print">
          <a:duotone>
            <a:prstClr val="black"/>
            <a:srgbClr val="D9C3A5">
              <a:tint val="50000"/>
              <a:satMod val="180000"/>
            </a:srgbClr>
          </a:duotone>
          <a:extLst>
            <a:ext uri="{28A0092B-C50C-407E-A947-70E740481C1C}">
              <a14:useLocalDpi xmlns:a14="http://schemas.microsoft.com/office/drawing/2010/main" val="0"/>
            </a:ext>
          </a:extLst>
        </a:blip>
        <a:stretch>
          <a:fillRect/>
        </a:stretch>
      </xdr:blipFill>
      <xdr:spPr>
        <a:xfrm>
          <a:off x="7443304" y="3357217"/>
          <a:ext cx="1865376" cy="1033272"/>
        </a:xfrm>
        <a:prstGeom prst="rect">
          <a:avLst/>
        </a:prstGeom>
      </xdr:spPr>
    </xdr:pic>
    <xdr:clientData/>
  </xdr:twoCellAnchor>
  <xdr:twoCellAnchor editAs="oneCell">
    <xdr:from>
      <xdr:col>16</xdr:col>
      <xdr:colOff>563217</xdr:colOff>
      <xdr:row>17</xdr:row>
      <xdr:rowOff>121478</xdr:rowOff>
    </xdr:from>
    <xdr:to>
      <xdr:col>20</xdr:col>
      <xdr:colOff>727</xdr:colOff>
      <xdr:row>24</xdr:row>
      <xdr:rowOff>50888</xdr:rowOff>
    </xdr:to>
    <xdr:pic>
      <xdr:nvPicPr>
        <xdr:cNvPr id="20" name="Picture 19">
          <a:extLst>
            <a:ext uri="{FF2B5EF4-FFF2-40B4-BE49-F238E27FC236}">
              <a16:creationId xmlns:a16="http://schemas.microsoft.com/office/drawing/2014/main" id="{BC86BA14-B93E-1DDE-D201-176AC30B7FBA}"/>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saturation sat="400000"/>
                  </a14:imgEffect>
                </a14:imgLayer>
              </a14:imgProps>
            </a:ext>
            <a:ext uri="{28A0092B-C50C-407E-A947-70E740481C1C}">
              <a14:useLocalDpi xmlns:a14="http://schemas.microsoft.com/office/drawing/2010/main" val="0"/>
            </a:ext>
          </a:extLst>
        </a:blip>
        <a:stretch>
          <a:fillRect/>
        </a:stretch>
      </xdr:blipFill>
      <xdr:spPr>
        <a:xfrm>
          <a:off x="10281478" y="3313043"/>
          <a:ext cx="1865376" cy="1243584"/>
        </a:xfrm>
        <a:prstGeom prst="rect">
          <a:avLst/>
        </a:prstGeom>
        <a:ln cap="rnd">
          <a:solidFill>
            <a:schemeClr val="accent1">
              <a:shade val="15000"/>
            </a:schemeClr>
          </a:solidFill>
          <a:bevel/>
        </a:ln>
        <a:scene3d>
          <a:camera prst="orthographicFront"/>
          <a:lightRig rig="threePt" dir="t">
            <a:rot lat="0" lon="0" rev="600000"/>
          </a:lightRig>
        </a:scene3d>
        <a:sp3d contourW="31750">
          <a:contourClr>
            <a:srgbClr val="CF6DFC"/>
          </a:contourClr>
        </a:sp3d>
      </xdr:spPr>
    </xdr:pic>
    <xdr:clientData/>
  </xdr:twoCellAnchor>
  <xdr:twoCellAnchor editAs="oneCell">
    <xdr:from>
      <xdr:col>21</xdr:col>
      <xdr:colOff>132522</xdr:colOff>
      <xdr:row>11</xdr:row>
      <xdr:rowOff>0</xdr:rowOff>
    </xdr:from>
    <xdr:to>
      <xdr:col>24</xdr:col>
      <xdr:colOff>175724</xdr:colOff>
      <xdr:row>17</xdr:row>
      <xdr:rowOff>117149</xdr:rowOff>
    </xdr:to>
    <xdr:pic>
      <xdr:nvPicPr>
        <xdr:cNvPr id="22" name="Picture 21">
          <a:extLst>
            <a:ext uri="{FF2B5EF4-FFF2-40B4-BE49-F238E27FC236}">
              <a16:creationId xmlns:a16="http://schemas.microsoft.com/office/drawing/2014/main" id="{F45795F6-580F-168E-F229-75BEB1D0036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887739" y="2065130"/>
          <a:ext cx="1865376" cy="1243584"/>
        </a:xfrm>
        <a:prstGeom prst="rect">
          <a:avLst/>
        </a:prstGeom>
      </xdr:spPr>
    </xdr:pic>
    <xdr:clientData/>
  </xdr:twoCellAnchor>
  <xdr:twoCellAnchor editAs="oneCell">
    <xdr:from>
      <xdr:col>23</xdr:col>
      <xdr:colOff>432462</xdr:colOff>
      <xdr:row>32</xdr:row>
      <xdr:rowOff>96923</xdr:rowOff>
    </xdr:from>
    <xdr:to>
      <xdr:col>28</xdr:col>
      <xdr:colOff>156308</xdr:colOff>
      <xdr:row>40</xdr:row>
      <xdr:rowOff>94154</xdr:rowOff>
    </xdr:to>
    <xdr:pic>
      <xdr:nvPicPr>
        <xdr:cNvPr id="24" name="Picture 23">
          <a:extLst>
            <a:ext uri="{FF2B5EF4-FFF2-40B4-BE49-F238E27FC236}">
              <a16:creationId xmlns:a16="http://schemas.microsoft.com/office/drawing/2014/main" id="{2762027A-EF96-2030-1E16-EC39C3EF1F3E}"/>
            </a:ext>
          </a:extLst>
        </xdr:cNvPr>
        <xdr:cNvPicPr>
          <a:picLocks noChangeAspect="1"/>
        </xdr:cNvPicPr>
      </xdr:nvPicPr>
      <xdr:blipFill rotWithShape="1">
        <a:blip xmlns:r="http://schemas.openxmlformats.org/officeDocument/2006/relationships" r:embed="rId9">
          <a:duotone>
            <a:schemeClr val="accent6">
              <a:shade val="45000"/>
              <a:satMod val="135000"/>
            </a:schemeClr>
            <a:prstClr val="white"/>
          </a:duotone>
          <a:alphaModFix/>
          <a:extLst>
            <a:ext uri="{BEBA8EAE-BF5A-486C-A8C5-ECC9F3942E4B}">
              <a14:imgProps xmlns:a14="http://schemas.microsoft.com/office/drawing/2010/main">
                <a14:imgLayer r:embed="rId10">
                  <a14:imgEffect>
                    <a14:artisticMarker/>
                  </a14:imgEffect>
                </a14:imgLayer>
              </a14:imgProps>
            </a:ext>
          </a:extLst>
        </a:blip>
        <a:srcRect l="-2565" t="30521" r="-8303" b="33030"/>
        <a:stretch>
          <a:fillRect/>
        </a:stretch>
      </xdr:blipFill>
      <xdr:spPr>
        <a:xfrm>
          <a:off x="14363385" y="5724000"/>
          <a:ext cx="2752308" cy="1404000"/>
        </a:xfrm>
        <a:prstGeom prst="rect">
          <a:avLst/>
        </a:prstGeom>
      </xdr:spPr>
    </xdr:pic>
    <xdr:clientData/>
  </xdr:twoCellAnchor>
  <xdr:twoCellAnchor>
    <xdr:from>
      <xdr:col>35</xdr:col>
      <xdr:colOff>0</xdr:colOff>
      <xdr:row>35</xdr:row>
      <xdr:rowOff>0</xdr:rowOff>
    </xdr:from>
    <xdr:to>
      <xdr:col>38</xdr:col>
      <xdr:colOff>176976</xdr:colOff>
      <xdr:row>47</xdr:row>
      <xdr:rowOff>137137</xdr:rowOff>
    </xdr:to>
    <xdr:sp macro="" textlink="">
      <xdr:nvSpPr>
        <xdr:cNvPr id="25" name="Oval 24">
          <a:extLst>
            <a:ext uri="{FF2B5EF4-FFF2-40B4-BE49-F238E27FC236}">
              <a16:creationId xmlns:a16="http://schemas.microsoft.com/office/drawing/2014/main" id="{956E508D-A84C-4FB9-BAF1-F6558B386ED5}"/>
            </a:ext>
          </a:extLst>
        </xdr:cNvPr>
        <xdr:cNvSpPr/>
      </xdr:nvSpPr>
      <xdr:spPr>
        <a:xfrm>
          <a:off x="21199231" y="6154615"/>
          <a:ext cx="1994053" cy="2247291"/>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38</xdr:col>
      <xdr:colOff>0</xdr:colOff>
      <xdr:row>27</xdr:row>
      <xdr:rowOff>0</xdr:rowOff>
    </xdr:from>
    <xdr:to>
      <xdr:col>44</xdr:col>
      <xdr:colOff>175846</xdr:colOff>
      <xdr:row>43</xdr:row>
      <xdr:rowOff>43961</xdr:rowOff>
    </xdr:to>
    <xdr:pic>
      <xdr:nvPicPr>
        <xdr:cNvPr id="27" name="Picture 26">
          <a:extLst>
            <a:ext uri="{FF2B5EF4-FFF2-40B4-BE49-F238E27FC236}">
              <a16:creationId xmlns:a16="http://schemas.microsoft.com/office/drawing/2014/main" id="{9BF37DF3-E0C7-ECC9-3961-CC2688A5536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3016308" y="4747846"/>
          <a:ext cx="3810000" cy="28575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3</xdr:row>
      <xdr:rowOff>1</xdr:rowOff>
    </xdr:from>
    <xdr:to>
      <xdr:col>2</xdr:col>
      <xdr:colOff>59630</xdr:colOff>
      <xdr:row>10</xdr:row>
      <xdr:rowOff>137161</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F3378D83-6A68-47C8-BA2C-294BDB9E56B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 y="545524"/>
              <a:ext cx="1211288" cy="14100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0</xdr:rowOff>
    </xdr:from>
    <xdr:to>
      <xdr:col>2</xdr:col>
      <xdr:colOff>52010</xdr:colOff>
      <xdr:row>17</xdr:row>
      <xdr:rowOff>45720</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19F2BE1B-8A4C-4B71-B060-3CE052B0810D}"/>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 y="2000250"/>
              <a:ext cx="1203668" cy="1136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2</xdr:col>
      <xdr:colOff>74869</xdr:colOff>
      <xdr:row>22</xdr:row>
      <xdr:rowOff>137160</xdr:rowOff>
    </xdr:to>
    <mc:AlternateContent xmlns:mc="http://schemas.openxmlformats.org/markup-compatibility/2006" xmlns:a14="http://schemas.microsoft.com/office/drawing/2010/main">
      <mc:Choice Requires="a14">
        <xdr:graphicFrame macro="">
          <xdr:nvGraphicFramePr>
            <xdr:cNvPr id="4" name="Year 1">
              <a:extLst>
                <a:ext uri="{FF2B5EF4-FFF2-40B4-BE49-F238E27FC236}">
                  <a16:creationId xmlns:a16="http://schemas.microsoft.com/office/drawing/2014/main" id="{8372EC85-4AC8-4258-B455-3A239CBFE40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3091295"/>
              <a:ext cx="1226528" cy="10463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114301</xdr:colOff>
      <xdr:row>2</xdr:row>
      <xdr:rowOff>175260</xdr:rowOff>
    </xdr:from>
    <xdr:to>
      <xdr:col>5</xdr:col>
      <xdr:colOff>228601</xdr:colOff>
      <xdr:row>12</xdr:row>
      <xdr:rowOff>83820</xdr:rowOff>
    </xdr:to>
    <xdr:graphicFrame macro="">
      <xdr:nvGraphicFramePr>
        <xdr:cNvPr id="5" name="Chart 4">
          <a:extLst>
            <a:ext uri="{FF2B5EF4-FFF2-40B4-BE49-F238E27FC236}">
              <a16:creationId xmlns:a16="http://schemas.microsoft.com/office/drawing/2014/main" id="{DECABDD3-0E55-4759-B24F-86BF3A0AA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251460</xdr:colOff>
      <xdr:row>3</xdr:row>
      <xdr:rowOff>0</xdr:rowOff>
    </xdr:from>
    <xdr:to>
      <xdr:col>10</xdr:col>
      <xdr:colOff>15240</xdr:colOff>
      <xdr:row>12</xdr:row>
      <xdr:rowOff>76200</xdr:rowOff>
    </xdr:to>
    <xdr:graphicFrame macro="">
      <xdr:nvGraphicFramePr>
        <xdr:cNvPr id="6" name="Chart 5">
          <a:extLst>
            <a:ext uri="{FF2B5EF4-FFF2-40B4-BE49-F238E27FC236}">
              <a16:creationId xmlns:a16="http://schemas.microsoft.com/office/drawing/2014/main" id="{3B59344E-332E-47C7-96D7-20822B1B3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236220</xdr:colOff>
      <xdr:row>12</xdr:row>
      <xdr:rowOff>114300</xdr:rowOff>
    </xdr:from>
    <xdr:to>
      <xdr:col>5</xdr:col>
      <xdr:colOff>388620</xdr:colOff>
      <xdr:row>23</xdr:row>
      <xdr:rowOff>22860</xdr:rowOff>
    </xdr:to>
    <xdr:graphicFrame macro="">
      <xdr:nvGraphicFramePr>
        <xdr:cNvPr id="7" name="Chart 6">
          <a:extLst>
            <a:ext uri="{FF2B5EF4-FFF2-40B4-BE49-F238E27FC236}">
              <a16:creationId xmlns:a16="http://schemas.microsoft.com/office/drawing/2014/main" id="{A7CA599C-6C00-4A02-96C4-3B566E61F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449581</xdr:colOff>
      <xdr:row>12</xdr:row>
      <xdr:rowOff>114300</xdr:rowOff>
    </xdr:from>
    <xdr:to>
      <xdr:col>10</xdr:col>
      <xdr:colOff>30481</xdr:colOff>
      <xdr:row>22</xdr:row>
      <xdr:rowOff>137160</xdr:rowOff>
    </xdr:to>
    <xdr:graphicFrame macro="">
      <xdr:nvGraphicFramePr>
        <xdr:cNvPr id="8" name="Chart 7">
          <a:extLst>
            <a:ext uri="{FF2B5EF4-FFF2-40B4-BE49-F238E27FC236}">
              <a16:creationId xmlns:a16="http://schemas.microsoft.com/office/drawing/2014/main" id="{AFF32175-1CDD-4ED5-BEA2-3463AFF80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15240</xdr:colOff>
      <xdr:row>2</xdr:row>
      <xdr:rowOff>175261</xdr:rowOff>
    </xdr:from>
    <xdr:to>
      <xdr:col>13</xdr:col>
      <xdr:colOff>441960</xdr:colOff>
      <xdr:row>22</xdr:row>
      <xdr:rowOff>152400</xdr:rowOff>
    </xdr:to>
    <xdr:graphicFrame macro="">
      <xdr:nvGraphicFramePr>
        <xdr:cNvPr id="9" name="Chart 8">
          <a:extLst>
            <a:ext uri="{FF2B5EF4-FFF2-40B4-BE49-F238E27FC236}">
              <a16:creationId xmlns:a16="http://schemas.microsoft.com/office/drawing/2014/main" id="{5099682D-535D-49D2-9ED9-611159F75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RA Reddy" refreshedDate="45889.935312384259" createdVersion="8" refreshedVersion="8" minRefreshableVersion="3" recordCount="200" xr:uid="{00EDAB6F-CE2B-4ED2-A60E-8802927D95C6}">
  <cacheSource type="worksheet">
    <worksheetSource ref="A1:H201" sheet="orders"/>
  </cacheSource>
  <cacheFields count="8">
    <cacheField name="order_id" numFmtId="0">
      <sharedItems containsSemiMixedTypes="0" containsString="0" containsNumber="1" containsInteger="1" minValue="1" maxValue="200"/>
    </cacheField>
    <cacheField name="customer_id" numFmtId="0">
      <sharedItems containsSemiMixedTypes="0" containsString="0" containsNumber="1" containsInteger="1" minValue="1" maxValue="50"/>
    </cacheField>
    <cacheField name="product_id" numFmtId="0">
      <sharedItems containsSemiMixedTypes="0" containsString="0" containsNumber="1" containsInteger="1" minValue="1" maxValue="30"/>
    </cacheField>
    <cacheField name="quantity" numFmtId="0">
      <sharedItems containsSemiMixedTypes="0" containsString="0" containsNumber="1" containsInteger="1" minValue="1" maxValue="5"/>
    </cacheField>
    <cacheField name="order_date" numFmtId="0">
      <sharedItems/>
    </cacheField>
    <cacheField name="total_value" numFmtId="0">
      <sharedItems containsSemiMixedTypes="0" containsString="0" containsNumber="1" containsInteger="1" minValue="0" maxValue="0"/>
    </cacheField>
    <cacheField name="Price_value" numFmtId="0">
      <sharedItems containsSemiMixedTypes="0" containsString="0" containsNumber="1" minValue="281.23" maxValue="4859.3599999999997"/>
    </cacheField>
    <cacheField name="Total_product_value" numFmtId="0">
      <sharedItems containsSemiMixedTypes="0" containsString="0" containsNumber="1" minValue="281.23" maxValue="24296.7999999999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RA Reddy" refreshedDate="45889.937036226853" createdVersion="8" refreshedVersion="8" minRefreshableVersion="3" recordCount="50" xr:uid="{579F9228-1670-4CAE-9921-3D1363F08B7F}">
  <cacheSource type="worksheet">
    <worksheetSource ref="A1:E51" sheet="customers"/>
  </cacheSource>
  <cacheFields count="5">
    <cacheField name="customer_id" numFmtId="0">
      <sharedItems containsSemiMixedTypes="0" containsString="0" containsNumber="1" containsInteger="1" minValue="1" maxValue="50"/>
    </cacheField>
    <cacheField name="customer_name" numFmtId="0">
      <sharedItems/>
    </cacheField>
    <cacheField name="email" numFmtId="0">
      <sharedItems/>
    </cacheField>
    <cacheField name="region" numFmtId="0">
      <sharedItems/>
    </cacheField>
    <cacheField name="signup_dat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RA Reddy" refreshedDate="45914.45898599537" createdVersion="8" refreshedVersion="8" minRefreshableVersion="3" recordCount="200" xr:uid="{6C5514E1-7A03-4E44-9C3E-B45FFB9E3E4F}">
  <cacheSource type="worksheet">
    <worksheetSource name="Table2"/>
  </cacheSource>
  <cacheFields count="12">
    <cacheField name="order_id" numFmtId="0">
      <sharedItems containsSemiMixedTypes="0" containsString="0" containsNumber="1" containsInteger="1" minValue="1" maxValue="200"/>
    </cacheField>
    <cacheField name="customer_id" numFmtId="0">
      <sharedItems containsSemiMixedTypes="0" containsString="0" containsNumber="1" containsInteger="1" minValue="1" maxValue="50"/>
    </cacheField>
    <cacheField name="product_id" numFmtId="0">
      <sharedItems containsSemiMixedTypes="0" containsString="0" containsNumber="1" containsInteger="1" minValue="1" maxValue="30"/>
    </cacheField>
    <cacheField name="quantity" numFmtId="0">
      <sharedItems containsSemiMixedTypes="0" containsString="0" containsNumber="1" containsInteger="1" minValue="1" maxValue="5"/>
    </cacheField>
    <cacheField name="order_date" numFmtId="14">
      <sharedItems containsSemiMixedTypes="0" containsNonDate="0" containsDate="1" containsString="0" minDate="2022-01-07T00:00:00" maxDate="2023-12-27T00:00:00" count="170">
        <d v="2022-11-11T00:00:00"/>
        <d v="2022-01-16T00:00:00"/>
        <d v="2023-01-29T00:00:00"/>
        <d v="2023-04-26T00:00:00"/>
        <d v="2022-08-17T00:00:00"/>
        <d v="2023-06-07T00:00:00"/>
        <d v="2023-04-06T00:00:00"/>
        <d v="2023-09-11T00:00:00"/>
        <d v="2023-03-06T00:00:00"/>
        <d v="2022-06-16T00:00:00"/>
        <d v="2022-05-01T00:00:00"/>
        <d v="2023-02-22T00:00:00"/>
        <d v="2023-06-12T00:00:00"/>
        <d v="2023-10-21T00:00:00"/>
        <d v="2022-06-10T00:00:00"/>
        <d v="2023-07-21T00:00:00"/>
        <d v="2022-01-19T00:00:00"/>
        <d v="2022-07-01T00:00:00"/>
        <d v="2022-01-29T00:00:00"/>
        <d v="2023-09-03T00:00:00"/>
        <d v="2023-06-02T00:00:00"/>
        <d v="2022-01-07T00:00:00"/>
        <d v="2023-11-07T00:00:00"/>
        <d v="2023-09-18T00:00:00"/>
        <d v="2023-10-07T00:00:00"/>
        <d v="2023-05-18T00:00:00"/>
        <d v="2023-05-11T00:00:00"/>
        <d v="2023-04-05T00:00:00"/>
        <d v="2023-10-13T00:00:00"/>
        <d v="2023-11-17T00:00:00"/>
        <d v="2023-08-06T00:00:00"/>
        <d v="2022-03-19T00:00:00"/>
        <d v="2022-12-30T00:00:00"/>
        <d v="2023-07-14T00:00:00"/>
        <d v="2022-04-28T00:00:00"/>
        <d v="2023-10-15T00:00:00"/>
        <d v="2023-09-21T00:00:00"/>
        <d v="2022-02-27T00:00:00"/>
        <d v="2022-12-08T00:00:00"/>
        <d v="2023-02-07T00:00:00"/>
        <d v="2022-10-23T00:00:00"/>
        <d v="2022-05-15T00:00:00"/>
        <d v="2022-05-25T00:00:00"/>
        <d v="2022-05-31T00:00:00"/>
        <d v="2022-05-11T00:00:00"/>
        <d v="2022-09-28T00:00:00"/>
        <d v="2022-12-04T00:00:00"/>
        <d v="2022-08-29T00:00:00"/>
        <d v="2022-04-19T00:00:00"/>
        <d v="2022-01-21T00:00:00"/>
        <d v="2023-01-24T00:00:00"/>
        <d v="2023-03-07T00:00:00"/>
        <d v="2023-04-21T00:00:00"/>
        <d v="2023-07-13T00:00:00"/>
        <d v="2022-06-03T00:00:00"/>
        <d v="2022-04-24T00:00:00"/>
        <d v="2022-03-17T00:00:00"/>
        <d v="2023-11-16T00:00:00"/>
        <d v="2023-02-06T00:00:00"/>
        <d v="2023-02-26T00:00:00"/>
        <d v="2022-03-31T00:00:00"/>
        <d v="2023-11-06T00:00:00"/>
        <d v="2022-08-16T00:00:00"/>
        <d v="2023-01-15T00:00:00"/>
        <d v="2022-10-30T00:00:00"/>
        <d v="2023-08-24T00:00:00"/>
        <d v="2023-05-22T00:00:00"/>
        <d v="2022-01-17T00:00:00"/>
        <d v="2023-10-06T00:00:00"/>
        <d v="2023-10-02T00:00:00"/>
        <d v="2022-01-27T00:00:00"/>
        <d v="2022-07-03T00:00:00"/>
        <d v="2023-05-14T00:00:00"/>
        <d v="2022-07-06T00:00:00"/>
        <d v="2022-11-17T00:00:00"/>
        <d v="2023-06-18T00:00:00"/>
        <d v="2023-11-03T00:00:00"/>
        <d v="2023-01-30T00:00:00"/>
        <d v="2022-11-20T00:00:00"/>
        <d v="2022-10-20T00:00:00"/>
        <d v="2023-10-26T00:00:00"/>
        <d v="2022-06-01T00:00:00"/>
        <d v="2022-08-25T00:00:00"/>
        <d v="2023-12-09T00:00:00"/>
        <d v="2022-04-13T00:00:00"/>
        <d v="2022-02-06T00:00:00"/>
        <d v="2023-01-11T00:00:00"/>
        <d v="2023-06-14T00:00:00"/>
        <d v="2022-06-18T00:00:00"/>
        <d v="2023-05-03T00:00:00"/>
        <d v="2022-09-20T00:00:00"/>
        <d v="2022-07-22T00:00:00"/>
        <d v="2022-01-26T00:00:00"/>
        <d v="2023-12-26T00:00:00"/>
        <d v="2023-12-11T00:00:00"/>
        <d v="2022-08-11T00:00:00"/>
        <d v="2022-06-05T00:00:00"/>
        <d v="2023-10-01T00:00:00"/>
        <d v="2023-11-11T00:00:00"/>
        <d v="2022-10-12T00:00:00"/>
        <d v="2023-05-29T00:00:00"/>
        <d v="2022-09-19T00:00:00"/>
        <d v="2022-11-06T00:00:00"/>
        <d v="2022-01-13T00:00:00"/>
        <d v="2023-05-10T00:00:00"/>
        <d v="2023-07-31T00:00:00"/>
        <d v="2022-05-28T00:00:00"/>
        <d v="2022-11-07T00:00:00"/>
        <d v="2022-02-08T00:00:00"/>
        <d v="2022-12-07T00:00:00"/>
        <d v="2022-09-16T00:00:00"/>
        <d v="2023-06-21T00:00:00"/>
        <d v="2022-08-12T00:00:00"/>
        <d v="2022-06-02T00:00:00"/>
        <d v="2022-04-14T00:00:00"/>
        <d v="2023-04-20T00:00:00"/>
        <d v="2023-12-14T00:00:00"/>
        <d v="2022-05-14T00:00:00"/>
        <d v="2022-06-12T00:00:00"/>
        <d v="2022-02-16T00:00:00"/>
        <d v="2022-04-02T00:00:00"/>
        <d v="2023-12-17T00:00:00"/>
        <d v="2023-08-03T00:00:00"/>
        <d v="2022-11-29T00:00:00"/>
        <d v="2022-09-24T00:00:00"/>
        <d v="2023-03-26T00:00:00"/>
        <d v="2022-11-12T00:00:00"/>
        <d v="2023-01-19T00:00:00"/>
        <d v="2022-06-09T00:00:00"/>
        <d v="2023-07-29T00:00:00"/>
        <d v="2023-06-06T00:00:00"/>
        <d v="2023-08-30T00:00:00"/>
        <d v="2023-03-08T00:00:00"/>
        <d v="2023-01-05T00:00:00"/>
        <d v="2022-07-28T00:00:00"/>
        <d v="2022-05-13T00:00:00"/>
        <d v="2023-04-19T00:00:00"/>
        <d v="2023-10-29T00:00:00"/>
        <d v="2023-03-25T00:00:00"/>
        <d v="2022-07-13T00:00:00"/>
        <d v="2022-06-24T00:00:00"/>
        <d v="2022-06-30T00:00:00"/>
        <d v="2022-11-28T00:00:00"/>
        <d v="2023-11-13T00:00:00"/>
        <d v="2023-04-25T00:00:00"/>
        <d v="2023-08-18T00:00:00"/>
        <d v="2023-09-01T00:00:00"/>
        <d v="2023-11-01T00:00:00"/>
        <d v="2023-09-29T00:00:00"/>
        <d v="2022-05-09T00:00:00"/>
        <d v="2022-08-01T00:00:00"/>
        <d v="2022-01-30T00:00:00"/>
        <d v="2022-11-22T00:00:00"/>
        <d v="2022-08-18T00:00:00"/>
        <d v="2023-10-25T00:00:00"/>
        <d v="2023-07-19T00:00:00"/>
        <d v="2022-07-19T00:00:00"/>
        <d v="2023-09-16T00:00:00"/>
        <d v="2022-12-10T00:00:00"/>
        <d v="2023-08-26T00:00:00"/>
        <d v="2023-05-06T00:00:00"/>
        <d v="2022-12-31T00:00:00"/>
        <d v="2022-12-06T00:00:00"/>
        <d v="2023-02-09T00:00:00"/>
        <d v="2022-09-02T00:00:00"/>
        <d v="2023-05-19T00:00:00"/>
        <d v="2023-07-16T00:00:00"/>
        <d v="2022-02-03T00:00:00"/>
        <d v="2022-03-22T00:00:00"/>
        <d v="2022-02-05T00:00:00"/>
      </sharedItems>
    </cacheField>
    <cacheField name="total_value" numFmtId="0">
      <sharedItems containsSemiMixedTypes="0" containsString="0" containsNumber="1" containsInteger="1" minValue="0" maxValue="0"/>
    </cacheField>
    <cacheField name="Price_value" numFmtId="0">
      <sharedItems containsSemiMixedTypes="0" containsString="0" containsNumber="1" minValue="281.23" maxValue="4859.3599999999997"/>
    </cacheField>
    <cacheField name="Total_product_value" numFmtId="0">
      <sharedItems containsSemiMixedTypes="0" containsString="0" containsNumber="1" minValue="281.23" maxValue="24296.799999999999" count="108">
        <n v="6898.94"/>
        <n v="13204.439999999999"/>
        <n v="19677.7"/>
        <n v="5211.09"/>
        <n v="6727.11"/>
        <n v="1712.28"/>
        <n v="4140.68"/>
        <n v="3227.3"/>
        <n v="5136.84"/>
        <n v="817.9"/>
        <n v="3449.47"/>
        <n v="10018.719999999999"/>
        <n v="13163.939999999999"/>
        <n v="7795.98"/>
        <n v="8795.5400000000009"/>
        <n v="4302.5"/>
        <n v="1035.17"/>
        <n v="1635.8"/>
        <n v="21939.899999999998"/>
        <n v="12674.550000000001"/>
        <n v="7386.3"/>
        <n v="690.12"/>
        <n v="3294.2000000000003"/>
        <n v="23236"/>
        <n v="860.5"/>
        <n v="4224.8500000000004"/>
        <n v="4848.51"/>
        <n v="3563"/>
        <n v="17605.919999999998"/>
        <n v="3424.56"/>
        <n v="956.94"/>
        <n v="1406.15"/>
        <n v="3450.34"/>
        <n v="281.23"/>
        <n v="3271.6"/>
        <n v="4784.7000000000007"/>
        <n v="311.45999999999998"/>
        <n v="4089.5"/>
        <n v="4647.2"/>
        <n v="8449.7000000000007"/>
        <n v="12909.2"/>
        <n v="19394.04"/>
        <n v="1477.26"/>
        <n v="5909.04"/>
        <n v="16899.400000000001"/>
        <n v="2467.62"/>
        <n v="15742.16"/>
        <n v="4859.3599999999997"/>
        <n v="10348.41"/>
        <n v="7514.0399999999991"/>
        <n v="3701.43"/>
        <n v="14578.079999999998"/>
        <n v="2504.6799999999998"/>
        <n v="6849.12"/>
        <n v="8969.48"/>
        <n v="9697.02"/>
        <n v="22627.649999999998"/>
        <n v="2672.25"/>
        <n v="2453.6999999999998"/>
        <n v="3474.06"/>
        <n v="4387.9799999999996"/>
        <n v="16136.5"/>
        <n v="18588.8"/>
        <n v="11211.849999999999"/>
        <n v="4401.4799999999996"/>
        <n v="8625.85"/>
        <n v="3450.6"/>
        <n v="8172.0300000000007"/>
        <n v="1245.8399999999999"/>
        <n v="12993.3"/>
        <n v="19236.52"/>
        <n v="6169.0499999999993"/>
        <n v="21124.25"/>
        <n v="934.37999999999988"/>
        <n v="8561.4"/>
        <n v="2070.36"/>
        <n v="13620.050000000001"/>
        <n v="5009.3599999999997"/>
        <n v="6454.6"/>
        <n v="21988.850000000002"/>
        <n v="2242.37"/>
        <n v="22007.399999999998"/>
        <n v="1317.68"/>
        <n v="5175.51"/>
        <n v="658.84"/>
        <n v="1233.81"/>
        <n v="2635.36"/>
        <n v="4397.7700000000004"/>
        <n v="4484.74"/>
        <n v="24045.65"/>
        <n v="6900.68"/>
        <n v="9051.06"/>
        <n v="1557.3"/>
        <n v="8685.15"/>
        <n v="4525.53"/>
        <n v="1781.5"/>
        <n v="24296.799999999999"/>
        <n v="10896.04"/>
        <n v="3935.54"/>
        <n v="9294.4"/>
        <n v="843.69"/>
        <n v="2954.52"/>
        <n v="2581.5"/>
        <n v="3442"/>
        <n v="1913.88"/>
        <n v="1725.17"/>
        <n v="13941.599999999999"/>
        <n v="7871.08"/>
      </sharedItems>
    </cacheField>
    <cacheField name="Region" numFmtId="0">
      <sharedItems count="4">
        <s v="West"/>
        <s v="East"/>
        <s v="South"/>
        <s v="North"/>
      </sharedItems>
    </cacheField>
    <cacheField name="category" numFmtId="0">
      <sharedItems count="3">
        <s v="Home Appliances"/>
        <s v="Accessories"/>
        <s v="Electronics"/>
      </sharedItems>
    </cacheField>
    <cacheField name="Month Name" numFmtId="0">
      <sharedItems count="12">
        <s v="November"/>
        <s v="January"/>
        <s v="April"/>
        <s v="August"/>
        <s v="June"/>
        <s v="September"/>
        <s v="March"/>
        <s v="May"/>
        <s v="February"/>
        <s v="October"/>
        <s v="July"/>
        <s v="December"/>
      </sharedItems>
    </cacheField>
    <cacheField name="Year" numFmtId="0">
      <sharedItems count="2">
        <s v="2022"/>
        <s v="2023"/>
      </sharedItems>
    </cacheField>
  </cacheFields>
  <extLst>
    <ext xmlns:x14="http://schemas.microsoft.com/office/spreadsheetml/2009/9/main" uri="{725AE2AE-9491-48be-B2B4-4EB974FC3084}">
      <x14:pivotCacheDefinition pivotCacheId="90675105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RA Reddy" refreshedDate="45916.713818518518" createdVersion="8" refreshedVersion="8" minRefreshableVersion="3" recordCount="30" xr:uid="{721AA064-3DCC-4A96-BE18-2A22D2462BE7}">
  <cacheSource type="worksheet">
    <worksheetSource ref="A1:D31" sheet="products"/>
  </cacheSource>
  <cacheFields count="4">
    <cacheField name="product_id" numFmtId="0">
      <sharedItems containsSemiMixedTypes="0" containsString="0" containsNumber="1" containsInteger="1" minValue="1" maxValue="30"/>
    </cacheField>
    <cacheField name="product_name" numFmtId="0">
      <sharedItems count="30">
        <s v="Product 1"/>
        <s v="Product 2"/>
        <s v="Product 3"/>
        <s v="Product 4"/>
        <s v="Product 5"/>
        <s v="Product 6"/>
        <s v="Product 7"/>
        <s v="Product 8"/>
        <s v="Product 9"/>
        <s v="Product 10"/>
        <s v="Product 11"/>
        <s v="Product 12"/>
        <s v="Product 13"/>
        <s v="Product 14"/>
        <s v="Product 15"/>
        <s v="Product 16"/>
        <s v="Product 17"/>
        <s v="Product 18"/>
        <s v="Product 19"/>
        <s v="Product 20"/>
        <s v="Product 21"/>
        <s v="Product 22"/>
        <s v="Product 23"/>
        <s v="Product 24"/>
        <s v="Product 25"/>
        <s v="Product 26"/>
        <s v="Product 27"/>
        <s v="Product 28"/>
        <s v="Product 29"/>
        <s v="Product 30"/>
      </sharedItems>
    </cacheField>
    <cacheField name="category" numFmtId="0">
      <sharedItems/>
    </cacheField>
    <cacheField name="price" numFmtId="0">
      <sharedItems containsSemiMixedTypes="0" containsString="0" containsNumber="1" minValue="281.23" maxValue="4859.3599999999997"/>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RA Reddy" refreshedDate="45916.715544791667" createdVersion="8" refreshedVersion="8" minRefreshableVersion="3" recordCount="32" xr:uid="{8BFE955C-6EC8-413F-BCB4-7947E8C02A9A}">
  <cacheSource type="worksheet">
    <worksheetSource ref="A1:D33" sheet="products"/>
  </cacheSource>
  <cacheFields count="4">
    <cacheField name="product_id" numFmtId="0">
      <sharedItems containsString="0" containsBlank="1" containsNumber="1" containsInteger="1" minValue="1" maxValue="30"/>
    </cacheField>
    <cacheField name="product_name" numFmtId="0">
      <sharedItems containsBlank="1" count="31">
        <s v="Product 1"/>
        <s v="Product 2"/>
        <s v="Product 3"/>
        <s v="Product 4"/>
        <s v="Product 5"/>
        <s v="Product 6"/>
        <s v="Product 7"/>
        <s v="Product 8"/>
        <s v="Product 9"/>
        <s v="Product 10"/>
        <s v="Product 11"/>
        <s v="Product 12"/>
        <s v="Product 13"/>
        <s v="Product 14"/>
        <s v="Product 15"/>
        <s v="Product 16"/>
        <s v="Product 17"/>
        <s v="Product 18"/>
        <s v="Product 19"/>
        <s v="Product 20"/>
        <s v="Product 21"/>
        <s v="Product 22"/>
        <s v="Product 23"/>
        <s v="Product 24"/>
        <s v="Product 25"/>
        <s v="Product 26"/>
        <s v="Product 27"/>
        <s v="Product 28"/>
        <s v="Product 29"/>
        <s v="Product 30"/>
        <m/>
      </sharedItems>
    </cacheField>
    <cacheField name="category" numFmtId="0">
      <sharedItems containsBlank="1"/>
    </cacheField>
    <cacheField name="price" numFmtId="0">
      <sharedItems containsString="0" containsBlank="1" containsNumber="1" minValue="281.23" maxValue="4859.359999999999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
    <n v="49"/>
    <n v="17"/>
    <n v="2"/>
    <s v="2022-11-11"/>
    <n v="0"/>
    <n v="3449.47"/>
    <n v="6898.94"/>
  </r>
  <r>
    <n v="2"/>
    <n v="9"/>
    <n v="16"/>
    <n v="3"/>
    <s v="2022-01-16"/>
    <n v="0"/>
    <n v="4401.4799999999996"/>
    <n v="13204.439999999999"/>
  </r>
  <r>
    <n v="3"/>
    <n v="14"/>
    <n v="3"/>
    <n v="5"/>
    <s v="2023-01-29"/>
    <n v="0"/>
    <n v="3935.54"/>
    <n v="19677.7"/>
  </r>
  <r>
    <n v="4"/>
    <n v="9"/>
    <n v="1"/>
    <n v="3"/>
    <s v="2023-04-26"/>
    <n v="0"/>
    <n v="1737.03"/>
    <n v="5211.09"/>
  </r>
  <r>
    <n v="5"/>
    <n v="14"/>
    <n v="4"/>
    <n v="3"/>
    <s v="2022-08-17"/>
    <n v="0"/>
    <n v="2242.37"/>
    <n v="6727.11"/>
  </r>
  <r>
    <n v="6"/>
    <n v="7"/>
    <n v="18"/>
    <n v="1"/>
    <s v="2023-06-07"/>
    <n v="0"/>
    <n v="1712.28"/>
    <n v="1712.28"/>
  </r>
  <r>
    <n v="7"/>
    <n v="13"/>
    <n v="12"/>
    <n v="4"/>
    <s v="2023-04-06"/>
    <n v="0"/>
    <n v="1035.17"/>
    <n v="4140.68"/>
  </r>
  <r>
    <n v="8"/>
    <n v="45"/>
    <n v="23"/>
    <n v="1"/>
    <s v="2023-09-11"/>
    <n v="0"/>
    <n v="3227.3"/>
    <n v="3227.3"/>
  </r>
  <r>
    <n v="9"/>
    <n v="30"/>
    <n v="18"/>
    <n v="3"/>
    <s v="2023-03-06"/>
    <n v="0"/>
    <n v="1712.28"/>
    <n v="5136.84"/>
  </r>
  <r>
    <n v="10"/>
    <n v="5"/>
    <n v="7"/>
    <n v="1"/>
    <s v="2022-06-16"/>
    <n v="0"/>
    <n v="817.9"/>
    <n v="817.9"/>
  </r>
  <r>
    <n v="11"/>
    <n v="13"/>
    <n v="17"/>
    <n v="1"/>
    <s v="2022-05-01"/>
    <n v="0"/>
    <n v="3449.47"/>
    <n v="3449.47"/>
  </r>
  <r>
    <n v="12"/>
    <n v="46"/>
    <n v="19"/>
    <n v="4"/>
    <s v="2023-02-22"/>
    <n v="0"/>
    <n v="2504.6799999999998"/>
    <n v="10018.719999999999"/>
  </r>
  <r>
    <n v="13"/>
    <n v="8"/>
    <n v="15"/>
    <n v="3"/>
    <s v="2023-06-12"/>
    <n v="0"/>
    <n v="4387.9799999999996"/>
    <n v="13163.939999999999"/>
  </r>
  <r>
    <n v="14"/>
    <n v="19"/>
    <n v="20"/>
    <n v="3"/>
    <s v="2023-10-21"/>
    <n v="0"/>
    <n v="2598.66"/>
    <n v="7795.98"/>
  </r>
  <r>
    <n v="15"/>
    <n v="46"/>
    <n v="8"/>
    <n v="2"/>
    <s v="2022-06-10"/>
    <n v="0"/>
    <n v="4397.7700000000004"/>
    <n v="8795.5400000000009"/>
  </r>
  <r>
    <n v="16"/>
    <n v="6"/>
    <n v="22"/>
    <n v="5"/>
    <s v="2023-07-21"/>
    <n v="0"/>
    <n v="860.5"/>
    <n v="4302.5"/>
  </r>
  <r>
    <n v="17"/>
    <n v="42"/>
    <n v="12"/>
    <n v="1"/>
    <s v="2022-01-19"/>
    <n v="0"/>
    <n v="1035.17"/>
    <n v="1035.17"/>
  </r>
  <r>
    <n v="18"/>
    <n v="32"/>
    <n v="7"/>
    <n v="2"/>
    <s v="2022-07-01"/>
    <n v="0"/>
    <n v="817.9"/>
    <n v="1635.8"/>
  </r>
  <r>
    <n v="19"/>
    <n v="40"/>
    <n v="15"/>
    <n v="5"/>
    <s v="2022-01-29"/>
    <n v="0"/>
    <n v="4387.9799999999996"/>
    <n v="21939.899999999998"/>
  </r>
  <r>
    <n v="20"/>
    <n v="25"/>
    <n v="2"/>
    <n v="3"/>
    <s v="2023-09-03"/>
    <n v="0"/>
    <n v="4224.8500000000004"/>
    <n v="12674.550000000001"/>
  </r>
  <r>
    <n v="21"/>
    <n v="33"/>
    <n v="6"/>
    <n v="5"/>
    <s v="2023-06-02"/>
    <n v="0"/>
    <n v="1477.26"/>
    <n v="7386.3"/>
  </r>
  <r>
    <n v="22"/>
    <n v="13"/>
    <n v="26"/>
    <n v="1"/>
    <s v="2022-01-07"/>
    <n v="0"/>
    <n v="690.12"/>
    <n v="690.12"/>
  </r>
  <r>
    <n v="23"/>
    <n v="3"/>
    <n v="28"/>
    <n v="5"/>
    <s v="2023-11-07"/>
    <n v="0"/>
    <n v="658.84"/>
    <n v="3294.2000000000003"/>
  </r>
  <r>
    <n v="24"/>
    <n v="18"/>
    <n v="26"/>
    <n v="1"/>
    <s v="2023-09-18"/>
    <n v="0"/>
    <n v="690.12"/>
    <n v="690.12"/>
  </r>
  <r>
    <n v="25"/>
    <n v="14"/>
    <n v="18"/>
    <n v="1"/>
    <s v="2023-10-07"/>
    <n v="0"/>
    <n v="1712.28"/>
    <n v="1712.28"/>
  </r>
  <r>
    <n v="26"/>
    <n v="20"/>
    <n v="10"/>
    <n v="5"/>
    <s v="2023-05-18"/>
    <n v="0"/>
    <n v="4647.2"/>
    <n v="23236"/>
  </r>
  <r>
    <n v="27"/>
    <n v="23"/>
    <n v="22"/>
    <n v="1"/>
    <s v="2023-05-11"/>
    <n v="0"/>
    <n v="860.5"/>
    <n v="860.5"/>
  </r>
  <r>
    <n v="28"/>
    <n v="46"/>
    <n v="2"/>
    <n v="1"/>
    <s v="2023-04-05"/>
    <n v="0"/>
    <n v="4224.8500000000004"/>
    <n v="4224.8500000000004"/>
  </r>
  <r>
    <n v="29"/>
    <n v="6"/>
    <n v="27"/>
    <n v="1"/>
    <s v="2023-10-13"/>
    <n v="0"/>
    <n v="4848.51"/>
    <n v="4848.51"/>
  </r>
  <r>
    <n v="30"/>
    <n v="35"/>
    <n v="11"/>
    <n v="4"/>
    <s v="2023-11-17"/>
    <n v="0"/>
    <n v="890.75"/>
    <n v="3563"/>
  </r>
  <r>
    <n v="31"/>
    <n v="15"/>
    <n v="16"/>
    <n v="4"/>
    <s v="2023-08-06"/>
    <n v="0"/>
    <n v="4401.4799999999996"/>
    <n v="17605.919999999998"/>
  </r>
  <r>
    <n v="32"/>
    <n v="8"/>
    <n v="22"/>
    <n v="5"/>
    <s v="2022-03-19"/>
    <n v="0"/>
    <n v="860.5"/>
    <n v="4302.5"/>
  </r>
  <r>
    <n v="33"/>
    <n v="40"/>
    <n v="18"/>
    <n v="2"/>
    <s v="2022-12-30"/>
    <n v="0"/>
    <n v="1712.28"/>
    <n v="3424.56"/>
  </r>
  <r>
    <n v="34"/>
    <n v="34"/>
    <n v="13"/>
    <n v="1"/>
    <s v="2023-07-14"/>
    <n v="0"/>
    <n v="956.94"/>
    <n v="956.94"/>
  </r>
  <r>
    <n v="35"/>
    <n v="10"/>
    <n v="9"/>
    <n v="5"/>
    <s v="2022-04-28"/>
    <n v="0"/>
    <n v="281.23"/>
    <n v="1406.15"/>
  </r>
  <r>
    <n v="36"/>
    <n v="35"/>
    <n v="25"/>
    <n v="2"/>
    <s v="2023-10-15"/>
    <n v="0"/>
    <n v="1725.17"/>
    <n v="3450.34"/>
  </r>
  <r>
    <n v="37"/>
    <n v="45"/>
    <n v="9"/>
    <n v="1"/>
    <s v="2023-09-21"/>
    <n v="0"/>
    <n v="281.23"/>
    <n v="281.23"/>
  </r>
  <r>
    <n v="38"/>
    <n v="38"/>
    <n v="1"/>
    <n v="3"/>
    <s v="2023-03-06"/>
    <n v="0"/>
    <n v="1737.03"/>
    <n v="5211.09"/>
  </r>
  <r>
    <n v="39"/>
    <n v="44"/>
    <n v="12"/>
    <n v="4"/>
    <s v="2022-02-27"/>
    <n v="0"/>
    <n v="1035.17"/>
    <n v="4140.68"/>
  </r>
  <r>
    <n v="40"/>
    <n v="46"/>
    <n v="7"/>
    <n v="4"/>
    <s v="2022-12-08"/>
    <n v="0"/>
    <n v="817.9"/>
    <n v="3271.6"/>
  </r>
  <r>
    <n v="41"/>
    <n v="10"/>
    <n v="13"/>
    <n v="5"/>
    <s v="2023-02-07"/>
    <n v="0"/>
    <n v="956.94"/>
    <n v="4784.7000000000007"/>
  </r>
  <r>
    <n v="42"/>
    <n v="3"/>
    <n v="5"/>
    <n v="1"/>
    <s v="2022-10-23"/>
    <n v="0"/>
    <n v="311.45999999999998"/>
    <n v="311.45999999999998"/>
  </r>
  <r>
    <n v="43"/>
    <n v="34"/>
    <n v="7"/>
    <n v="5"/>
    <s v="2022-05-15"/>
    <n v="0"/>
    <n v="817.9"/>
    <n v="4089.5"/>
  </r>
  <r>
    <n v="44"/>
    <n v="28"/>
    <n v="10"/>
    <n v="1"/>
    <s v="2022-05-25"/>
    <n v="0"/>
    <n v="4647.2"/>
    <n v="4647.2"/>
  </r>
  <r>
    <n v="45"/>
    <n v="39"/>
    <n v="2"/>
    <n v="2"/>
    <s v="2023-09-03"/>
    <n v="0"/>
    <n v="4224.8500000000004"/>
    <n v="8449.7000000000007"/>
  </r>
  <r>
    <n v="46"/>
    <n v="1"/>
    <n v="23"/>
    <n v="4"/>
    <s v="2022-05-31"/>
    <n v="0"/>
    <n v="3227.3"/>
    <n v="12909.2"/>
  </r>
  <r>
    <n v="47"/>
    <n v="31"/>
    <n v="27"/>
    <n v="4"/>
    <s v="2022-05-11"/>
    <n v="0"/>
    <n v="4848.51"/>
    <n v="19394.04"/>
  </r>
  <r>
    <n v="48"/>
    <n v="29"/>
    <n v="6"/>
    <n v="1"/>
    <s v="2022-09-28"/>
    <n v="0"/>
    <n v="1477.26"/>
    <n v="1477.26"/>
  </r>
  <r>
    <n v="49"/>
    <n v="37"/>
    <n v="9"/>
    <n v="1"/>
    <s v="2022-12-04"/>
    <n v="0"/>
    <n v="281.23"/>
    <n v="281.23"/>
  </r>
  <r>
    <n v="50"/>
    <n v="32"/>
    <n v="6"/>
    <n v="4"/>
    <s v="2022-08-29"/>
    <n v="0"/>
    <n v="1477.26"/>
    <n v="5909.04"/>
  </r>
  <r>
    <n v="51"/>
    <n v="31"/>
    <n v="2"/>
    <n v="4"/>
    <s v="2022-04-19"/>
    <n v="0"/>
    <n v="4224.8500000000004"/>
    <n v="16899.400000000001"/>
  </r>
  <r>
    <n v="52"/>
    <n v="41"/>
    <n v="21"/>
    <n v="2"/>
    <s v="2023-11-07"/>
    <n v="0"/>
    <n v="1233.81"/>
    <n v="2467.62"/>
  </r>
  <r>
    <n v="53"/>
    <n v="35"/>
    <n v="22"/>
    <n v="5"/>
    <s v="2022-01-21"/>
    <n v="0"/>
    <n v="860.5"/>
    <n v="4302.5"/>
  </r>
  <r>
    <n v="54"/>
    <n v="48"/>
    <n v="7"/>
    <n v="2"/>
    <s v="2023-01-24"/>
    <n v="0"/>
    <n v="817.9"/>
    <n v="1635.8"/>
  </r>
  <r>
    <n v="55"/>
    <n v="7"/>
    <n v="10"/>
    <n v="1"/>
    <s v="2023-03-07"/>
    <n v="0"/>
    <n v="4647.2"/>
    <n v="4647.2"/>
  </r>
  <r>
    <n v="56"/>
    <n v="23"/>
    <n v="3"/>
    <n v="4"/>
    <s v="2023-04-21"/>
    <n v="0"/>
    <n v="3935.54"/>
    <n v="15742.16"/>
  </r>
  <r>
    <n v="57"/>
    <n v="30"/>
    <n v="20"/>
    <n v="3"/>
    <s v="2022-05-31"/>
    <n v="0"/>
    <n v="2598.66"/>
    <n v="7795.98"/>
  </r>
  <r>
    <n v="58"/>
    <n v="40"/>
    <n v="24"/>
    <n v="1"/>
    <s v="2023-07-13"/>
    <n v="0"/>
    <n v="4859.3599999999997"/>
    <n v="4859.3599999999997"/>
  </r>
  <r>
    <n v="59"/>
    <n v="48"/>
    <n v="17"/>
    <n v="3"/>
    <s v="2022-06-03"/>
    <n v="0"/>
    <n v="3449.47"/>
    <n v="10348.41"/>
  </r>
  <r>
    <n v="60"/>
    <n v="22"/>
    <n v="19"/>
    <n v="3"/>
    <s v="2022-04-24"/>
    <n v="0"/>
    <n v="2504.6799999999998"/>
    <n v="7514.0399999999991"/>
  </r>
  <r>
    <n v="61"/>
    <n v="40"/>
    <n v="21"/>
    <n v="3"/>
    <s v="2022-03-17"/>
    <n v="0"/>
    <n v="1233.81"/>
    <n v="3701.43"/>
  </r>
  <r>
    <n v="62"/>
    <n v="47"/>
    <n v="7"/>
    <n v="2"/>
    <s v="2023-11-16"/>
    <n v="0"/>
    <n v="817.9"/>
    <n v="1635.8"/>
  </r>
  <r>
    <n v="63"/>
    <n v="49"/>
    <n v="25"/>
    <n v="2"/>
    <s v="2023-02-06"/>
    <n v="0"/>
    <n v="1725.17"/>
    <n v="3450.34"/>
  </r>
  <r>
    <n v="64"/>
    <n v="12"/>
    <n v="6"/>
    <n v="1"/>
    <s v="2023-02-26"/>
    <n v="0"/>
    <n v="1477.26"/>
    <n v="1477.26"/>
  </r>
  <r>
    <n v="65"/>
    <n v="10"/>
    <n v="24"/>
    <n v="3"/>
    <s v="2022-03-31"/>
    <n v="0"/>
    <n v="4859.3599999999997"/>
    <n v="14578.079999999998"/>
  </r>
  <r>
    <n v="66"/>
    <n v="32"/>
    <n v="19"/>
    <n v="1"/>
    <s v="2023-11-06"/>
    <n v="0"/>
    <n v="2504.6799999999998"/>
    <n v="2504.6799999999998"/>
  </r>
  <r>
    <n v="67"/>
    <n v="41"/>
    <n v="18"/>
    <n v="4"/>
    <s v="2022-08-16"/>
    <n v="0"/>
    <n v="1712.28"/>
    <n v="6849.12"/>
  </r>
  <r>
    <n v="68"/>
    <n v="14"/>
    <n v="4"/>
    <n v="4"/>
    <s v="2023-01-15"/>
    <n v="0"/>
    <n v="2242.37"/>
    <n v="8969.48"/>
  </r>
  <r>
    <n v="69"/>
    <n v="25"/>
    <n v="27"/>
    <n v="2"/>
    <s v="2022-10-30"/>
    <n v="0"/>
    <n v="4848.51"/>
    <n v="9697.02"/>
  </r>
  <r>
    <n v="70"/>
    <n v="15"/>
    <n v="2"/>
    <n v="4"/>
    <s v="2023-08-24"/>
    <n v="0"/>
    <n v="4224.8500000000004"/>
    <n v="16899.400000000001"/>
  </r>
  <r>
    <n v="71"/>
    <n v="39"/>
    <n v="30"/>
    <n v="5"/>
    <s v="2023-05-22"/>
    <n v="0"/>
    <n v="4525.53"/>
    <n v="22627.649999999998"/>
  </r>
  <r>
    <n v="72"/>
    <n v="16"/>
    <n v="11"/>
    <n v="3"/>
    <s v="2022-01-17"/>
    <n v="0"/>
    <n v="890.75"/>
    <n v="2672.25"/>
  </r>
  <r>
    <n v="73"/>
    <n v="24"/>
    <n v="18"/>
    <n v="1"/>
    <s v="2023-10-06"/>
    <n v="0"/>
    <n v="1712.28"/>
    <n v="1712.28"/>
  </r>
  <r>
    <n v="74"/>
    <n v="10"/>
    <n v="30"/>
    <n v="5"/>
    <s v="2023-09-21"/>
    <n v="0"/>
    <n v="4525.53"/>
    <n v="22627.649999999998"/>
  </r>
  <r>
    <n v="75"/>
    <n v="31"/>
    <n v="7"/>
    <n v="1"/>
    <s v="2023-10-02"/>
    <n v="0"/>
    <n v="817.9"/>
    <n v="817.9"/>
  </r>
  <r>
    <n v="76"/>
    <n v="10"/>
    <n v="27"/>
    <n v="1"/>
    <s v="2022-01-27"/>
    <n v="0"/>
    <n v="4848.51"/>
    <n v="4848.51"/>
  </r>
  <r>
    <n v="77"/>
    <n v="40"/>
    <n v="19"/>
    <n v="4"/>
    <s v="2022-07-03"/>
    <n v="0"/>
    <n v="2504.6799999999998"/>
    <n v="10018.719999999999"/>
  </r>
  <r>
    <n v="78"/>
    <n v="47"/>
    <n v="27"/>
    <n v="2"/>
    <s v="2023-05-14"/>
    <n v="0"/>
    <n v="4848.51"/>
    <n v="9697.02"/>
  </r>
  <r>
    <n v="79"/>
    <n v="7"/>
    <n v="3"/>
    <n v="4"/>
    <s v="2022-07-06"/>
    <n v="0"/>
    <n v="3935.54"/>
    <n v="15742.16"/>
  </r>
  <r>
    <n v="80"/>
    <n v="6"/>
    <n v="10"/>
    <n v="5"/>
    <s v="2023-10-15"/>
    <n v="0"/>
    <n v="4647.2"/>
    <n v="23236"/>
  </r>
  <r>
    <n v="81"/>
    <n v="22"/>
    <n v="7"/>
    <n v="3"/>
    <s v="2022-11-17"/>
    <n v="0"/>
    <n v="817.9"/>
    <n v="2453.6999999999998"/>
  </r>
  <r>
    <n v="82"/>
    <n v="34"/>
    <n v="6"/>
    <n v="4"/>
    <s v="2023-06-18"/>
    <n v="0"/>
    <n v="1477.26"/>
    <n v="5909.04"/>
  </r>
  <r>
    <n v="83"/>
    <n v="28"/>
    <n v="1"/>
    <n v="2"/>
    <s v="2023-11-03"/>
    <n v="0"/>
    <n v="1737.03"/>
    <n v="3474.06"/>
  </r>
  <r>
    <n v="84"/>
    <n v="23"/>
    <n v="2"/>
    <n v="1"/>
    <s v="2023-01-30"/>
    <n v="0"/>
    <n v="4224.8500000000004"/>
    <n v="4224.8500000000004"/>
  </r>
  <r>
    <n v="85"/>
    <n v="32"/>
    <n v="19"/>
    <n v="4"/>
    <s v="2022-11-20"/>
    <n v="0"/>
    <n v="2504.6799999999998"/>
    <n v="10018.719999999999"/>
  </r>
  <r>
    <n v="86"/>
    <n v="17"/>
    <n v="8"/>
    <n v="2"/>
    <s v="2022-10-20"/>
    <n v="0"/>
    <n v="4397.7700000000004"/>
    <n v="8795.5400000000009"/>
  </r>
  <r>
    <n v="87"/>
    <n v="11"/>
    <n v="15"/>
    <n v="1"/>
    <s v="2023-10-26"/>
    <n v="0"/>
    <n v="4387.9799999999996"/>
    <n v="4387.9799999999996"/>
  </r>
  <r>
    <n v="88"/>
    <n v="4"/>
    <n v="30"/>
    <n v="5"/>
    <s v="2023-02-26"/>
    <n v="0"/>
    <n v="4525.53"/>
    <n v="22627.649999999998"/>
  </r>
  <r>
    <n v="89"/>
    <n v="50"/>
    <n v="9"/>
    <n v="1"/>
    <s v="2022-06-01"/>
    <n v="0"/>
    <n v="281.23"/>
    <n v="281.23"/>
  </r>
  <r>
    <n v="90"/>
    <n v="13"/>
    <n v="23"/>
    <n v="5"/>
    <s v="2022-08-25"/>
    <n v="0"/>
    <n v="3227.3"/>
    <n v="16136.5"/>
  </r>
  <r>
    <n v="91"/>
    <n v="38"/>
    <n v="18"/>
    <n v="3"/>
    <s v="2023-12-09"/>
    <n v="0"/>
    <n v="1712.28"/>
    <n v="5136.84"/>
  </r>
  <r>
    <n v="92"/>
    <n v="39"/>
    <n v="10"/>
    <n v="4"/>
    <s v="2022-04-13"/>
    <n v="0"/>
    <n v="4647.2"/>
    <n v="18588.8"/>
  </r>
  <r>
    <n v="93"/>
    <n v="7"/>
    <n v="2"/>
    <n v="3"/>
    <s v="2022-02-06"/>
    <n v="0"/>
    <n v="4224.8500000000004"/>
    <n v="12674.550000000001"/>
  </r>
  <r>
    <n v="94"/>
    <n v="18"/>
    <n v="21"/>
    <n v="2"/>
    <s v="2023-01-11"/>
    <n v="0"/>
    <n v="1233.81"/>
    <n v="2467.62"/>
  </r>
  <r>
    <n v="95"/>
    <n v="10"/>
    <n v="4"/>
    <n v="5"/>
    <s v="2023-06-14"/>
    <n v="0"/>
    <n v="2242.37"/>
    <n v="11211.849999999999"/>
  </r>
  <r>
    <n v="96"/>
    <n v="5"/>
    <n v="9"/>
    <n v="1"/>
    <s v="2022-06-18"/>
    <n v="0"/>
    <n v="281.23"/>
    <n v="281.23"/>
  </r>
  <r>
    <n v="97"/>
    <n v="24"/>
    <n v="16"/>
    <n v="1"/>
    <s v="2023-05-03"/>
    <n v="0"/>
    <n v="4401.4799999999996"/>
    <n v="4401.4799999999996"/>
  </r>
  <r>
    <n v="98"/>
    <n v="21"/>
    <n v="25"/>
    <n v="5"/>
    <s v="2022-09-20"/>
    <n v="0"/>
    <n v="1725.17"/>
    <n v="8625.85"/>
  </r>
  <r>
    <n v="99"/>
    <n v="38"/>
    <n v="30"/>
    <n v="5"/>
    <s v="2022-07-22"/>
    <n v="0"/>
    <n v="4525.53"/>
    <n v="22627.649999999998"/>
  </r>
  <r>
    <n v="100"/>
    <n v="11"/>
    <n v="26"/>
    <n v="5"/>
    <s v="2022-10-20"/>
    <n v="0"/>
    <n v="690.12"/>
    <n v="3450.6"/>
  </r>
  <r>
    <n v="101"/>
    <n v="2"/>
    <n v="23"/>
    <n v="4"/>
    <s v="2022-01-26"/>
    <n v="0"/>
    <n v="3227.3"/>
    <n v="12909.2"/>
  </r>
  <r>
    <n v="102"/>
    <n v="25"/>
    <n v="14"/>
    <n v="3"/>
    <s v="2023-12-26"/>
    <n v="0"/>
    <n v="2724.01"/>
    <n v="8172.0300000000007"/>
  </r>
  <r>
    <n v="103"/>
    <n v="16"/>
    <n v="5"/>
    <n v="4"/>
    <s v="2023-12-11"/>
    <n v="0"/>
    <n v="311.45999999999998"/>
    <n v="1245.8399999999999"/>
  </r>
  <r>
    <n v="104"/>
    <n v="37"/>
    <n v="20"/>
    <n v="5"/>
    <s v="2022-08-11"/>
    <n v="0"/>
    <n v="2598.66"/>
    <n v="12993.3"/>
  </r>
  <r>
    <n v="105"/>
    <n v="23"/>
    <n v="29"/>
    <n v="4"/>
    <s v="2022-06-05"/>
    <n v="0"/>
    <n v="4809.13"/>
    <n v="19236.52"/>
  </r>
  <r>
    <n v="106"/>
    <n v="7"/>
    <n v="21"/>
    <n v="5"/>
    <s v="2023-10-01"/>
    <n v="0"/>
    <n v="1233.81"/>
    <n v="6169.0499999999993"/>
  </r>
  <r>
    <n v="107"/>
    <n v="38"/>
    <n v="24"/>
    <n v="3"/>
    <s v="2023-05-18"/>
    <n v="0"/>
    <n v="4859.3599999999997"/>
    <n v="14578.079999999998"/>
  </r>
  <r>
    <n v="108"/>
    <n v="18"/>
    <n v="20"/>
    <n v="3"/>
    <s v="2023-11-11"/>
    <n v="0"/>
    <n v="2598.66"/>
    <n v="7795.98"/>
  </r>
  <r>
    <n v="109"/>
    <n v="40"/>
    <n v="13"/>
    <n v="1"/>
    <s v="2022-10-12"/>
    <n v="0"/>
    <n v="956.94"/>
    <n v="956.94"/>
  </r>
  <r>
    <n v="110"/>
    <n v="15"/>
    <n v="2"/>
    <n v="5"/>
    <s v="2023-05-29"/>
    <n v="0"/>
    <n v="4224.8500000000004"/>
    <n v="21124.25"/>
  </r>
  <r>
    <n v="111"/>
    <n v="36"/>
    <n v="5"/>
    <n v="3"/>
    <s v="2022-09-19"/>
    <n v="0"/>
    <n v="311.45999999999998"/>
    <n v="934.37999999999988"/>
  </r>
  <r>
    <n v="112"/>
    <n v="32"/>
    <n v="18"/>
    <n v="5"/>
    <s v="2022-11-06"/>
    <n v="0"/>
    <n v="1712.28"/>
    <n v="8561.4"/>
  </r>
  <r>
    <n v="113"/>
    <n v="37"/>
    <n v="26"/>
    <n v="3"/>
    <s v="2022-01-13"/>
    <n v="0"/>
    <n v="690.12"/>
    <n v="2070.36"/>
  </r>
  <r>
    <n v="114"/>
    <n v="36"/>
    <n v="17"/>
    <n v="2"/>
    <s v="2023-05-10"/>
    <n v="0"/>
    <n v="3449.47"/>
    <n v="6898.94"/>
  </r>
  <r>
    <n v="115"/>
    <n v="46"/>
    <n v="14"/>
    <n v="5"/>
    <s v="2022-11-11"/>
    <n v="0"/>
    <n v="2724.01"/>
    <n v="13620.050000000001"/>
  </r>
  <r>
    <n v="116"/>
    <n v="43"/>
    <n v="19"/>
    <n v="2"/>
    <s v="2023-07-31"/>
    <n v="0"/>
    <n v="2504.6799999999998"/>
    <n v="5009.3599999999997"/>
  </r>
  <r>
    <n v="117"/>
    <n v="9"/>
    <n v="23"/>
    <n v="2"/>
    <s v="2022-09-20"/>
    <n v="0"/>
    <n v="3227.3"/>
    <n v="6454.6"/>
  </r>
  <r>
    <n v="118"/>
    <n v="25"/>
    <n v="8"/>
    <n v="5"/>
    <s v="2022-03-19"/>
    <n v="0"/>
    <n v="4397.7700000000004"/>
    <n v="21988.850000000002"/>
  </r>
  <r>
    <n v="119"/>
    <n v="37"/>
    <n v="4"/>
    <n v="1"/>
    <s v="2022-05-28"/>
    <n v="0"/>
    <n v="2242.37"/>
    <n v="2242.37"/>
  </r>
  <r>
    <n v="120"/>
    <n v="9"/>
    <n v="16"/>
    <n v="5"/>
    <s v="2022-11-07"/>
    <n v="0"/>
    <n v="4401.4799999999996"/>
    <n v="22007.399999999998"/>
  </r>
  <r>
    <n v="121"/>
    <n v="31"/>
    <n v="28"/>
    <n v="2"/>
    <s v="2022-02-08"/>
    <n v="0"/>
    <n v="658.84"/>
    <n v="1317.68"/>
  </r>
  <r>
    <n v="122"/>
    <n v="10"/>
    <n v="25"/>
    <n v="3"/>
    <s v="2022-12-07"/>
    <n v="0"/>
    <n v="1725.17"/>
    <n v="5175.51"/>
  </r>
  <r>
    <n v="123"/>
    <n v="43"/>
    <n v="17"/>
    <n v="2"/>
    <s v="2022-09-16"/>
    <n v="0"/>
    <n v="3449.47"/>
    <n v="6898.94"/>
  </r>
  <r>
    <n v="124"/>
    <n v="24"/>
    <n v="16"/>
    <n v="3"/>
    <s v="2023-06-21"/>
    <n v="0"/>
    <n v="4401.4799999999996"/>
    <n v="13204.439999999999"/>
  </r>
  <r>
    <n v="125"/>
    <n v="26"/>
    <n v="28"/>
    <n v="5"/>
    <s v="2022-08-12"/>
    <n v="0"/>
    <n v="658.84"/>
    <n v="3294.2000000000003"/>
  </r>
  <r>
    <n v="126"/>
    <n v="29"/>
    <n v="28"/>
    <n v="1"/>
    <s v="2022-06-02"/>
    <n v="0"/>
    <n v="658.84"/>
    <n v="658.84"/>
  </r>
  <r>
    <n v="127"/>
    <n v="32"/>
    <n v="2"/>
    <n v="3"/>
    <s v="2022-09-19"/>
    <n v="0"/>
    <n v="4224.8500000000004"/>
    <n v="12674.550000000001"/>
  </r>
  <r>
    <n v="128"/>
    <n v="1"/>
    <n v="25"/>
    <n v="3"/>
    <s v="2022-04-14"/>
    <n v="0"/>
    <n v="1725.17"/>
    <n v="5175.51"/>
  </r>
  <r>
    <n v="129"/>
    <n v="22"/>
    <n v="21"/>
    <n v="1"/>
    <s v="2023-04-20"/>
    <n v="0"/>
    <n v="1233.81"/>
    <n v="1233.81"/>
  </r>
  <r>
    <n v="130"/>
    <n v="3"/>
    <n v="25"/>
    <n v="3"/>
    <s v="2022-01-17"/>
    <n v="0"/>
    <n v="1725.17"/>
    <n v="5175.51"/>
  </r>
  <r>
    <n v="131"/>
    <n v="16"/>
    <n v="13"/>
    <n v="1"/>
    <s v="2023-12-14"/>
    <n v="0"/>
    <n v="956.94"/>
    <n v="956.94"/>
  </r>
  <r>
    <n v="132"/>
    <n v="14"/>
    <n v="28"/>
    <n v="4"/>
    <s v="2022-05-14"/>
    <n v="0"/>
    <n v="658.84"/>
    <n v="2635.36"/>
  </r>
  <r>
    <n v="133"/>
    <n v="43"/>
    <n v="7"/>
    <n v="4"/>
    <s v="2022-06-12"/>
    <n v="0"/>
    <n v="817.9"/>
    <n v="3271.6"/>
  </r>
  <r>
    <n v="134"/>
    <n v="47"/>
    <n v="21"/>
    <n v="3"/>
    <s v="2022-02-16"/>
    <n v="0"/>
    <n v="1233.81"/>
    <n v="3701.43"/>
  </r>
  <r>
    <n v="135"/>
    <n v="18"/>
    <n v="2"/>
    <n v="1"/>
    <s v="2022-04-02"/>
    <n v="0"/>
    <n v="4224.8500000000004"/>
    <n v="4224.8500000000004"/>
  </r>
  <r>
    <n v="136"/>
    <n v="5"/>
    <n v="1"/>
    <n v="2"/>
    <s v="2023-12-17"/>
    <n v="0"/>
    <n v="1737.03"/>
    <n v="3474.06"/>
  </r>
  <r>
    <n v="137"/>
    <n v="6"/>
    <n v="8"/>
    <n v="1"/>
    <s v="2023-09-18"/>
    <n v="0"/>
    <n v="4397.7700000000004"/>
    <n v="4397.7700000000004"/>
  </r>
  <r>
    <n v="138"/>
    <n v="3"/>
    <n v="18"/>
    <n v="2"/>
    <s v="2023-08-03"/>
    <n v="0"/>
    <n v="1712.28"/>
    <n v="3424.56"/>
  </r>
  <r>
    <n v="139"/>
    <n v="38"/>
    <n v="27"/>
    <n v="2"/>
    <s v="2022-11-29"/>
    <n v="0"/>
    <n v="4848.51"/>
    <n v="9697.02"/>
  </r>
  <r>
    <n v="140"/>
    <n v="28"/>
    <n v="21"/>
    <n v="2"/>
    <s v="2022-09-24"/>
    <n v="0"/>
    <n v="1233.81"/>
    <n v="2467.62"/>
  </r>
  <r>
    <n v="141"/>
    <n v="39"/>
    <n v="11"/>
    <n v="4"/>
    <s v="2023-03-26"/>
    <n v="0"/>
    <n v="890.75"/>
    <n v="3563"/>
  </r>
  <r>
    <n v="142"/>
    <n v="46"/>
    <n v="4"/>
    <n v="2"/>
    <s v="2022-11-12"/>
    <n v="0"/>
    <n v="2242.37"/>
    <n v="4484.74"/>
  </r>
  <r>
    <n v="143"/>
    <n v="42"/>
    <n v="29"/>
    <n v="5"/>
    <s v="2023-01-19"/>
    <n v="0"/>
    <n v="4809.13"/>
    <n v="24045.65"/>
  </r>
  <r>
    <n v="144"/>
    <n v="32"/>
    <n v="2"/>
    <n v="1"/>
    <s v="2023-12-09"/>
    <n v="0"/>
    <n v="4224.8500000000004"/>
    <n v="4224.8500000000004"/>
  </r>
  <r>
    <n v="145"/>
    <n v="28"/>
    <n v="27"/>
    <n v="1"/>
    <s v="2022-06-09"/>
    <n v="0"/>
    <n v="4848.51"/>
    <n v="4848.51"/>
  </r>
  <r>
    <n v="146"/>
    <n v="22"/>
    <n v="27"/>
    <n v="1"/>
    <s v="2023-07-29"/>
    <n v="0"/>
    <n v="4848.51"/>
    <n v="4848.51"/>
  </r>
  <r>
    <n v="147"/>
    <n v="34"/>
    <n v="7"/>
    <n v="4"/>
    <s v="2023-06-06"/>
    <n v="0"/>
    <n v="817.9"/>
    <n v="3271.6"/>
  </r>
  <r>
    <n v="148"/>
    <n v="16"/>
    <n v="10"/>
    <n v="5"/>
    <s v="2023-08-30"/>
    <n v="0"/>
    <n v="4647.2"/>
    <n v="23236"/>
  </r>
  <r>
    <n v="149"/>
    <n v="22"/>
    <n v="25"/>
    <n v="4"/>
    <s v="2023-03-08"/>
    <n v="0"/>
    <n v="1725.17"/>
    <n v="6900.68"/>
  </r>
  <r>
    <n v="150"/>
    <n v="50"/>
    <n v="30"/>
    <n v="2"/>
    <s v="2023-01-05"/>
    <n v="0"/>
    <n v="4525.53"/>
    <n v="9051.06"/>
  </r>
  <r>
    <n v="151"/>
    <n v="32"/>
    <n v="29"/>
    <n v="5"/>
    <s v="2023-09-03"/>
    <n v="0"/>
    <n v="4809.13"/>
    <n v="24045.65"/>
  </r>
  <r>
    <n v="152"/>
    <n v="28"/>
    <n v="23"/>
    <n v="5"/>
    <s v="2022-07-28"/>
    <n v="0"/>
    <n v="3227.3"/>
    <n v="16136.5"/>
  </r>
  <r>
    <n v="153"/>
    <n v="28"/>
    <n v="12"/>
    <n v="4"/>
    <s v="2022-05-13"/>
    <n v="0"/>
    <n v="1035.17"/>
    <n v="4140.68"/>
  </r>
  <r>
    <n v="154"/>
    <n v="26"/>
    <n v="23"/>
    <n v="4"/>
    <s v="2022-08-12"/>
    <n v="0"/>
    <n v="3227.3"/>
    <n v="12909.2"/>
  </r>
  <r>
    <n v="155"/>
    <n v="42"/>
    <n v="5"/>
    <n v="5"/>
    <s v="2023-12-11"/>
    <n v="0"/>
    <n v="311.45999999999998"/>
    <n v="1557.3"/>
  </r>
  <r>
    <n v="156"/>
    <n v="2"/>
    <n v="17"/>
    <n v="1"/>
    <s v="2023-08-30"/>
    <n v="0"/>
    <n v="3449.47"/>
    <n v="3449.47"/>
  </r>
  <r>
    <n v="157"/>
    <n v="19"/>
    <n v="1"/>
    <n v="5"/>
    <s v="2023-04-19"/>
    <n v="0"/>
    <n v="1737.03"/>
    <n v="8685.15"/>
  </r>
  <r>
    <n v="158"/>
    <n v="15"/>
    <n v="30"/>
    <n v="1"/>
    <s v="2023-10-29"/>
    <n v="0"/>
    <n v="4525.53"/>
    <n v="4525.53"/>
  </r>
  <r>
    <n v="159"/>
    <n v="19"/>
    <n v="8"/>
    <n v="1"/>
    <s v="2022-04-14"/>
    <n v="0"/>
    <n v="4397.7700000000004"/>
    <n v="4397.7700000000004"/>
  </r>
  <r>
    <n v="160"/>
    <n v="20"/>
    <n v="11"/>
    <n v="2"/>
    <s v="2023-03-25"/>
    <n v="0"/>
    <n v="890.75"/>
    <n v="1781.5"/>
  </r>
  <r>
    <n v="161"/>
    <n v="24"/>
    <n v="24"/>
    <n v="5"/>
    <s v="2023-07-13"/>
    <n v="0"/>
    <n v="4859.3599999999997"/>
    <n v="24296.799999999999"/>
  </r>
  <r>
    <n v="162"/>
    <n v="3"/>
    <n v="25"/>
    <n v="4"/>
    <s v="2022-07-13"/>
    <n v="0"/>
    <n v="1725.17"/>
    <n v="6900.68"/>
  </r>
  <r>
    <n v="163"/>
    <n v="18"/>
    <n v="18"/>
    <n v="1"/>
    <s v="2023-07-21"/>
    <n v="0"/>
    <n v="1712.28"/>
    <n v="1712.28"/>
  </r>
  <r>
    <n v="164"/>
    <n v="19"/>
    <n v="2"/>
    <n v="3"/>
    <s v="2022-06-24"/>
    <n v="0"/>
    <n v="4224.8500000000004"/>
    <n v="12674.550000000001"/>
  </r>
  <r>
    <n v="165"/>
    <n v="13"/>
    <n v="27"/>
    <n v="2"/>
    <s v="2022-06-30"/>
    <n v="0"/>
    <n v="4848.51"/>
    <n v="9697.02"/>
  </r>
  <r>
    <n v="166"/>
    <n v="19"/>
    <n v="18"/>
    <n v="5"/>
    <s v="2022-11-28"/>
    <n v="0"/>
    <n v="1712.28"/>
    <n v="8561.4"/>
  </r>
  <r>
    <n v="167"/>
    <n v="2"/>
    <n v="15"/>
    <n v="3"/>
    <s v="2023-11-13"/>
    <n v="0"/>
    <n v="4387.9799999999996"/>
    <n v="13163.939999999999"/>
  </r>
  <r>
    <n v="168"/>
    <n v="50"/>
    <n v="19"/>
    <n v="2"/>
    <s v="2023-04-25"/>
    <n v="0"/>
    <n v="2504.6799999999998"/>
    <n v="5009.3599999999997"/>
  </r>
  <r>
    <n v="169"/>
    <n v="38"/>
    <n v="14"/>
    <n v="4"/>
    <s v="2023-08-18"/>
    <n v="0"/>
    <n v="2724.01"/>
    <n v="10896.04"/>
  </r>
  <r>
    <n v="170"/>
    <n v="45"/>
    <n v="26"/>
    <n v="5"/>
    <s v="2023-09-01"/>
    <n v="0"/>
    <n v="690.12"/>
    <n v="3450.6"/>
  </r>
  <r>
    <n v="171"/>
    <n v="5"/>
    <n v="18"/>
    <n v="2"/>
    <s v="2022-11-29"/>
    <n v="0"/>
    <n v="1712.28"/>
    <n v="3424.56"/>
  </r>
  <r>
    <n v="172"/>
    <n v="17"/>
    <n v="3"/>
    <n v="1"/>
    <s v="2022-11-12"/>
    <n v="0"/>
    <n v="3935.54"/>
    <n v="3935.54"/>
  </r>
  <r>
    <n v="173"/>
    <n v="39"/>
    <n v="29"/>
    <n v="4"/>
    <s v="2023-11-01"/>
    <n v="0"/>
    <n v="4809.13"/>
    <n v="19236.52"/>
  </r>
  <r>
    <n v="174"/>
    <n v="45"/>
    <n v="10"/>
    <n v="2"/>
    <s v="2022-11-07"/>
    <n v="0"/>
    <n v="4647.2"/>
    <n v="9294.4"/>
  </r>
  <r>
    <n v="175"/>
    <n v="50"/>
    <n v="7"/>
    <n v="4"/>
    <s v="2023-09-29"/>
    <n v="0"/>
    <n v="817.9"/>
    <n v="3271.6"/>
  </r>
  <r>
    <n v="176"/>
    <n v="34"/>
    <n v="21"/>
    <n v="2"/>
    <s v="2022-05-09"/>
    <n v="0"/>
    <n v="1233.81"/>
    <n v="2467.62"/>
  </r>
  <r>
    <n v="177"/>
    <n v="39"/>
    <n v="24"/>
    <n v="1"/>
    <s v="2022-08-01"/>
    <n v="0"/>
    <n v="4859.3599999999997"/>
    <n v="4859.3599999999997"/>
  </r>
  <r>
    <n v="178"/>
    <n v="49"/>
    <n v="9"/>
    <n v="3"/>
    <s v="2022-01-30"/>
    <n v="0"/>
    <n v="281.23"/>
    <n v="843.69"/>
  </r>
  <r>
    <n v="179"/>
    <n v="25"/>
    <n v="5"/>
    <n v="5"/>
    <s v="2022-11-22"/>
    <n v="0"/>
    <n v="311.45999999999998"/>
    <n v="1557.3"/>
  </r>
  <r>
    <n v="180"/>
    <n v="16"/>
    <n v="7"/>
    <n v="1"/>
    <s v="2022-08-18"/>
    <n v="0"/>
    <n v="817.9"/>
    <n v="817.9"/>
  </r>
  <r>
    <n v="181"/>
    <n v="8"/>
    <n v="6"/>
    <n v="2"/>
    <s v="2023-10-25"/>
    <n v="0"/>
    <n v="1477.26"/>
    <n v="2954.52"/>
  </r>
  <r>
    <n v="182"/>
    <n v="42"/>
    <n v="22"/>
    <n v="3"/>
    <s v="2023-07-19"/>
    <n v="0"/>
    <n v="860.5"/>
    <n v="2581.5"/>
  </r>
  <r>
    <n v="183"/>
    <n v="27"/>
    <n v="18"/>
    <n v="5"/>
    <s v="2022-07-19"/>
    <n v="0"/>
    <n v="1712.28"/>
    <n v="8561.4"/>
  </r>
  <r>
    <n v="184"/>
    <n v="2"/>
    <n v="22"/>
    <n v="4"/>
    <s v="2023-09-16"/>
    <n v="0"/>
    <n v="860.5"/>
    <n v="3442"/>
  </r>
  <r>
    <n v="185"/>
    <n v="3"/>
    <n v="13"/>
    <n v="2"/>
    <s v="2022-12-10"/>
    <n v="0"/>
    <n v="956.94"/>
    <n v="1913.88"/>
  </r>
  <r>
    <n v="186"/>
    <n v="15"/>
    <n v="8"/>
    <n v="2"/>
    <s v="2023-08-26"/>
    <n v="0"/>
    <n v="4397.7700000000004"/>
    <n v="8795.5400000000009"/>
  </r>
  <r>
    <n v="187"/>
    <n v="30"/>
    <n v="2"/>
    <n v="4"/>
    <s v="2023-05-06"/>
    <n v="0"/>
    <n v="4224.8500000000004"/>
    <n v="16899.400000000001"/>
  </r>
  <r>
    <n v="188"/>
    <n v="28"/>
    <n v="7"/>
    <n v="2"/>
    <s v="2022-12-31"/>
    <n v="0"/>
    <n v="817.9"/>
    <n v="1635.8"/>
  </r>
  <r>
    <n v="189"/>
    <n v="7"/>
    <n v="14"/>
    <n v="3"/>
    <s v="2022-12-06"/>
    <n v="0"/>
    <n v="2724.01"/>
    <n v="8172.0300000000007"/>
  </r>
  <r>
    <n v="190"/>
    <n v="13"/>
    <n v="9"/>
    <n v="5"/>
    <s v="2023-02-09"/>
    <n v="0"/>
    <n v="281.23"/>
    <n v="1406.15"/>
  </r>
  <r>
    <n v="191"/>
    <n v="24"/>
    <n v="25"/>
    <n v="1"/>
    <s v="2022-09-02"/>
    <n v="0"/>
    <n v="1725.17"/>
    <n v="1725.17"/>
  </r>
  <r>
    <n v="192"/>
    <n v="8"/>
    <n v="10"/>
    <n v="3"/>
    <s v="2023-04-20"/>
    <n v="0"/>
    <n v="4647.2"/>
    <n v="13941.599999999999"/>
  </r>
  <r>
    <n v="193"/>
    <n v="23"/>
    <n v="3"/>
    <n v="2"/>
    <s v="2022-07-01"/>
    <n v="0"/>
    <n v="3935.54"/>
    <n v="7871.08"/>
  </r>
  <r>
    <n v="194"/>
    <n v="4"/>
    <n v="3"/>
    <n v="2"/>
    <s v="2023-06-07"/>
    <n v="0"/>
    <n v="3935.54"/>
    <n v="7871.08"/>
  </r>
  <r>
    <n v="195"/>
    <n v="40"/>
    <n v="25"/>
    <n v="5"/>
    <s v="2023-07-29"/>
    <n v="0"/>
    <n v="1725.17"/>
    <n v="8625.85"/>
  </r>
  <r>
    <n v="196"/>
    <n v="50"/>
    <n v="23"/>
    <n v="5"/>
    <s v="2023-05-19"/>
    <n v="0"/>
    <n v="3227.3"/>
    <n v="16136.5"/>
  </r>
  <r>
    <n v="197"/>
    <n v="40"/>
    <n v="13"/>
    <n v="5"/>
    <s v="2023-07-16"/>
    <n v="0"/>
    <n v="956.94"/>
    <n v="4784.7000000000007"/>
  </r>
  <r>
    <n v="198"/>
    <n v="5"/>
    <n v="7"/>
    <n v="1"/>
    <s v="2022-02-03"/>
    <n v="0"/>
    <n v="817.9"/>
    <n v="817.9"/>
  </r>
  <r>
    <n v="199"/>
    <n v="11"/>
    <n v="22"/>
    <n v="1"/>
    <s v="2022-03-22"/>
    <n v="0"/>
    <n v="860.5"/>
    <n v="860.5"/>
  </r>
  <r>
    <n v="200"/>
    <n v="6"/>
    <n v="6"/>
    <n v="1"/>
    <s v="2022-02-05"/>
    <n v="0"/>
    <n v="1477.26"/>
    <n v="1477.2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Customer 1"/>
    <s v="customer1@example.com"/>
    <s v="South"/>
    <s v="2023-08-09"/>
  </r>
  <r>
    <n v="2"/>
    <s v="Customer 2"/>
    <s v="customer2@example.com"/>
    <s v="South"/>
    <s v="2023-04-15"/>
  </r>
  <r>
    <n v="3"/>
    <s v="Customer 3"/>
    <s v="customer3@example.com"/>
    <s v="West"/>
    <s v="2023-12-09"/>
  </r>
  <r>
    <n v="4"/>
    <s v="Customer 4"/>
    <s v="customer4@example.com"/>
    <s v="South"/>
    <s v="2023-08-15"/>
  </r>
  <r>
    <n v="5"/>
    <s v="Customer 5"/>
    <s v="customer5@example.com"/>
    <s v="North"/>
    <s v="2022-09-20"/>
  </r>
  <r>
    <n v="6"/>
    <s v="Customer 6"/>
    <s v="customer6@example.com"/>
    <s v="North"/>
    <s v="2022-11-13"/>
  </r>
  <r>
    <n v="7"/>
    <s v="Customer 7"/>
    <s v="customer7@example.com"/>
    <s v="West"/>
    <s v="2023-03-14"/>
  </r>
  <r>
    <n v="8"/>
    <s v="Customer 8"/>
    <s v="customer8@example.com"/>
    <s v="East"/>
    <s v="2023-08-21"/>
  </r>
  <r>
    <n v="9"/>
    <s v="Customer 9"/>
    <s v="customer9@example.com"/>
    <s v="East"/>
    <s v="2022-04-22"/>
  </r>
  <r>
    <n v="10"/>
    <s v="Customer 10"/>
    <s v="customer10@example.com"/>
    <s v="East"/>
    <s v="2023-02-19"/>
  </r>
  <r>
    <n v="11"/>
    <s v="Customer 11"/>
    <s v="customer11@example.com"/>
    <s v="West"/>
    <s v="2023-06-27"/>
  </r>
  <r>
    <n v="12"/>
    <s v="Customer 12"/>
    <s v="customer12@example.com"/>
    <s v="East"/>
    <s v="2022-06-28"/>
  </r>
  <r>
    <n v="13"/>
    <s v="Customer 13"/>
    <s v="customer13@example.com"/>
    <s v="South"/>
    <s v="2023-09-22"/>
  </r>
  <r>
    <n v="14"/>
    <s v="Customer 14"/>
    <s v="customer14@example.com"/>
    <s v="East"/>
    <s v="2022-10-07"/>
  </r>
  <r>
    <n v="15"/>
    <s v="Customer 15"/>
    <s v="customer15@example.com"/>
    <s v="North"/>
    <s v="2023-05-22"/>
  </r>
  <r>
    <n v="16"/>
    <s v="Customer 16"/>
    <s v="customer16@example.com"/>
    <s v="North"/>
    <s v="2023-12-25"/>
  </r>
  <r>
    <n v="17"/>
    <s v="Customer 17"/>
    <s v="customer17@example.com"/>
    <s v="West"/>
    <s v="2023-09-01"/>
  </r>
  <r>
    <n v="18"/>
    <s v="Customer 18"/>
    <s v="customer18@example.com"/>
    <s v="East"/>
    <s v="2023-09-25"/>
  </r>
  <r>
    <n v="19"/>
    <s v="Customer 19"/>
    <s v="customer19@example.com"/>
    <s v="North"/>
    <s v="2023-05-03"/>
  </r>
  <r>
    <n v="20"/>
    <s v="Customer 20"/>
    <s v="customer20@example.com"/>
    <s v="West"/>
    <s v="2023-09-07"/>
  </r>
  <r>
    <n v="21"/>
    <s v="Customer 21"/>
    <s v="customer21@example.com"/>
    <s v="South"/>
    <s v="2022-07-02"/>
  </r>
  <r>
    <n v="22"/>
    <s v="Customer 22"/>
    <s v="customer22@example.com"/>
    <s v="West"/>
    <s v="2022-11-16"/>
  </r>
  <r>
    <n v="23"/>
    <s v="Customer 23"/>
    <s v="customer23@example.com"/>
    <s v="West"/>
    <s v="2022-07-21"/>
  </r>
  <r>
    <n v="24"/>
    <s v="Customer 24"/>
    <s v="customer24@example.com"/>
    <s v="South"/>
    <s v="2022-12-19"/>
  </r>
  <r>
    <n v="25"/>
    <s v="Customer 25"/>
    <s v="customer25@example.com"/>
    <s v="North"/>
    <s v="2023-05-17"/>
  </r>
  <r>
    <n v="26"/>
    <s v="Customer 26"/>
    <s v="customer26@example.com"/>
    <s v="South"/>
    <s v="2023-06-27"/>
  </r>
  <r>
    <n v="27"/>
    <s v="Customer 27"/>
    <s v="customer27@example.com"/>
    <s v="East"/>
    <s v="2023-11-08"/>
  </r>
  <r>
    <n v="28"/>
    <s v="Customer 28"/>
    <s v="customer28@example.com"/>
    <s v="West"/>
    <s v="2023-06-17"/>
  </r>
  <r>
    <n v="29"/>
    <s v="Customer 29"/>
    <s v="customer29@example.com"/>
    <s v="West"/>
    <s v="2022-12-06"/>
  </r>
  <r>
    <n v="30"/>
    <s v="Customer 30"/>
    <s v="customer30@example.com"/>
    <s v="South"/>
    <s v="2023-02-12"/>
  </r>
  <r>
    <n v="31"/>
    <s v="Customer 31"/>
    <s v="customer31@example.com"/>
    <s v="South"/>
    <s v="2022-03-09"/>
  </r>
  <r>
    <n v="32"/>
    <s v="Customer 32"/>
    <s v="customer32@example.com"/>
    <s v="West"/>
    <s v="2022-05-02"/>
  </r>
  <r>
    <n v="33"/>
    <s v="Customer 33"/>
    <s v="customer33@example.com"/>
    <s v="East"/>
    <s v="2022-02-11"/>
  </r>
  <r>
    <n v="34"/>
    <s v="Customer 34"/>
    <s v="customer34@example.com"/>
    <s v="East"/>
    <s v="2023-03-06"/>
  </r>
  <r>
    <n v="35"/>
    <s v="Customer 35"/>
    <s v="customer35@example.com"/>
    <s v="North"/>
    <s v="2022-06-23"/>
  </r>
  <r>
    <n v="36"/>
    <s v="Customer 36"/>
    <s v="customer36@example.com"/>
    <s v="North"/>
    <s v="2023-03-05"/>
  </r>
  <r>
    <n v="37"/>
    <s v="Customer 37"/>
    <s v="customer37@example.com"/>
    <s v="East"/>
    <s v="2022-02-27"/>
  </r>
  <r>
    <n v="38"/>
    <s v="Customer 38"/>
    <s v="customer38@example.com"/>
    <s v="South"/>
    <s v="2023-09-10"/>
  </r>
  <r>
    <n v="39"/>
    <s v="Customer 39"/>
    <s v="customer39@example.com"/>
    <s v="South"/>
    <s v="2022-06-16"/>
  </r>
  <r>
    <n v="40"/>
    <s v="Customer 40"/>
    <s v="customer40@example.com"/>
    <s v="West"/>
    <s v="2023-03-02"/>
  </r>
  <r>
    <n v="41"/>
    <s v="Customer 41"/>
    <s v="customer41@example.com"/>
    <s v="North"/>
    <s v="2022-09-19"/>
  </r>
  <r>
    <n v="42"/>
    <s v="Customer 42"/>
    <s v="customer42@example.com"/>
    <s v="North"/>
    <s v="2023-01-22"/>
  </r>
  <r>
    <n v="43"/>
    <s v="Customer 43"/>
    <s v="customer43@example.com"/>
    <s v="East"/>
    <s v="2023-11-15"/>
  </r>
  <r>
    <n v="44"/>
    <s v="Customer 44"/>
    <s v="customer44@example.com"/>
    <s v="East"/>
    <s v="2023-07-03"/>
  </r>
  <r>
    <n v="45"/>
    <s v="Customer 45"/>
    <s v="customer45@example.com"/>
    <s v="North"/>
    <s v="2023-04-16"/>
  </r>
  <r>
    <n v="46"/>
    <s v="Customer 46"/>
    <s v="customer46@example.com"/>
    <s v="South"/>
    <s v="2022-10-11"/>
  </r>
  <r>
    <n v="47"/>
    <s v="Customer 47"/>
    <s v="customer47@example.com"/>
    <s v="South"/>
    <s v="2022-02-15"/>
  </r>
  <r>
    <n v="48"/>
    <s v="Customer 48"/>
    <s v="customer48@example.com"/>
    <s v="East"/>
    <s v="2023-10-19"/>
  </r>
  <r>
    <n v="49"/>
    <s v="Customer 49"/>
    <s v="customer49@example.com"/>
    <s v="West"/>
    <s v="2023-02-18"/>
  </r>
  <r>
    <n v="50"/>
    <s v="Customer 50"/>
    <s v="customer50@example.com"/>
    <s v="South"/>
    <s v="2023-01-0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
    <n v="49"/>
    <n v="17"/>
    <n v="2"/>
    <x v="0"/>
    <n v="0"/>
    <n v="3449.47"/>
    <x v="0"/>
    <x v="0"/>
    <x v="0"/>
    <x v="0"/>
    <x v="0"/>
  </r>
  <r>
    <n v="2"/>
    <n v="9"/>
    <n v="16"/>
    <n v="3"/>
    <x v="1"/>
    <n v="0"/>
    <n v="4401.4799999999996"/>
    <x v="1"/>
    <x v="1"/>
    <x v="1"/>
    <x v="1"/>
    <x v="0"/>
  </r>
  <r>
    <n v="3"/>
    <n v="14"/>
    <n v="3"/>
    <n v="5"/>
    <x v="2"/>
    <n v="0"/>
    <n v="3935.54"/>
    <x v="2"/>
    <x v="1"/>
    <x v="1"/>
    <x v="1"/>
    <x v="1"/>
  </r>
  <r>
    <n v="4"/>
    <n v="9"/>
    <n v="1"/>
    <n v="3"/>
    <x v="3"/>
    <n v="0"/>
    <n v="1737.03"/>
    <x v="3"/>
    <x v="1"/>
    <x v="1"/>
    <x v="2"/>
    <x v="1"/>
  </r>
  <r>
    <n v="5"/>
    <n v="14"/>
    <n v="4"/>
    <n v="3"/>
    <x v="4"/>
    <n v="0"/>
    <n v="2242.37"/>
    <x v="4"/>
    <x v="1"/>
    <x v="0"/>
    <x v="3"/>
    <x v="0"/>
  </r>
  <r>
    <n v="6"/>
    <n v="7"/>
    <n v="18"/>
    <n v="1"/>
    <x v="5"/>
    <n v="0"/>
    <n v="1712.28"/>
    <x v="5"/>
    <x v="0"/>
    <x v="2"/>
    <x v="4"/>
    <x v="1"/>
  </r>
  <r>
    <n v="7"/>
    <n v="13"/>
    <n v="12"/>
    <n v="4"/>
    <x v="6"/>
    <n v="0"/>
    <n v="1035.17"/>
    <x v="6"/>
    <x v="2"/>
    <x v="2"/>
    <x v="2"/>
    <x v="1"/>
  </r>
  <r>
    <n v="8"/>
    <n v="45"/>
    <n v="23"/>
    <n v="1"/>
    <x v="7"/>
    <n v="0"/>
    <n v="3227.3"/>
    <x v="7"/>
    <x v="3"/>
    <x v="0"/>
    <x v="5"/>
    <x v="1"/>
  </r>
  <r>
    <n v="9"/>
    <n v="30"/>
    <n v="18"/>
    <n v="3"/>
    <x v="8"/>
    <n v="0"/>
    <n v="1712.28"/>
    <x v="8"/>
    <x v="2"/>
    <x v="2"/>
    <x v="6"/>
    <x v="1"/>
  </r>
  <r>
    <n v="10"/>
    <n v="5"/>
    <n v="7"/>
    <n v="1"/>
    <x v="9"/>
    <n v="0"/>
    <n v="817.9"/>
    <x v="9"/>
    <x v="3"/>
    <x v="2"/>
    <x v="4"/>
    <x v="0"/>
  </r>
  <r>
    <n v="11"/>
    <n v="13"/>
    <n v="17"/>
    <n v="1"/>
    <x v="10"/>
    <n v="0"/>
    <n v="3449.47"/>
    <x v="10"/>
    <x v="2"/>
    <x v="0"/>
    <x v="7"/>
    <x v="0"/>
  </r>
  <r>
    <n v="12"/>
    <n v="46"/>
    <n v="19"/>
    <n v="4"/>
    <x v="11"/>
    <n v="0"/>
    <n v="2504.6799999999998"/>
    <x v="11"/>
    <x v="2"/>
    <x v="2"/>
    <x v="8"/>
    <x v="1"/>
  </r>
  <r>
    <n v="13"/>
    <n v="8"/>
    <n v="15"/>
    <n v="3"/>
    <x v="12"/>
    <n v="0"/>
    <n v="4387.9799999999996"/>
    <x v="12"/>
    <x v="1"/>
    <x v="1"/>
    <x v="4"/>
    <x v="1"/>
  </r>
  <r>
    <n v="14"/>
    <n v="19"/>
    <n v="20"/>
    <n v="3"/>
    <x v="13"/>
    <n v="0"/>
    <n v="2598.66"/>
    <x v="13"/>
    <x v="3"/>
    <x v="1"/>
    <x v="9"/>
    <x v="1"/>
  </r>
  <r>
    <n v="15"/>
    <n v="46"/>
    <n v="8"/>
    <n v="2"/>
    <x v="14"/>
    <n v="0"/>
    <n v="4397.7700000000004"/>
    <x v="14"/>
    <x v="2"/>
    <x v="0"/>
    <x v="4"/>
    <x v="0"/>
  </r>
  <r>
    <n v="16"/>
    <n v="6"/>
    <n v="22"/>
    <n v="5"/>
    <x v="15"/>
    <n v="0"/>
    <n v="860.5"/>
    <x v="15"/>
    <x v="3"/>
    <x v="2"/>
    <x v="10"/>
    <x v="1"/>
  </r>
  <r>
    <n v="17"/>
    <n v="42"/>
    <n v="12"/>
    <n v="1"/>
    <x v="16"/>
    <n v="0"/>
    <n v="1035.17"/>
    <x v="16"/>
    <x v="3"/>
    <x v="2"/>
    <x v="1"/>
    <x v="0"/>
  </r>
  <r>
    <n v="18"/>
    <n v="32"/>
    <n v="7"/>
    <n v="2"/>
    <x v="17"/>
    <n v="0"/>
    <n v="817.9"/>
    <x v="17"/>
    <x v="0"/>
    <x v="2"/>
    <x v="10"/>
    <x v="0"/>
  </r>
  <r>
    <n v="19"/>
    <n v="40"/>
    <n v="15"/>
    <n v="5"/>
    <x v="18"/>
    <n v="0"/>
    <n v="4387.9799999999996"/>
    <x v="18"/>
    <x v="0"/>
    <x v="1"/>
    <x v="1"/>
    <x v="0"/>
  </r>
  <r>
    <n v="20"/>
    <n v="25"/>
    <n v="2"/>
    <n v="3"/>
    <x v="19"/>
    <n v="0"/>
    <n v="4224.8500000000004"/>
    <x v="19"/>
    <x v="3"/>
    <x v="0"/>
    <x v="5"/>
    <x v="1"/>
  </r>
  <r>
    <n v="21"/>
    <n v="33"/>
    <n v="6"/>
    <n v="5"/>
    <x v="20"/>
    <n v="0"/>
    <n v="1477.26"/>
    <x v="20"/>
    <x v="1"/>
    <x v="2"/>
    <x v="4"/>
    <x v="1"/>
  </r>
  <r>
    <n v="22"/>
    <n v="13"/>
    <n v="26"/>
    <n v="1"/>
    <x v="21"/>
    <n v="0"/>
    <n v="690.12"/>
    <x v="21"/>
    <x v="2"/>
    <x v="2"/>
    <x v="1"/>
    <x v="0"/>
  </r>
  <r>
    <n v="23"/>
    <n v="3"/>
    <n v="28"/>
    <n v="5"/>
    <x v="22"/>
    <n v="0"/>
    <n v="658.84"/>
    <x v="22"/>
    <x v="0"/>
    <x v="2"/>
    <x v="0"/>
    <x v="1"/>
  </r>
  <r>
    <n v="24"/>
    <n v="18"/>
    <n v="26"/>
    <n v="1"/>
    <x v="23"/>
    <n v="0"/>
    <n v="690.12"/>
    <x v="21"/>
    <x v="1"/>
    <x v="2"/>
    <x v="5"/>
    <x v="1"/>
  </r>
  <r>
    <n v="25"/>
    <n v="14"/>
    <n v="18"/>
    <n v="1"/>
    <x v="24"/>
    <n v="0"/>
    <n v="1712.28"/>
    <x v="5"/>
    <x v="1"/>
    <x v="2"/>
    <x v="9"/>
    <x v="1"/>
  </r>
  <r>
    <n v="26"/>
    <n v="20"/>
    <n v="10"/>
    <n v="5"/>
    <x v="25"/>
    <n v="0"/>
    <n v="4647.2"/>
    <x v="23"/>
    <x v="0"/>
    <x v="1"/>
    <x v="7"/>
    <x v="1"/>
  </r>
  <r>
    <n v="27"/>
    <n v="23"/>
    <n v="22"/>
    <n v="1"/>
    <x v="26"/>
    <n v="0"/>
    <n v="860.5"/>
    <x v="24"/>
    <x v="0"/>
    <x v="2"/>
    <x v="7"/>
    <x v="1"/>
  </r>
  <r>
    <n v="28"/>
    <n v="46"/>
    <n v="2"/>
    <n v="1"/>
    <x v="27"/>
    <n v="0"/>
    <n v="4224.8500000000004"/>
    <x v="25"/>
    <x v="2"/>
    <x v="0"/>
    <x v="2"/>
    <x v="1"/>
  </r>
  <r>
    <n v="29"/>
    <n v="6"/>
    <n v="27"/>
    <n v="1"/>
    <x v="28"/>
    <n v="0"/>
    <n v="4848.51"/>
    <x v="26"/>
    <x v="3"/>
    <x v="0"/>
    <x v="9"/>
    <x v="1"/>
  </r>
  <r>
    <n v="30"/>
    <n v="35"/>
    <n v="11"/>
    <n v="4"/>
    <x v="29"/>
    <n v="0"/>
    <n v="890.75"/>
    <x v="27"/>
    <x v="3"/>
    <x v="0"/>
    <x v="0"/>
    <x v="1"/>
  </r>
  <r>
    <n v="31"/>
    <n v="15"/>
    <n v="16"/>
    <n v="4"/>
    <x v="30"/>
    <n v="0"/>
    <n v="4401.4799999999996"/>
    <x v="28"/>
    <x v="3"/>
    <x v="1"/>
    <x v="3"/>
    <x v="1"/>
  </r>
  <r>
    <n v="32"/>
    <n v="8"/>
    <n v="22"/>
    <n v="5"/>
    <x v="31"/>
    <n v="0"/>
    <n v="860.5"/>
    <x v="15"/>
    <x v="1"/>
    <x v="2"/>
    <x v="6"/>
    <x v="0"/>
  </r>
  <r>
    <n v="33"/>
    <n v="40"/>
    <n v="18"/>
    <n v="2"/>
    <x v="32"/>
    <n v="0"/>
    <n v="1712.28"/>
    <x v="29"/>
    <x v="0"/>
    <x v="2"/>
    <x v="11"/>
    <x v="0"/>
  </r>
  <r>
    <n v="34"/>
    <n v="34"/>
    <n v="13"/>
    <n v="1"/>
    <x v="33"/>
    <n v="0"/>
    <n v="956.94"/>
    <x v="30"/>
    <x v="1"/>
    <x v="0"/>
    <x v="10"/>
    <x v="1"/>
  </r>
  <r>
    <n v="35"/>
    <n v="10"/>
    <n v="9"/>
    <n v="5"/>
    <x v="34"/>
    <n v="0"/>
    <n v="281.23"/>
    <x v="31"/>
    <x v="1"/>
    <x v="2"/>
    <x v="2"/>
    <x v="0"/>
  </r>
  <r>
    <n v="36"/>
    <n v="35"/>
    <n v="25"/>
    <n v="2"/>
    <x v="35"/>
    <n v="0"/>
    <n v="1725.17"/>
    <x v="32"/>
    <x v="3"/>
    <x v="0"/>
    <x v="9"/>
    <x v="1"/>
  </r>
  <r>
    <n v="37"/>
    <n v="45"/>
    <n v="9"/>
    <n v="1"/>
    <x v="36"/>
    <n v="0"/>
    <n v="281.23"/>
    <x v="33"/>
    <x v="3"/>
    <x v="2"/>
    <x v="5"/>
    <x v="1"/>
  </r>
  <r>
    <n v="38"/>
    <n v="38"/>
    <n v="1"/>
    <n v="3"/>
    <x v="8"/>
    <n v="0"/>
    <n v="1737.03"/>
    <x v="3"/>
    <x v="2"/>
    <x v="1"/>
    <x v="6"/>
    <x v="1"/>
  </r>
  <r>
    <n v="39"/>
    <n v="44"/>
    <n v="12"/>
    <n v="4"/>
    <x v="37"/>
    <n v="0"/>
    <n v="1035.17"/>
    <x v="6"/>
    <x v="1"/>
    <x v="2"/>
    <x v="8"/>
    <x v="0"/>
  </r>
  <r>
    <n v="40"/>
    <n v="46"/>
    <n v="7"/>
    <n v="4"/>
    <x v="38"/>
    <n v="0"/>
    <n v="817.9"/>
    <x v="34"/>
    <x v="2"/>
    <x v="2"/>
    <x v="11"/>
    <x v="0"/>
  </r>
  <r>
    <n v="41"/>
    <n v="10"/>
    <n v="13"/>
    <n v="5"/>
    <x v="39"/>
    <n v="0"/>
    <n v="956.94"/>
    <x v="35"/>
    <x v="1"/>
    <x v="0"/>
    <x v="8"/>
    <x v="1"/>
  </r>
  <r>
    <n v="42"/>
    <n v="3"/>
    <n v="5"/>
    <n v="1"/>
    <x v="40"/>
    <n v="0"/>
    <n v="311.45999999999998"/>
    <x v="36"/>
    <x v="0"/>
    <x v="2"/>
    <x v="9"/>
    <x v="0"/>
  </r>
  <r>
    <n v="43"/>
    <n v="34"/>
    <n v="7"/>
    <n v="5"/>
    <x v="41"/>
    <n v="0"/>
    <n v="817.9"/>
    <x v="37"/>
    <x v="1"/>
    <x v="2"/>
    <x v="7"/>
    <x v="0"/>
  </r>
  <r>
    <n v="44"/>
    <n v="28"/>
    <n v="10"/>
    <n v="1"/>
    <x v="42"/>
    <n v="0"/>
    <n v="4647.2"/>
    <x v="38"/>
    <x v="0"/>
    <x v="1"/>
    <x v="7"/>
    <x v="0"/>
  </r>
  <r>
    <n v="45"/>
    <n v="39"/>
    <n v="2"/>
    <n v="2"/>
    <x v="19"/>
    <n v="0"/>
    <n v="4224.8500000000004"/>
    <x v="39"/>
    <x v="2"/>
    <x v="0"/>
    <x v="5"/>
    <x v="1"/>
  </r>
  <r>
    <n v="46"/>
    <n v="1"/>
    <n v="23"/>
    <n v="4"/>
    <x v="43"/>
    <n v="0"/>
    <n v="3227.3"/>
    <x v="40"/>
    <x v="2"/>
    <x v="0"/>
    <x v="7"/>
    <x v="0"/>
  </r>
  <r>
    <n v="47"/>
    <n v="31"/>
    <n v="27"/>
    <n v="4"/>
    <x v="44"/>
    <n v="0"/>
    <n v="4848.51"/>
    <x v="41"/>
    <x v="2"/>
    <x v="0"/>
    <x v="7"/>
    <x v="0"/>
  </r>
  <r>
    <n v="48"/>
    <n v="29"/>
    <n v="6"/>
    <n v="1"/>
    <x v="45"/>
    <n v="0"/>
    <n v="1477.26"/>
    <x v="42"/>
    <x v="0"/>
    <x v="2"/>
    <x v="5"/>
    <x v="0"/>
  </r>
  <r>
    <n v="49"/>
    <n v="37"/>
    <n v="9"/>
    <n v="1"/>
    <x v="46"/>
    <n v="0"/>
    <n v="281.23"/>
    <x v="33"/>
    <x v="1"/>
    <x v="2"/>
    <x v="11"/>
    <x v="0"/>
  </r>
  <r>
    <n v="50"/>
    <n v="32"/>
    <n v="6"/>
    <n v="4"/>
    <x v="47"/>
    <n v="0"/>
    <n v="1477.26"/>
    <x v="43"/>
    <x v="0"/>
    <x v="2"/>
    <x v="3"/>
    <x v="0"/>
  </r>
  <r>
    <n v="51"/>
    <n v="31"/>
    <n v="2"/>
    <n v="4"/>
    <x v="48"/>
    <n v="0"/>
    <n v="4224.8500000000004"/>
    <x v="44"/>
    <x v="2"/>
    <x v="0"/>
    <x v="2"/>
    <x v="0"/>
  </r>
  <r>
    <n v="52"/>
    <n v="41"/>
    <n v="21"/>
    <n v="2"/>
    <x v="22"/>
    <n v="0"/>
    <n v="1233.81"/>
    <x v="45"/>
    <x v="3"/>
    <x v="1"/>
    <x v="0"/>
    <x v="1"/>
  </r>
  <r>
    <n v="53"/>
    <n v="35"/>
    <n v="22"/>
    <n v="5"/>
    <x v="49"/>
    <n v="0"/>
    <n v="860.5"/>
    <x v="15"/>
    <x v="3"/>
    <x v="2"/>
    <x v="1"/>
    <x v="0"/>
  </r>
  <r>
    <n v="54"/>
    <n v="48"/>
    <n v="7"/>
    <n v="2"/>
    <x v="50"/>
    <n v="0"/>
    <n v="817.9"/>
    <x v="17"/>
    <x v="1"/>
    <x v="2"/>
    <x v="1"/>
    <x v="1"/>
  </r>
  <r>
    <n v="55"/>
    <n v="7"/>
    <n v="10"/>
    <n v="1"/>
    <x v="51"/>
    <n v="0"/>
    <n v="4647.2"/>
    <x v="38"/>
    <x v="0"/>
    <x v="1"/>
    <x v="6"/>
    <x v="1"/>
  </r>
  <r>
    <n v="56"/>
    <n v="23"/>
    <n v="3"/>
    <n v="4"/>
    <x v="52"/>
    <n v="0"/>
    <n v="3935.54"/>
    <x v="46"/>
    <x v="0"/>
    <x v="1"/>
    <x v="2"/>
    <x v="1"/>
  </r>
  <r>
    <n v="57"/>
    <n v="30"/>
    <n v="20"/>
    <n v="3"/>
    <x v="43"/>
    <n v="0"/>
    <n v="2598.66"/>
    <x v="13"/>
    <x v="2"/>
    <x v="1"/>
    <x v="7"/>
    <x v="0"/>
  </r>
  <r>
    <n v="58"/>
    <n v="40"/>
    <n v="24"/>
    <n v="1"/>
    <x v="53"/>
    <n v="0"/>
    <n v="4859.3599999999997"/>
    <x v="47"/>
    <x v="0"/>
    <x v="1"/>
    <x v="10"/>
    <x v="1"/>
  </r>
  <r>
    <n v="59"/>
    <n v="48"/>
    <n v="17"/>
    <n v="3"/>
    <x v="54"/>
    <n v="0"/>
    <n v="3449.47"/>
    <x v="48"/>
    <x v="1"/>
    <x v="0"/>
    <x v="4"/>
    <x v="0"/>
  </r>
  <r>
    <n v="60"/>
    <n v="22"/>
    <n v="19"/>
    <n v="3"/>
    <x v="55"/>
    <n v="0"/>
    <n v="2504.6799999999998"/>
    <x v="49"/>
    <x v="0"/>
    <x v="2"/>
    <x v="2"/>
    <x v="0"/>
  </r>
  <r>
    <n v="61"/>
    <n v="40"/>
    <n v="21"/>
    <n v="3"/>
    <x v="56"/>
    <n v="0"/>
    <n v="1233.81"/>
    <x v="50"/>
    <x v="0"/>
    <x v="1"/>
    <x v="6"/>
    <x v="0"/>
  </r>
  <r>
    <n v="62"/>
    <n v="47"/>
    <n v="7"/>
    <n v="2"/>
    <x v="57"/>
    <n v="0"/>
    <n v="817.9"/>
    <x v="17"/>
    <x v="2"/>
    <x v="2"/>
    <x v="0"/>
    <x v="1"/>
  </r>
  <r>
    <n v="63"/>
    <n v="49"/>
    <n v="25"/>
    <n v="2"/>
    <x v="58"/>
    <n v="0"/>
    <n v="1725.17"/>
    <x v="32"/>
    <x v="0"/>
    <x v="0"/>
    <x v="8"/>
    <x v="1"/>
  </r>
  <r>
    <n v="64"/>
    <n v="12"/>
    <n v="6"/>
    <n v="1"/>
    <x v="59"/>
    <n v="0"/>
    <n v="1477.26"/>
    <x v="42"/>
    <x v="1"/>
    <x v="2"/>
    <x v="8"/>
    <x v="1"/>
  </r>
  <r>
    <n v="65"/>
    <n v="10"/>
    <n v="24"/>
    <n v="3"/>
    <x v="60"/>
    <n v="0"/>
    <n v="4859.3599999999997"/>
    <x v="51"/>
    <x v="1"/>
    <x v="1"/>
    <x v="6"/>
    <x v="0"/>
  </r>
  <r>
    <n v="66"/>
    <n v="32"/>
    <n v="19"/>
    <n v="1"/>
    <x v="61"/>
    <n v="0"/>
    <n v="2504.6799999999998"/>
    <x v="52"/>
    <x v="0"/>
    <x v="2"/>
    <x v="0"/>
    <x v="1"/>
  </r>
  <r>
    <n v="67"/>
    <n v="41"/>
    <n v="18"/>
    <n v="4"/>
    <x v="62"/>
    <n v="0"/>
    <n v="1712.28"/>
    <x v="53"/>
    <x v="3"/>
    <x v="2"/>
    <x v="3"/>
    <x v="0"/>
  </r>
  <r>
    <n v="68"/>
    <n v="14"/>
    <n v="4"/>
    <n v="4"/>
    <x v="63"/>
    <n v="0"/>
    <n v="2242.37"/>
    <x v="54"/>
    <x v="1"/>
    <x v="0"/>
    <x v="1"/>
    <x v="1"/>
  </r>
  <r>
    <n v="69"/>
    <n v="25"/>
    <n v="27"/>
    <n v="2"/>
    <x v="64"/>
    <n v="0"/>
    <n v="4848.51"/>
    <x v="55"/>
    <x v="3"/>
    <x v="0"/>
    <x v="9"/>
    <x v="0"/>
  </r>
  <r>
    <n v="70"/>
    <n v="15"/>
    <n v="2"/>
    <n v="4"/>
    <x v="65"/>
    <n v="0"/>
    <n v="4224.8500000000004"/>
    <x v="44"/>
    <x v="3"/>
    <x v="0"/>
    <x v="3"/>
    <x v="1"/>
  </r>
  <r>
    <n v="71"/>
    <n v="39"/>
    <n v="30"/>
    <n v="5"/>
    <x v="66"/>
    <n v="0"/>
    <n v="4525.53"/>
    <x v="56"/>
    <x v="2"/>
    <x v="2"/>
    <x v="7"/>
    <x v="1"/>
  </r>
  <r>
    <n v="72"/>
    <n v="16"/>
    <n v="11"/>
    <n v="3"/>
    <x v="67"/>
    <n v="0"/>
    <n v="890.75"/>
    <x v="57"/>
    <x v="3"/>
    <x v="0"/>
    <x v="1"/>
    <x v="0"/>
  </r>
  <r>
    <n v="73"/>
    <n v="24"/>
    <n v="18"/>
    <n v="1"/>
    <x v="68"/>
    <n v="0"/>
    <n v="1712.28"/>
    <x v="5"/>
    <x v="2"/>
    <x v="2"/>
    <x v="9"/>
    <x v="1"/>
  </r>
  <r>
    <n v="74"/>
    <n v="10"/>
    <n v="30"/>
    <n v="5"/>
    <x v="36"/>
    <n v="0"/>
    <n v="4525.53"/>
    <x v="56"/>
    <x v="1"/>
    <x v="2"/>
    <x v="5"/>
    <x v="1"/>
  </r>
  <r>
    <n v="75"/>
    <n v="31"/>
    <n v="7"/>
    <n v="1"/>
    <x v="69"/>
    <n v="0"/>
    <n v="817.9"/>
    <x v="9"/>
    <x v="2"/>
    <x v="2"/>
    <x v="9"/>
    <x v="1"/>
  </r>
  <r>
    <n v="76"/>
    <n v="10"/>
    <n v="27"/>
    <n v="1"/>
    <x v="70"/>
    <n v="0"/>
    <n v="4848.51"/>
    <x v="26"/>
    <x v="1"/>
    <x v="0"/>
    <x v="1"/>
    <x v="0"/>
  </r>
  <r>
    <n v="77"/>
    <n v="40"/>
    <n v="19"/>
    <n v="4"/>
    <x v="71"/>
    <n v="0"/>
    <n v="2504.6799999999998"/>
    <x v="11"/>
    <x v="0"/>
    <x v="2"/>
    <x v="10"/>
    <x v="0"/>
  </r>
  <r>
    <n v="78"/>
    <n v="47"/>
    <n v="27"/>
    <n v="2"/>
    <x v="72"/>
    <n v="0"/>
    <n v="4848.51"/>
    <x v="55"/>
    <x v="2"/>
    <x v="0"/>
    <x v="7"/>
    <x v="1"/>
  </r>
  <r>
    <n v="79"/>
    <n v="7"/>
    <n v="3"/>
    <n v="4"/>
    <x v="73"/>
    <n v="0"/>
    <n v="3935.54"/>
    <x v="46"/>
    <x v="0"/>
    <x v="1"/>
    <x v="10"/>
    <x v="0"/>
  </r>
  <r>
    <n v="80"/>
    <n v="6"/>
    <n v="10"/>
    <n v="5"/>
    <x v="35"/>
    <n v="0"/>
    <n v="4647.2"/>
    <x v="23"/>
    <x v="3"/>
    <x v="1"/>
    <x v="9"/>
    <x v="1"/>
  </r>
  <r>
    <n v="81"/>
    <n v="22"/>
    <n v="7"/>
    <n v="3"/>
    <x v="74"/>
    <n v="0"/>
    <n v="817.9"/>
    <x v="58"/>
    <x v="0"/>
    <x v="2"/>
    <x v="0"/>
    <x v="0"/>
  </r>
  <r>
    <n v="82"/>
    <n v="34"/>
    <n v="6"/>
    <n v="4"/>
    <x v="75"/>
    <n v="0"/>
    <n v="1477.26"/>
    <x v="43"/>
    <x v="1"/>
    <x v="2"/>
    <x v="4"/>
    <x v="1"/>
  </r>
  <r>
    <n v="83"/>
    <n v="28"/>
    <n v="1"/>
    <n v="2"/>
    <x v="76"/>
    <n v="0"/>
    <n v="1737.03"/>
    <x v="59"/>
    <x v="0"/>
    <x v="1"/>
    <x v="0"/>
    <x v="1"/>
  </r>
  <r>
    <n v="84"/>
    <n v="23"/>
    <n v="2"/>
    <n v="1"/>
    <x v="77"/>
    <n v="0"/>
    <n v="4224.8500000000004"/>
    <x v="25"/>
    <x v="0"/>
    <x v="0"/>
    <x v="1"/>
    <x v="1"/>
  </r>
  <r>
    <n v="85"/>
    <n v="32"/>
    <n v="19"/>
    <n v="4"/>
    <x v="78"/>
    <n v="0"/>
    <n v="2504.6799999999998"/>
    <x v="11"/>
    <x v="0"/>
    <x v="2"/>
    <x v="0"/>
    <x v="0"/>
  </r>
  <r>
    <n v="86"/>
    <n v="17"/>
    <n v="8"/>
    <n v="2"/>
    <x v="79"/>
    <n v="0"/>
    <n v="4397.7700000000004"/>
    <x v="14"/>
    <x v="0"/>
    <x v="0"/>
    <x v="9"/>
    <x v="0"/>
  </r>
  <r>
    <n v="87"/>
    <n v="11"/>
    <n v="15"/>
    <n v="1"/>
    <x v="80"/>
    <n v="0"/>
    <n v="4387.9799999999996"/>
    <x v="60"/>
    <x v="0"/>
    <x v="1"/>
    <x v="9"/>
    <x v="1"/>
  </r>
  <r>
    <n v="88"/>
    <n v="4"/>
    <n v="30"/>
    <n v="5"/>
    <x v="59"/>
    <n v="0"/>
    <n v="4525.53"/>
    <x v="56"/>
    <x v="2"/>
    <x v="2"/>
    <x v="8"/>
    <x v="1"/>
  </r>
  <r>
    <n v="89"/>
    <n v="50"/>
    <n v="9"/>
    <n v="1"/>
    <x v="81"/>
    <n v="0"/>
    <n v="281.23"/>
    <x v="33"/>
    <x v="2"/>
    <x v="2"/>
    <x v="4"/>
    <x v="0"/>
  </r>
  <r>
    <n v="90"/>
    <n v="13"/>
    <n v="23"/>
    <n v="5"/>
    <x v="82"/>
    <n v="0"/>
    <n v="3227.3"/>
    <x v="61"/>
    <x v="2"/>
    <x v="0"/>
    <x v="3"/>
    <x v="0"/>
  </r>
  <r>
    <n v="91"/>
    <n v="38"/>
    <n v="18"/>
    <n v="3"/>
    <x v="83"/>
    <n v="0"/>
    <n v="1712.28"/>
    <x v="8"/>
    <x v="2"/>
    <x v="2"/>
    <x v="11"/>
    <x v="1"/>
  </r>
  <r>
    <n v="92"/>
    <n v="39"/>
    <n v="10"/>
    <n v="4"/>
    <x v="84"/>
    <n v="0"/>
    <n v="4647.2"/>
    <x v="62"/>
    <x v="2"/>
    <x v="1"/>
    <x v="2"/>
    <x v="0"/>
  </r>
  <r>
    <n v="93"/>
    <n v="7"/>
    <n v="2"/>
    <n v="3"/>
    <x v="85"/>
    <n v="0"/>
    <n v="4224.8500000000004"/>
    <x v="19"/>
    <x v="0"/>
    <x v="0"/>
    <x v="8"/>
    <x v="0"/>
  </r>
  <r>
    <n v="94"/>
    <n v="18"/>
    <n v="21"/>
    <n v="2"/>
    <x v="86"/>
    <n v="0"/>
    <n v="1233.81"/>
    <x v="45"/>
    <x v="1"/>
    <x v="1"/>
    <x v="1"/>
    <x v="1"/>
  </r>
  <r>
    <n v="95"/>
    <n v="10"/>
    <n v="4"/>
    <n v="5"/>
    <x v="87"/>
    <n v="0"/>
    <n v="2242.37"/>
    <x v="63"/>
    <x v="1"/>
    <x v="0"/>
    <x v="4"/>
    <x v="1"/>
  </r>
  <r>
    <n v="96"/>
    <n v="5"/>
    <n v="9"/>
    <n v="1"/>
    <x v="88"/>
    <n v="0"/>
    <n v="281.23"/>
    <x v="33"/>
    <x v="3"/>
    <x v="2"/>
    <x v="4"/>
    <x v="0"/>
  </r>
  <r>
    <n v="97"/>
    <n v="24"/>
    <n v="16"/>
    <n v="1"/>
    <x v="89"/>
    <n v="0"/>
    <n v="4401.4799999999996"/>
    <x v="64"/>
    <x v="2"/>
    <x v="1"/>
    <x v="7"/>
    <x v="1"/>
  </r>
  <r>
    <n v="98"/>
    <n v="21"/>
    <n v="25"/>
    <n v="5"/>
    <x v="90"/>
    <n v="0"/>
    <n v="1725.17"/>
    <x v="65"/>
    <x v="2"/>
    <x v="0"/>
    <x v="5"/>
    <x v="0"/>
  </r>
  <r>
    <n v="99"/>
    <n v="38"/>
    <n v="30"/>
    <n v="5"/>
    <x v="91"/>
    <n v="0"/>
    <n v="4525.53"/>
    <x v="56"/>
    <x v="2"/>
    <x v="2"/>
    <x v="10"/>
    <x v="0"/>
  </r>
  <r>
    <n v="100"/>
    <n v="11"/>
    <n v="26"/>
    <n v="5"/>
    <x v="79"/>
    <n v="0"/>
    <n v="690.12"/>
    <x v="66"/>
    <x v="0"/>
    <x v="2"/>
    <x v="9"/>
    <x v="0"/>
  </r>
  <r>
    <n v="101"/>
    <n v="2"/>
    <n v="23"/>
    <n v="4"/>
    <x v="92"/>
    <n v="0"/>
    <n v="3227.3"/>
    <x v="40"/>
    <x v="2"/>
    <x v="0"/>
    <x v="1"/>
    <x v="0"/>
  </r>
  <r>
    <n v="102"/>
    <n v="25"/>
    <n v="14"/>
    <n v="3"/>
    <x v="93"/>
    <n v="0"/>
    <n v="2724.01"/>
    <x v="67"/>
    <x v="3"/>
    <x v="0"/>
    <x v="11"/>
    <x v="1"/>
  </r>
  <r>
    <n v="103"/>
    <n v="16"/>
    <n v="5"/>
    <n v="4"/>
    <x v="94"/>
    <n v="0"/>
    <n v="311.45999999999998"/>
    <x v="68"/>
    <x v="3"/>
    <x v="2"/>
    <x v="11"/>
    <x v="1"/>
  </r>
  <r>
    <n v="104"/>
    <n v="37"/>
    <n v="20"/>
    <n v="5"/>
    <x v="95"/>
    <n v="0"/>
    <n v="2598.66"/>
    <x v="69"/>
    <x v="1"/>
    <x v="1"/>
    <x v="3"/>
    <x v="0"/>
  </r>
  <r>
    <n v="105"/>
    <n v="23"/>
    <n v="29"/>
    <n v="4"/>
    <x v="96"/>
    <n v="0"/>
    <n v="4809.13"/>
    <x v="70"/>
    <x v="0"/>
    <x v="2"/>
    <x v="4"/>
    <x v="0"/>
  </r>
  <r>
    <n v="106"/>
    <n v="7"/>
    <n v="21"/>
    <n v="5"/>
    <x v="97"/>
    <n v="0"/>
    <n v="1233.81"/>
    <x v="71"/>
    <x v="0"/>
    <x v="1"/>
    <x v="9"/>
    <x v="1"/>
  </r>
  <r>
    <n v="107"/>
    <n v="38"/>
    <n v="24"/>
    <n v="3"/>
    <x v="25"/>
    <n v="0"/>
    <n v="4859.3599999999997"/>
    <x v="51"/>
    <x v="2"/>
    <x v="1"/>
    <x v="7"/>
    <x v="1"/>
  </r>
  <r>
    <n v="108"/>
    <n v="18"/>
    <n v="20"/>
    <n v="3"/>
    <x v="98"/>
    <n v="0"/>
    <n v="2598.66"/>
    <x v="13"/>
    <x v="1"/>
    <x v="1"/>
    <x v="0"/>
    <x v="1"/>
  </r>
  <r>
    <n v="109"/>
    <n v="40"/>
    <n v="13"/>
    <n v="1"/>
    <x v="99"/>
    <n v="0"/>
    <n v="956.94"/>
    <x v="30"/>
    <x v="0"/>
    <x v="0"/>
    <x v="9"/>
    <x v="0"/>
  </r>
  <r>
    <n v="110"/>
    <n v="15"/>
    <n v="2"/>
    <n v="5"/>
    <x v="100"/>
    <n v="0"/>
    <n v="4224.8500000000004"/>
    <x v="72"/>
    <x v="3"/>
    <x v="0"/>
    <x v="7"/>
    <x v="1"/>
  </r>
  <r>
    <n v="111"/>
    <n v="36"/>
    <n v="5"/>
    <n v="3"/>
    <x v="101"/>
    <n v="0"/>
    <n v="311.45999999999998"/>
    <x v="73"/>
    <x v="3"/>
    <x v="2"/>
    <x v="5"/>
    <x v="0"/>
  </r>
  <r>
    <n v="112"/>
    <n v="32"/>
    <n v="18"/>
    <n v="5"/>
    <x v="102"/>
    <n v="0"/>
    <n v="1712.28"/>
    <x v="74"/>
    <x v="0"/>
    <x v="2"/>
    <x v="0"/>
    <x v="0"/>
  </r>
  <r>
    <n v="113"/>
    <n v="37"/>
    <n v="26"/>
    <n v="3"/>
    <x v="103"/>
    <n v="0"/>
    <n v="690.12"/>
    <x v="75"/>
    <x v="1"/>
    <x v="2"/>
    <x v="1"/>
    <x v="0"/>
  </r>
  <r>
    <n v="114"/>
    <n v="36"/>
    <n v="17"/>
    <n v="2"/>
    <x v="104"/>
    <n v="0"/>
    <n v="3449.47"/>
    <x v="0"/>
    <x v="3"/>
    <x v="0"/>
    <x v="7"/>
    <x v="1"/>
  </r>
  <r>
    <n v="115"/>
    <n v="46"/>
    <n v="14"/>
    <n v="5"/>
    <x v="0"/>
    <n v="0"/>
    <n v="2724.01"/>
    <x v="76"/>
    <x v="2"/>
    <x v="0"/>
    <x v="0"/>
    <x v="0"/>
  </r>
  <r>
    <n v="116"/>
    <n v="43"/>
    <n v="19"/>
    <n v="2"/>
    <x v="105"/>
    <n v="0"/>
    <n v="2504.6799999999998"/>
    <x v="77"/>
    <x v="1"/>
    <x v="2"/>
    <x v="10"/>
    <x v="1"/>
  </r>
  <r>
    <n v="117"/>
    <n v="9"/>
    <n v="23"/>
    <n v="2"/>
    <x v="90"/>
    <n v="0"/>
    <n v="3227.3"/>
    <x v="78"/>
    <x v="1"/>
    <x v="0"/>
    <x v="5"/>
    <x v="0"/>
  </r>
  <r>
    <n v="118"/>
    <n v="25"/>
    <n v="8"/>
    <n v="5"/>
    <x v="31"/>
    <n v="0"/>
    <n v="4397.7700000000004"/>
    <x v="79"/>
    <x v="3"/>
    <x v="0"/>
    <x v="6"/>
    <x v="0"/>
  </r>
  <r>
    <n v="119"/>
    <n v="37"/>
    <n v="4"/>
    <n v="1"/>
    <x v="106"/>
    <n v="0"/>
    <n v="2242.37"/>
    <x v="80"/>
    <x v="1"/>
    <x v="0"/>
    <x v="7"/>
    <x v="0"/>
  </r>
  <r>
    <n v="120"/>
    <n v="9"/>
    <n v="16"/>
    <n v="5"/>
    <x v="107"/>
    <n v="0"/>
    <n v="4401.4799999999996"/>
    <x v="81"/>
    <x v="1"/>
    <x v="1"/>
    <x v="0"/>
    <x v="0"/>
  </r>
  <r>
    <n v="121"/>
    <n v="31"/>
    <n v="28"/>
    <n v="2"/>
    <x v="108"/>
    <n v="0"/>
    <n v="658.84"/>
    <x v="82"/>
    <x v="2"/>
    <x v="2"/>
    <x v="8"/>
    <x v="0"/>
  </r>
  <r>
    <n v="122"/>
    <n v="10"/>
    <n v="25"/>
    <n v="3"/>
    <x v="109"/>
    <n v="0"/>
    <n v="1725.17"/>
    <x v="83"/>
    <x v="1"/>
    <x v="0"/>
    <x v="11"/>
    <x v="0"/>
  </r>
  <r>
    <n v="123"/>
    <n v="43"/>
    <n v="17"/>
    <n v="2"/>
    <x v="110"/>
    <n v="0"/>
    <n v="3449.47"/>
    <x v="0"/>
    <x v="1"/>
    <x v="0"/>
    <x v="5"/>
    <x v="0"/>
  </r>
  <r>
    <n v="124"/>
    <n v="24"/>
    <n v="16"/>
    <n v="3"/>
    <x v="111"/>
    <n v="0"/>
    <n v="4401.4799999999996"/>
    <x v="1"/>
    <x v="2"/>
    <x v="1"/>
    <x v="4"/>
    <x v="1"/>
  </r>
  <r>
    <n v="125"/>
    <n v="26"/>
    <n v="28"/>
    <n v="5"/>
    <x v="112"/>
    <n v="0"/>
    <n v="658.84"/>
    <x v="22"/>
    <x v="2"/>
    <x v="2"/>
    <x v="3"/>
    <x v="0"/>
  </r>
  <r>
    <n v="126"/>
    <n v="29"/>
    <n v="28"/>
    <n v="1"/>
    <x v="113"/>
    <n v="0"/>
    <n v="658.84"/>
    <x v="84"/>
    <x v="0"/>
    <x v="2"/>
    <x v="4"/>
    <x v="0"/>
  </r>
  <r>
    <n v="127"/>
    <n v="32"/>
    <n v="2"/>
    <n v="3"/>
    <x v="101"/>
    <n v="0"/>
    <n v="4224.8500000000004"/>
    <x v="19"/>
    <x v="0"/>
    <x v="0"/>
    <x v="5"/>
    <x v="0"/>
  </r>
  <r>
    <n v="128"/>
    <n v="1"/>
    <n v="25"/>
    <n v="3"/>
    <x v="114"/>
    <n v="0"/>
    <n v="1725.17"/>
    <x v="83"/>
    <x v="2"/>
    <x v="0"/>
    <x v="2"/>
    <x v="0"/>
  </r>
  <r>
    <n v="129"/>
    <n v="22"/>
    <n v="21"/>
    <n v="1"/>
    <x v="115"/>
    <n v="0"/>
    <n v="1233.81"/>
    <x v="85"/>
    <x v="0"/>
    <x v="1"/>
    <x v="2"/>
    <x v="1"/>
  </r>
  <r>
    <n v="130"/>
    <n v="3"/>
    <n v="25"/>
    <n v="3"/>
    <x v="67"/>
    <n v="0"/>
    <n v="1725.17"/>
    <x v="83"/>
    <x v="0"/>
    <x v="0"/>
    <x v="1"/>
    <x v="0"/>
  </r>
  <r>
    <n v="131"/>
    <n v="16"/>
    <n v="13"/>
    <n v="1"/>
    <x v="116"/>
    <n v="0"/>
    <n v="956.94"/>
    <x v="30"/>
    <x v="3"/>
    <x v="0"/>
    <x v="11"/>
    <x v="1"/>
  </r>
  <r>
    <n v="132"/>
    <n v="14"/>
    <n v="28"/>
    <n v="4"/>
    <x v="117"/>
    <n v="0"/>
    <n v="658.84"/>
    <x v="86"/>
    <x v="1"/>
    <x v="2"/>
    <x v="7"/>
    <x v="0"/>
  </r>
  <r>
    <n v="133"/>
    <n v="43"/>
    <n v="7"/>
    <n v="4"/>
    <x v="118"/>
    <n v="0"/>
    <n v="817.9"/>
    <x v="34"/>
    <x v="1"/>
    <x v="2"/>
    <x v="4"/>
    <x v="0"/>
  </r>
  <r>
    <n v="134"/>
    <n v="47"/>
    <n v="21"/>
    <n v="3"/>
    <x v="119"/>
    <n v="0"/>
    <n v="1233.81"/>
    <x v="50"/>
    <x v="2"/>
    <x v="1"/>
    <x v="8"/>
    <x v="0"/>
  </r>
  <r>
    <n v="135"/>
    <n v="18"/>
    <n v="2"/>
    <n v="1"/>
    <x v="120"/>
    <n v="0"/>
    <n v="4224.8500000000004"/>
    <x v="25"/>
    <x v="1"/>
    <x v="0"/>
    <x v="2"/>
    <x v="0"/>
  </r>
  <r>
    <n v="136"/>
    <n v="5"/>
    <n v="1"/>
    <n v="2"/>
    <x v="121"/>
    <n v="0"/>
    <n v="1737.03"/>
    <x v="59"/>
    <x v="3"/>
    <x v="1"/>
    <x v="11"/>
    <x v="1"/>
  </r>
  <r>
    <n v="137"/>
    <n v="6"/>
    <n v="8"/>
    <n v="1"/>
    <x v="23"/>
    <n v="0"/>
    <n v="4397.7700000000004"/>
    <x v="87"/>
    <x v="3"/>
    <x v="0"/>
    <x v="5"/>
    <x v="1"/>
  </r>
  <r>
    <n v="138"/>
    <n v="3"/>
    <n v="18"/>
    <n v="2"/>
    <x v="122"/>
    <n v="0"/>
    <n v="1712.28"/>
    <x v="29"/>
    <x v="0"/>
    <x v="2"/>
    <x v="3"/>
    <x v="1"/>
  </r>
  <r>
    <n v="139"/>
    <n v="38"/>
    <n v="27"/>
    <n v="2"/>
    <x v="123"/>
    <n v="0"/>
    <n v="4848.51"/>
    <x v="55"/>
    <x v="2"/>
    <x v="0"/>
    <x v="0"/>
    <x v="0"/>
  </r>
  <r>
    <n v="140"/>
    <n v="28"/>
    <n v="21"/>
    <n v="2"/>
    <x v="124"/>
    <n v="0"/>
    <n v="1233.81"/>
    <x v="45"/>
    <x v="0"/>
    <x v="1"/>
    <x v="5"/>
    <x v="0"/>
  </r>
  <r>
    <n v="141"/>
    <n v="39"/>
    <n v="11"/>
    <n v="4"/>
    <x v="125"/>
    <n v="0"/>
    <n v="890.75"/>
    <x v="27"/>
    <x v="2"/>
    <x v="0"/>
    <x v="6"/>
    <x v="1"/>
  </r>
  <r>
    <n v="142"/>
    <n v="46"/>
    <n v="4"/>
    <n v="2"/>
    <x v="126"/>
    <n v="0"/>
    <n v="2242.37"/>
    <x v="88"/>
    <x v="2"/>
    <x v="0"/>
    <x v="0"/>
    <x v="0"/>
  </r>
  <r>
    <n v="143"/>
    <n v="42"/>
    <n v="29"/>
    <n v="5"/>
    <x v="127"/>
    <n v="0"/>
    <n v="4809.13"/>
    <x v="89"/>
    <x v="3"/>
    <x v="2"/>
    <x v="1"/>
    <x v="1"/>
  </r>
  <r>
    <n v="144"/>
    <n v="32"/>
    <n v="2"/>
    <n v="1"/>
    <x v="83"/>
    <n v="0"/>
    <n v="4224.8500000000004"/>
    <x v="25"/>
    <x v="0"/>
    <x v="0"/>
    <x v="11"/>
    <x v="1"/>
  </r>
  <r>
    <n v="145"/>
    <n v="28"/>
    <n v="27"/>
    <n v="1"/>
    <x v="128"/>
    <n v="0"/>
    <n v="4848.51"/>
    <x v="26"/>
    <x v="0"/>
    <x v="0"/>
    <x v="4"/>
    <x v="0"/>
  </r>
  <r>
    <n v="146"/>
    <n v="22"/>
    <n v="27"/>
    <n v="1"/>
    <x v="129"/>
    <n v="0"/>
    <n v="4848.51"/>
    <x v="26"/>
    <x v="0"/>
    <x v="0"/>
    <x v="10"/>
    <x v="1"/>
  </r>
  <r>
    <n v="147"/>
    <n v="34"/>
    <n v="7"/>
    <n v="4"/>
    <x v="130"/>
    <n v="0"/>
    <n v="817.9"/>
    <x v="34"/>
    <x v="1"/>
    <x v="2"/>
    <x v="4"/>
    <x v="1"/>
  </r>
  <r>
    <n v="148"/>
    <n v="16"/>
    <n v="10"/>
    <n v="5"/>
    <x v="131"/>
    <n v="0"/>
    <n v="4647.2"/>
    <x v="23"/>
    <x v="3"/>
    <x v="1"/>
    <x v="3"/>
    <x v="1"/>
  </r>
  <r>
    <n v="149"/>
    <n v="22"/>
    <n v="25"/>
    <n v="4"/>
    <x v="132"/>
    <n v="0"/>
    <n v="1725.17"/>
    <x v="90"/>
    <x v="0"/>
    <x v="0"/>
    <x v="6"/>
    <x v="1"/>
  </r>
  <r>
    <n v="150"/>
    <n v="50"/>
    <n v="30"/>
    <n v="2"/>
    <x v="133"/>
    <n v="0"/>
    <n v="4525.53"/>
    <x v="91"/>
    <x v="2"/>
    <x v="2"/>
    <x v="1"/>
    <x v="1"/>
  </r>
  <r>
    <n v="151"/>
    <n v="32"/>
    <n v="29"/>
    <n v="5"/>
    <x v="19"/>
    <n v="0"/>
    <n v="4809.13"/>
    <x v="89"/>
    <x v="0"/>
    <x v="2"/>
    <x v="5"/>
    <x v="1"/>
  </r>
  <r>
    <n v="152"/>
    <n v="28"/>
    <n v="23"/>
    <n v="5"/>
    <x v="134"/>
    <n v="0"/>
    <n v="3227.3"/>
    <x v="61"/>
    <x v="0"/>
    <x v="0"/>
    <x v="10"/>
    <x v="0"/>
  </r>
  <r>
    <n v="153"/>
    <n v="28"/>
    <n v="12"/>
    <n v="4"/>
    <x v="135"/>
    <n v="0"/>
    <n v="1035.17"/>
    <x v="6"/>
    <x v="0"/>
    <x v="2"/>
    <x v="7"/>
    <x v="0"/>
  </r>
  <r>
    <n v="154"/>
    <n v="26"/>
    <n v="23"/>
    <n v="4"/>
    <x v="112"/>
    <n v="0"/>
    <n v="3227.3"/>
    <x v="40"/>
    <x v="2"/>
    <x v="0"/>
    <x v="3"/>
    <x v="0"/>
  </r>
  <r>
    <n v="155"/>
    <n v="42"/>
    <n v="5"/>
    <n v="5"/>
    <x v="94"/>
    <n v="0"/>
    <n v="311.45999999999998"/>
    <x v="92"/>
    <x v="3"/>
    <x v="2"/>
    <x v="11"/>
    <x v="1"/>
  </r>
  <r>
    <n v="156"/>
    <n v="2"/>
    <n v="17"/>
    <n v="1"/>
    <x v="131"/>
    <n v="0"/>
    <n v="3449.47"/>
    <x v="10"/>
    <x v="2"/>
    <x v="0"/>
    <x v="3"/>
    <x v="1"/>
  </r>
  <r>
    <n v="157"/>
    <n v="19"/>
    <n v="1"/>
    <n v="5"/>
    <x v="136"/>
    <n v="0"/>
    <n v="1737.03"/>
    <x v="93"/>
    <x v="3"/>
    <x v="1"/>
    <x v="2"/>
    <x v="1"/>
  </r>
  <r>
    <n v="158"/>
    <n v="15"/>
    <n v="30"/>
    <n v="1"/>
    <x v="137"/>
    <n v="0"/>
    <n v="4525.53"/>
    <x v="94"/>
    <x v="3"/>
    <x v="2"/>
    <x v="9"/>
    <x v="1"/>
  </r>
  <r>
    <n v="159"/>
    <n v="19"/>
    <n v="8"/>
    <n v="1"/>
    <x v="114"/>
    <n v="0"/>
    <n v="4397.7700000000004"/>
    <x v="87"/>
    <x v="3"/>
    <x v="0"/>
    <x v="2"/>
    <x v="0"/>
  </r>
  <r>
    <n v="160"/>
    <n v="20"/>
    <n v="11"/>
    <n v="2"/>
    <x v="138"/>
    <n v="0"/>
    <n v="890.75"/>
    <x v="95"/>
    <x v="0"/>
    <x v="0"/>
    <x v="6"/>
    <x v="1"/>
  </r>
  <r>
    <n v="161"/>
    <n v="24"/>
    <n v="24"/>
    <n v="5"/>
    <x v="53"/>
    <n v="0"/>
    <n v="4859.3599999999997"/>
    <x v="96"/>
    <x v="2"/>
    <x v="1"/>
    <x v="10"/>
    <x v="1"/>
  </r>
  <r>
    <n v="162"/>
    <n v="3"/>
    <n v="25"/>
    <n v="4"/>
    <x v="139"/>
    <n v="0"/>
    <n v="1725.17"/>
    <x v="90"/>
    <x v="0"/>
    <x v="0"/>
    <x v="10"/>
    <x v="0"/>
  </r>
  <r>
    <n v="163"/>
    <n v="18"/>
    <n v="18"/>
    <n v="1"/>
    <x v="15"/>
    <n v="0"/>
    <n v="1712.28"/>
    <x v="5"/>
    <x v="1"/>
    <x v="2"/>
    <x v="10"/>
    <x v="1"/>
  </r>
  <r>
    <n v="164"/>
    <n v="19"/>
    <n v="2"/>
    <n v="3"/>
    <x v="140"/>
    <n v="0"/>
    <n v="4224.8500000000004"/>
    <x v="19"/>
    <x v="3"/>
    <x v="0"/>
    <x v="4"/>
    <x v="0"/>
  </r>
  <r>
    <n v="165"/>
    <n v="13"/>
    <n v="27"/>
    <n v="2"/>
    <x v="141"/>
    <n v="0"/>
    <n v="4848.51"/>
    <x v="55"/>
    <x v="2"/>
    <x v="0"/>
    <x v="4"/>
    <x v="0"/>
  </r>
  <r>
    <n v="166"/>
    <n v="19"/>
    <n v="18"/>
    <n v="5"/>
    <x v="142"/>
    <n v="0"/>
    <n v="1712.28"/>
    <x v="74"/>
    <x v="3"/>
    <x v="2"/>
    <x v="0"/>
    <x v="0"/>
  </r>
  <r>
    <n v="167"/>
    <n v="2"/>
    <n v="15"/>
    <n v="3"/>
    <x v="143"/>
    <n v="0"/>
    <n v="4387.9799999999996"/>
    <x v="12"/>
    <x v="2"/>
    <x v="1"/>
    <x v="0"/>
    <x v="1"/>
  </r>
  <r>
    <n v="168"/>
    <n v="50"/>
    <n v="19"/>
    <n v="2"/>
    <x v="144"/>
    <n v="0"/>
    <n v="2504.6799999999998"/>
    <x v="77"/>
    <x v="2"/>
    <x v="2"/>
    <x v="2"/>
    <x v="1"/>
  </r>
  <r>
    <n v="169"/>
    <n v="38"/>
    <n v="14"/>
    <n v="4"/>
    <x v="145"/>
    <n v="0"/>
    <n v="2724.01"/>
    <x v="97"/>
    <x v="2"/>
    <x v="0"/>
    <x v="3"/>
    <x v="1"/>
  </r>
  <r>
    <n v="170"/>
    <n v="45"/>
    <n v="26"/>
    <n v="5"/>
    <x v="146"/>
    <n v="0"/>
    <n v="690.12"/>
    <x v="66"/>
    <x v="3"/>
    <x v="2"/>
    <x v="5"/>
    <x v="1"/>
  </r>
  <r>
    <n v="171"/>
    <n v="5"/>
    <n v="18"/>
    <n v="2"/>
    <x v="123"/>
    <n v="0"/>
    <n v="1712.28"/>
    <x v="29"/>
    <x v="3"/>
    <x v="2"/>
    <x v="0"/>
    <x v="0"/>
  </r>
  <r>
    <n v="172"/>
    <n v="17"/>
    <n v="3"/>
    <n v="1"/>
    <x v="126"/>
    <n v="0"/>
    <n v="3935.54"/>
    <x v="98"/>
    <x v="0"/>
    <x v="1"/>
    <x v="0"/>
    <x v="0"/>
  </r>
  <r>
    <n v="173"/>
    <n v="39"/>
    <n v="29"/>
    <n v="4"/>
    <x v="147"/>
    <n v="0"/>
    <n v="4809.13"/>
    <x v="70"/>
    <x v="2"/>
    <x v="2"/>
    <x v="0"/>
    <x v="1"/>
  </r>
  <r>
    <n v="174"/>
    <n v="45"/>
    <n v="10"/>
    <n v="2"/>
    <x v="107"/>
    <n v="0"/>
    <n v="4647.2"/>
    <x v="99"/>
    <x v="3"/>
    <x v="1"/>
    <x v="0"/>
    <x v="0"/>
  </r>
  <r>
    <n v="175"/>
    <n v="50"/>
    <n v="7"/>
    <n v="4"/>
    <x v="148"/>
    <n v="0"/>
    <n v="817.9"/>
    <x v="34"/>
    <x v="2"/>
    <x v="2"/>
    <x v="5"/>
    <x v="1"/>
  </r>
  <r>
    <n v="176"/>
    <n v="34"/>
    <n v="21"/>
    <n v="2"/>
    <x v="149"/>
    <n v="0"/>
    <n v="1233.81"/>
    <x v="45"/>
    <x v="1"/>
    <x v="1"/>
    <x v="7"/>
    <x v="0"/>
  </r>
  <r>
    <n v="177"/>
    <n v="39"/>
    <n v="24"/>
    <n v="1"/>
    <x v="150"/>
    <n v="0"/>
    <n v="4859.3599999999997"/>
    <x v="47"/>
    <x v="2"/>
    <x v="1"/>
    <x v="3"/>
    <x v="0"/>
  </r>
  <r>
    <n v="178"/>
    <n v="49"/>
    <n v="9"/>
    <n v="3"/>
    <x v="151"/>
    <n v="0"/>
    <n v="281.23"/>
    <x v="100"/>
    <x v="0"/>
    <x v="2"/>
    <x v="1"/>
    <x v="0"/>
  </r>
  <r>
    <n v="179"/>
    <n v="25"/>
    <n v="5"/>
    <n v="5"/>
    <x v="152"/>
    <n v="0"/>
    <n v="311.45999999999998"/>
    <x v="92"/>
    <x v="3"/>
    <x v="2"/>
    <x v="0"/>
    <x v="0"/>
  </r>
  <r>
    <n v="180"/>
    <n v="16"/>
    <n v="7"/>
    <n v="1"/>
    <x v="153"/>
    <n v="0"/>
    <n v="817.9"/>
    <x v="9"/>
    <x v="3"/>
    <x v="2"/>
    <x v="3"/>
    <x v="0"/>
  </r>
  <r>
    <n v="181"/>
    <n v="8"/>
    <n v="6"/>
    <n v="2"/>
    <x v="154"/>
    <n v="0"/>
    <n v="1477.26"/>
    <x v="101"/>
    <x v="1"/>
    <x v="2"/>
    <x v="9"/>
    <x v="1"/>
  </r>
  <r>
    <n v="182"/>
    <n v="42"/>
    <n v="22"/>
    <n v="3"/>
    <x v="155"/>
    <n v="0"/>
    <n v="860.5"/>
    <x v="102"/>
    <x v="3"/>
    <x v="2"/>
    <x v="10"/>
    <x v="1"/>
  </r>
  <r>
    <n v="183"/>
    <n v="27"/>
    <n v="18"/>
    <n v="5"/>
    <x v="156"/>
    <n v="0"/>
    <n v="1712.28"/>
    <x v="74"/>
    <x v="1"/>
    <x v="2"/>
    <x v="10"/>
    <x v="0"/>
  </r>
  <r>
    <n v="184"/>
    <n v="2"/>
    <n v="22"/>
    <n v="4"/>
    <x v="157"/>
    <n v="0"/>
    <n v="860.5"/>
    <x v="103"/>
    <x v="2"/>
    <x v="2"/>
    <x v="5"/>
    <x v="1"/>
  </r>
  <r>
    <n v="185"/>
    <n v="3"/>
    <n v="13"/>
    <n v="2"/>
    <x v="158"/>
    <n v="0"/>
    <n v="956.94"/>
    <x v="104"/>
    <x v="0"/>
    <x v="0"/>
    <x v="11"/>
    <x v="0"/>
  </r>
  <r>
    <n v="186"/>
    <n v="15"/>
    <n v="8"/>
    <n v="2"/>
    <x v="159"/>
    <n v="0"/>
    <n v="4397.7700000000004"/>
    <x v="14"/>
    <x v="3"/>
    <x v="0"/>
    <x v="3"/>
    <x v="1"/>
  </r>
  <r>
    <n v="187"/>
    <n v="30"/>
    <n v="2"/>
    <n v="4"/>
    <x v="160"/>
    <n v="0"/>
    <n v="4224.8500000000004"/>
    <x v="44"/>
    <x v="2"/>
    <x v="0"/>
    <x v="7"/>
    <x v="1"/>
  </r>
  <r>
    <n v="188"/>
    <n v="28"/>
    <n v="7"/>
    <n v="2"/>
    <x v="161"/>
    <n v="0"/>
    <n v="817.9"/>
    <x v="17"/>
    <x v="0"/>
    <x v="2"/>
    <x v="11"/>
    <x v="0"/>
  </r>
  <r>
    <n v="189"/>
    <n v="7"/>
    <n v="14"/>
    <n v="3"/>
    <x v="162"/>
    <n v="0"/>
    <n v="2724.01"/>
    <x v="67"/>
    <x v="0"/>
    <x v="0"/>
    <x v="11"/>
    <x v="0"/>
  </r>
  <r>
    <n v="190"/>
    <n v="13"/>
    <n v="9"/>
    <n v="5"/>
    <x v="163"/>
    <n v="0"/>
    <n v="281.23"/>
    <x v="31"/>
    <x v="2"/>
    <x v="2"/>
    <x v="8"/>
    <x v="1"/>
  </r>
  <r>
    <n v="191"/>
    <n v="24"/>
    <n v="25"/>
    <n v="1"/>
    <x v="164"/>
    <n v="0"/>
    <n v="1725.17"/>
    <x v="105"/>
    <x v="2"/>
    <x v="0"/>
    <x v="5"/>
    <x v="0"/>
  </r>
  <r>
    <n v="192"/>
    <n v="8"/>
    <n v="10"/>
    <n v="3"/>
    <x v="115"/>
    <n v="0"/>
    <n v="4647.2"/>
    <x v="106"/>
    <x v="1"/>
    <x v="1"/>
    <x v="2"/>
    <x v="1"/>
  </r>
  <r>
    <n v="193"/>
    <n v="23"/>
    <n v="3"/>
    <n v="2"/>
    <x v="17"/>
    <n v="0"/>
    <n v="3935.54"/>
    <x v="107"/>
    <x v="0"/>
    <x v="1"/>
    <x v="10"/>
    <x v="0"/>
  </r>
  <r>
    <n v="194"/>
    <n v="4"/>
    <n v="3"/>
    <n v="2"/>
    <x v="5"/>
    <n v="0"/>
    <n v="3935.54"/>
    <x v="107"/>
    <x v="2"/>
    <x v="1"/>
    <x v="4"/>
    <x v="1"/>
  </r>
  <r>
    <n v="195"/>
    <n v="40"/>
    <n v="25"/>
    <n v="5"/>
    <x v="129"/>
    <n v="0"/>
    <n v="1725.17"/>
    <x v="65"/>
    <x v="0"/>
    <x v="0"/>
    <x v="10"/>
    <x v="1"/>
  </r>
  <r>
    <n v="196"/>
    <n v="50"/>
    <n v="23"/>
    <n v="5"/>
    <x v="165"/>
    <n v="0"/>
    <n v="3227.3"/>
    <x v="61"/>
    <x v="2"/>
    <x v="0"/>
    <x v="7"/>
    <x v="1"/>
  </r>
  <r>
    <n v="197"/>
    <n v="40"/>
    <n v="13"/>
    <n v="5"/>
    <x v="166"/>
    <n v="0"/>
    <n v="956.94"/>
    <x v="35"/>
    <x v="0"/>
    <x v="0"/>
    <x v="10"/>
    <x v="1"/>
  </r>
  <r>
    <n v="198"/>
    <n v="5"/>
    <n v="7"/>
    <n v="1"/>
    <x v="167"/>
    <n v="0"/>
    <n v="817.9"/>
    <x v="9"/>
    <x v="3"/>
    <x v="2"/>
    <x v="8"/>
    <x v="0"/>
  </r>
  <r>
    <n v="199"/>
    <n v="11"/>
    <n v="22"/>
    <n v="1"/>
    <x v="168"/>
    <n v="0"/>
    <n v="860.5"/>
    <x v="24"/>
    <x v="0"/>
    <x v="2"/>
    <x v="6"/>
    <x v="0"/>
  </r>
  <r>
    <n v="200"/>
    <n v="6"/>
    <n v="6"/>
    <n v="1"/>
    <x v="169"/>
    <n v="0"/>
    <n v="1477.26"/>
    <x v="42"/>
    <x v="3"/>
    <x v="2"/>
    <x v="8"/>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1"/>
    <x v="0"/>
    <s v="Accessories"/>
    <n v="1737.03"/>
  </r>
  <r>
    <n v="2"/>
    <x v="1"/>
    <s v="Home Appliances"/>
    <n v="4224.8500000000004"/>
  </r>
  <r>
    <n v="3"/>
    <x v="2"/>
    <s v="Accessories"/>
    <n v="3935.54"/>
  </r>
  <r>
    <n v="4"/>
    <x v="3"/>
    <s v="Home Appliances"/>
    <n v="2242.37"/>
  </r>
  <r>
    <n v="5"/>
    <x v="4"/>
    <s v="Electronics"/>
    <n v="311.45999999999998"/>
  </r>
  <r>
    <n v="6"/>
    <x v="5"/>
    <s v="Electronics"/>
    <n v="1477.26"/>
  </r>
  <r>
    <n v="7"/>
    <x v="6"/>
    <s v="Electronics"/>
    <n v="817.9"/>
  </r>
  <r>
    <n v="8"/>
    <x v="7"/>
    <s v="Home Appliances"/>
    <n v="4397.7700000000004"/>
  </r>
  <r>
    <n v="9"/>
    <x v="8"/>
    <s v="Electronics"/>
    <n v="281.23"/>
  </r>
  <r>
    <n v="10"/>
    <x v="9"/>
    <s v="Accessories"/>
    <n v="4647.2"/>
  </r>
  <r>
    <n v="11"/>
    <x v="10"/>
    <s v="Home Appliances"/>
    <n v="890.75"/>
  </r>
  <r>
    <n v="12"/>
    <x v="11"/>
    <s v="Electronics"/>
    <n v="1035.17"/>
  </r>
  <r>
    <n v="13"/>
    <x v="12"/>
    <s v="Home Appliances"/>
    <n v="956.94"/>
  </r>
  <r>
    <n v="14"/>
    <x v="13"/>
    <s v="Home Appliances"/>
    <n v="2724.01"/>
  </r>
  <r>
    <n v="15"/>
    <x v="14"/>
    <s v="Accessories"/>
    <n v="4387.9799999999996"/>
  </r>
  <r>
    <n v="16"/>
    <x v="15"/>
    <s v="Accessories"/>
    <n v="4401.4799999999996"/>
  </r>
  <r>
    <n v="17"/>
    <x v="16"/>
    <s v="Home Appliances"/>
    <n v="3449.47"/>
  </r>
  <r>
    <n v="18"/>
    <x v="17"/>
    <s v="Electronics"/>
    <n v="1712.28"/>
  </r>
  <r>
    <n v="19"/>
    <x v="18"/>
    <s v="Electronics"/>
    <n v="2504.6799999999998"/>
  </r>
  <r>
    <n v="20"/>
    <x v="19"/>
    <s v="Accessories"/>
    <n v="2598.66"/>
  </r>
  <r>
    <n v="21"/>
    <x v="20"/>
    <s v="Accessories"/>
    <n v="1233.81"/>
  </r>
  <r>
    <n v="22"/>
    <x v="21"/>
    <s v="Electronics"/>
    <n v="860.5"/>
  </r>
  <r>
    <n v="23"/>
    <x v="22"/>
    <s v="Home Appliances"/>
    <n v="3227.3"/>
  </r>
  <r>
    <n v="24"/>
    <x v="23"/>
    <s v="Accessories"/>
    <n v="4859.3599999999997"/>
  </r>
  <r>
    <n v="25"/>
    <x v="24"/>
    <s v="Home Appliances"/>
    <n v="1725.17"/>
  </r>
  <r>
    <n v="26"/>
    <x v="25"/>
    <s v="Electronics"/>
    <n v="690.12"/>
  </r>
  <r>
    <n v="27"/>
    <x v="26"/>
    <s v="Home Appliances"/>
    <n v="4848.51"/>
  </r>
  <r>
    <n v="28"/>
    <x v="27"/>
    <s v="Electronics"/>
    <n v="658.84"/>
  </r>
  <r>
    <n v="29"/>
    <x v="28"/>
    <s v="Electronics"/>
    <n v="4809.13"/>
  </r>
  <r>
    <n v="30"/>
    <x v="29"/>
    <s v="Electronics"/>
    <n v="4525.5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n v="1"/>
    <x v="0"/>
    <s v="Accessories"/>
    <n v="1737.03"/>
  </r>
  <r>
    <n v="2"/>
    <x v="1"/>
    <s v="Home Appliances"/>
    <n v="4224.8500000000004"/>
  </r>
  <r>
    <n v="3"/>
    <x v="2"/>
    <s v="Accessories"/>
    <n v="3935.54"/>
  </r>
  <r>
    <n v="4"/>
    <x v="3"/>
    <s v="Home Appliances"/>
    <n v="2242.37"/>
  </r>
  <r>
    <n v="5"/>
    <x v="4"/>
    <s v="Electronics"/>
    <n v="311.45999999999998"/>
  </r>
  <r>
    <n v="6"/>
    <x v="5"/>
    <s v="Electronics"/>
    <n v="1477.26"/>
  </r>
  <r>
    <n v="7"/>
    <x v="6"/>
    <s v="Electronics"/>
    <n v="817.9"/>
  </r>
  <r>
    <n v="8"/>
    <x v="7"/>
    <s v="Home Appliances"/>
    <n v="4397.7700000000004"/>
  </r>
  <r>
    <n v="9"/>
    <x v="8"/>
    <s v="Electronics"/>
    <n v="281.23"/>
  </r>
  <r>
    <n v="10"/>
    <x v="9"/>
    <s v="Accessories"/>
    <n v="4647.2"/>
  </r>
  <r>
    <n v="11"/>
    <x v="10"/>
    <s v="Home Appliances"/>
    <n v="890.75"/>
  </r>
  <r>
    <n v="12"/>
    <x v="11"/>
    <s v="Electronics"/>
    <n v="1035.17"/>
  </r>
  <r>
    <n v="13"/>
    <x v="12"/>
    <s v="Home Appliances"/>
    <n v="956.94"/>
  </r>
  <r>
    <n v="14"/>
    <x v="13"/>
    <s v="Home Appliances"/>
    <n v="2724.01"/>
  </r>
  <r>
    <n v="15"/>
    <x v="14"/>
    <s v="Accessories"/>
    <n v="4387.9799999999996"/>
  </r>
  <r>
    <n v="16"/>
    <x v="15"/>
    <s v="Accessories"/>
    <n v="4401.4799999999996"/>
  </r>
  <r>
    <n v="17"/>
    <x v="16"/>
    <s v="Home Appliances"/>
    <n v="3449.47"/>
  </r>
  <r>
    <n v="18"/>
    <x v="17"/>
    <s v="Electronics"/>
    <n v="1712.28"/>
  </r>
  <r>
    <n v="19"/>
    <x v="18"/>
    <s v="Electronics"/>
    <n v="2504.6799999999998"/>
  </r>
  <r>
    <n v="20"/>
    <x v="19"/>
    <s v="Accessories"/>
    <n v="2598.66"/>
  </r>
  <r>
    <n v="21"/>
    <x v="20"/>
    <s v="Accessories"/>
    <n v="1233.81"/>
  </r>
  <r>
    <n v="22"/>
    <x v="21"/>
    <s v="Electronics"/>
    <n v="860.5"/>
  </r>
  <r>
    <n v="23"/>
    <x v="22"/>
    <s v="Home Appliances"/>
    <n v="3227.3"/>
  </r>
  <r>
    <n v="24"/>
    <x v="23"/>
    <s v="Accessories"/>
    <n v="4859.3599999999997"/>
  </r>
  <r>
    <n v="25"/>
    <x v="24"/>
    <s v="Home Appliances"/>
    <n v="1725.17"/>
  </r>
  <r>
    <n v="26"/>
    <x v="25"/>
    <s v="Electronics"/>
    <n v="690.12"/>
  </r>
  <r>
    <n v="27"/>
    <x v="26"/>
    <s v="Home Appliances"/>
    <n v="4848.51"/>
  </r>
  <r>
    <n v="28"/>
    <x v="27"/>
    <s v="Electronics"/>
    <n v="658.84"/>
  </r>
  <r>
    <n v="29"/>
    <x v="28"/>
    <s v="Electronics"/>
    <n v="4809.13"/>
  </r>
  <r>
    <n v="30"/>
    <x v="29"/>
    <s v="Electronics"/>
    <n v="4525.53"/>
  </r>
  <r>
    <m/>
    <x v="30"/>
    <m/>
    <m/>
  </r>
  <r>
    <m/>
    <x v="3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A36756-DA78-4CBC-BF31-6C3F146951B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C3" firstHeaderRow="1" firstDataRow="1" firstDataCol="0"/>
  <pivotFields count="8">
    <pivotField showAll="0"/>
    <pivotField showAll="0"/>
    <pivotField showAll="0"/>
    <pivotField showAll="0"/>
    <pivotField showAll="0"/>
    <pivotField showAll="0"/>
    <pivotField showAll="0"/>
    <pivotField dataField="1" showAll="0"/>
  </pivotFields>
  <rowItems count="1">
    <i/>
  </rowItems>
  <colItems count="1">
    <i/>
  </colItems>
  <dataFields count="1">
    <dataField name="REVENUE" fld="7" baseField="0" baseItem="0" numFmtId="164"/>
  </dataFields>
  <formats count="9">
    <format dxfId="16">
      <pivotArea type="all" dataOnly="0" outline="0" fieldPosition="0"/>
    </format>
    <format dxfId="15">
      <pivotArea outline="0" collapsedLevelsAreSubtotals="1" fieldPosition="0"/>
    </format>
    <format dxfId="14">
      <pivotArea dataOnly="0" labelOnly="1" outline="0" axis="axisValues" fieldPosition="0"/>
    </format>
    <format dxfId="13">
      <pivotArea outline="0" fieldPosition="0">
        <references count="1">
          <reference field="4294967294" count="1">
            <x v="0"/>
          </reference>
        </references>
      </pivotArea>
    </format>
    <format dxfId="12">
      <pivotArea outline="0" collapsedLevelsAreSubtotals="1" fieldPosition="0"/>
    </format>
    <format dxfId="11">
      <pivotArea dataOnly="0" labelOnly="1" outline="0" axis="axisValues" fieldPosition="0"/>
    </format>
    <format dxfId="10">
      <pivotArea outline="0" collapsedLevelsAreSubtotals="1" fieldPosition="0"/>
    </format>
    <format dxfId="9">
      <pivotArea dataOnly="0" labelOnly="1" outline="0" axis="axisValues" fieldPosition="0"/>
    </format>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5BC61C5-5709-4144-9B87-171D01FB5687}"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D79:E92" firstHeaderRow="1" firstDataRow="1" firstDataCol="1"/>
  <pivotFields count="12">
    <pivotField showAll="0"/>
    <pivotField showAll="0"/>
    <pivotField showAll="0"/>
    <pivotField showAll="0"/>
    <pivotField showAll="0"/>
    <pivotField showAll="0"/>
    <pivotField showAll="0"/>
    <pivotField dataField="1" showAll="0"/>
    <pivotField showAll="0">
      <items count="5">
        <item x="1"/>
        <item x="3"/>
        <item x="2"/>
        <item x="0"/>
        <item t="default"/>
      </items>
    </pivotField>
    <pivotField showAll="0">
      <items count="4">
        <item x="1"/>
        <item x="2"/>
        <item x="0"/>
        <item t="default"/>
      </items>
    </pivotField>
    <pivotField axis="axisRow" showAll="0">
      <items count="13">
        <item x="1"/>
        <item x="8"/>
        <item x="6"/>
        <item x="2"/>
        <item x="7"/>
        <item x="4"/>
        <item x="10"/>
        <item x="3"/>
        <item x="5"/>
        <item x="9"/>
        <item x="0"/>
        <item x="11"/>
        <item t="default"/>
      </items>
    </pivotField>
    <pivotField showAll="0">
      <items count="3">
        <item x="0"/>
        <item h="1" x="1"/>
        <item t="default"/>
      </items>
    </pivotField>
  </pivotFields>
  <rowFields count="1">
    <field x="10"/>
  </rowFields>
  <rowItems count="13">
    <i>
      <x/>
    </i>
    <i>
      <x v="1"/>
    </i>
    <i>
      <x v="2"/>
    </i>
    <i>
      <x v="3"/>
    </i>
    <i>
      <x v="4"/>
    </i>
    <i>
      <x v="5"/>
    </i>
    <i>
      <x v="6"/>
    </i>
    <i>
      <x v="7"/>
    </i>
    <i>
      <x v="8"/>
    </i>
    <i>
      <x v="9"/>
    </i>
    <i>
      <x v="10"/>
    </i>
    <i>
      <x v="11"/>
    </i>
    <i t="grand">
      <x/>
    </i>
  </rowItems>
  <colItems count="1">
    <i/>
  </colItems>
  <dataFields count="1">
    <dataField name="Sum of Total_product_value" fld="7" baseField="0" baseItem="0"/>
  </dataFields>
  <chartFormats count="3">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4E8F3FB-E38B-45D3-8237-BE5F71849D70}"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C2" firstHeaderRow="1" firstDataRow="1" firstDataCol="0"/>
  <pivotFields count="5">
    <pivotField dataField="1" showAll="0"/>
    <pivotField showAll="0"/>
    <pivotField showAll="0"/>
    <pivotField showAll="0"/>
    <pivotField showAll="0"/>
  </pivotFields>
  <rowItems count="1">
    <i/>
  </rowItems>
  <colItems count="1">
    <i/>
  </colItems>
  <dataFields count="1">
    <dataField name="Count of customer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F42913D-4388-431D-93A0-C90AE1DA2B2F}"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F2" firstHeaderRow="1" firstDataRow="1" firstDataCol="0"/>
  <pivotFields count="4">
    <pivotField dataField="1" showAll="0"/>
    <pivotField showAll="0"/>
    <pivotField showAll="0"/>
    <pivotField showAll="0"/>
  </pivotFields>
  <rowItems count="1">
    <i/>
  </rowItems>
  <colItems count="1">
    <i/>
  </colItems>
  <dataFields count="1">
    <dataField name="Total Products" fld="0" subtotal="count" baseField="0" baseItem="0"/>
  </dataFields>
  <formats count="3">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1495590-980C-47D8-8E4D-8B00628FA93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8">
    <pivotField showAll="0"/>
    <pivotField showAll="0"/>
    <pivotField showAll="0"/>
    <pivotField showAll="0"/>
    <pivotField showAll="0"/>
    <pivotField showAll="0"/>
    <pivotField showAll="0"/>
    <pivotField dataField="1" showAll="0"/>
  </pivotFields>
  <rowItems count="1">
    <i/>
  </rowItems>
  <colItems count="1">
    <i/>
  </colItems>
  <dataFields count="1">
    <dataField name="Revenu" fld="7" baseField="0" baseItem="0" numFmtId="164"/>
  </dataFields>
  <formats count="5">
    <format dxfId="7">
      <pivotArea type="all" dataOnly="0" outline="0" fieldPosition="0"/>
    </format>
    <format dxfId="6">
      <pivotArea outline="0" collapsedLevelsAreSubtotals="1" fieldPosition="0"/>
    </format>
    <format dxfId="5">
      <pivotArea dataOnly="0" labelOnly="1" outline="0" axis="axisValues" fieldPosition="0"/>
    </format>
    <format dxfId="4">
      <pivotArea outline="0" fieldPosition="0">
        <references count="1">
          <reference field="4294967294" count="1">
            <x v="0"/>
          </reference>
        </references>
      </pivotArea>
    </format>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D4B968-706E-4641-B0CD-00C04A8E9E14}"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82:E214" firstHeaderRow="1" firstDataRow="1" firstDataCol="1"/>
  <pivotFields count="4">
    <pivotField showAll="0"/>
    <pivotField axis="axisRow" showAll="0">
      <items count="32">
        <item x="0"/>
        <item x="9"/>
        <item x="10"/>
        <item x="11"/>
        <item x="12"/>
        <item x="13"/>
        <item x="14"/>
        <item x="15"/>
        <item x="16"/>
        <item x="17"/>
        <item x="18"/>
        <item x="1"/>
        <item x="19"/>
        <item x="20"/>
        <item x="21"/>
        <item x="22"/>
        <item x="23"/>
        <item x="24"/>
        <item x="25"/>
        <item x="26"/>
        <item x="27"/>
        <item x="28"/>
        <item x="2"/>
        <item x="29"/>
        <item x="3"/>
        <item x="4"/>
        <item x="5"/>
        <item x="6"/>
        <item x="7"/>
        <item x="8"/>
        <item x="30"/>
        <item t="default"/>
      </items>
    </pivotField>
    <pivotField showAll="0"/>
    <pivotField dataField="1" showAl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price" fld="3"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C1CD81-3170-4D35-936D-394146B8423B}"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C44:CM46" firstHeaderRow="1" firstDataRow="2" firstDataCol="1"/>
  <pivotFields count="12">
    <pivotField showAll="0"/>
    <pivotField showAll="0"/>
    <pivotField showAll="0"/>
    <pivotField showAll="0"/>
    <pivotField axis="axisCol" showAll="0">
      <items count="1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showAll="0"/>
    <pivotField showAll="0"/>
    <pivotField dataField="1" showAll="0"/>
    <pivotField showAll="0">
      <items count="5">
        <item x="1"/>
        <item x="3"/>
        <item x="2"/>
        <item x="0"/>
        <item t="default"/>
      </items>
    </pivotField>
    <pivotField showAll="0">
      <items count="4">
        <item x="1"/>
        <item x="2"/>
        <item x="0"/>
        <item t="default"/>
      </items>
    </pivotField>
    <pivotField showAll="0"/>
    <pivotField showAll="0">
      <items count="3">
        <item x="0"/>
        <item h="1" x="1"/>
        <item t="default"/>
      </items>
    </pivotField>
  </pivotFields>
  <rowItems count="1">
    <i/>
  </rowItems>
  <colFields count="1">
    <field x="4"/>
  </colFields>
  <colItems count="88">
    <i>
      <x/>
    </i>
    <i>
      <x v="1"/>
    </i>
    <i>
      <x v="4"/>
    </i>
    <i>
      <x v="9"/>
    </i>
    <i>
      <x v="10"/>
    </i>
    <i>
      <x v="14"/>
    </i>
    <i>
      <x v="16"/>
    </i>
    <i>
      <x v="17"/>
    </i>
    <i>
      <x v="18"/>
    </i>
    <i>
      <x v="21"/>
    </i>
    <i>
      <x v="31"/>
    </i>
    <i>
      <x v="32"/>
    </i>
    <i>
      <x v="34"/>
    </i>
    <i>
      <x v="37"/>
    </i>
    <i>
      <x v="38"/>
    </i>
    <i>
      <x v="40"/>
    </i>
    <i>
      <x v="41"/>
    </i>
    <i>
      <x v="42"/>
    </i>
    <i>
      <x v="43"/>
    </i>
    <i>
      <x v="44"/>
    </i>
    <i>
      <x v="45"/>
    </i>
    <i>
      <x v="46"/>
    </i>
    <i>
      <x v="47"/>
    </i>
    <i>
      <x v="48"/>
    </i>
    <i>
      <x v="49"/>
    </i>
    <i>
      <x v="54"/>
    </i>
    <i>
      <x v="55"/>
    </i>
    <i>
      <x v="56"/>
    </i>
    <i>
      <x v="60"/>
    </i>
    <i>
      <x v="62"/>
    </i>
    <i>
      <x v="64"/>
    </i>
    <i>
      <x v="67"/>
    </i>
    <i>
      <x v="70"/>
    </i>
    <i>
      <x v="71"/>
    </i>
    <i>
      <x v="73"/>
    </i>
    <i>
      <x v="74"/>
    </i>
    <i>
      <x v="78"/>
    </i>
    <i>
      <x v="79"/>
    </i>
    <i>
      <x v="81"/>
    </i>
    <i>
      <x v="82"/>
    </i>
    <i>
      <x v="84"/>
    </i>
    <i>
      <x v="85"/>
    </i>
    <i>
      <x v="88"/>
    </i>
    <i>
      <x v="90"/>
    </i>
    <i>
      <x v="91"/>
    </i>
    <i>
      <x v="92"/>
    </i>
    <i>
      <x v="95"/>
    </i>
    <i>
      <x v="96"/>
    </i>
    <i>
      <x v="99"/>
    </i>
    <i>
      <x v="101"/>
    </i>
    <i>
      <x v="102"/>
    </i>
    <i>
      <x v="103"/>
    </i>
    <i>
      <x v="106"/>
    </i>
    <i>
      <x v="107"/>
    </i>
    <i>
      <x v="108"/>
    </i>
    <i>
      <x v="109"/>
    </i>
    <i>
      <x v="110"/>
    </i>
    <i>
      <x v="112"/>
    </i>
    <i>
      <x v="113"/>
    </i>
    <i>
      <x v="114"/>
    </i>
    <i>
      <x v="117"/>
    </i>
    <i>
      <x v="118"/>
    </i>
    <i>
      <x v="119"/>
    </i>
    <i>
      <x v="120"/>
    </i>
    <i>
      <x v="123"/>
    </i>
    <i>
      <x v="124"/>
    </i>
    <i>
      <x v="126"/>
    </i>
    <i>
      <x v="128"/>
    </i>
    <i>
      <x v="134"/>
    </i>
    <i>
      <x v="135"/>
    </i>
    <i>
      <x v="139"/>
    </i>
    <i>
      <x v="140"/>
    </i>
    <i>
      <x v="141"/>
    </i>
    <i>
      <x v="142"/>
    </i>
    <i>
      <x v="149"/>
    </i>
    <i>
      <x v="150"/>
    </i>
    <i>
      <x v="151"/>
    </i>
    <i>
      <x v="152"/>
    </i>
    <i>
      <x v="153"/>
    </i>
    <i>
      <x v="156"/>
    </i>
    <i>
      <x v="158"/>
    </i>
    <i>
      <x v="161"/>
    </i>
    <i>
      <x v="162"/>
    </i>
    <i>
      <x v="164"/>
    </i>
    <i>
      <x v="167"/>
    </i>
    <i>
      <x v="168"/>
    </i>
    <i>
      <x v="169"/>
    </i>
    <i t="grand">
      <x/>
    </i>
  </colItems>
  <dataFields count="1">
    <dataField name="Sum of Total_product_val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741396-E0B7-47CB-94FD-F7EA3A15BB8D}"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C154:D158" firstHeaderRow="1" firstDataRow="1" firstDataCol="1"/>
  <pivotFields count="12">
    <pivotField showAll="0"/>
    <pivotField showAll="0"/>
    <pivotField showAll="0"/>
    <pivotField showAll="0"/>
    <pivotField numFmtId="14" showAll="0">
      <items count="171">
        <item x="21"/>
        <item x="103"/>
        <item x="1"/>
        <item x="67"/>
        <item x="16"/>
        <item x="49"/>
        <item x="92"/>
        <item x="70"/>
        <item x="18"/>
        <item x="151"/>
        <item x="167"/>
        <item x="169"/>
        <item x="85"/>
        <item x="108"/>
        <item x="119"/>
        <item x="37"/>
        <item x="56"/>
        <item x="31"/>
        <item x="168"/>
        <item x="60"/>
        <item x="120"/>
        <item x="84"/>
        <item x="114"/>
        <item x="48"/>
        <item x="55"/>
        <item x="34"/>
        <item x="10"/>
        <item x="149"/>
        <item x="44"/>
        <item x="135"/>
        <item x="117"/>
        <item x="41"/>
        <item x="42"/>
        <item x="106"/>
        <item x="43"/>
        <item x="81"/>
        <item x="113"/>
        <item x="54"/>
        <item x="96"/>
        <item x="128"/>
        <item x="14"/>
        <item x="118"/>
        <item x="9"/>
        <item x="88"/>
        <item x="140"/>
        <item x="141"/>
        <item x="17"/>
        <item x="71"/>
        <item x="73"/>
        <item x="139"/>
        <item x="156"/>
        <item x="91"/>
        <item x="134"/>
        <item x="150"/>
        <item x="95"/>
        <item x="112"/>
        <item x="62"/>
        <item x="4"/>
        <item x="153"/>
        <item x="82"/>
        <item x="47"/>
        <item x="164"/>
        <item x="110"/>
        <item x="101"/>
        <item x="90"/>
        <item x="124"/>
        <item x="45"/>
        <item x="99"/>
        <item x="79"/>
        <item x="40"/>
        <item x="64"/>
        <item x="102"/>
        <item x="107"/>
        <item x="0"/>
        <item x="126"/>
        <item x="74"/>
        <item x="78"/>
        <item x="152"/>
        <item x="142"/>
        <item x="123"/>
        <item x="46"/>
        <item x="162"/>
        <item x="109"/>
        <item x="38"/>
        <item x="158"/>
        <item x="32"/>
        <item x="161"/>
        <item x="133"/>
        <item x="86"/>
        <item x="63"/>
        <item x="127"/>
        <item x="50"/>
        <item x="2"/>
        <item x="77"/>
        <item x="58"/>
        <item x="39"/>
        <item x="163"/>
        <item x="11"/>
        <item x="59"/>
        <item x="8"/>
        <item x="51"/>
        <item x="132"/>
        <item x="138"/>
        <item x="125"/>
        <item x="27"/>
        <item x="6"/>
        <item x="136"/>
        <item x="115"/>
        <item x="52"/>
        <item x="144"/>
        <item x="3"/>
        <item x="89"/>
        <item x="160"/>
        <item x="104"/>
        <item x="26"/>
        <item x="72"/>
        <item x="25"/>
        <item x="165"/>
        <item x="66"/>
        <item x="100"/>
        <item x="20"/>
        <item x="130"/>
        <item x="5"/>
        <item x="12"/>
        <item x="87"/>
        <item x="75"/>
        <item x="111"/>
        <item x="53"/>
        <item x="33"/>
        <item x="166"/>
        <item x="155"/>
        <item x="15"/>
        <item x="129"/>
        <item x="105"/>
        <item x="122"/>
        <item x="30"/>
        <item x="145"/>
        <item x="65"/>
        <item x="159"/>
        <item x="131"/>
        <item x="146"/>
        <item x="19"/>
        <item x="7"/>
        <item x="157"/>
        <item x="23"/>
        <item x="36"/>
        <item x="148"/>
        <item x="97"/>
        <item x="69"/>
        <item x="68"/>
        <item x="24"/>
        <item x="28"/>
        <item x="35"/>
        <item x="13"/>
        <item x="154"/>
        <item x="80"/>
        <item x="137"/>
        <item x="147"/>
        <item x="76"/>
        <item x="61"/>
        <item x="22"/>
        <item x="98"/>
        <item x="143"/>
        <item x="57"/>
        <item x="29"/>
        <item x="83"/>
        <item x="94"/>
        <item x="116"/>
        <item x="121"/>
        <item x="93"/>
        <item t="default"/>
      </items>
    </pivotField>
    <pivotField showAll="0"/>
    <pivotField showAll="0"/>
    <pivotField dataField="1" showAll="0"/>
    <pivotField showAll="0">
      <items count="5">
        <item x="1"/>
        <item x="3"/>
        <item x="2"/>
        <item x="0"/>
        <item t="default"/>
      </items>
    </pivotField>
    <pivotField axis="axisRow" showAll="0">
      <items count="4">
        <item x="1"/>
        <item x="2"/>
        <item x="0"/>
        <item t="default"/>
      </items>
    </pivotField>
    <pivotField showAll="0"/>
    <pivotField showAll="0">
      <items count="3">
        <item x="0"/>
        <item h="1" x="1"/>
        <item t="default"/>
      </items>
    </pivotField>
  </pivotFields>
  <rowFields count="1">
    <field x="9"/>
  </rowFields>
  <rowItems count="4">
    <i>
      <x/>
    </i>
    <i>
      <x v="1"/>
    </i>
    <i>
      <x v="2"/>
    </i>
    <i t="grand">
      <x/>
    </i>
  </rowItems>
  <colItems count="1">
    <i/>
  </colItems>
  <dataFields count="1">
    <dataField name="Sum of Total_product_value" fld="7"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2"/>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 chart="22" format="8" series="1">
      <pivotArea type="data" outline="0" fieldPosition="0">
        <references count="1">
          <reference field="4294967294" count="1" selected="0">
            <x v="0"/>
          </reference>
        </references>
      </pivotArea>
    </chartFormat>
    <chartFormat chart="22" format="9">
      <pivotArea type="data" outline="0" fieldPosition="0">
        <references count="2">
          <reference field="4294967294" count="1" selected="0">
            <x v="0"/>
          </reference>
          <reference field="9" count="1" selected="0">
            <x v="0"/>
          </reference>
        </references>
      </pivotArea>
    </chartFormat>
    <chartFormat chart="22" format="10">
      <pivotArea type="data" outline="0" fieldPosition="0">
        <references count="2">
          <reference field="4294967294" count="1" selected="0">
            <x v="0"/>
          </reference>
          <reference field="9" count="1" selected="0">
            <x v="1"/>
          </reference>
        </references>
      </pivotArea>
    </chartFormat>
    <chartFormat chart="22"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4D1D20-40E9-484B-8634-47DE2ED7B1F5}"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H3" firstHeaderRow="1" firstDataRow="1" firstDataCol="0"/>
  <pivotFields count="4">
    <pivotField dataField="1" showAll="0"/>
    <pivotField showAll="0"/>
    <pivotField showAll="0"/>
    <pivotField showAll="0"/>
  </pivotFields>
  <rowItems count="1">
    <i/>
  </rowItems>
  <colItems count="1">
    <i/>
  </colItems>
  <dataFields count="1">
    <dataField name="Total Products" fld="0" subtotal="count" baseField="0" baseItem="0"/>
  </dataFields>
  <formats count="7">
    <format dxfId="23">
      <pivotArea type="all" dataOnly="0" outline="0" fieldPosition="0"/>
    </format>
    <format dxfId="22">
      <pivotArea outline="0" collapsedLevelsAreSubtotals="1" fieldPosition="0"/>
    </format>
    <format dxfId="21">
      <pivotArea dataOnly="0" labelOnly="1" outline="0" axis="axisValues" fieldPosition="0"/>
    </format>
    <format dxfId="20">
      <pivotArea dataOnly="0" labelOnly="1" outline="0" axis="axisValues" fieldPosition="0"/>
    </format>
    <format dxfId="19">
      <pivotArea outline="0" collapsedLevelsAreSubtotals="1" fieldPosition="0"/>
    </format>
    <format dxfId="18">
      <pivotArea outline="0" collapsedLevelsAreSubtotals="1" fieldPosition="0"/>
    </format>
    <format dxfId="1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320BB1-369E-431F-BFCC-1A38A0B2EB3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E3" firstHeaderRow="1" firstDataRow="1" firstDataCol="0"/>
  <pivotFields count="5">
    <pivotField dataField="1" showAll="0"/>
    <pivotField showAll="0"/>
    <pivotField showAll="0"/>
    <pivotField showAll="0"/>
    <pivotField showAll="0"/>
  </pivotFields>
  <rowItems count="1">
    <i/>
  </rowItems>
  <colItems count="1">
    <i/>
  </colItems>
  <dataFields count="1">
    <dataField name="Count Of Customer_id" fld="0" subtotal="count" baseField="0" baseItem="0"/>
  </dataFields>
  <formats count="6">
    <format dxfId="29">
      <pivotArea dataOnly="0" labelOnly="1" outline="0" axis="axisValues" fieldPosition="0"/>
    </format>
    <format dxfId="28">
      <pivotArea outline="0" collapsedLevelsAreSubtotals="1" fieldPosition="0"/>
    </format>
    <format dxfId="27">
      <pivotArea dataOnly="0" labelOnly="1" outline="0" axis="axisValues" fieldPosition="0"/>
    </format>
    <format dxfId="26">
      <pivotArea outline="0" collapsedLevelsAreSubtotals="1" fieldPosition="0"/>
    </format>
    <format dxfId="25">
      <pivotArea dataOnly="0" labelOnly="1" outline="0" axis="axisValues" fieldPosition="0"/>
    </format>
    <format dxfId="2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991EC19-B584-45D2-A448-DE59881E040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C10:G16" firstHeaderRow="1" firstDataRow="2" firstDataCol="1"/>
  <pivotFields count="12">
    <pivotField showAll="0"/>
    <pivotField showAll="0"/>
    <pivotField showAll="0"/>
    <pivotField showAll="0"/>
    <pivotField showAll="0"/>
    <pivotField showAll="0"/>
    <pivotField showAll="0"/>
    <pivotField dataField="1" showAll="0"/>
    <pivotField axis="axisRow" showAll="0">
      <items count="5">
        <item x="1"/>
        <item x="3"/>
        <item x="2"/>
        <item x="0"/>
        <item t="default"/>
      </items>
    </pivotField>
    <pivotField axis="axisCol" showAll="0">
      <items count="4">
        <item x="1"/>
        <item x="2"/>
        <item x="0"/>
        <item t="default"/>
      </items>
    </pivotField>
    <pivotField showAll="0"/>
    <pivotField showAll="0">
      <items count="3">
        <item x="0"/>
        <item h="1" x="1"/>
        <item t="default"/>
      </items>
    </pivotField>
  </pivotFields>
  <rowFields count="1">
    <field x="8"/>
  </rowFields>
  <rowItems count="5">
    <i>
      <x/>
    </i>
    <i>
      <x v="1"/>
    </i>
    <i>
      <x v="2"/>
    </i>
    <i>
      <x v="3"/>
    </i>
    <i t="grand">
      <x/>
    </i>
  </rowItems>
  <colFields count="1">
    <field x="9"/>
  </colFields>
  <colItems count="4">
    <i>
      <x/>
    </i>
    <i>
      <x v="1"/>
    </i>
    <i>
      <x v="2"/>
    </i>
    <i t="grand">
      <x/>
    </i>
  </colItems>
  <dataFields count="1">
    <dataField name="Sum of Total_product_value" fld="7" baseField="0" baseItem="0"/>
  </dataFields>
  <chartFormats count="25">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2" format="2" series="1">
      <pivotArea type="data" outline="0" fieldPosition="0">
        <references count="2">
          <reference field="4294967294" count="1" selected="0">
            <x v="0"/>
          </reference>
          <reference field="9" count="1" selected="0">
            <x v="2"/>
          </reference>
        </references>
      </pivotArea>
    </chartFormat>
    <chartFormat chart="7" format="17" series="1">
      <pivotArea type="data" outline="0" fieldPosition="0">
        <references count="2">
          <reference field="4294967294" count="1" selected="0">
            <x v="0"/>
          </reference>
          <reference field="9" count="1" selected="0">
            <x v="1"/>
          </reference>
        </references>
      </pivotArea>
    </chartFormat>
    <chartFormat chart="7" format="18">
      <pivotArea type="data" outline="0" fieldPosition="0">
        <references count="3">
          <reference field="4294967294" count="1" selected="0">
            <x v="0"/>
          </reference>
          <reference field="8" count="1" selected="0">
            <x v="1"/>
          </reference>
          <reference field="9" count="1" selected="0">
            <x v="1"/>
          </reference>
        </references>
      </pivotArea>
    </chartFormat>
    <chartFormat chart="9" format="4" series="1">
      <pivotArea type="data" outline="0" fieldPosition="0">
        <references count="2">
          <reference field="4294967294" count="1" selected="0">
            <x v="0"/>
          </reference>
          <reference field="9" count="1" selected="0">
            <x v="1"/>
          </reference>
        </references>
      </pivotArea>
    </chartFormat>
    <chartFormat chart="9" format="5" series="1">
      <pivotArea type="data" outline="0" fieldPosition="0">
        <references count="2">
          <reference field="4294967294" count="1" selected="0">
            <x v="0"/>
          </reference>
          <reference field="9" count="1" selected="0">
            <x v="2"/>
          </reference>
        </references>
      </pivotArea>
    </chartFormat>
    <chartFormat chart="9" format="6" series="1">
      <pivotArea type="data" outline="0" fieldPosition="0">
        <references count="2">
          <reference field="4294967294" count="1" selected="0">
            <x v="0"/>
          </reference>
          <reference field="9" count="1" selected="0">
            <x v="0"/>
          </reference>
        </references>
      </pivotArea>
    </chartFormat>
    <chartFormat chart="7" format="19" series="1">
      <pivotArea type="data" outline="0" fieldPosition="0">
        <references count="2">
          <reference field="4294967294" count="1" selected="0">
            <x v="0"/>
          </reference>
          <reference field="9" count="1" selected="0">
            <x v="2"/>
          </reference>
        </references>
      </pivotArea>
    </chartFormat>
    <chartFormat chart="7" format="20" series="1">
      <pivotArea type="data" outline="0" fieldPosition="0">
        <references count="2">
          <reference field="4294967294" count="1" selected="0">
            <x v="0"/>
          </reference>
          <reference field="9" count="1" selected="0">
            <x v="0"/>
          </reference>
        </references>
      </pivotArea>
    </chartFormat>
    <chartFormat chart="7" format="21">
      <pivotArea type="data" outline="0" fieldPosition="0">
        <references count="3">
          <reference field="4294967294" count="1" selected="0">
            <x v="0"/>
          </reference>
          <reference field="8" count="1" selected="0">
            <x v="0"/>
          </reference>
          <reference field="9" count="1" selected="0">
            <x v="0"/>
          </reference>
        </references>
      </pivotArea>
    </chartFormat>
    <chartFormat chart="7" format="22">
      <pivotArea type="data" outline="0" fieldPosition="0">
        <references count="3">
          <reference field="4294967294" count="1" selected="0">
            <x v="0"/>
          </reference>
          <reference field="8" count="1" selected="0">
            <x v="1"/>
          </reference>
          <reference field="9" count="1" selected="0">
            <x v="0"/>
          </reference>
        </references>
      </pivotArea>
    </chartFormat>
    <chartFormat chart="7" format="23">
      <pivotArea type="data" outline="0" fieldPosition="0">
        <references count="3">
          <reference field="4294967294" count="1" selected="0">
            <x v="0"/>
          </reference>
          <reference field="8" count="1" selected="0">
            <x v="2"/>
          </reference>
          <reference field="9" count="1" selected="0">
            <x v="0"/>
          </reference>
        </references>
      </pivotArea>
    </chartFormat>
    <chartFormat chart="7" format="24">
      <pivotArea type="data" outline="0" fieldPosition="0">
        <references count="3">
          <reference field="4294967294" count="1" selected="0">
            <x v="0"/>
          </reference>
          <reference field="8" count="1" selected="0">
            <x v="3"/>
          </reference>
          <reference field="9" count="1" selected="0">
            <x v="0"/>
          </reference>
        </references>
      </pivotArea>
    </chartFormat>
    <chartFormat chart="7" format="25">
      <pivotArea type="data" outline="0" fieldPosition="0">
        <references count="3">
          <reference field="4294967294" count="1" selected="0">
            <x v="0"/>
          </reference>
          <reference field="8" count="1" selected="0">
            <x v="0"/>
          </reference>
          <reference field="9" count="1" selected="0">
            <x v="1"/>
          </reference>
        </references>
      </pivotArea>
    </chartFormat>
    <chartFormat chart="7" format="26">
      <pivotArea type="data" outline="0" fieldPosition="0">
        <references count="3">
          <reference field="4294967294" count="1" selected="0">
            <x v="0"/>
          </reference>
          <reference field="8" count="1" selected="0">
            <x v="2"/>
          </reference>
          <reference field="9" count="1" selected="0">
            <x v="1"/>
          </reference>
        </references>
      </pivotArea>
    </chartFormat>
    <chartFormat chart="7" format="27">
      <pivotArea type="data" outline="0" fieldPosition="0">
        <references count="3">
          <reference field="4294967294" count="1" selected="0">
            <x v="0"/>
          </reference>
          <reference field="8" count="1" selected="0">
            <x v="3"/>
          </reference>
          <reference field="9" count="1" selected="0">
            <x v="1"/>
          </reference>
        </references>
      </pivotArea>
    </chartFormat>
    <chartFormat chart="7" format="28">
      <pivotArea type="data" outline="0" fieldPosition="0">
        <references count="3">
          <reference field="4294967294" count="1" selected="0">
            <x v="0"/>
          </reference>
          <reference field="8" count="1" selected="0">
            <x v="0"/>
          </reference>
          <reference field="9" count="1" selected="0">
            <x v="2"/>
          </reference>
        </references>
      </pivotArea>
    </chartFormat>
    <chartFormat chart="7" format="29">
      <pivotArea type="data" outline="0" fieldPosition="0">
        <references count="3">
          <reference field="4294967294" count="1" selected="0">
            <x v="0"/>
          </reference>
          <reference field="8" count="1" selected="0">
            <x v="1"/>
          </reference>
          <reference field="9" count="1" selected="0">
            <x v="2"/>
          </reference>
        </references>
      </pivotArea>
    </chartFormat>
    <chartFormat chart="7" format="30">
      <pivotArea type="data" outline="0" fieldPosition="0">
        <references count="3">
          <reference field="4294967294" count="1" selected="0">
            <x v="0"/>
          </reference>
          <reference field="8" count="1" selected="0">
            <x v="2"/>
          </reference>
          <reference field="9" count="1" selected="0">
            <x v="2"/>
          </reference>
        </references>
      </pivotArea>
    </chartFormat>
    <chartFormat chart="7" format="31">
      <pivotArea type="data" outline="0" fieldPosition="0">
        <references count="3">
          <reference field="4294967294" count="1" selected="0">
            <x v="0"/>
          </reference>
          <reference field="8" count="1" selected="0">
            <x v="3"/>
          </reference>
          <reference field="9" count="1" selected="0">
            <x v="2"/>
          </reference>
        </references>
      </pivotArea>
    </chartFormat>
    <chartFormat chart="2" format="3">
      <pivotArea type="data" outline="0" fieldPosition="0">
        <references count="3">
          <reference field="4294967294" count="1" selected="0">
            <x v="0"/>
          </reference>
          <reference field="8" count="1" selected="0">
            <x v="3"/>
          </reference>
          <reference field="9" count="1" selected="0">
            <x v="0"/>
          </reference>
        </references>
      </pivotArea>
    </chartFormat>
    <chartFormat chart="38" format="5" series="1">
      <pivotArea type="data" outline="0" fieldPosition="0">
        <references count="2">
          <reference field="4294967294" count="1" selected="0">
            <x v="0"/>
          </reference>
          <reference field="9" count="1" selected="0">
            <x v="1"/>
          </reference>
        </references>
      </pivotArea>
    </chartFormat>
    <chartFormat chart="38" format="6" series="1">
      <pivotArea type="data" outline="0" fieldPosition="0">
        <references count="2">
          <reference field="4294967294" count="1" selected="0">
            <x v="0"/>
          </reference>
          <reference field="9" count="1" selected="0">
            <x v="2"/>
          </reference>
        </references>
      </pivotArea>
    </chartFormat>
    <chartFormat chart="38" format="7"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37118C-942B-4DC1-9E4C-94FE5A15675A}"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D112:E143" firstHeaderRow="1" firstDataRow="1" firstDataCol="1"/>
  <pivotFields count="4">
    <pivotField showAll="0"/>
    <pivotField axis="axisRow" showAll="0">
      <items count="31">
        <item x="0"/>
        <item x="9"/>
        <item x="10"/>
        <item x="11"/>
        <item x="12"/>
        <item x="13"/>
        <item x="14"/>
        <item x="15"/>
        <item x="16"/>
        <item x="17"/>
        <item x="18"/>
        <item x="1"/>
        <item x="19"/>
        <item x="20"/>
        <item x="21"/>
        <item x="22"/>
        <item x="23"/>
        <item x="24"/>
        <item x="25"/>
        <item x="26"/>
        <item x="27"/>
        <item x="28"/>
        <item x="2"/>
        <item x="29"/>
        <item x="3"/>
        <item x="4"/>
        <item x="5"/>
        <item x="6"/>
        <item x="7"/>
        <item x="8"/>
        <item t="default"/>
      </items>
    </pivotField>
    <pivotField showAll="0"/>
    <pivotField dataField="1" showAll="0"/>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price" fld="3" baseField="0" baseItem="0" numFmtId="9"/>
  </dataFields>
  <formats count="1">
    <format dxfId="30">
      <pivotArea dataOnly="0" outline="0" axis="axisValues"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800342-78BD-4F9D-9F6B-F0638C70B4D7}"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C58:D71" firstHeaderRow="1" firstDataRow="1" firstDataCol="1"/>
  <pivotFields count="12">
    <pivotField showAll="0"/>
    <pivotField showAll="0"/>
    <pivotField showAll="0"/>
    <pivotField dataField="1" showAll="0"/>
    <pivotField showAll="0">
      <items count="171">
        <item x="21"/>
        <item x="103"/>
        <item x="1"/>
        <item x="67"/>
        <item x="16"/>
        <item x="49"/>
        <item x="92"/>
        <item x="70"/>
        <item x="18"/>
        <item x="151"/>
        <item x="167"/>
        <item x="169"/>
        <item x="85"/>
        <item x="108"/>
        <item x="119"/>
        <item x="37"/>
        <item x="56"/>
        <item x="31"/>
        <item x="168"/>
        <item x="60"/>
        <item x="120"/>
        <item x="84"/>
        <item x="114"/>
        <item x="48"/>
        <item x="55"/>
        <item x="34"/>
        <item x="10"/>
        <item x="149"/>
        <item x="44"/>
        <item x="135"/>
        <item x="117"/>
        <item x="41"/>
        <item x="42"/>
        <item x="106"/>
        <item x="43"/>
        <item x="81"/>
        <item x="113"/>
        <item x="54"/>
        <item x="96"/>
        <item x="128"/>
        <item x="14"/>
        <item x="118"/>
        <item x="9"/>
        <item x="88"/>
        <item x="140"/>
        <item x="141"/>
        <item x="17"/>
        <item x="71"/>
        <item x="73"/>
        <item x="139"/>
        <item x="156"/>
        <item x="91"/>
        <item x="134"/>
        <item x="150"/>
        <item x="95"/>
        <item x="112"/>
        <item x="62"/>
        <item x="4"/>
        <item x="153"/>
        <item x="82"/>
        <item x="47"/>
        <item x="164"/>
        <item x="110"/>
        <item x="101"/>
        <item x="90"/>
        <item x="124"/>
        <item x="45"/>
        <item x="99"/>
        <item x="79"/>
        <item x="40"/>
        <item x="64"/>
        <item x="102"/>
        <item x="107"/>
        <item x="0"/>
        <item x="126"/>
        <item x="74"/>
        <item x="78"/>
        <item x="152"/>
        <item x="142"/>
        <item x="123"/>
        <item x="46"/>
        <item x="162"/>
        <item x="109"/>
        <item x="38"/>
        <item x="158"/>
        <item x="32"/>
        <item x="161"/>
        <item x="133"/>
        <item x="86"/>
        <item x="63"/>
        <item x="127"/>
        <item x="50"/>
        <item x="2"/>
        <item x="77"/>
        <item x="58"/>
        <item x="39"/>
        <item x="163"/>
        <item x="11"/>
        <item x="59"/>
        <item x="8"/>
        <item x="51"/>
        <item x="132"/>
        <item x="138"/>
        <item x="125"/>
        <item x="27"/>
        <item x="6"/>
        <item x="136"/>
        <item x="115"/>
        <item x="52"/>
        <item x="144"/>
        <item x="3"/>
        <item x="89"/>
        <item x="160"/>
        <item x="104"/>
        <item x="26"/>
        <item x="72"/>
        <item x="25"/>
        <item x="165"/>
        <item x="66"/>
        <item x="100"/>
        <item x="20"/>
        <item x="130"/>
        <item x="5"/>
        <item x="12"/>
        <item x="87"/>
        <item x="75"/>
        <item x="111"/>
        <item x="53"/>
        <item x="33"/>
        <item x="166"/>
        <item x="155"/>
        <item x="15"/>
        <item x="129"/>
        <item x="105"/>
        <item x="122"/>
        <item x="30"/>
        <item x="145"/>
        <item x="65"/>
        <item x="159"/>
        <item x="131"/>
        <item x="146"/>
        <item x="19"/>
        <item x="7"/>
        <item x="157"/>
        <item x="23"/>
        <item x="36"/>
        <item x="148"/>
        <item x="97"/>
        <item x="69"/>
        <item x="68"/>
        <item x="24"/>
        <item x="28"/>
        <item x="35"/>
        <item x="13"/>
        <item x="154"/>
        <item x="80"/>
        <item x="137"/>
        <item x="147"/>
        <item x="76"/>
        <item x="61"/>
        <item x="22"/>
        <item x="98"/>
        <item x="143"/>
        <item x="57"/>
        <item x="29"/>
        <item x="83"/>
        <item x="94"/>
        <item x="116"/>
        <item x="121"/>
        <item x="93"/>
        <item t="default"/>
      </items>
    </pivotField>
    <pivotField showAll="0"/>
    <pivotField showAll="0"/>
    <pivotField showAll="0"/>
    <pivotField showAll="0">
      <items count="5">
        <item x="1"/>
        <item x="3"/>
        <item x="2"/>
        <item x="0"/>
        <item t="default"/>
      </items>
    </pivotField>
    <pivotField showAll="0">
      <items count="4">
        <item x="1"/>
        <item x="2"/>
        <item x="0"/>
        <item t="default"/>
      </items>
    </pivotField>
    <pivotField axis="axisRow" showAll="0">
      <items count="13">
        <item x="1"/>
        <item x="8"/>
        <item x="6"/>
        <item x="2"/>
        <item x="7"/>
        <item x="4"/>
        <item x="10"/>
        <item x="3"/>
        <item x="5"/>
        <item x="9"/>
        <item x="0"/>
        <item x="11"/>
        <item t="default"/>
      </items>
    </pivotField>
    <pivotField showAll="0">
      <items count="3">
        <item x="0"/>
        <item h="1" x="1"/>
        <item t="default"/>
      </items>
    </pivotField>
  </pivotFields>
  <rowFields count="1">
    <field x="10"/>
  </rowFields>
  <rowItems count="13">
    <i>
      <x/>
    </i>
    <i>
      <x v="1"/>
    </i>
    <i>
      <x v="2"/>
    </i>
    <i>
      <x v="3"/>
    </i>
    <i>
      <x v="4"/>
    </i>
    <i>
      <x v="5"/>
    </i>
    <i>
      <x v="6"/>
    </i>
    <i>
      <x v="7"/>
    </i>
    <i>
      <x v="8"/>
    </i>
    <i>
      <x v="9"/>
    </i>
    <i>
      <x v="10"/>
    </i>
    <i>
      <x v="11"/>
    </i>
    <i t="grand">
      <x/>
    </i>
  </rowItems>
  <colItems count="1">
    <i/>
  </colItems>
  <dataFields count="1">
    <dataField name="Sum of quantity" fld="3" baseField="0" baseItem="0"/>
  </dataFields>
  <chartFormats count="3">
    <chartFormat chart="0"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A464DE-95CB-474C-86E5-201CB64C2682}" sourceName="Region">
  <pivotTables>
    <pivotTable tabId="5" name="PivotTable1"/>
    <pivotTable tabId="5" name="PivotTable2"/>
    <pivotTable tabId="5" name="PivotTable6"/>
    <pivotTable tabId="5" name="PivotTable7"/>
    <pivotTable tabId="5" name="PivotTable8"/>
  </pivotTables>
  <data>
    <tabular pivotCacheId="906751052">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A284A57-953C-412B-A301-E41B5E164683}" sourceName="category">
  <pivotTables>
    <pivotTable tabId="5" name="PivotTable1"/>
    <pivotTable tabId="5" name="PivotTable2"/>
    <pivotTable tabId="5" name="PivotTable6"/>
    <pivotTable tabId="5" name="PivotTable7"/>
    <pivotTable tabId="5" name="PivotTable8"/>
  </pivotTables>
  <data>
    <tabular pivotCacheId="906751052">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74B0FBB-5371-4DA2-AB58-C34AD2EC6B5E}" sourceName="Year">
  <pivotTables>
    <pivotTable tabId="5" name="PivotTable7"/>
    <pivotTable tabId="5" name="PivotTable1"/>
    <pivotTable tabId="5" name="PivotTable2"/>
    <pivotTable tabId="5" name="PivotTable6"/>
    <pivotTable tabId="5" name="PivotTable8"/>
  </pivotTables>
  <data>
    <tabular pivotCacheId="906751052">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5D1FFDF-AB98-4CE9-90A7-A8F8507FDFF8}" cache="Slicer_Region" caption="Region" style="Slicer Style 1" rowHeight="234950"/>
  <slicer name="category" xr10:uid="{B7768864-E694-44E1-972E-953C950E2A3A}" cache="Slicer_category" caption="category" style="Slicer Style 2" rowHeight="234950"/>
  <slicer name="Year" xr10:uid="{1ED36E91-C01E-40A8-8DED-095DB37270AD}" cache="Slicer_Year" caption="Year"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91AF6D52-8B68-48CC-87A1-3F6A52FF560C}" cache="Slicer_Region" caption="Region" style="Slicer Style 1" rowHeight="234950"/>
  <slicer name="category 2" xr10:uid="{4ABAE08F-454E-47A1-ACAC-CCFFC7E0B1CC}" cache="Slicer_category" caption="category" style="Slicer Style 2" rowHeight="234950"/>
  <slicer name="Year 2" xr10:uid="{E6F0FEEC-C43A-419A-8DE4-2A78E3335056}" cache="Slicer_Year" caption="Year" style="Slicer Style 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4161B0E5-1D09-4098-A938-A4C6900E2345}" cache="Slicer_Region" caption="Region" rowHeight="234950"/>
  <slicer name="category 1" xr10:uid="{B45D9904-B88B-43AF-8947-2137A2D6D4FC}" cache="Slicer_category" caption="category" rowHeight="234950"/>
  <slicer name="Year 1" xr10:uid="{FE00F014-33FE-4525-8F68-D4F04B3256BD}" cache="Slicer_Year"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3F1C05-A50E-4131-91FE-BDCA7C3DE661}" name="Table2" displayName="Table2" ref="A1:L201" totalsRowShown="0" headerRowDxfId="44" dataDxfId="43">
  <autoFilter ref="A1:L201" xr:uid="{883F1C05-A50E-4131-91FE-BDCA7C3DE661}"/>
  <tableColumns count="12">
    <tableColumn id="1" xr3:uid="{55DE7570-F4F5-4FFC-A362-DA361413B333}" name="order_id" dataDxfId="42"/>
    <tableColumn id="2" xr3:uid="{265F6E12-36E4-45C7-B05B-6C061B00AC1A}" name="customer_id" dataDxfId="41"/>
    <tableColumn id="3" xr3:uid="{50BE87A2-3AC4-4FB5-B364-FE79F7F6FB18}" name="product_id" dataDxfId="40"/>
    <tableColumn id="4" xr3:uid="{D7331972-1D28-402D-A7E8-E33847A7889B}" name="quantity" dataDxfId="39"/>
    <tableColumn id="5" xr3:uid="{B184DA7E-C9CF-4DBF-8919-520D73152AEA}" name="order_date" dataDxfId="38"/>
    <tableColumn id="6" xr3:uid="{79F49B83-5410-4B7E-9607-D8261D65C5EA}" name="total_value" dataDxfId="37"/>
    <tableColumn id="7" xr3:uid="{45DFD425-CC42-4B8F-805E-D132DC8D3B4B}" name="Price_value" dataDxfId="36">
      <calculatedColumnFormula>VLOOKUP(C2, products!A:D, 4, FALSE)</calculatedColumnFormula>
    </tableColumn>
    <tableColumn id="8" xr3:uid="{FF79325C-377C-4011-9EC3-AC929941D0A3}" name="Total_product_value" dataDxfId="35">
      <calculatedColumnFormula>G2*D2</calculatedColumnFormula>
    </tableColumn>
    <tableColumn id="9" xr3:uid="{81253065-E5FD-4D7F-A576-ACF8D92A767F}" name="Region" dataDxfId="34">
      <calculatedColumnFormula>VLOOKUP(B2, customers!A:E, 4, FALSE)</calculatedColumnFormula>
    </tableColumn>
    <tableColumn id="11" xr3:uid="{6D0D45B7-D667-4FE0-A430-EE22AA23D72E}" name="category" dataDxfId="33">
      <calculatedColumnFormula>_xlfn.XLOOKUP(Table2[[#This Row],[product_id]],orders!A:A,products!C:C)</calculatedColumnFormula>
    </tableColumn>
    <tableColumn id="10" xr3:uid="{6F144BD6-20B1-41ED-846E-72353EC0F155}" name="Month Name" dataDxfId="32"/>
    <tableColumn id="12" xr3:uid="{9B297060-1F7B-46F1-B4D4-84D7BF820D09}" name="Year" dataDxfId="31">
      <calculatedColumnFormula>TEXT(Table2[[#This Row],[order_date]],"YYYY")</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solidFill>
      </a:spPr>
      <a:bodyPr vertOverflow="clip" horzOverflow="clip" rtlCol="0" anchor="t"/>
      <a:lstStyle>
        <a:defPPr algn="l">
          <a:defRPr sz="1100"/>
        </a:defPPr>
      </a:lstStyle>
      <a:style>
        <a:lnRef idx="2">
          <a:schemeClr val="accent1">
            <a:shade val="15000"/>
          </a:schemeClr>
        </a:lnRef>
        <a:fillRef idx="1">
          <a:schemeClr val="accent1"/>
        </a:fillRef>
        <a:effectRef idx="0">
          <a:schemeClr val="accent1"/>
        </a:effectRef>
        <a:fontRef idx="minor">
          <a:schemeClr val="lt1"/>
        </a:fontRef>
      </a:style>
    </a:sp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microsoft.com/office/2007/relationships/slicer" Target="../slicers/slicer3.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1"/>
  <sheetViews>
    <sheetView topLeftCell="A38" workbookViewId="0">
      <selection activeCell="F8" sqref="F8"/>
    </sheetView>
  </sheetViews>
  <sheetFormatPr defaultRowHeight="14.4" x14ac:dyDescent="0.3"/>
  <cols>
    <col min="1" max="1" width="11.44140625" bestFit="1" customWidth="1"/>
    <col min="2" max="2" width="14.77734375" bestFit="1" customWidth="1"/>
    <col min="3" max="3" width="23.77734375" bestFit="1" customWidth="1"/>
    <col min="4" max="4" width="6.33203125" bestFit="1" customWidth="1"/>
    <col min="5" max="5" width="11.33203125" bestFit="1" customWidth="1"/>
  </cols>
  <sheetData>
    <row r="1" spans="1:5" x14ac:dyDescent="0.3">
      <c r="A1" s="1" t="s">
        <v>0</v>
      </c>
      <c r="B1" s="1" t="s">
        <v>1</v>
      </c>
      <c r="C1" s="1" t="s">
        <v>2</v>
      </c>
      <c r="D1" s="1" t="s">
        <v>3</v>
      </c>
      <c r="E1" s="1" t="s">
        <v>4</v>
      </c>
    </row>
    <row r="2" spans="1:5" x14ac:dyDescent="0.3">
      <c r="A2">
        <v>1</v>
      </c>
      <c r="B2" t="s">
        <v>5</v>
      </c>
      <c r="C2" t="s">
        <v>55</v>
      </c>
      <c r="D2" t="s">
        <v>105</v>
      </c>
      <c r="E2" t="s">
        <v>109</v>
      </c>
    </row>
    <row r="3" spans="1:5" x14ac:dyDescent="0.3">
      <c r="A3">
        <v>2</v>
      </c>
      <c r="B3" t="s">
        <v>6</v>
      </c>
      <c r="C3" t="s">
        <v>56</v>
      </c>
      <c r="D3" t="s">
        <v>105</v>
      </c>
      <c r="E3" t="s">
        <v>110</v>
      </c>
    </row>
    <row r="4" spans="1:5" x14ac:dyDescent="0.3">
      <c r="A4">
        <v>3</v>
      </c>
      <c r="B4" t="s">
        <v>7</v>
      </c>
      <c r="C4" t="s">
        <v>57</v>
      </c>
      <c r="D4" t="s">
        <v>106</v>
      </c>
      <c r="E4" t="s">
        <v>111</v>
      </c>
    </row>
    <row r="5" spans="1:5" x14ac:dyDescent="0.3">
      <c r="A5">
        <v>4</v>
      </c>
      <c r="B5" t="s">
        <v>8</v>
      </c>
      <c r="C5" t="s">
        <v>58</v>
      </c>
      <c r="D5" t="s">
        <v>105</v>
      </c>
      <c r="E5" t="s">
        <v>112</v>
      </c>
    </row>
    <row r="6" spans="1:5" x14ac:dyDescent="0.3">
      <c r="A6">
        <v>5</v>
      </c>
      <c r="B6" t="s">
        <v>9</v>
      </c>
      <c r="C6" t="s">
        <v>59</v>
      </c>
      <c r="D6" t="s">
        <v>107</v>
      </c>
      <c r="E6" t="s">
        <v>113</v>
      </c>
    </row>
    <row r="7" spans="1:5" x14ac:dyDescent="0.3">
      <c r="A7">
        <v>6</v>
      </c>
      <c r="B7" t="s">
        <v>10</v>
      </c>
      <c r="C7" t="s">
        <v>60</v>
      </c>
      <c r="D7" t="s">
        <v>107</v>
      </c>
      <c r="E7" t="s">
        <v>114</v>
      </c>
    </row>
    <row r="8" spans="1:5" x14ac:dyDescent="0.3">
      <c r="A8">
        <v>7</v>
      </c>
      <c r="B8" t="s">
        <v>11</v>
      </c>
      <c r="C8" t="s">
        <v>61</v>
      </c>
      <c r="D8" t="s">
        <v>106</v>
      </c>
      <c r="E8" t="s">
        <v>115</v>
      </c>
    </row>
    <row r="9" spans="1:5" x14ac:dyDescent="0.3">
      <c r="A9">
        <v>8</v>
      </c>
      <c r="B9" t="s">
        <v>12</v>
      </c>
      <c r="C9" t="s">
        <v>62</v>
      </c>
      <c r="D9" t="s">
        <v>108</v>
      </c>
      <c r="E9" t="s">
        <v>116</v>
      </c>
    </row>
    <row r="10" spans="1:5" x14ac:dyDescent="0.3">
      <c r="A10">
        <v>9</v>
      </c>
      <c r="B10" t="s">
        <v>13</v>
      </c>
      <c r="C10" t="s">
        <v>63</v>
      </c>
      <c r="D10" t="s">
        <v>108</v>
      </c>
      <c r="E10" t="s">
        <v>117</v>
      </c>
    </row>
    <row r="11" spans="1:5" x14ac:dyDescent="0.3">
      <c r="A11">
        <v>10</v>
      </c>
      <c r="B11" t="s">
        <v>14</v>
      </c>
      <c r="C11" t="s">
        <v>64</v>
      </c>
      <c r="D11" t="s">
        <v>108</v>
      </c>
      <c r="E11" t="s">
        <v>118</v>
      </c>
    </row>
    <row r="12" spans="1:5" x14ac:dyDescent="0.3">
      <c r="A12">
        <v>11</v>
      </c>
      <c r="B12" t="s">
        <v>15</v>
      </c>
      <c r="C12" t="s">
        <v>65</v>
      </c>
      <c r="D12" t="s">
        <v>106</v>
      </c>
      <c r="E12" t="s">
        <v>119</v>
      </c>
    </row>
    <row r="13" spans="1:5" x14ac:dyDescent="0.3">
      <c r="A13">
        <v>12</v>
      </c>
      <c r="B13" t="s">
        <v>16</v>
      </c>
      <c r="C13" t="s">
        <v>66</v>
      </c>
      <c r="D13" t="s">
        <v>108</v>
      </c>
      <c r="E13" t="s">
        <v>120</v>
      </c>
    </row>
    <row r="14" spans="1:5" x14ac:dyDescent="0.3">
      <c r="A14">
        <v>13</v>
      </c>
      <c r="B14" t="s">
        <v>17</v>
      </c>
      <c r="C14" t="s">
        <v>67</v>
      </c>
      <c r="D14" t="s">
        <v>105</v>
      </c>
      <c r="E14" t="s">
        <v>121</v>
      </c>
    </row>
    <row r="15" spans="1:5" x14ac:dyDescent="0.3">
      <c r="A15">
        <v>14</v>
      </c>
      <c r="B15" t="s">
        <v>18</v>
      </c>
      <c r="C15" t="s">
        <v>68</v>
      </c>
      <c r="D15" t="s">
        <v>108</v>
      </c>
      <c r="E15" t="s">
        <v>122</v>
      </c>
    </row>
    <row r="16" spans="1:5" x14ac:dyDescent="0.3">
      <c r="A16">
        <v>15</v>
      </c>
      <c r="B16" t="s">
        <v>19</v>
      </c>
      <c r="C16" t="s">
        <v>69</v>
      </c>
      <c r="D16" t="s">
        <v>107</v>
      </c>
      <c r="E16" t="s">
        <v>123</v>
      </c>
    </row>
    <row r="17" spans="1:5" x14ac:dyDescent="0.3">
      <c r="A17">
        <v>16</v>
      </c>
      <c r="B17" t="s">
        <v>20</v>
      </c>
      <c r="C17" t="s">
        <v>70</v>
      </c>
      <c r="D17" t="s">
        <v>107</v>
      </c>
      <c r="E17" t="s">
        <v>124</v>
      </c>
    </row>
    <row r="18" spans="1:5" x14ac:dyDescent="0.3">
      <c r="A18">
        <v>17</v>
      </c>
      <c r="B18" t="s">
        <v>21</v>
      </c>
      <c r="C18" t="s">
        <v>71</v>
      </c>
      <c r="D18" t="s">
        <v>106</v>
      </c>
      <c r="E18" t="s">
        <v>125</v>
      </c>
    </row>
    <row r="19" spans="1:5" x14ac:dyDescent="0.3">
      <c r="A19">
        <v>18</v>
      </c>
      <c r="B19" t="s">
        <v>22</v>
      </c>
      <c r="C19" t="s">
        <v>72</v>
      </c>
      <c r="D19" t="s">
        <v>108</v>
      </c>
      <c r="E19" t="s">
        <v>126</v>
      </c>
    </row>
    <row r="20" spans="1:5" x14ac:dyDescent="0.3">
      <c r="A20">
        <v>19</v>
      </c>
      <c r="B20" t="s">
        <v>23</v>
      </c>
      <c r="C20" t="s">
        <v>73</v>
      </c>
      <c r="D20" t="s">
        <v>107</v>
      </c>
      <c r="E20" t="s">
        <v>127</v>
      </c>
    </row>
    <row r="21" spans="1:5" x14ac:dyDescent="0.3">
      <c r="A21">
        <v>20</v>
      </c>
      <c r="B21" t="s">
        <v>24</v>
      </c>
      <c r="C21" t="s">
        <v>74</v>
      </c>
      <c r="D21" t="s">
        <v>106</v>
      </c>
      <c r="E21" t="s">
        <v>128</v>
      </c>
    </row>
    <row r="22" spans="1:5" x14ac:dyDescent="0.3">
      <c r="A22">
        <v>21</v>
      </c>
      <c r="B22" t="s">
        <v>25</v>
      </c>
      <c r="C22" t="s">
        <v>75</v>
      </c>
      <c r="D22" t="s">
        <v>105</v>
      </c>
      <c r="E22" t="s">
        <v>129</v>
      </c>
    </row>
    <row r="23" spans="1:5" x14ac:dyDescent="0.3">
      <c r="A23">
        <v>22</v>
      </c>
      <c r="B23" t="s">
        <v>26</v>
      </c>
      <c r="C23" t="s">
        <v>76</v>
      </c>
      <c r="D23" t="s">
        <v>106</v>
      </c>
      <c r="E23" t="s">
        <v>130</v>
      </c>
    </row>
    <row r="24" spans="1:5" x14ac:dyDescent="0.3">
      <c r="A24">
        <v>23</v>
      </c>
      <c r="B24" t="s">
        <v>27</v>
      </c>
      <c r="C24" t="s">
        <v>77</v>
      </c>
      <c r="D24" t="s">
        <v>106</v>
      </c>
      <c r="E24" t="s">
        <v>131</v>
      </c>
    </row>
    <row r="25" spans="1:5" x14ac:dyDescent="0.3">
      <c r="A25">
        <v>24</v>
      </c>
      <c r="B25" t="s">
        <v>28</v>
      </c>
      <c r="C25" t="s">
        <v>78</v>
      </c>
      <c r="D25" t="s">
        <v>105</v>
      </c>
      <c r="E25" t="s">
        <v>132</v>
      </c>
    </row>
    <row r="26" spans="1:5" x14ac:dyDescent="0.3">
      <c r="A26">
        <v>25</v>
      </c>
      <c r="B26" t="s">
        <v>29</v>
      </c>
      <c r="C26" t="s">
        <v>79</v>
      </c>
      <c r="D26" t="s">
        <v>107</v>
      </c>
      <c r="E26" t="s">
        <v>133</v>
      </c>
    </row>
    <row r="27" spans="1:5" x14ac:dyDescent="0.3">
      <c r="A27">
        <v>26</v>
      </c>
      <c r="B27" t="s">
        <v>30</v>
      </c>
      <c r="C27" t="s">
        <v>80</v>
      </c>
      <c r="D27" t="s">
        <v>105</v>
      </c>
      <c r="E27" t="s">
        <v>119</v>
      </c>
    </row>
    <row r="28" spans="1:5" x14ac:dyDescent="0.3">
      <c r="A28">
        <v>27</v>
      </c>
      <c r="B28" t="s">
        <v>31</v>
      </c>
      <c r="C28" t="s">
        <v>81</v>
      </c>
      <c r="D28" t="s">
        <v>108</v>
      </c>
      <c r="E28" t="s">
        <v>134</v>
      </c>
    </row>
    <row r="29" spans="1:5" x14ac:dyDescent="0.3">
      <c r="A29">
        <v>28</v>
      </c>
      <c r="B29" t="s">
        <v>32</v>
      </c>
      <c r="C29" t="s">
        <v>82</v>
      </c>
      <c r="D29" t="s">
        <v>106</v>
      </c>
      <c r="E29" t="s">
        <v>135</v>
      </c>
    </row>
    <row r="30" spans="1:5" x14ac:dyDescent="0.3">
      <c r="A30">
        <v>29</v>
      </c>
      <c r="B30" t="s">
        <v>33</v>
      </c>
      <c r="C30" t="s">
        <v>83</v>
      </c>
      <c r="D30" t="s">
        <v>106</v>
      </c>
      <c r="E30" t="s">
        <v>136</v>
      </c>
    </row>
    <row r="31" spans="1:5" x14ac:dyDescent="0.3">
      <c r="A31">
        <v>30</v>
      </c>
      <c r="B31" t="s">
        <v>34</v>
      </c>
      <c r="C31" t="s">
        <v>84</v>
      </c>
      <c r="D31" t="s">
        <v>105</v>
      </c>
      <c r="E31" t="s">
        <v>137</v>
      </c>
    </row>
    <row r="32" spans="1:5" x14ac:dyDescent="0.3">
      <c r="A32">
        <v>31</v>
      </c>
      <c r="B32" t="s">
        <v>35</v>
      </c>
      <c r="C32" t="s">
        <v>85</v>
      </c>
      <c r="D32" t="s">
        <v>105</v>
      </c>
      <c r="E32" t="s">
        <v>138</v>
      </c>
    </row>
    <row r="33" spans="1:5" x14ac:dyDescent="0.3">
      <c r="A33">
        <v>32</v>
      </c>
      <c r="B33" t="s">
        <v>36</v>
      </c>
      <c r="C33" t="s">
        <v>86</v>
      </c>
      <c r="D33" t="s">
        <v>106</v>
      </c>
      <c r="E33" t="s">
        <v>139</v>
      </c>
    </row>
    <row r="34" spans="1:5" x14ac:dyDescent="0.3">
      <c r="A34">
        <v>33</v>
      </c>
      <c r="B34" t="s">
        <v>37</v>
      </c>
      <c r="C34" t="s">
        <v>87</v>
      </c>
      <c r="D34" t="s">
        <v>108</v>
      </c>
      <c r="E34" t="s">
        <v>140</v>
      </c>
    </row>
    <row r="35" spans="1:5" x14ac:dyDescent="0.3">
      <c r="A35">
        <v>34</v>
      </c>
      <c r="B35" t="s">
        <v>38</v>
      </c>
      <c r="C35" t="s">
        <v>88</v>
      </c>
      <c r="D35" t="s">
        <v>108</v>
      </c>
      <c r="E35" t="s">
        <v>141</v>
      </c>
    </row>
    <row r="36" spans="1:5" x14ac:dyDescent="0.3">
      <c r="A36">
        <v>35</v>
      </c>
      <c r="B36" t="s">
        <v>39</v>
      </c>
      <c r="C36" t="s">
        <v>89</v>
      </c>
      <c r="D36" t="s">
        <v>107</v>
      </c>
      <c r="E36" t="s">
        <v>142</v>
      </c>
    </row>
    <row r="37" spans="1:5" x14ac:dyDescent="0.3">
      <c r="A37">
        <v>36</v>
      </c>
      <c r="B37" t="s">
        <v>40</v>
      </c>
      <c r="C37" t="s">
        <v>90</v>
      </c>
      <c r="D37" t="s">
        <v>107</v>
      </c>
      <c r="E37" t="s">
        <v>143</v>
      </c>
    </row>
    <row r="38" spans="1:5" x14ac:dyDescent="0.3">
      <c r="A38">
        <v>37</v>
      </c>
      <c r="B38" t="s">
        <v>41</v>
      </c>
      <c r="C38" t="s">
        <v>91</v>
      </c>
      <c r="D38" t="s">
        <v>108</v>
      </c>
      <c r="E38" t="s">
        <v>144</v>
      </c>
    </row>
    <row r="39" spans="1:5" x14ac:dyDescent="0.3">
      <c r="A39">
        <v>38</v>
      </c>
      <c r="B39" t="s">
        <v>42</v>
      </c>
      <c r="C39" t="s">
        <v>92</v>
      </c>
      <c r="D39" t="s">
        <v>105</v>
      </c>
      <c r="E39" t="s">
        <v>145</v>
      </c>
    </row>
    <row r="40" spans="1:5" x14ac:dyDescent="0.3">
      <c r="A40">
        <v>39</v>
      </c>
      <c r="B40" t="s">
        <v>43</v>
      </c>
      <c r="C40" t="s">
        <v>93</v>
      </c>
      <c r="D40" t="s">
        <v>105</v>
      </c>
      <c r="E40" t="s">
        <v>146</v>
      </c>
    </row>
    <row r="41" spans="1:5" x14ac:dyDescent="0.3">
      <c r="A41">
        <v>40</v>
      </c>
      <c r="B41" t="s">
        <v>44</v>
      </c>
      <c r="C41" t="s">
        <v>94</v>
      </c>
      <c r="D41" t="s">
        <v>106</v>
      </c>
      <c r="E41" t="s">
        <v>147</v>
      </c>
    </row>
    <row r="42" spans="1:5" x14ac:dyDescent="0.3">
      <c r="A42">
        <v>41</v>
      </c>
      <c r="B42" t="s">
        <v>45</v>
      </c>
      <c r="C42" t="s">
        <v>95</v>
      </c>
      <c r="D42" t="s">
        <v>107</v>
      </c>
      <c r="E42" t="s">
        <v>148</v>
      </c>
    </row>
    <row r="43" spans="1:5" x14ac:dyDescent="0.3">
      <c r="A43">
        <v>42</v>
      </c>
      <c r="B43" t="s">
        <v>46</v>
      </c>
      <c r="C43" t="s">
        <v>96</v>
      </c>
      <c r="D43" t="s">
        <v>107</v>
      </c>
      <c r="E43" t="s">
        <v>149</v>
      </c>
    </row>
    <row r="44" spans="1:5" x14ac:dyDescent="0.3">
      <c r="A44">
        <v>43</v>
      </c>
      <c r="B44" t="s">
        <v>47</v>
      </c>
      <c r="C44" t="s">
        <v>97</v>
      </c>
      <c r="D44" t="s">
        <v>108</v>
      </c>
      <c r="E44" t="s">
        <v>150</v>
      </c>
    </row>
    <row r="45" spans="1:5" x14ac:dyDescent="0.3">
      <c r="A45">
        <v>44</v>
      </c>
      <c r="B45" t="s">
        <v>48</v>
      </c>
      <c r="C45" t="s">
        <v>98</v>
      </c>
      <c r="D45" t="s">
        <v>108</v>
      </c>
      <c r="E45" t="s">
        <v>151</v>
      </c>
    </row>
    <row r="46" spans="1:5" x14ac:dyDescent="0.3">
      <c r="A46">
        <v>45</v>
      </c>
      <c r="B46" t="s">
        <v>49</v>
      </c>
      <c r="C46" t="s">
        <v>99</v>
      </c>
      <c r="D46" t="s">
        <v>107</v>
      </c>
      <c r="E46" t="s">
        <v>152</v>
      </c>
    </row>
    <row r="47" spans="1:5" x14ac:dyDescent="0.3">
      <c r="A47">
        <v>46</v>
      </c>
      <c r="B47" t="s">
        <v>50</v>
      </c>
      <c r="C47" t="s">
        <v>100</v>
      </c>
      <c r="D47" t="s">
        <v>105</v>
      </c>
      <c r="E47" t="s">
        <v>153</v>
      </c>
    </row>
    <row r="48" spans="1:5" x14ac:dyDescent="0.3">
      <c r="A48">
        <v>47</v>
      </c>
      <c r="B48" t="s">
        <v>51</v>
      </c>
      <c r="C48" t="s">
        <v>101</v>
      </c>
      <c r="D48" t="s">
        <v>105</v>
      </c>
      <c r="E48" t="s">
        <v>154</v>
      </c>
    </row>
    <row r="49" spans="1:5" x14ac:dyDescent="0.3">
      <c r="A49">
        <v>48</v>
      </c>
      <c r="B49" t="s">
        <v>52</v>
      </c>
      <c r="C49" t="s">
        <v>102</v>
      </c>
      <c r="D49" t="s">
        <v>108</v>
      </c>
      <c r="E49" t="s">
        <v>155</v>
      </c>
    </row>
    <row r="50" spans="1:5" x14ac:dyDescent="0.3">
      <c r="A50">
        <v>49</v>
      </c>
      <c r="B50" t="s">
        <v>53</v>
      </c>
      <c r="C50" t="s">
        <v>103</v>
      </c>
      <c r="D50" t="s">
        <v>106</v>
      </c>
      <c r="E50" t="s">
        <v>156</v>
      </c>
    </row>
    <row r="51" spans="1:5" x14ac:dyDescent="0.3">
      <c r="A51">
        <v>50</v>
      </c>
      <c r="B51" t="s">
        <v>54</v>
      </c>
      <c r="C51" t="s">
        <v>104</v>
      </c>
      <c r="D51" t="s">
        <v>105</v>
      </c>
      <c r="E51" t="s">
        <v>157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1"/>
  <sheetViews>
    <sheetView workbookViewId="0">
      <selection activeCell="E10" sqref="E10"/>
    </sheetView>
  </sheetViews>
  <sheetFormatPr defaultRowHeight="14.4" x14ac:dyDescent="0.3"/>
  <cols>
    <col min="1" max="1" width="10.21875" bestFit="1" customWidth="1"/>
    <col min="2" max="2" width="13.5546875" bestFit="1" customWidth="1"/>
    <col min="3" max="3" width="15.109375" bestFit="1" customWidth="1"/>
    <col min="4" max="4" width="8" bestFit="1" customWidth="1"/>
    <col min="5" max="5" width="57.44140625" bestFit="1" customWidth="1"/>
    <col min="6" max="6" width="5.21875" bestFit="1" customWidth="1"/>
  </cols>
  <sheetData>
    <row r="1" spans="1:4" x14ac:dyDescent="0.3">
      <c r="A1" s="1" t="s">
        <v>158</v>
      </c>
      <c r="B1" s="1" t="s">
        <v>159</v>
      </c>
      <c r="C1" s="1" t="s">
        <v>160</v>
      </c>
      <c r="D1" s="1" t="s">
        <v>161</v>
      </c>
    </row>
    <row r="2" spans="1:4" x14ac:dyDescent="0.3">
      <c r="A2">
        <v>1</v>
      </c>
      <c r="B2" t="s">
        <v>162</v>
      </c>
      <c r="C2" t="s">
        <v>192</v>
      </c>
      <c r="D2">
        <v>1737.03</v>
      </c>
    </row>
    <row r="3" spans="1:4" x14ac:dyDescent="0.3">
      <c r="A3">
        <v>2</v>
      </c>
      <c r="B3" t="s">
        <v>163</v>
      </c>
      <c r="C3" t="s">
        <v>193</v>
      </c>
      <c r="D3">
        <v>4224.8500000000004</v>
      </c>
    </row>
    <row r="4" spans="1:4" x14ac:dyDescent="0.3">
      <c r="A4">
        <v>3</v>
      </c>
      <c r="B4" t="s">
        <v>164</v>
      </c>
      <c r="C4" t="s">
        <v>192</v>
      </c>
      <c r="D4">
        <v>3935.54</v>
      </c>
    </row>
    <row r="5" spans="1:4" x14ac:dyDescent="0.3">
      <c r="A5">
        <v>4</v>
      </c>
      <c r="B5" t="s">
        <v>165</v>
      </c>
      <c r="C5" t="s">
        <v>193</v>
      </c>
      <c r="D5">
        <v>2242.37</v>
      </c>
    </row>
    <row r="6" spans="1:4" x14ac:dyDescent="0.3">
      <c r="A6">
        <v>5</v>
      </c>
      <c r="B6" t="s">
        <v>166</v>
      </c>
      <c r="C6" t="s">
        <v>194</v>
      </c>
      <c r="D6">
        <v>311.45999999999998</v>
      </c>
    </row>
    <row r="7" spans="1:4" x14ac:dyDescent="0.3">
      <c r="A7">
        <v>6</v>
      </c>
      <c r="B7" t="s">
        <v>167</v>
      </c>
      <c r="C7" t="s">
        <v>194</v>
      </c>
      <c r="D7">
        <v>1477.26</v>
      </c>
    </row>
    <row r="8" spans="1:4" x14ac:dyDescent="0.3">
      <c r="A8">
        <v>7</v>
      </c>
      <c r="B8" t="s">
        <v>168</v>
      </c>
      <c r="C8" t="s">
        <v>194</v>
      </c>
      <c r="D8">
        <v>817.9</v>
      </c>
    </row>
    <row r="9" spans="1:4" x14ac:dyDescent="0.3">
      <c r="A9">
        <v>8</v>
      </c>
      <c r="B9" t="s">
        <v>169</v>
      </c>
      <c r="C9" t="s">
        <v>193</v>
      </c>
      <c r="D9">
        <v>4397.7700000000004</v>
      </c>
    </row>
    <row r="10" spans="1:4" x14ac:dyDescent="0.3">
      <c r="A10">
        <v>9</v>
      </c>
      <c r="B10" t="s">
        <v>170</v>
      </c>
      <c r="C10" t="s">
        <v>194</v>
      </c>
      <c r="D10">
        <v>281.23</v>
      </c>
    </row>
    <row r="11" spans="1:4" x14ac:dyDescent="0.3">
      <c r="A11">
        <v>10</v>
      </c>
      <c r="B11" t="s">
        <v>171</v>
      </c>
      <c r="C11" t="s">
        <v>192</v>
      </c>
      <c r="D11">
        <v>4647.2</v>
      </c>
    </row>
    <row r="12" spans="1:4" x14ac:dyDescent="0.3">
      <c r="A12">
        <v>11</v>
      </c>
      <c r="B12" t="s">
        <v>172</v>
      </c>
      <c r="C12" t="s">
        <v>193</v>
      </c>
      <c r="D12">
        <v>890.75</v>
      </c>
    </row>
    <row r="13" spans="1:4" x14ac:dyDescent="0.3">
      <c r="A13">
        <v>12</v>
      </c>
      <c r="B13" t="s">
        <v>173</v>
      </c>
      <c r="C13" t="s">
        <v>194</v>
      </c>
      <c r="D13">
        <v>1035.17</v>
      </c>
    </row>
    <row r="14" spans="1:4" x14ac:dyDescent="0.3">
      <c r="A14">
        <v>13</v>
      </c>
      <c r="B14" t="s">
        <v>174</v>
      </c>
      <c r="C14" t="s">
        <v>193</v>
      </c>
      <c r="D14">
        <v>956.94</v>
      </c>
    </row>
    <row r="15" spans="1:4" x14ac:dyDescent="0.3">
      <c r="A15">
        <v>14</v>
      </c>
      <c r="B15" t="s">
        <v>175</v>
      </c>
      <c r="C15" t="s">
        <v>193</v>
      </c>
      <c r="D15">
        <v>2724.01</v>
      </c>
    </row>
    <row r="16" spans="1:4" x14ac:dyDescent="0.3">
      <c r="A16">
        <v>15</v>
      </c>
      <c r="B16" t="s">
        <v>176</v>
      </c>
      <c r="C16" t="s">
        <v>192</v>
      </c>
      <c r="D16">
        <v>4387.9799999999996</v>
      </c>
    </row>
    <row r="17" spans="1:4" x14ac:dyDescent="0.3">
      <c r="A17">
        <v>16</v>
      </c>
      <c r="B17" t="s">
        <v>177</v>
      </c>
      <c r="C17" t="s">
        <v>192</v>
      </c>
      <c r="D17">
        <v>4401.4799999999996</v>
      </c>
    </row>
    <row r="18" spans="1:4" x14ac:dyDescent="0.3">
      <c r="A18">
        <v>17</v>
      </c>
      <c r="B18" t="s">
        <v>178</v>
      </c>
      <c r="C18" t="s">
        <v>193</v>
      </c>
      <c r="D18">
        <v>3449.47</v>
      </c>
    </row>
    <row r="19" spans="1:4" x14ac:dyDescent="0.3">
      <c r="A19">
        <v>18</v>
      </c>
      <c r="B19" t="s">
        <v>179</v>
      </c>
      <c r="C19" t="s">
        <v>194</v>
      </c>
      <c r="D19">
        <v>1712.28</v>
      </c>
    </row>
    <row r="20" spans="1:4" x14ac:dyDescent="0.3">
      <c r="A20">
        <v>19</v>
      </c>
      <c r="B20" t="s">
        <v>180</v>
      </c>
      <c r="C20" t="s">
        <v>194</v>
      </c>
      <c r="D20">
        <v>2504.6799999999998</v>
      </c>
    </row>
    <row r="21" spans="1:4" x14ac:dyDescent="0.3">
      <c r="A21">
        <v>20</v>
      </c>
      <c r="B21" t="s">
        <v>181</v>
      </c>
      <c r="C21" t="s">
        <v>192</v>
      </c>
      <c r="D21">
        <v>2598.66</v>
      </c>
    </row>
    <row r="22" spans="1:4" x14ac:dyDescent="0.3">
      <c r="A22">
        <v>21</v>
      </c>
      <c r="B22" t="s">
        <v>182</v>
      </c>
      <c r="C22" t="s">
        <v>192</v>
      </c>
      <c r="D22">
        <v>1233.81</v>
      </c>
    </row>
    <row r="23" spans="1:4" x14ac:dyDescent="0.3">
      <c r="A23">
        <v>22</v>
      </c>
      <c r="B23" t="s">
        <v>183</v>
      </c>
      <c r="C23" t="s">
        <v>194</v>
      </c>
      <c r="D23">
        <v>860.5</v>
      </c>
    </row>
    <row r="24" spans="1:4" x14ac:dyDescent="0.3">
      <c r="A24">
        <v>23</v>
      </c>
      <c r="B24" t="s">
        <v>184</v>
      </c>
      <c r="C24" t="s">
        <v>193</v>
      </c>
      <c r="D24">
        <v>3227.3</v>
      </c>
    </row>
    <row r="25" spans="1:4" x14ac:dyDescent="0.3">
      <c r="A25">
        <v>24</v>
      </c>
      <c r="B25" t="s">
        <v>185</v>
      </c>
      <c r="C25" t="s">
        <v>192</v>
      </c>
      <c r="D25">
        <v>4859.3599999999997</v>
      </c>
    </row>
    <row r="26" spans="1:4" x14ac:dyDescent="0.3">
      <c r="A26">
        <v>25</v>
      </c>
      <c r="B26" t="s">
        <v>186</v>
      </c>
      <c r="C26" t="s">
        <v>193</v>
      </c>
      <c r="D26">
        <v>1725.17</v>
      </c>
    </row>
    <row r="27" spans="1:4" x14ac:dyDescent="0.3">
      <c r="A27">
        <v>26</v>
      </c>
      <c r="B27" t="s">
        <v>187</v>
      </c>
      <c r="C27" t="s">
        <v>194</v>
      </c>
      <c r="D27">
        <v>690.12</v>
      </c>
    </row>
    <row r="28" spans="1:4" x14ac:dyDescent="0.3">
      <c r="A28">
        <v>27</v>
      </c>
      <c r="B28" t="s">
        <v>188</v>
      </c>
      <c r="C28" t="s">
        <v>193</v>
      </c>
      <c r="D28">
        <v>4848.51</v>
      </c>
    </row>
    <row r="29" spans="1:4" x14ac:dyDescent="0.3">
      <c r="A29">
        <v>28</v>
      </c>
      <c r="B29" t="s">
        <v>189</v>
      </c>
      <c r="C29" t="s">
        <v>194</v>
      </c>
      <c r="D29">
        <v>658.84</v>
      </c>
    </row>
    <row r="30" spans="1:4" x14ac:dyDescent="0.3">
      <c r="A30">
        <v>29</v>
      </c>
      <c r="B30" t="s">
        <v>190</v>
      </c>
      <c r="C30" t="s">
        <v>194</v>
      </c>
      <c r="D30">
        <v>4809.13</v>
      </c>
    </row>
    <row r="31" spans="1:4" x14ac:dyDescent="0.3">
      <c r="A31">
        <v>30</v>
      </c>
      <c r="B31" t="s">
        <v>191</v>
      </c>
      <c r="C31" t="s">
        <v>194</v>
      </c>
      <c r="D31">
        <v>4525.53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01"/>
  <sheetViews>
    <sheetView zoomScale="45" workbookViewId="0">
      <selection activeCell="H21" sqref="H21"/>
    </sheetView>
  </sheetViews>
  <sheetFormatPr defaultRowHeight="14.4" x14ac:dyDescent="0.3"/>
  <cols>
    <col min="1" max="1" width="18.77734375" bestFit="1" customWidth="1"/>
    <col min="2" max="2" width="23.109375" bestFit="1" customWidth="1"/>
    <col min="3" max="3" width="21.5546875" bestFit="1" customWidth="1"/>
    <col min="4" max="4" width="18.5546875" bestFit="1" customWidth="1"/>
    <col min="5" max="5" width="21.77734375" bestFit="1" customWidth="1"/>
    <col min="6" max="6" width="21.88671875" bestFit="1" customWidth="1"/>
    <col min="7" max="7" width="22.77734375" bestFit="1" customWidth="1"/>
    <col min="8" max="8" width="32.88671875" bestFit="1" customWidth="1"/>
    <col min="9" max="9" width="17.33203125" bestFit="1" customWidth="1"/>
    <col min="10" max="10" width="19.33203125" bestFit="1" customWidth="1"/>
    <col min="11" max="11" width="23.109375" bestFit="1" customWidth="1"/>
    <col min="12" max="12" width="16.88671875" bestFit="1" customWidth="1"/>
  </cols>
  <sheetData>
    <row r="1" spans="1:12" x14ac:dyDescent="0.3">
      <c r="A1" s="1" t="s">
        <v>195</v>
      </c>
      <c r="B1" s="1" t="s">
        <v>0</v>
      </c>
      <c r="C1" s="1" t="s">
        <v>158</v>
      </c>
      <c r="D1" s="1" t="s">
        <v>196</v>
      </c>
      <c r="E1" s="1" t="s">
        <v>197</v>
      </c>
      <c r="F1" s="1" t="s">
        <v>198</v>
      </c>
      <c r="G1" s="2" t="s">
        <v>209</v>
      </c>
      <c r="H1" s="2" t="s">
        <v>210</v>
      </c>
      <c r="I1" s="2" t="s">
        <v>217</v>
      </c>
      <c r="J1" s="2" t="s">
        <v>160</v>
      </c>
      <c r="K1" s="2" t="s">
        <v>221</v>
      </c>
      <c r="L1" s="2" t="s">
        <v>234</v>
      </c>
    </row>
    <row r="2" spans="1:12" x14ac:dyDescent="0.3">
      <c r="A2" s="3">
        <v>1</v>
      </c>
      <c r="B2" s="3">
        <v>49</v>
      </c>
      <c r="C2" s="3">
        <v>17</v>
      </c>
      <c r="D2" s="3">
        <v>2</v>
      </c>
      <c r="E2" s="7">
        <v>44876</v>
      </c>
      <c r="F2" s="3">
        <v>0</v>
      </c>
      <c r="G2" s="3">
        <f>VLOOKUP(C2, products!A:D, 4, FALSE)</f>
        <v>3449.47</v>
      </c>
      <c r="H2" s="3">
        <f>G2*D2</f>
        <v>6898.94</v>
      </c>
      <c r="I2" s="3" t="str">
        <f>VLOOKUP(B2, customers!A:E, 4, FALSE)</f>
        <v>West</v>
      </c>
      <c r="J2" s="3" t="str">
        <f>_xlfn.XLOOKUP(Table2[[#This Row],[product_id]],orders!A:A,products!C:C)</f>
        <v>Home Appliances</v>
      </c>
      <c r="K2" s="3" t="s">
        <v>222</v>
      </c>
      <c r="L2" s="3" t="str">
        <f>TEXT(Table2[[#This Row],[order_date]],"YYYY")</f>
        <v>2022</v>
      </c>
    </row>
    <row r="3" spans="1:12" x14ac:dyDescent="0.3">
      <c r="A3" s="3">
        <v>2</v>
      </c>
      <c r="B3" s="3">
        <v>9</v>
      </c>
      <c r="C3" s="3">
        <v>16</v>
      </c>
      <c r="D3" s="3">
        <v>3</v>
      </c>
      <c r="E3" s="7">
        <v>44577</v>
      </c>
      <c r="F3" s="3">
        <v>0</v>
      </c>
      <c r="G3" s="3">
        <f>VLOOKUP(C3, products!A:D, 4, FALSE)</f>
        <v>4401.4799999999996</v>
      </c>
      <c r="H3" s="3">
        <f t="shared" ref="H3:H66" si="0">G3*D3</f>
        <v>13204.439999999999</v>
      </c>
      <c r="I3" s="3" t="str">
        <f>VLOOKUP(B3, customers!A:E, 4, FALSE)</f>
        <v>East</v>
      </c>
      <c r="J3" s="3" t="str">
        <f>_xlfn.XLOOKUP(Table2[[#This Row],[product_id]],orders!A:A,products!C:C)</f>
        <v>Accessories</v>
      </c>
      <c r="K3" s="3" t="s">
        <v>223</v>
      </c>
      <c r="L3" s="3" t="str">
        <f>TEXT(Table2[[#This Row],[order_date]],"YYYY")</f>
        <v>2022</v>
      </c>
    </row>
    <row r="4" spans="1:12" x14ac:dyDescent="0.3">
      <c r="A4" s="3">
        <v>3</v>
      </c>
      <c r="B4" s="3">
        <v>14</v>
      </c>
      <c r="C4" s="3">
        <v>3</v>
      </c>
      <c r="D4" s="3">
        <v>5</v>
      </c>
      <c r="E4" s="7">
        <v>44955</v>
      </c>
      <c r="F4" s="3">
        <v>0</v>
      </c>
      <c r="G4" s="3">
        <f>VLOOKUP(C4, products!A:D, 4, FALSE)</f>
        <v>3935.54</v>
      </c>
      <c r="H4" s="3">
        <f t="shared" si="0"/>
        <v>19677.7</v>
      </c>
      <c r="I4" s="3" t="str">
        <f>VLOOKUP(B4, customers!A:E, 4, FALSE)</f>
        <v>East</v>
      </c>
      <c r="J4" s="3" t="str">
        <f>_xlfn.XLOOKUP(Table2[[#This Row],[product_id]],orders!A:A,products!C:C)</f>
        <v>Accessories</v>
      </c>
      <c r="K4" s="3" t="s">
        <v>223</v>
      </c>
      <c r="L4" s="3" t="str">
        <f>TEXT(Table2[[#This Row],[order_date]],"YYYY")</f>
        <v>2023</v>
      </c>
    </row>
    <row r="5" spans="1:12" x14ac:dyDescent="0.3">
      <c r="A5" s="3">
        <v>4</v>
      </c>
      <c r="B5" s="3">
        <v>9</v>
      </c>
      <c r="C5" s="3">
        <v>1</v>
      </c>
      <c r="D5" s="3">
        <v>3</v>
      </c>
      <c r="E5" s="7">
        <v>45042</v>
      </c>
      <c r="F5" s="3">
        <v>0</v>
      </c>
      <c r="G5" s="3">
        <f>VLOOKUP(C5, products!A:D, 4, FALSE)</f>
        <v>1737.03</v>
      </c>
      <c r="H5" s="3">
        <f t="shared" si="0"/>
        <v>5211.09</v>
      </c>
      <c r="I5" s="3" t="str">
        <f>VLOOKUP(B5, customers!A:E, 4, FALSE)</f>
        <v>East</v>
      </c>
      <c r="J5" s="3" t="str">
        <f>_xlfn.XLOOKUP(Table2[[#This Row],[product_id]],orders!A:A,products!C:C)</f>
        <v>Accessories</v>
      </c>
      <c r="K5" s="3" t="s">
        <v>224</v>
      </c>
      <c r="L5" s="3" t="str">
        <f>TEXT(Table2[[#This Row],[order_date]],"YYYY")</f>
        <v>2023</v>
      </c>
    </row>
    <row r="6" spans="1:12" x14ac:dyDescent="0.3">
      <c r="A6" s="3">
        <v>5</v>
      </c>
      <c r="B6" s="3">
        <v>14</v>
      </c>
      <c r="C6" s="3">
        <v>4</v>
      </c>
      <c r="D6" s="3">
        <v>3</v>
      </c>
      <c r="E6" s="7">
        <v>44790</v>
      </c>
      <c r="F6" s="3">
        <v>0</v>
      </c>
      <c r="G6" s="3">
        <f>VLOOKUP(C6, products!A:D, 4, FALSE)</f>
        <v>2242.37</v>
      </c>
      <c r="H6" s="3">
        <f t="shared" si="0"/>
        <v>6727.11</v>
      </c>
      <c r="I6" s="3" t="str">
        <f>VLOOKUP(B6, customers!A:E, 4, FALSE)</f>
        <v>East</v>
      </c>
      <c r="J6" s="3" t="str">
        <f>_xlfn.XLOOKUP(Table2[[#This Row],[product_id]],orders!A:A,products!C:C)</f>
        <v>Home Appliances</v>
      </c>
      <c r="K6" s="3" t="s">
        <v>225</v>
      </c>
      <c r="L6" s="3" t="str">
        <f>TEXT(Table2[[#This Row],[order_date]],"YYYY")</f>
        <v>2022</v>
      </c>
    </row>
    <row r="7" spans="1:12" x14ac:dyDescent="0.3">
      <c r="A7" s="3">
        <v>6</v>
      </c>
      <c r="B7" s="3">
        <v>7</v>
      </c>
      <c r="C7" s="3">
        <v>18</v>
      </c>
      <c r="D7" s="3">
        <v>1</v>
      </c>
      <c r="E7" s="7">
        <v>45084</v>
      </c>
      <c r="F7" s="3">
        <v>0</v>
      </c>
      <c r="G7" s="3">
        <f>VLOOKUP(C7, products!A:D, 4, FALSE)</f>
        <v>1712.28</v>
      </c>
      <c r="H7" s="3">
        <f t="shared" si="0"/>
        <v>1712.28</v>
      </c>
      <c r="I7" s="3" t="str">
        <f>VLOOKUP(B7, customers!A:E, 4, FALSE)</f>
        <v>West</v>
      </c>
      <c r="J7" s="3" t="str">
        <f>_xlfn.XLOOKUP(Table2[[#This Row],[product_id]],orders!A:A,products!C:C)</f>
        <v>Electronics</v>
      </c>
      <c r="K7" s="3" t="s">
        <v>226</v>
      </c>
      <c r="L7" s="3" t="str">
        <f>TEXT(Table2[[#This Row],[order_date]],"YYYY")</f>
        <v>2023</v>
      </c>
    </row>
    <row r="8" spans="1:12" x14ac:dyDescent="0.3">
      <c r="A8" s="3">
        <v>7</v>
      </c>
      <c r="B8" s="3">
        <v>13</v>
      </c>
      <c r="C8" s="3">
        <v>12</v>
      </c>
      <c r="D8" s="3">
        <v>4</v>
      </c>
      <c r="E8" s="7">
        <v>45022</v>
      </c>
      <c r="F8" s="3">
        <v>0</v>
      </c>
      <c r="G8" s="3">
        <f>VLOOKUP(C8, products!A:D, 4, FALSE)</f>
        <v>1035.17</v>
      </c>
      <c r="H8" s="3">
        <f t="shared" si="0"/>
        <v>4140.68</v>
      </c>
      <c r="I8" s="3" t="str">
        <f>VLOOKUP(B8, customers!A:E, 4, FALSE)</f>
        <v>South</v>
      </c>
      <c r="J8" s="3" t="str">
        <f>_xlfn.XLOOKUP(Table2[[#This Row],[product_id]],orders!A:A,products!C:C)</f>
        <v>Electronics</v>
      </c>
      <c r="K8" s="3" t="s">
        <v>224</v>
      </c>
      <c r="L8" s="3" t="str">
        <f>TEXT(Table2[[#This Row],[order_date]],"YYYY")</f>
        <v>2023</v>
      </c>
    </row>
    <row r="9" spans="1:12" x14ac:dyDescent="0.3">
      <c r="A9" s="3">
        <v>8</v>
      </c>
      <c r="B9" s="3">
        <v>45</v>
      </c>
      <c r="C9" s="3">
        <v>23</v>
      </c>
      <c r="D9" s="3">
        <v>1</v>
      </c>
      <c r="E9" s="7">
        <v>45180</v>
      </c>
      <c r="F9" s="3">
        <v>0</v>
      </c>
      <c r="G9" s="3">
        <f>VLOOKUP(C9, products!A:D, 4, FALSE)</f>
        <v>3227.3</v>
      </c>
      <c r="H9" s="3">
        <f t="shared" si="0"/>
        <v>3227.3</v>
      </c>
      <c r="I9" s="3" t="str">
        <f>VLOOKUP(B9, customers!A:E, 4, FALSE)</f>
        <v>North</v>
      </c>
      <c r="J9" s="3" t="str">
        <f>_xlfn.XLOOKUP(Table2[[#This Row],[product_id]],orders!A:A,products!C:C)</f>
        <v>Home Appliances</v>
      </c>
      <c r="K9" s="3" t="s">
        <v>227</v>
      </c>
      <c r="L9" s="3" t="str">
        <f>TEXT(Table2[[#This Row],[order_date]],"YYYY")</f>
        <v>2023</v>
      </c>
    </row>
    <row r="10" spans="1:12" x14ac:dyDescent="0.3">
      <c r="A10" s="3">
        <v>9</v>
      </c>
      <c r="B10" s="3">
        <v>30</v>
      </c>
      <c r="C10" s="3">
        <v>18</v>
      </c>
      <c r="D10" s="3">
        <v>3</v>
      </c>
      <c r="E10" s="7">
        <v>44991</v>
      </c>
      <c r="F10" s="3">
        <v>0</v>
      </c>
      <c r="G10" s="3">
        <f>VLOOKUP(C10, products!A:D, 4, FALSE)</f>
        <v>1712.28</v>
      </c>
      <c r="H10" s="3">
        <f t="shared" si="0"/>
        <v>5136.84</v>
      </c>
      <c r="I10" s="3" t="str">
        <f>VLOOKUP(B10, customers!A:E, 4, FALSE)</f>
        <v>South</v>
      </c>
      <c r="J10" s="3" t="str">
        <f>_xlfn.XLOOKUP(Table2[[#This Row],[product_id]],orders!A:A,products!C:C)</f>
        <v>Electronics</v>
      </c>
      <c r="K10" s="3" t="s">
        <v>228</v>
      </c>
      <c r="L10" s="3" t="str">
        <f>TEXT(Table2[[#This Row],[order_date]],"YYYY")</f>
        <v>2023</v>
      </c>
    </row>
    <row r="11" spans="1:12" x14ac:dyDescent="0.3">
      <c r="A11" s="3">
        <v>10</v>
      </c>
      <c r="B11" s="3">
        <v>5</v>
      </c>
      <c r="C11" s="3">
        <v>7</v>
      </c>
      <c r="D11" s="3">
        <v>1</v>
      </c>
      <c r="E11" s="7">
        <v>44728</v>
      </c>
      <c r="F11" s="3">
        <v>0</v>
      </c>
      <c r="G11" s="3">
        <f>VLOOKUP(C11, products!A:D, 4, FALSE)</f>
        <v>817.9</v>
      </c>
      <c r="H11" s="3">
        <f t="shared" si="0"/>
        <v>817.9</v>
      </c>
      <c r="I11" s="3" t="str">
        <f>VLOOKUP(B11, customers!A:E, 4, FALSE)</f>
        <v>North</v>
      </c>
      <c r="J11" s="3" t="str">
        <f>_xlfn.XLOOKUP(Table2[[#This Row],[product_id]],orders!A:A,products!C:C)</f>
        <v>Electronics</v>
      </c>
      <c r="K11" s="3" t="s">
        <v>226</v>
      </c>
      <c r="L11" s="3" t="str">
        <f>TEXT(Table2[[#This Row],[order_date]],"YYYY")</f>
        <v>2022</v>
      </c>
    </row>
    <row r="12" spans="1:12" x14ac:dyDescent="0.3">
      <c r="A12" s="3">
        <v>11</v>
      </c>
      <c r="B12" s="3">
        <v>13</v>
      </c>
      <c r="C12" s="3">
        <v>17</v>
      </c>
      <c r="D12" s="3">
        <v>1</v>
      </c>
      <c r="E12" s="7">
        <v>44682</v>
      </c>
      <c r="F12" s="3">
        <v>0</v>
      </c>
      <c r="G12" s="3">
        <f>VLOOKUP(C12, products!A:D, 4, FALSE)</f>
        <v>3449.47</v>
      </c>
      <c r="H12" s="3">
        <f t="shared" si="0"/>
        <v>3449.47</v>
      </c>
      <c r="I12" s="3" t="str">
        <f>VLOOKUP(B12, customers!A:E, 4, FALSE)</f>
        <v>South</v>
      </c>
      <c r="J12" s="3" t="str">
        <f>_xlfn.XLOOKUP(Table2[[#This Row],[product_id]],orders!A:A,products!C:C)</f>
        <v>Home Appliances</v>
      </c>
      <c r="K12" s="3" t="s">
        <v>229</v>
      </c>
      <c r="L12" s="3" t="str">
        <f>TEXT(Table2[[#This Row],[order_date]],"YYYY")</f>
        <v>2022</v>
      </c>
    </row>
    <row r="13" spans="1:12" x14ac:dyDescent="0.3">
      <c r="A13" s="3">
        <v>12</v>
      </c>
      <c r="B13" s="3">
        <v>46</v>
      </c>
      <c r="C13" s="3">
        <v>19</v>
      </c>
      <c r="D13" s="3">
        <v>4</v>
      </c>
      <c r="E13" s="7">
        <v>44979</v>
      </c>
      <c r="F13" s="3">
        <v>0</v>
      </c>
      <c r="G13" s="3">
        <f>VLOOKUP(C13, products!A:D, 4, FALSE)</f>
        <v>2504.6799999999998</v>
      </c>
      <c r="H13" s="3">
        <f t="shared" si="0"/>
        <v>10018.719999999999</v>
      </c>
      <c r="I13" s="3" t="str">
        <f>VLOOKUP(B13, customers!A:E, 4, FALSE)</f>
        <v>South</v>
      </c>
      <c r="J13" s="3" t="str">
        <f>_xlfn.XLOOKUP(Table2[[#This Row],[product_id]],orders!A:A,products!C:C)</f>
        <v>Electronics</v>
      </c>
      <c r="K13" s="3" t="s">
        <v>230</v>
      </c>
      <c r="L13" s="3" t="str">
        <f>TEXT(Table2[[#This Row],[order_date]],"YYYY")</f>
        <v>2023</v>
      </c>
    </row>
    <row r="14" spans="1:12" x14ac:dyDescent="0.3">
      <c r="A14" s="3">
        <v>13</v>
      </c>
      <c r="B14" s="3">
        <v>8</v>
      </c>
      <c r="C14" s="3">
        <v>15</v>
      </c>
      <c r="D14" s="3">
        <v>3</v>
      </c>
      <c r="E14" s="7">
        <v>45089</v>
      </c>
      <c r="F14" s="3">
        <v>0</v>
      </c>
      <c r="G14" s="3">
        <f>VLOOKUP(C14, products!A:D, 4, FALSE)</f>
        <v>4387.9799999999996</v>
      </c>
      <c r="H14" s="3">
        <f t="shared" si="0"/>
        <v>13163.939999999999</v>
      </c>
      <c r="I14" s="3" t="str">
        <f>VLOOKUP(B14, customers!A:E, 4, FALSE)</f>
        <v>East</v>
      </c>
      <c r="J14" s="3" t="str">
        <f>_xlfn.XLOOKUP(Table2[[#This Row],[product_id]],orders!A:A,products!C:C)</f>
        <v>Accessories</v>
      </c>
      <c r="K14" s="3" t="s">
        <v>226</v>
      </c>
      <c r="L14" s="3" t="str">
        <f>TEXT(Table2[[#This Row],[order_date]],"YYYY")</f>
        <v>2023</v>
      </c>
    </row>
    <row r="15" spans="1:12" x14ac:dyDescent="0.3">
      <c r="A15" s="3">
        <v>14</v>
      </c>
      <c r="B15" s="3">
        <v>19</v>
      </c>
      <c r="C15" s="3">
        <v>20</v>
      </c>
      <c r="D15" s="3">
        <v>3</v>
      </c>
      <c r="E15" s="7">
        <v>45220</v>
      </c>
      <c r="F15" s="3">
        <v>0</v>
      </c>
      <c r="G15" s="3">
        <f>VLOOKUP(C15, products!A:D, 4, FALSE)</f>
        <v>2598.66</v>
      </c>
      <c r="H15" s="3">
        <f t="shared" si="0"/>
        <v>7795.98</v>
      </c>
      <c r="I15" s="3" t="str">
        <f>VLOOKUP(B15, customers!A:E, 4, FALSE)</f>
        <v>North</v>
      </c>
      <c r="J15" s="3" t="str">
        <f>_xlfn.XLOOKUP(Table2[[#This Row],[product_id]],orders!A:A,products!C:C)</f>
        <v>Accessories</v>
      </c>
      <c r="K15" s="3" t="s">
        <v>231</v>
      </c>
      <c r="L15" s="3" t="str">
        <f>TEXT(Table2[[#This Row],[order_date]],"YYYY")</f>
        <v>2023</v>
      </c>
    </row>
    <row r="16" spans="1:12" x14ac:dyDescent="0.3">
      <c r="A16" s="3">
        <v>15</v>
      </c>
      <c r="B16" s="3">
        <v>46</v>
      </c>
      <c r="C16" s="3">
        <v>8</v>
      </c>
      <c r="D16" s="3">
        <v>2</v>
      </c>
      <c r="E16" s="7">
        <v>44722</v>
      </c>
      <c r="F16" s="3">
        <v>0</v>
      </c>
      <c r="G16" s="3">
        <f>VLOOKUP(C16, products!A:D, 4, FALSE)</f>
        <v>4397.7700000000004</v>
      </c>
      <c r="H16" s="3">
        <f t="shared" si="0"/>
        <v>8795.5400000000009</v>
      </c>
      <c r="I16" s="3" t="str">
        <f>VLOOKUP(B16, customers!A:E, 4, FALSE)</f>
        <v>South</v>
      </c>
      <c r="J16" s="3" t="str">
        <f>_xlfn.XLOOKUP(Table2[[#This Row],[product_id]],orders!A:A,products!C:C)</f>
        <v>Home Appliances</v>
      </c>
      <c r="K16" s="3" t="s">
        <v>226</v>
      </c>
      <c r="L16" s="3" t="str">
        <f>TEXT(Table2[[#This Row],[order_date]],"YYYY")</f>
        <v>2022</v>
      </c>
    </row>
    <row r="17" spans="1:12" x14ac:dyDescent="0.3">
      <c r="A17" s="3">
        <v>16</v>
      </c>
      <c r="B17" s="3">
        <v>6</v>
      </c>
      <c r="C17" s="3">
        <v>22</v>
      </c>
      <c r="D17" s="3">
        <v>5</v>
      </c>
      <c r="E17" s="7">
        <v>45128</v>
      </c>
      <c r="F17" s="3">
        <v>0</v>
      </c>
      <c r="G17" s="3">
        <f>VLOOKUP(C17, products!A:D, 4, FALSE)</f>
        <v>860.5</v>
      </c>
      <c r="H17" s="3">
        <f t="shared" si="0"/>
        <v>4302.5</v>
      </c>
      <c r="I17" s="3" t="str">
        <f>VLOOKUP(B17, customers!A:E, 4, FALSE)</f>
        <v>North</v>
      </c>
      <c r="J17" s="3" t="str">
        <f>_xlfn.XLOOKUP(Table2[[#This Row],[product_id]],orders!A:A,products!C:C)</f>
        <v>Electronics</v>
      </c>
      <c r="K17" s="3" t="s">
        <v>232</v>
      </c>
      <c r="L17" s="3" t="str">
        <f>TEXT(Table2[[#This Row],[order_date]],"YYYY")</f>
        <v>2023</v>
      </c>
    </row>
    <row r="18" spans="1:12" x14ac:dyDescent="0.3">
      <c r="A18" s="3">
        <v>17</v>
      </c>
      <c r="B18" s="3">
        <v>42</v>
      </c>
      <c r="C18" s="3">
        <v>12</v>
      </c>
      <c r="D18" s="3">
        <v>1</v>
      </c>
      <c r="E18" s="7">
        <v>44580</v>
      </c>
      <c r="F18" s="3">
        <v>0</v>
      </c>
      <c r="G18" s="3">
        <f>VLOOKUP(C18, products!A:D, 4, FALSE)</f>
        <v>1035.17</v>
      </c>
      <c r="H18" s="3">
        <f t="shared" si="0"/>
        <v>1035.17</v>
      </c>
      <c r="I18" s="3" t="str">
        <f>VLOOKUP(B18, customers!A:E, 4, FALSE)</f>
        <v>North</v>
      </c>
      <c r="J18" s="3" t="str">
        <f>_xlfn.XLOOKUP(Table2[[#This Row],[product_id]],orders!A:A,products!C:C)</f>
        <v>Electronics</v>
      </c>
      <c r="K18" s="3" t="s">
        <v>223</v>
      </c>
      <c r="L18" s="3" t="str">
        <f>TEXT(Table2[[#This Row],[order_date]],"YYYY")</f>
        <v>2022</v>
      </c>
    </row>
    <row r="19" spans="1:12" x14ac:dyDescent="0.3">
      <c r="A19" s="3">
        <v>18</v>
      </c>
      <c r="B19" s="3">
        <v>32</v>
      </c>
      <c r="C19" s="3">
        <v>7</v>
      </c>
      <c r="D19" s="3">
        <v>2</v>
      </c>
      <c r="E19" s="7">
        <v>44743</v>
      </c>
      <c r="F19" s="3">
        <v>0</v>
      </c>
      <c r="G19" s="3">
        <f>VLOOKUP(C19, products!A:D, 4, FALSE)</f>
        <v>817.9</v>
      </c>
      <c r="H19" s="3">
        <f t="shared" si="0"/>
        <v>1635.8</v>
      </c>
      <c r="I19" s="3" t="str">
        <f>VLOOKUP(B19, customers!A:E, 4, FALSE)</f>
        <v>West</v>
      </c>
      <c r="J19" s="3" t="str">
        <f>_xlfn.XLOOKUP(Table2[[#This Row],[product_id]],orders!A:A,products!C:C)</f>
        <v>Electronics</v>
      </c>
      <c r="K19" s="3" t="s">
        <v>232</v>
      </c>
      <c r="L19" s="3" t="str">
        <f>TEXT(Table2[[#This Row],[order_date]],"YYYY")</f>
        <v>2022</v>
      </c>
    </row>
    <row r="20" spans="1:12" x14ac:dyDescent="0.3">
      <c r="A20" s="3">
        <v>19</v>
      </c>
      <c r="B20" s="3">
        <v>40</v>
      </c>
      <c r="C20" s="3">
        <v>15</v>
      </c>
      <c r="D20" s="3">
        <v>5</v>
      </c>
      <c r="E20" s="7">
        <v>44590</v>
      </c>
      <c r="F20" s="3">
        <v>0</v>
      </c>
      <c r="G20" s="3">
        <f>VLOOKUP(C20, products!A:D, 4, FALSE)</f>
        <v>4387.9799999999996</v>
      </c>
      <c r="H20" s="3">
        <f t="shared" si="0"/>
        <v>21939.899999999998</v>
      </c>
      <c r="I20" s="3" t="str">
        <f>VLOOKUP(B20, customers!A:E, 4, FALSE)</f>
        <v>West</v>
      </c>
      <c r="J20" s="3" t="str">
        <f>_xlfn.XLOOKUP(Table2[[#This Row],[product_id]],orders!A:A,products!C:C)</f>
        <v>Accessories</v>
      </c>
      <c r="K20" s="3" t="s">
        <v>223</v>
      </c>
      <c r="L20" s="3" t="str">
        <f>TEXT(Table2[[#This Row],[order_date]],"YYYY")</f>
        <v>2022</v>
      </c>
    </row>
    <row r="21" spans="1:12" x14ac:dyDescent="0.3">
      <c r="A21" s="3">
        <v>20</v>
      </c>
      <c r="B21" s="3">
        <v>25</v>
      </c>
      <c r="C21" s="3">
        <v>2</v>
      </c>
      <c r="D21" s="3">
        <v>3</v>
      </c>
      <c r="E21" s="7">
        <v>45172</v>
      </c>
      <c r="F21" s="3">
        <v>0</v>
      </c>
      <c r="G21" s="3">
        <f>VLOOKUP(C21, products!A:D, 4, FALSE)</f>
        <v>4224.8500000000004</v>
      </c>
      <c r="H21" s="3">
        <f t="shared" si="0"/>
        <v>12674.550000000001</v>
      </c>
      <c r="I21" s="3" t="str">
        <f>VLOOKUP(B21, customers!A:E, 4, FALSE)</f>
        <v>North</v>
      </c>
      <c r="J21" s="3" t="str">
        <f>_xlfn.XLOOKUP(Table2[[#This Row],[product_id]],orders!A:A,products!C:C)</f>
        <v>Home Appliances</v>
      </c>
      <c r="K21" s="3" t="s">
        <v>227</v>
      </c>
      <c r="L21" s="3" t="str">
        <f>TEXT(Table2[[#This Row],[order_date]],"YYYY")</f>
        <v>2023</v>
      </c>
    </row>
    <row r="22" spans="1:12" x14ac:dyDescent="0.3">
      <c r="A22" s="3">
        <v>21</v>
      </c>
      <c r="B22" s="3">
        <v>33</v>
      </c>
      <c r="C22" s="3">
        <v>6</v>
      </c>
      <c r="D22" s="3">
        <v>5</v>
      </c>
      <c r="E22" s="7">
        <v>45079</v>
      </c>
      <c r="F22" s="3">
        <v>0</v>
      </c>
      <c r="G22" s="3">
        <f>VLOOKUP(C22, products!A:D, 4, FALSE)</f>
        <v>1477.26</v>
      </c>
      <c r="H22" s="3">
        <f t="shared" si="0"/>
        <v>7386.3</v>
      </c>
      <c r="I22" s="3" t="str">
        <f>VLOOKUP(B22, customers!A:E, 4, FALSE)</f>
        <v>East</v>
      </c>
      <c r="J22" s="3" t="str">
        <f>_xlfn.XLOOKUP(Table2[[#This Row],[product_id]],orders!A:A,products!C:C)</f>
        <v>Electronics</v>
      </c>
      <c r="K22" s="3" t="s">
        <v>226</v>
      </c>
      <c r="L22" s="3" t="str">
        <f>TEXT(Table2[[#This Row],[order_date]],"YYYY")</f>
        <v>2023</v>
      </c>
    </row>
    <row r="23" spans="1:12" x14ac:dyDescent="0.3">
      <c r="A23" s="3">
        <v>22</v>
      </c>
      <c r="B23" s="3">
        <v>13</v>
      </c>
      <c r="C23" s="3">
        <v>26</v>
      </c>
      <c r="D23" s="3">
        <v>1</v>
      </c>
      <c r="E23" s="7">
        <v>44568</v>
      </c>
      <c r="F23" s="3">
        <v>0</v>
      </c>
      <c r="G23" s="3">
        <f>VLOOKUP(C23, products!A:D, 4, FALSE)</f>
        <v>690.12</v>
      </c>
      <c r="H23" s="3">
        <f t="shared" si="0"/>
        <v>690.12</v>
      </c>
      <c r="I23" s="3" t="str">
        <f>VLOOKUP(B23, customers!A:E, 4, FALSE)</f>
        <v>South</v>
      </c>
      <c r="J23" s="3" t="str">
        <f>_xlfn.XLOOKUP(Table2[[#This Row],[product_id]],orders!A:A,products!C:C)</f>
        <v>Electronics</v>
      </c>
      <c r="K23" s="3" t="s">
        <v>223</v>
      </c>
      <c r="L23" s="3" t="str">
        <f>TEXT(Table2[[#This Row],[order_date]],"YYYY")</f>
        <v>2022</v>
      </c>
    </row>
    <row r="24" spans="1:12" x14ac:dyDescent="0.3">
      <c r="A24" s="3">
        <v>23</v>
      </c>
      <c r="B24" s="3">
        <v>3</v>
      </c>
      <c r="C24" s="3">
        <v>28</v>
      </c>
      <c r="D24" s="3">
        <v>5</v>
      </c>
      <c r="E24" s="7">
        <v>45237</v>
      </c>
      <c r="F24" s="3">
        <v>0</v>
      </c>
      <c r="G24" s="3">
        <f>VLOOKUP(C24, products!A:D, 4, FALSE)</f>
        <v>658.84</v>
      </c>
      <c r="H24" s="3">
        <f t="shared" si="0"/>
        <v>3294.2000000000003</v>
      </c>
      <c r="I24" s="3" t="str">
        <f>VLOOKUP(B24, customers!A:E, 4, FALSE)</f>
        <v>West</v>
      </c>
      <c r="J24" s="3" t="str">
        <f>_xlfn.XLOOKUP(Table2[[#This Row],[product_id]],orders!A:A,products!C:C)</f>
        <v>Electronics</v>
      </c>
      <c r="K24" s="3" t="s">
        <v>222</v>
      </c>
      <c r="L24" s="3" t="str">
        <f>TEXT(Table2[[#This Row],[order_date]],"YYYY")</f>
        <v>2023</v>
      </c>
    </row>
    <row r="25" spans="1:12" x14ac:dyDescent="0.3">
      <c r="A25" s="3">
        <v>24</v>
      </c>
      <c r="B25" s="3">
        <v>18</v>
      </c>
      <c r="C25" s="3">
        <v>26</v>
      </c>
      <c r="D25" s="3">
        <v>1</v>
      </c>
      <c r="E25" s="7">
        <v>45187</v>
      </c>
      <c r="F25" s="3">
        <v>0</v>
      </c>
      <c r="G25" s="3">
        <f>VLOOKUP(C25, products!A:D, 4, FALSE)</f>
        <v>690.12</v>
      </c>
      <c r="H25" s="3">
        <f t="shared" si="0"/>
        <v>690.12</v>
      </c>
      <c r="I25" s="3" t="str">
        <f>VLOOKUP(B25, customers!A:E, 4, FALSE)</f>
        <v>East</v>
      </c>
      <c r="J25" s="3" t="str">
        <f>_xlfn.XLOOKUP(Table2[[#This Row],[product_id]],orders!A:A,products!C:C)</f>
        <v>Electronics</v>
      </c>
      <c r="K25" s="3" t="s">
        <v>227</v>
      </c>
      <c r="L25" s="3" t="str">
        <f>TEXT(Table2[[#This Row],[order_date]],"YYYY")</f>
        <v>2023</v>
      </c>
    </row>
    <row r="26" spans="1:12" x14ac:dyDescent="0.3">
      <c r="A26" s="3">
        <v>25</v>
      </c>
      <c r="B26" s="3">
        <v>14</v>
      </c>
      <c r="C26" s="3">
        <v>18</v>
      </c>
      <c r="D26" s="3">
        <v>1</v>
      </c>
      <c r="E26" s="7">
        <v>45206</v>
      </c>
      <c r="F26" s="3">
        <v>0</v>
      </c>
      <c r="G26" s="3">
        <f>VLOOKUP(C26, products!A:D, 4, FALSE)</f>
        <v>1712.28</v>
      </c>
      <c r="H26" s="3">
        <f t="shared" si="0"/>
        <v>1712.28</v>
      </c>
      <c r="I26" s="3" t="str">
        <f>VLOOKUP(B26, customers!A:E, 4, FALSE)</f>
        <v>East</v>
      </c>
      <c r="J26" s="3" t="str">
        <f>_xlfn.XLOOKUP(Table2[[#This Row],[product_id]],orders!A:A,products!C:C)</f>
        <v>Electronics</v>
      </c>
      <c r="K26" s="3" t="s">
        <v>231</v>
      </c>
      <c r="L26" s="3" t="str">
        <f>TEXT(Table2[[#This Row],[order_date]],"YYYY")</f>
        <v>2023</v>
      </c>
    </row>
    <row r="27" spans="1:12" x14ac:dyDescent="0.3">
      <c r="A27" s="3">
        <v>26</v>
      </c>
      <c r="B27" s="3">
        <v>20</v>
      </c>
      <c r="C27" s="3">
        <v>10</v>
      </c>
      <c r="D27" s="3">
        <v>5</v>
      </c>
      <c r="E27" s="7">
        <v>45064</v>
      </c>
      <c r="F27" s="3">
        <v>0</v>
      </c>
      <c r="G27" s="3">
        <f>VLOOKUP(C27, products!A:D, 4, FALSE)</f>
        <v>4647.2</v>
      </c>
      <c r="H27" s="3">
        <f t="shared" si="0"/>
        <v>23236</v>
      </c>
      <c r="I27" s="3" t="str">
        <f>VLOOKUP(B27, customers!A:E, 4, FALSE)</f>
        <v>West</v>
      </c>
      <c r="J27" s="3" t="str">
        <f>_xlfn.XLOOKUP(Table2[[#This Row],[product_id]],orders!A:A,products!C:C)</f>
        <v>Accessories</v>
      </c>
      <c r="K27" s="3" t="s">
        <v>229</v>
      </c>
      <c r="L27" s="3" t="str">
        <f>TEXT(Table2[[#This Row],[order_date]],"YYYY")</f>
        <v>2023</v>
      </c>
    </row>
    <row r="28" spans="1:12" x14ac:dyDescent="0.3">
      <c r="A28" s="3">
        <v>27</v>
      </c>
      <c r="B28" s="3">
        <v>23</v>
      </c>
      <c r="C28" s="3">
        <v>22</v>
      </c>
      <c r="D28" s="3">
        <v>1</v>
      </c>
      <c r="E28" s="7">
        <v>45057</v>
      </c>
      <c r="F28" s="3">
        <v>0</v>
      </c>
      <c r="G28" s="3">
        <f>VLOOKUP(C28, products!A:D, 4, FALSE)</f>
        <v>860.5</v>
      </c>
      <c r="H28" s="3">
        <f t="shared" si="0"/>
        <v>860.5</v>
      </c>
      <c r="I28" s="3" t="str">
        <f>VLOOKUP(B28, customers!A:E, 4, FALSE)</f>
        <v>West</v>
      </c>
      <c r="J28" s="3" t="str">
        <f>_xlfn.XLOOKUP(Table2[[#This Row],[product_id]],orders!A:A,products!C:C)</f>
        <v>Electronics</v>
      </c>
      <c r="K28" s="3" t="s">
        <v>229</v>
      </c>
      <c r="L28" s="3" t="str">
        <f>TEXT(Table2[[#This Row],[order_date]],"YYYY")</f>
        <v>2023</v>
      </c>
    </row>
    <row r="29" spans="1:12" x14ac:dyDescent="0.3">
      <c r="A29" s="3">
        <v>28</v>
      </c>
      <c r="B29" s="3">
        <v>46</v>
      </c>
      <c r="C29" s="3">
        <v>2</v>
      </c>
      <c r="D29" s="3">
        <v>1</v>
      </c>
      <c r="E29" s="7">
        <v>45021</v>
      </c>
      <c r="F29" s="3">
        <v>0</v>
      </c>
      <c r="G29" s="3">
        <f>VLOOKUP(C29, products!A:D, 4, FALSE)</f>
        <v>4224.8500000000004</v>
      </c>
      <c r="H29" s="3">
        <f t="shared" si="0"/>
        <v>4224.8500000000004</v>
      </c>
      <c r="I29" s="3" t="str">
        <f>VLOOKUP(B29, customers!A:E, 4, FALSE)</f>
        <v>South</v>
      </c>
      <c r="J29" s="3" t="str">
        <f>_xlfn.XLOOKUP(Table2[[#This Row],[product_id]],orders!A:A,products!C:C)</f>
        <v>Home Appliances</v>
      </c>
      <c r="K29" s="3" t="s">
        <v>224</v>
      </c>
      <c r="L29" s="3" t="str">
        <f>TEXT(Table2[[#This Row],[order_date]],"YYYY")</f>
        <v>2023</v>
      </c>
    </row>
    <row r="30" spans="1:12" x14ac:dyDescent="0.3">
      <c r="A30" s="3">
        <v>29</v>
      </c>
      <c r="B30" s="3">
        <v>6</v>
      </c>
      <c r="C30" s="3">
        <v>27</v>
      </c>
      <c r="D30" s="3">
        <v>1</v>
      </c>
      <c r="E30" s="7">
        <v>45212</v>
      </c>
      <c r="F30" s="3">
        <v>0</v>
      </c>
      <c r="G30" s="3">
        <f>VLOOKUP(C30, products!A:D, 4, FALSE)</f>
        <v>4848.51</v>
      </c>
      <c r="H30" s="3">
        <f t="shared" si="0"/>
        <v>4848.51</v>
      </c>
      <c r="I30" s="3" t="str">
        <f>VLOOKUP(B30, customers!A:E, 4, FALSE)</f>
        <v>North</v>
      </c>
      <c r="J30" s="3" t="str">
        <f>_xlfn.XLOOKUP(Table2[[#This Row],[product_id]],orders!A:A,products!C:C)</f>
        <v>Home Appliances</v>
      </c>
      <c r="K30" s="3" t="s">
        <v>231</v>
      </c>
      <c r="L30" s="3" t="str">
        <f>TEXT(Table2[[#This Row],[order_date]],"YYYY")</f>
        <v>2023</v>
      </c>
    </row>
    <row r="31" spans="1:12" x14ac:dyDescent="0.3">
      <c r="A31" s="3">
        <v>30</v>
      </c>
      <c r="B31" s="3">
        <v>35</v>
      </c>
      <c r="C31" s="3">
        <v>11</v>
      </c>
      <c r="D31" s="3">
        <v>4</v>
      </c>
      <c r="E31" s="7">
        <v>45247</v>
      </c>
      <c r="F31" s="3">
        <v>0</v>
      </c>
      <c r="G31" s="3">
        <f>VLOOKUP(C31, products!A:D, 4, FALSE)</f>
        <v>890.75</v>
      </c>
      <c r="H31" s="3">
        <f t="shared" si="0"/>
        <v>3563</v>
      </c>
      <c r="I31" s="3" t="str">
        <f>VLOOKUP(B31, customers!A:E, 4, FALSE)</f>
        <v>North</v>
      </c>
      <c r="J31" s="3" t="str">
        <f>_xlfn.XLOOKUP(Table2[[#This Row],[product_id]],orders!A:A,products!C:C)</f>
        <v>Home Appliances</v>
      </c>
      <c r="K31" s="3" t="s">
        <v>222</v>
      </c>
      <c r="L31" s="3" t="str">
        <f>TEXT(Table2[[#This Row],[order_date]],"YYYY")</f>
        <v>2023</v>
      </c>
    </row>
    <row r="32" spans="1:12" x14ac:dyDescent="0.3">
      <c r="A32" s="3">
        <v>31</v>
      </c>
      <c r="B32" s="3">
        <v>15</v>
      </c>
      <c r="C32" s="3">
        <v>16</v>
      </c>
      <c r="D32" s="3">
        <v>4</v>
      </c>
      <c r="E32" s="7">
        <v>45144</v>
      </c>
      <c r="F32" s="3">
        <v>0</v>
      </c>
      <c r="G32" s="3">
        <f>VLOOKUP(C32, products!A:D, 4, FALSE)</f>
        <v>4401.4799999999996</v>
      </c>
      <c r="H32" s="3">
        <f t="shared" si="0"/>
        <v>17605.919999999998</v>
      </c>
      <c r="I32" s="3" t="str">
        <f>VLOOKUP(B32, customers!A:E, 4, FALSE)</f>
        <v>North</v>
      </c>
      <c r="J32" s="3" t="str">
        <f>_xlfn.XLOOKUP(Table2[[#This Row],[product_id]],orders!A:A,products!C:C)</f>
        <v>Accessories</v>
      </c>
      <c r="K32" s="3" t="s">
        <v>225</v>
      </c>
      <c r="L32" s="3" t="str">
        <f>TEXT(Table2[[#This Row],[order_date]],"YYYY")</f>
        <v>2023</v>
      </c>
    </row>
    <row r="33" spans="1:12" x14ac:dyDescent="0.3">
      <c r="A33" s="3">
        <v>32</v>
      </c>
      <c r="B33" s="3">
        <v>8</v>
      </c>
      <c r="C33" s="3">
        <v>22</v>
      </c>
      <c r="D33" s="3">
        <v>5</v>
      </c>
      <c r="E33" s="7">
        <v>44639</v>
      </c>
      <c r="F33" s="3">
        <v>0</v>
      </c>
      <c r="G33" s="3">
        <f>VLOOKUP(C33, products!A:D, 4, FALSE)</f>
        <v>860.5</v>
      </c>
      <c r="H33" s="3">
        <f t="shared" si="0"/>
        <v>4302.5</v>
      </c>
      <c r="I33" s="3" t="str">
        <f>VLOOKUP(B33, customers!A:E, 4, FALSE)</f>
        <v>East</v>
      </c>
      <c r="J33" s="3" t="str">
        <f>_xlfn.XLOOKUP(Table2[[#This Row],[product_id]],orders!A:A,products!C:C)</f>
        <v>Electronics</v>
      </c>
      <c r="K33" s="3" t="s">
        <v>228</v>
      </c>
      <c r="L33" s="3" t="str">
        <f>TEXT(Table2[[#This Row],[order_date]],"YYYY")</f>
        <v>2022</v>
      </c>
    </row>
    <row r="34" spans="1:12" x14ac:dyDescent="0.3">
      <c r="A34" s="3">
        <v>33</v>
      </c>
      <c r="B34" s="3">
        <v>40</v>
      </c>
      <c r="C34" s="3">
        <v>18</v>
      </c>
      <c r="D34" s="3">
        <v>2</v>
      </c>
      <c r="E34" s="7">
        <v>44925</v>
      </c>
      <c r="F34" s="3">
        <v>0</v>
      </c>
      <c r="G34" s="3">
        <f>VLOOKUP(C34, products!A:D, 4, FALSE)</f>
        <v>1712.28</v>
      </c>
      <c r="H34" s="3">
        <f t="shared" si="0"/>
        <v>3424.56</v>
      </c>
      <c r="I34" s="3" t="str">
        <f>VLOOKUP(B34, customers!A:E, 4, FALSE)</f>
        <v>West</v>
      </c>
      <c r="J34" s="3" t="str">
        <f>_xlfn.XLOOKUP(Table2[[#This Row],[product_id]],orders!A:A,products!C:C)</f>
        <v>Electronics</v>
      </c>
      <c r="K34" s="3" t="s">
        <v>233</v>
      </c>
      <c r="L34" s="3" t="str">
        <f>TEXT(Table2[[#This Row],[order_date]],"YYYY")</f>
        <v>2022</v>
      </c>
    </row>
    <row r="35" spans="1:12" x14ac:dyDescent="0.3">
      <c r="A35" s="3">
        <v>34</v>
      </c>
      <c r="B35" s="3">
        <v>34</v>
      </c>
      <c r="C35" s="3">
        <v>13</v>
      </c>
      <c r="D35" s="3">
        <v>1</v>
      </c>
      <c r="E35" s="7">
        <v>45121</v>
      </c>
      <c r="F35" s="3">
        <v>0</v>
      </c>
      <c r="G35" s="3">
        <f>VLOOKUP(C35, products!A:D, 4, FALSE)</f>
        <v>956.94</v>
      </c>
      <c r="H35" s="3">
        <f t="shared" si="0"/>
        <v>956.94</v>
      </c>
      <c r="I35" s="3" t="str">
        <f>VLOOKUP(B35, customers!A:E, 4, FALSE)</f>
        <v>East</v>
      </c>
      <c r="J35" s="3" t="str">
        <f>_xlfn.XLOOKUP(Table2[[#This Row],[product_id]],orders!A:A,products!C:C)</f>
        <v>Home Appliances</v>
      </c>
      <c r="K35" s="3" t="s">
        <v>232</v>
      </c>
      <c r="L35" s="3" t="str">
        <f>TEXT(Table2[[#This Row],[order_date]],"YYYY")</f>
        <v>2023</v>
      </c>
    </row>
    <row r="36" spans="1:12" x14ac:dyDescent="0.3">
      <c r="A36" s="3">
        <v>35</v>
      </c>
      <c r="B36" s="3">
        <v>10</v>
      </c>
      <c r="C36" s="3">
        <v>9</v>
      </c>
      <c r="D36" s="3">
        <v>5</v>
      </c>
      <c r="E36" s="7">
        <v>44679</v>
      </c>
      <c r="F36" s="3">
        <v>0</v>
      </c>
      <c r="G36" s="3">
        <f>VLOOKUP(C36, products!A:D, 4, FALSE)</f>
        <v>281.23</v>
      </c>
      <c r="H36" s="3">
        <f t="shared" si="0"/>
        <v>1406.15</v>
      </c>
      <c r="I36" s="3" t="str">
        <f>VLOOKUP(B36, customers!A:E, 4, FALSE)</f>
        <v>East</v>
      </c>
      <c r="J36" s="3" t="str">
        <f>_xlfn.XLOOKUP(Table2[[#This Row],[product_id]],orders!A:A,products!C:C)</f>
        <v>Electronics</v>
      </c>
      <c r="K36" s="3" t="s">
        <v>224</v>
      </c>
      <c r="L36" s="3" t="str">
        <f>TEXT(Table2[[#This Row],[order_date]],"YYYY")</f>
        <v>2022</v>
      </c>
    </row>
    <row r="37" spans="1:12" x14ac:dyDescent="0.3">
      <c r="A37" s="3">
        <v>36</v>
      </c>
      <c r="B37" s="3">
        <v>35</v>
      </c>
      <c r="C37" s="3">
        <v>25</v>
      </c>
      <c r="D37" s="3">
        <v>2</v>
      </c>
      <c r="E37" s="7">
        <v>45214</v>
      </c>
      <c r="F37" s="3">
        <v>0</v>
      </c>
      <c r="G37" s="3">
        <f>VLOOKUP(C37, products!A:D, 4, FALSE)</f>
        <v>1725.17</v>
      </c>
      <c r="H37" s="3">
        <f t="shared" si="0"/>
        <v>3450.34</v>
      </c>
      <c r="I37" s="3" t="str">
        <f>VLOOKUP(B37, customers!A:E, 4, FALSE)</f>
        <v>North</v>
      </c>
      <c r="J37" s="3" t="str">
        <f>_xlfn.XLOOKUP(Table2[[#This Row],[product_id]],orders!A:A,products!C:C)</f>
        <v>Home Appliances</v>
      </c>
      <c r="K37" s="3" t="s">
        <v>231</v>
      </c>
      <c r="L37" s="3" t="str">
        <f>TEXT(Table2[[#This Row],[order_date]],"YYYY")</f>
        <v>2023</v>
      </c>
    </row>
    <row r="38" spans="1:12" x14ac:dyDescent="0.3">
      <c r="A38" s="3">
        <v>37</v>
      </c>
      <c r="B38" s="3">
        <v>45</v>
      </c>
      <c r="C38" s="3">
        <v>9</v>
      </c>
      <c r="D38" s="3">
        <v>1</v>
      </c>
      <c r="E38" s="7">
        <v>45190</v>
      </c>
      <c r="F38" s="3">
        <v>0</v>
      </c>
      <c r="G38" s="3">
        <f>VLOOKUP(C38, products!A:D, 4, FALSE)</f>
        <v>281.23</v>
      </c>
      <c r="H38" s="3">
        <f t="shared" si="0"/>
        <v>281.23</v>
      </c>
      <c r="I38" s="3" t="str">
        <f>VLOOKUP(B38, customers!A:E, 4, FALSE)</f>
        <v>North</v>
      </c>
      <c r="J38" s="3" t="str">
        <f>_xlfn.XLOOKUP(Table2[[#This Row],[product_id]],orders!A:A,products!C:C)</f>
        <v>Electronics</v>
      </c>
      <c r="K38" s="3" t="s">
        <v>227</v>
      </c>
      <c r="L38" s="3" t="str">
        <f>TEXT(Table2[[#This Row],[order_date]],"YYYY")</f>
        <v>2023</v>
      </c>
    </row>
    <row r="39" spans="1:12" x14ac:dyDescent="0.3">
      <c r="A39" s="3">
        <v>38</v>
      </c>
      <c r="B39" s="3">
        <v>38</v>
      </c>
      <c r="C39" s="3">
        <v>1</v>
      </c>
      <c r="D39" s="3">
        <v>3</v>
      </c>
      <c r="E39" s="7">
        <v>44991</v>
      </c>
      <c r="F39" s="3">
        <v>0</v>
      </c>
      <c r="G39" s="3">
        <f>VLOOKUP(C39, products!A:D, 4, FALSE)</f>
        <v>1737.03</v>
      </c>
      <c r="H39" s="3">
        <f t="shared" si="0"/>
        <v>5211.09</v>
      </c>
      <c r="I39" s="3" t="str">
        <f>VLOOKUP(B39, customers!A:E, 4, FALSE)</f>
        <v>South</v>
      </c>
      <c r="J39" s="3" t="str">
        <f>_xlfn.XLOOKUP(Table2[[#This Row],[product_id]],orders!A:A,products!C:C)</f>
        <v>Accessories</v>
      </c>
      <c r="K39" s="3" t="s">
        <v>228</v>
      </c>
      <c r="L39" s="3" t="str">
        <f>TEXT(Table2[[#This Row],[order_date]],"YYYY")</f>
        <v>2023</v>
      </c>
    </row>
    <row r="40" spans="1:12" x14ac:dyDescent="0.3">
      <c r="A40" s="3">
        <v>39</v>
      </c>
      <c r="B40" s="3">
        <v>44</v>
      </c>
      <c r="C40" s="3">
        <v>12</v>
      </c>
      <c r="D40" s="3">
        <v>4</v>
      </c>
      <c r="E40" s="7">
        <v>44619</v>
      </c>
      <c r="F40" s="3">
        <v>0</v>
      </c>
      <c r="G40" s="3">
        <f>VLOOKUP(C40, products!A:D, 4, FALSE)</f>
        <v>1035.17</v>
      </c>
      <c r="H40" s="3">
        <f t="shared" si="0"/>
        <v>4140.68</v>
      </c>
      <c r="I40" s="3" t="str">
        <f>VLOOKUP(B40, customers!A:E, 4, FALSE)</f>
        <v>East</v>
      </c>
      <c r="J40" s="3" t="str">
        <f>_xlfn.XLOOKUP(Table2[[#This Row],[product_id]],orders!A:A,products!C:C)</f>
        <v>Electronics</v>
      </c>
      <c r="K40" s="3" t="s">
        <v>230</v>
      </c>
      <c r="L40" s="3" t="str">
        <f>TEXT(Table2[[#This Row],[order_date]],"YYYY")</f>
        <v>2022</v>
      </c>
    </row>
    <row r="41" spans="1:12" x14ac:dyDescent="0.3">
      <c r="A41" s="3">
        <v>40</v>
      </c>
      <c r="B41" s="3">
        <v>46</v>
      </c>
      <c r="C41" s="3">
        <v>7</v>
      </c>
      <c r="D41" s="3">
        <v>4</v>
      </c>
      <c r="E41" s="7">
        <v>44903</v>
      </c>
      <c r="F41" s="3">
        <v>0</v>
      </c>
      <c r="G41" s="3">
        <f>VLOOKUP(C41, products!A:D, 4, FALSE)</f>
        <v>817.9</v>
      </c>
      <c r="H41" s="3">
        <f t="shared" si="0"/>
        <v>3271.6</v>
      </c>
      <c r="I41" s="3" t="str">
        <f>VLOOKUP(B41, customers!A:E, 4, FALSE)</f>
        <v>South</v>
      </c>
      <c r="J41" s="3" t="str">
        <f>_xlfn.XLOOKUP(Table2[[#This Row],[product_id]],orders!A:A,products!C:C)</f>
        <v>Electronics</v>
      </c>
      <c r="K41" s="3" t="s">
        <v>233</v>
      </c>
      <c r="L41" s="3" t="str">
        <f>TEXT(Table2[[#This Row],[order_date]],"YYYY")</f>
        <v>2022</v>
      </c>
    </row>
    <row r="42" spans="1:12" x14ac:dyDescent="0.3">
      <c r="A42" s="3">
        <v>41</v>
      </c>
      <c r="B42" s="3">
        <v>10</v>
      </c>
      <c r="C42" s="3">
        <v>13</v>
      </c>
      <c r="D42" s="3">
        <v>5</v>
      </c>
      <c r="E42" s="7">
        <v>44964</v>
      </c>
      <c r="F42" s="3">
        <v>0</v>
      </c>
      <c r="G42" s="3">
        <f>VLOOKUP(C42, products!A:D, 4, FALSE)</f>
        <v>956.94</v>
      </c>
      <c r="H42" s="3">
        <f t="shared" si="0"/>
        <v>4784.7000000000007</v>
      </c>
      <c r="I42" s="3" t="str">
        <f>VLOOKUP(B42, customers!A:E, 4, FALSE)</f>
        <v>East</v>
      </c>
      <c r="J42" s="3" t="str">
        <f>_xlfn.XLOOKUP(Table2[[#This Row],[product_id]],orders!A:A,products!C:C)</f>
        <v>Home Appliances</v>
      </c>
      <c r="K42" s="3" t="s">
        <v>230</v>
      </c>
      <c r="L42" s="3" t="str">
        <f>TEXT(Table2[[#This Row],[order_date]],"YYYY")</f>
        <v>2023</v>
      </c>
    </row>
    <row r="43" spans="1:12" x14ac:dyDescent="0.3">
      <c r="A43" s="3">
        <v>42</v>
      </c>
      <c r="B43" s="3">
        <v>3</v>
      </c>
      <c r="C43" s="3">
        <v>5</v>
      </c>
      <c r="D43" s="3">
        <v>1</v>
      </c>
      <c r="E43" s="7">
        <v>44857</v>
      </c>
      <c r="F43" s="3">
        <v>0</v>
      </c>
      <c r="G43" s="3">
        <f>VLOOKUP(C43, products!A:D, 4, FALSE)</f>
        <v>311.45999999999998</v>
      </c>
      <c r="H43" s="3">
        <f t="shared" si="0"/>
        <v>311.45999999999998</v>
      </c>
      <c r="I43" s="3" t="str">
        <f>VLOOKUP(B43, customers!A:E, 4, FALSE)</f>
        <v>West</v>
      </c>
      <c r="J43" s="3" t="str">
        <f>_xlfn.XLOOKUP(Table2[[#This Row],[product_id]],orders!A:A,products!C:C)</f>
        <v>Electronics</v>
      </c>
      <c r="K43" s="3" t="s">
        <v>231</v>
      </c>
      <c r="L43" s="3" t="str">
        <f>TEXT(Table2[[#This Row],[order_date]],"YYYY")</f>
        <v>2022</v>
      </c>
    </row>
    <row r="44" spans="1:12" x14ac:dyDescent="0.3">
      <c r="A44" s="3">
        <v>43</v>
      </c>
      <c r="B44" s="3">
        <v>34</v>
      </c>
      <c r="C44" s="3">
        <v>7</v>
      </c>
      <c r="D44" s="3">
        <v>5</v>
      </c>
      <c r="E44" s="7">
        <v>44696</v>
      </c>
      <c r="F44" s="3">
        <v>0</v>
      </c>
      <c r="G44" s="3">
        <f>VLOOKUP(C44, products!A:D, 4, FALSE)</f>
        <v>817.9</v>
      </c>
      <c r="H44" s="3">
        <f t="shared" si="0"/>
        <v>4089.5</v>
      </c>
      <c r="I44" s="3" t="str">
        <f>VLOOKUP(B44, customers!A:E, 4, FALSE)</f>
        <v>East</v>
      </c>
      <c r="J44" s="3" t="str">
        <f>_xlfn.XLOOKUP(Table2[[#This Row],[product_id]],orders!A:A,products!C:C)</f>
        <v>Electronics</v>
      </c>
      <c r="K44" s="3" t="s">
        <v>229</v>
      </c>
      <c r="L44" s="3" t="str">
        <f>TEXT(Table2[[#This Row],[order_date]],"YYYY")</f>
        <v>2022</v>
      </c>
    </row>
    <row r="45" spans="1:12" x14ac:dyDescent="0.3">
      <c r="A45" s="3">
        <v>44</v>
      </c>
      <c r="B45" s="3">
        <v>28</v>
      </c>
      <c r="C45" s="3">
        <v>10</v>
      </c>
      <c r="D45" s="3">
        <v>1</v>
      </c>
      <c r="E45" s="7">
        <v>44706</v>
      </c>
      <c r="F45" s="3">
        <v>0</v>
      </c>
      <c r="G45" s="3">
        <f>VLOOKUP(C45, products!A:D, 4, FALSE)</f>
        <v>4647.2</v>
      </c>
      <c r="H45" s="3">
        <f t="shared" si="0"/>
        <v>4647.2</v>
      </c>
      <c r="I45" s="3" t="str">
        <f>VLOOKUP(B45, customers!A:E, 4, FALSE)</f>
        <v>West</v>
      </c>
      <c r="J45" s="3" t="str">
        <f>_xlfn.XLOOKUP(Table2[[#This Row],[product_id]],orders!A:A,products!C:C)</f>
        <v>Accessories</v>
      </c>
      <c r="K45" s="3" t="s">
        <v>229</v>
      </c>
      <c r="L45" s="3" t="str">
        <f>TEXT(Table2[[#This Row],[order_date]],"YYYY")</f>
        <v>2022</v>
      </c>
    </row>
    <row r="46" spans="1:12" x14ac:dyDescent="0.3">
      <c r="A46" s="3">
        <v>45</v>
      </c>
      <c r="B46" s="3">
        <v>39</v>
      </c>
      <c r="C46" s="3">
        <v>2</v>
      </c>
      <c r="D46" s="3">
        <v>2</v>
      </c>
      <c r="E46" s="7">
        <v>45172</v>
      </c>
      <c r="F46" s="3">
        <v>0</v>
      </c>
      <c r="G46" s="3">
        <f>VLOOKUP(C46, products!A:D, 4, FALSE)</f>
        <v>4224.8500000000004</v>
      </c>
      <c r="H46" s="3">
        <f t="shared" si="0"/>
        <v>8449.7000000000007</v>
      </c>
      <c r="I46" s="3" t="str">
        <f>VLOOKUP(B46, customers!A:E, 4, FALSE)</f>
        <v>South</v>
      </c>
      <c r="J46" s="3" t="str">
        <f>_xlfn.XLOOKUP(Table2[[#This Row],[product_id]],orders!A:A,products!C:C)</f>
        <v>Home Appliances</v>
      </c>
      <c r="K46" s="3" t="s">
        <v>227</v>
      </c>
      <c r="L46" s="3" t="str">
        <f>TEXT(Table2[[#This Row],[order_date]],"YYYY")</f>
        <v>2023</v>
      </c>
    </row>
    <row r="47" spans="1:12" x14ac:dyDescent="0.3">
      <c r="A47" s="3">
        <v>46</v>
      </c>
      <c r="B47" s="3">
        <v>1</v>
      </c>
      <c r="C47" s="3">
        <v>23</v>
      </c>
      <c r="D47" s="3">
        <v>4</v>
      </c>
      <c r="E47" s="7">
        <v>44712</v>
      </c>
      <c r="F47" s="3">
        <v>0</v>
      </c>
      <c r="G47" s="3">
        <f>VLOOKUP(C47, products!A:D, 4, FALSE)</f>
        <v>3227.3</v>
      </c>
      <c r="H47" s="3">
        <f t="shared" si="0"/>
        <v>12909.2</v>
      </c>
      <c r="I47" s="3" t="str">
        <f>VLOOKUP(B47, customers!A:E, 4, FALSE)</f>
        <v>South</v>
      </c>
      <c r="J47" s="3" t="str">
        <f>_xlfn.XLOOKUP(Table2[[#This Row],[product_id]],orders!A:A,products!C:C)</f>
        <v>Home Appliances</v>
      </c>
      <c r="K47" s="3" t="s">
        <v>229</v>
      </c>
      <c r="L47" s="3" t="str">
        <f>TEXT(Table2[[#This Row],[order_date]],"YYYY")</f>
        <v>2022</v>
      </c>
    </row>
    <row r="48" spans="1:12" x14ac:dyDescent="0.3">
      <c r="A48" s="3">
        <v>47</v>
      </c>
      <c r="B48" s="3">
        <v>31</v>
      </c>
      <c r="C48" s="3">
        <v>27</v>
      </c>
      <c r="D48" s="3">
        <v>4</v>
      </c>
      <c r="E48" s="7">
        <v>44692</v>
      </c>
      <c r="F48" s="3">
        <v>0</v>
      </c>
      <c r="G48" s="3">
        <f>VLOOKUP(C48, products!A:D, 4, FALSE)</f>
        <v>4848.51</v>
      </c>
      <c r="H48" s="3">
        <f t="shared" si="0"/>
        <v>19394.04</v>
      </c>
      <c r="I48" s="3" t="str">
        <f>VLOOKUP(B48, customers!A:E, 4, FALSE)</f>
        <v>South</v>
      </c>
      <c r="J48" s="3" t="str">
        <f>_xlfn.XLOOKUP(Table2[[#This Row],[product_id]],orders!A:A,products!C:C)</f>
        <v>Home Appliances</v>
      </c>
      <c r="K48" s="3" t="s">
        <v>229</v>
      </c>
      <c r="L48" s="3" t="str">
        <f>TEXT(Table2[[#This Row],[order_date]],"YYYY")</f>
        <v>2022</v>
      </c>
    </row>
    <row r="49" spans="1:12" x14ac:dyDescent="0.3">
      <c r="A49" s="3">
        <v>48</v>
      </c>
      <c r="B49" s="3">
        <v>29</v>
      </c>
      <c r="C49" s="3">
        <v>6</v>
      </c>
      <c r="D49" s="3">
        <v>1</v>
      </c>
      <c r="E49" s="7">
        <v>44832</v>
      </c>
      <c r="F49" s="3">
        <v>0</v>
      </c>
      <c r="G49" s="3">
        <f>VLOOKUP(C49, products!A:D, 4, FALSE)</f>
        <v>1477.26</v>
      </c>
      <c r="H49" s="3">
        <f t="shared" si="0"/>
        <v>1477.26</v>
      </c>
      <c r="I49" s="3" t="str">
        <f>VLOOKUP(B49, customers!A:E, 4, FALSE)</f>
        <v>West</v>
      </c>
      <c r="J49" s="3" t="str">
        <f>_xlfn.XLOOKUP(Table2[[#This Row],[product_id]],orders!A:A,products!C:C)</f>
        <v>Electronics</v>
      </c>
      <c r="K49" s="3" t="s">
        <v>227</v>
      </c>
      <c r="L49" s="3" t="str">
        <f>TEXT(Table2[[#This Row],[order_date]],"YYYY")</f>
        <v>2022</v>
      </c>
    </row>
    <row r="50" spans="1:12" x14ac:dyDescent="0.3">
      <c r="A50" s="3">
        <v>49</v>
      </c>
      <c r="B50" s="3">
        <v>37</v>
      </c>
      <c r="C50" s="3">
        <v>9</v>
      </c>
      <c r="D50" s="3">
        <v>1</v>
      </c>
      <c r="E50" s="7">
        <v>44899</v>
      </c>
      <c r="F50" s="3">
        <v>0</v>
      </c>
      <c r="G50" s="3">
        <f>VLOOKUP(C50, products!A:D, 4, FALSE)</f>
        <v>281.23</v>
      </c>
      <c r="H50" s="3">
        <f t="shared" si="0"/>
        <v>281.23</v>
      </c>
      <c r="I50" s="3" t="str">
        <f>VLOOKUP(B50, customers!A:E, 4, FALSE)</f>
        <v>East</v>
      </c>
      <c r="J50" s="3" t="str">
        <f>_xlfn.XLOOKUP(Table2[[#This Row],[product_id]],orders!A:A,products!C:C)</f>
        <v>Electronics</v>
      </c>
      <c r="K50" s="3" t="s">
        <v>233</v>
      </c>
      <c r="L50" s="3" t="str">
        <f>TEXT(Table2[[#This Row],[order_date]],"YYYY")</f>
        <v>2022</v>
      </c>
    </row>
    <row r="51" spans="1:12" x14ac:dyDescent="0.3">
      <c r="A51" s="3">
        <v>50</v>
      </c>
      <c r="B51" s="3">
        <v>32</v>
      </c>
      <c r="C51" s="3">
        <v>6</v>
      </c>
      <c r="D51" s="3">
        <v>4</v>
      </c>
      <c r="E51" s="7">
        <v>44802</v>
      </c>
      <c r="F51" s="3">
        <v>0</v>
      </c>
      <c r="G51" s="3">
        <f>VLOOKUP(C51, products!A:D, 4, FALSE)</f>
        <v>1477.26</v>
      </c>
      <c r="H51" s="3">
        <f t="shared" si="0"/>
        <v>5909.04</v>
      </c>
      <c r="I51" s="3" t="str">
        <f>VLOOKUP(B51, customers!A:E, 4, FALSE)</f>
        <v>West</v>
      </c>
      <c r="J51" s="3" t="str">
        <f>_xlfn.XLOOKUP(Table2[[#This Row],[product_id]],orders!A:A,products!C:C)</f>
        <v>Electronics</v>
      </c>
      <c r="K51" s="3" t="s">
        <v>225</v>
      </c>
      <c r="L51" s="3" t="str">
        <f>TEXT(Table2[[#This Row],[order_date]],"YYYY")</f>
        <v>2022</v>
      </c>
    </row>
    <row r="52" spans="1:12" x14ac:dyDescent="0.3">
      <c r="A52" s="3">
        <v>51</v>
      </c>
      <c r="B52" s="3">
        <v>31</v>
      </c>
      <c r="C52" s="3">
        <v>2</v>
      </c>
      <c r="D52" s="3">
        <v>4</v>
      </c>
      <c r="E52" s="7">
        <v>44670</v>
      </c>
      <c r="F52" s="3">
        <v>0</v>
      </c>
      <c r="G52" s="3">
        <f>VLOOKUP(C52, products!A:D, 4, FALSE)</f>
        <v>4224.8500000000004</v>
      </c>
      <c r="H52" s="3">
        <f t="shared" si="0"/>
        <v>16899.400000000001</v>
      </c>
      <c r="I52" s="3" t="str">
        <f>VLOOKUP(B52, customers!A:E, 4, FALSE)</f>
        <v>South</v>
      </c>
      <c r="J52" s="3" t="str">
        <f>_xlfn.XLOOKUP(Table2[[#This Row],[product_id]],orders!A:A,products!C:C)</f>
        <v>Home Appliances</v>
      </c>
      <c r="K52" s="3" t="s">
        <v>224</v>
      </c>
      <c r="L52" s="3" t="str">
        <f>TEXT(Table2[[#This Row],[order_date]],"YYYY")</f>
        <v>2022</v>
      </c>
    </row>
    <row r="53" spans="1:12" x14ac:dyDescent="0.3">
      <c r="A53" s="3">
        <v>52</v>
      </c>
      <c r="B53" s="3">
        <v>41</v>
      </c>
      <c r="C53" s="3">
        <v>21</v>
      </c>
      <c r="D53" s="3">
        <v>2</v>
      </c>
      <c r="E53" s="7">
        <v>45237</v>
      </c>
      <c r="F53" s="3">
        <v>0</v>
      </c>
      <c r="G53" s="3">
        <f>VLOOKUP(C53, products!A:D, 4, FALSE)</f>
        <v>1233.81</v>
      </c>
      <c r="H53" s="3">
        <f t="shared" si="0"/>
        <v>2467.62</v>
      </c>
      <c r="I53" s="3" t="str">
        <f>VLOOKUP(B53, customers!A:E, 4, FALSE)</f>
        <v>North</v>
      </c>
      <c r="J53" s="3" t="str">
        <f>_xlfn.XLOOKUP(Table2[[#This Row],[product_id]],orders!A:A,products!C:C)</f>
        <v>Accessories</v>
      </c>
      <c r="K53" s="3" t="s">
        <v>222</v>
      </c>
      <c r="L53" s="3" t="str">
        <f>TEXT(Table2[[#This Row],[order_date]],"YYYY")</f>
        <v>2023</v>
      </c>
    </row>
    <row r="54" spans="1:12" x14ac:dyDescent="0.3">
      <c r="A54" s="3">
        <v>53</v>
      </c>
      <c r="B54" s="3">
        <v>35</v>
      </c>
      <c r="C54" s="3">
        <v>22</v>
      </c>
      <c r="D54" s="3">
        <v>5</v>
      </c>
      <c r="E54" s="7">
        <v>44582</v>
      </c>
      <c r="F54" s="3">
        <v>0</v>
      </c>
      <c r="G54" s="3">
        <f>VLOOKUP(C54, products!A:D, 4, FALSE)</f>
        <v>860.5</v>
      </c>
      <c r="H54" s="3">
        <f t="shared" si="0"/>
        <v>4302.5</v>
      </c>
      <c r="I54" s="3" t="str">
        <f>VLOOKUP(B54, customers!A:E, 4, FALSE)</f>
        <v>North</v>
      </c>
      <c r="J54" s="3" t="str">
        <f>_xlfn.XLOOKUP(Table2[[#This Row],[product_id]],orders!A:A,products!C:C)</f>
        <v>Electronics</v>
      </c>
      <c r="K54" s="3" t="s">
        <v>223</v>
      </c>
      <c r="L54" s="3" t="str">
        <f>TEXT(Table2[[#This Row],[order_date]],"YYYY")</f>
        <v>2022</v>
      </c>
    </row>
    <row r="55" spans="1:12" x14ac:dyDescent="0.3">
      <c r="A55" s="3">
        <v>54</v>
      </c>
      <c r="B55" s="3">
        <v>48</v>
      </c>
      <c r="C55" s="3">
        <v>7</v>
      </c>
      <c r="D55" s="3">
        <v>2</v>
      </c>
      <c r="E55" s="7">
        <v>44950</v>
      </c>
      <c r="F55" s="3">
        <v>0</v>
      </c>
      <c r="G55" s="3">
        <f>VLOOKUP(C55, products!A:D, 4, FALSE)</f>
        <v>817.9</v>
      </c>
      <c r="H55" s="3">
        <f t="shared" si="0"/>
        <v>1635.8</v>
      </c>
      <c r="I55" s="3" t="str">
        <f>VLOOKUP(B55, customers!A:E, 4, FALSE)</f>
        <v>East</v>
      </c>
      <c r="J55" s="3" t="str">
        <f>_xlfn.XLOOKUP(Table2[[#This Row],[product_id]],orders!A:A,products!C:C)</f>
        <v>Electronics</v>
      </c>
      <c r="K55" s="3" t="s">
        <v>223</v>
      </c>
      <c r="L55" s="3" t="str">
        <f>TEXT(Table2[[#This Row],[order_date]],"YYYY")</f>
        <v>2023</v>
      </c>
    </row>
    <row r="56" spans="1:12" x14ac:dyDescent="0.3">
      <c r="A56" s="3">
        <v>55</v>
      </c>
      <c r="B56" s="3">
        <v>7</v>
      </c>
      <c r="C56" s="3">
        <v>10</v>
      </c>
      <c r="D56" s="3">
        <v>1</v>
      </c>
      <c r="E56" s="7">
        <v>44992</v>
      </c>
      <c r="F56" s="3">
        <v>0</v>
      </c>
      <c r="G56" s="3">
        <f>VLOOKUP(C56, products!A:D, 4, FALSE)</f>
        <v>4647.2</v>
      </c>
      <c r="H56" s="3">
        <f t="shared" si="0"/>
        <v>4647.2</v>
      </c>
      <c r="I56" s="3" t="str">
        <f>VLOOKUP(B56, customers!A:E, 4, FALSE)</f>
        <v>West</v>
      </c>
      <c r="J56" s="3" t="str">
        <f>_xlfn.XLOOKUP(Table2[[#This Row],[product_id]],orders!A:A,products!C:C)</f>
        <v>Accessories</v>
      </c>
      <c r="K56" s="3" t="s">
        <v>228</v>
      </c>
      <c r="L56" s="3" t="str">
        <f>TEXT(Table2[[#This Row],[order_date]],"YYYY")</f>
        <v>2023</v>
      </c>
    </row>
    <row r="57" spans="1:12" x14ac:dyDescent="0.3">
      <c r="A57" s="3">
        <v>56</v>
      </c>
      <c r="B57" s="3">
        <v>23</v>
      </c>
      <c r="C57" s="3">
        <v>3</v>
      </c>
      <c r="D57" s="3">
        <v>4</v>
      </c>
      <c r="E57" s="7">
        <v>45037</v>
      </c>
      <c r="F57" s="3">
        <v>0</v>
      </c>
      <c r="G57" s="3">
        <f>VLOOKUP(C57, products!A:D, 4, FALSE)</f>
        <v>3935.54</v>
      </c>
      <c r="H57" s="3">
        <f t="shared" si="0"/>
        <v>15742.16</v>
      </c>
      <c r="I57" s="3" t="str">
        <f>VLOOKUP(B57, customers!A:E, 4, FALSE)</f>
        <v>West</v>
      </c>
      <c r="J57" s="3" t="str">
        <f>_xlfn.XLOOKUP(Table2[[#This Row],[product_id]],orders!A:A,products!C:C)</f>
        <v>Accessories</v>
      </c>
      <c r="K57" s="3" t="s">
        <v>224</v>
      </c>
      <c r="L57" s="3" t="str">
        <f>TEXT(Table2[[#This Row],[order_date]],"YYYY")</f>
        <v>2023</v>
      </c>
    </row>
    <row r="58" spans="1:12" x14ac:dyDescent="0.3">
      <c r="A58" s="3">
        <v>57</v>
      </c>
      <c r="B58" s="3">
        <v>30</v>
      </c>
      <c r="C58" s="3">
        <v>20</v>
      </c>
      <c r="D58" s="3">
        <v>3</v>
      </c>
      <c r="E58" s="7">
        <v>44712</v>
      </c>
      <c r="F58" s="3">
        <v>0</v>
      </c>
      <c r="G58" s="3">
        <f>VLOOKUP(C58, products!A:D, 4, FALSE)</f>
        <v>2598.66</v>
      </c>
      <c r="H58" s="3">
        <f t="shared" si="0"/>
        <v>7795.98</v>
      </c>
      <c r="I58" s="3" t="str">
        <f>VLOOKUP(B58, customers!A:E, 4, FALSE)</f>
        <v>South</v>
      </c>
      <c r="J58" s="3" t="str">
        <f>_xlfn.XLOOKUP(Table2[[#This Row],[product_id]],orders!A:A,products!C:C)</f>
        <v>Accessories</v>
      </c>
      <c r="K58" s="3" t="s">
        <v>229</v>
      </c>
      <c r="L58" s="3" t="str">
        <f>TEXT(Table2[[#This Row],[order_date]],"YYYY")</f>
        <v>2022</v>
      </c>
    </row>
    <row r="59" spans="1:12" x14ac:dyDescent="0.3">
      <c r="A59" s="3">
        <v>58</v>
      </c>
      <c r="B59" s="3">
        <v>40</v>
      </c>
      <c r="C59" s="3">
        <v>24</v>
      </c>
      <c r="D59" s="3">
        <v>1</v>
      </c>
      <c r="E59" s="7">
        <v>45120</v>
      </c>
      <c r="F59" s="3">
        <v>0</v>
      </c>
      <c r="G59" s="3">
        <f>VLOOKUP(C59, products!A:D, 4, FALSE)</f>
        <v>4859.3599999999997</v>
      </c>
      <c r="H59" s="3">
        <f t="shared" si="0"/>
        <v>4859.3599999999997</v>
      </c>
      <c r="I59" s="3" t="str">
        <f>VLOOKUP(B59, customers!A:E, 4, FALSE)</f>
        <v>West</v>
      </c>
      <c r="J59" s="3" t="str">
        <f>_xlfn.XLOOKUP(Table2[[#This Row],[product_id]],orders!A:A,products!C:C)</f>
        <v>Accessories</v>
      </c>
      <c r="K59" s="3" t="s">
        <v>232</v>
      </c>
      <c r="L59" s="3" t="str">
        <f>TEXT(Table2[[#This Row],[order_date]],"YYYY")</f>
        <v>2023</v>
      </c>
    </row>
    <row r="60" spans="1:12" x14ac:dyDescent="0.3">
      <c r="A60" s="3">
        <v>59</v>
      </c>
      <c r="B60" s="3">
        <v>48</v>
      </c>
      <c r="C60" s="3">
        <v>17</v>
      </c>
      <c r="D60" s="3">
        <v>3</v>
      </c>
      <c r="E60" s="7">
        <v>44715</v>
      </c>
      <c r="F60" s="3">
        <v>0</v>
      </c>
      <c r="G60" s="3">
        <f>VLOOKUP(C60, products!A:D, 4, FALSE)</f>
        <v>3449.47</v>
      </c>
      <c r="H60" s="3">
        <f t="shared" si="0"/>
        <v>10348.41</v>
      </c>
      <c r="I60" s="3" t="str">
        <f>VLOOKUP(B60, customers!A:E, 4, FALSE)</f>
        <v>East</v>
      </c>
      <c r="J60" s="3" t="str">
        <f>_xlfn.XLOOKUP(Table2[[#This Row],[product_id]],orders!A:A,products!C:C)</f>
        <v>Home Appliances</v>
      </c>
      <c r="K60" s="3" t="s">
        <v>226</v>
      </c>
      <c r="L60" s="3" t="str">
        <f>TEXT(Table2[[#This Row],[order_date]],"YYYY")</f>
        <v>2022</v>
      </c>
    </row>
    <row r="61" spans="1:12" x14ac:dyDescent="0.3">
      <c r="A61" s="3">
        <v>60</v>
      </c>
      <c r="B61" s="3">
        <v>22</v>
      </c>
      <c r="C61" s="3">
        <v>19</v>
      </c>
      <c r="D61" s="3">
        <v>3</v>
      </c>
      <c r="E61" s="7">
        <v>44675</v>
      </c>
      <c r="F61" s="3">
        <v>0</v>
      </c>
      <c r="G61" s="3">
        <f>VLOOKUP(C61, products!A:D, 4, FALSE)</f>
        <v>2504.6799999999998</v>
      </c>
      <c r="H61" s="3">
        <f t="shared" si="0"/>
        <v>7514.0399999999991</v>
      </c>
      <c r="I61" s="3" t="str">
        <f>VLOOKUP(B61, customers!A:E, 4, FALSE)</f>
        <v>West</v>
      </c>
      <c r="J61" s="3" t="str">
        <f>_xlfn.XLOOKUP(Table2[[#This Row],[product_id]],orders!A:A,products!C:C)</f>
        <v>Electronics</v>
      </c>
      <c r="K61" s="3" t="s">
        <v>224</v>
      </c>
      <c r="L61" s="3" t="str">
        <f>TEXT(Table2[[#This Row],[order_date]],"YYYY")</f>
        <v>2022</v>
      </c>
    </row>
    <row r="62" spans="1:12" x14ac:dyDescent="0.3">
      <c r="A62" s="3">
        <v>61</v>
      </c>
      <c r="B62" s="3">
        <v>40</v>
      </c>
      <c r="C62" s="3">
        <v>21</v>
      </c>
      <c r="D62" s="3">
        <v>3</v>
      </c>
      <c r="E62" s="7">
        <v>44637</v>
      </c>
      <c r="F62" s="3">
        <v>0</v>
      </c>
      <c r="G62" s="3">
        <f>VLOOKUP(C62, products!A:D, 4, FALSE)</f>
        <v>1233.81</v>
      </c>
      <c r="H62" s="3">
        <f t="shared" si="0"/>
        <v>3701.43</v>
      </c>
      <c r="I62" s="3" t="str">
        <f>VLOOKUP(B62, customers!A:E, 4, FALSE)</f>
        <v>West</v>
      </c>
      <c r="J62" s="3" t="str">
        <f>_xlfn.XLOOKUP(Table2[[#This Row],[product_id]],orders!A:A,products!C:C)</f>
        <v>Accessories</v>
      </c>
      <c r="K62" s="3" t="s">
        <v>228</v>
      </c>
      <c r="L62" s="3" t="str">
        <f>TEXT(Table2[[#This Row],[order_date]],"YYYY")</f>
        <v>2022</v>
      </c>
    </row>
    <row r="63" spans="1:12" x14ac:dyDescent="0.3">
      <c r="A63" s="3">
        <v>62</v>
      </c>
      <c r="B63" s="3">
        <v>47</v>
      </c>
      <c r="C63" s="3">
        <v>7</v>
      </c>
      <c r="D63" s="3">
        <v>2</v>
      </c>
      <c r="E63" s="7">
        <v>45246</v>
      </c>
      <c r="F63" s="3">
        <v>0</v>
      </c>
      <c r="G63" s="3">
        <f>VLOOKUP(C63, products!A:D, 4, FALSE)</f>
        <v>817.9</v>
      </c>
      <c r="H63" s="3">
        <f t="shared" si="0"/>
        <v>1635.8</v>
      </c>
      <c r="I63" s="3" t="str">
        <f>VLOOKUP(B63, customers!A:E, 4, FALSE)</f>
        <v>South</v>
      </c>
      <c r="J63" s="3" t="str">
        <f>_xlfn.XLOOKUP(Table2[[#This Row],[product_id]],orders!A:A,products!C:C)</f>
        <v>Electronics</v>
      </c>
      <c r="K63" s="3" t="s">
        <v>222</v>
      </c>
      <c r="L63" s="3" t="str">
        <f>TEXT(Table2[[#This Row],[order_date]],"YYYY")</f>
        <v>2023</v>
      </c>
    </row>
    <row r="64" spans="1:12" x14ac:dyDescent="0.3">
      <c r="A64" s="3">
        <v>63</v>
      </c>
      <c r="B64" s="3">
        <v>49</v>
      </c>
      <c r="C64" s="3">
        <v>25</v>
      </c>
      <c r="D64" s="3">
        <v>2</v>
      </c>
      <c r="E64" s="7">
        <v>44963</v>
      </c>
      <c r="F64" s="3">
        <v>0</v>
      </c>
      <c r="G64" s="3">
        <f>VLOOKUP(C64, products!A:D, 4, FALSE)</f>
        <v>1725.17</v>
      </c>
      <c r="H64" s="3">
        <f t="shared" si="0"/>
        <v>3450.34</v>
      </c>
      <c r="I64" s="3" t="str">
        <f>VLOOKUP(B64, customers!A:E, 4, FALSE)</f>
        <v>West</v>
      </c>
      <c r="J64" s="3" t="str">
        <f>_xlfn.XLOOKUP(Table2[[#This Row],[product_id]],orders!A:A,products!C:C)</f>
        <v>Home Appliances</v>
      </c>
      <c r="K64" s="3" t="s">
        <v>230</v>
      </c>
      <c r="L64" s="3" t="str">
        <f>TEXT(Table2[[#This Row],[order_date]],"YYYY")</f>
        <v>2023</v>
      </c>
    </row>
    <row r="65" spans="1:12" x14ac:dyDescent="0.3">
      <c r="A65" s="3">
        <v>64</v>
      </c>
      <c r="B65" s="3">
        <v>12</v>
      </c>
      <c r="C65" s="3">
        <v>6</v>
      </c>
      <c r="D65" s="3">
        <v>1</v>
      </c>
      <c r="E65" s="7">
        <v>44983</v>
      </c>
      <c r="F65" s="3">
        <v>0</v>
      </c>
      <c r="G65" s="3">
        <f>VLOOKUP(C65, products!A:D, 4, FALSE)</f>
        <v>1477.26</v>
      </c>
      <c r="H65" s="3">
        <f t="shared" si="0"/>
        <v>1477.26</v>
      </c>
      <c r="I65" s="3" t="str">
        <f>VLOOKUP(B65, customers!A:E, 4, FALSE)</f>
        <v>East</v>
      </c>
      <c r="J65" s="3" t="str">
        <f>_xlfn.XLOOKUP(Table2[[#This Row],[product_id]],orders!A:A,products!C:C)</f>
        <v>Electronics</v>
      </c>
      <c r="K65" s="3" t="s">
        <v>230</v>
      </c>
      <c r="L65" s="3" t="str">
        <f>TEXT(Table2[[#This Row],[order_date]],"YYYY")</f>
        <v>2023</v>
      </c>
    </row>
    <row r="66" spans="1:12" x14ac:dyDescent="0.3">
      <c r="A66" s="3">
        <v>65</v>
      </c>
      <c r="B66" s="3">
        <v>10</v>
      </c>
      <c r="C66" s="3">
        <v>24</v>
      </c>
      <c r="D66" s="3">
        <v>3</v>
      </c>
      <c r="E66" s="7">
        <v>44651</v>
      </c>
      <c r="F66" s="3">
        <v>0</v>
      </c>
      <c r="G66" s="3">
        <f>VLOOKUP(C66, products!A:D, 4, FALSE)</f>
        <v>4859.3599999999997</v>
      </c>
      <c r="H66" s="3">
        <f t="shared" si="0"/>
        <v>14578.079999999998</v>
      </c>
      <c r="I66" s="3" t="str">
        <f>VLOOKUP(B66, customers!A:E, 4, FALSE)</f>
        <v>East</v>
      </c>
      <c r="J66" s="3" t="str">
        <f>_xlfn.XLOOKUP(Table2[[#This Row],[product_id]],orders!A:A,products!C:C)</f>
        <v>Accessories</v>
      </c>
      <c r="K66" s="3" t="s">
        <v>228</v>
      </c>
      <c r="L66" s="3" t="str">
        <f>TEXT(Table2[[#This Row],[order_date]],"YYYY")</f>
        <v>2022</v>
      </c>
    </row>
    <row r="67" spans="1:12" x14ac:dyDescent="0.3">
      <c r="A67" s="3">
        <v>66</v>
      </c>
      <c r="B67" s="3">
        <v>32</v>
      </c>
      <c r="C67" s="3">
        <v>19</v>
      </c>
      <c r="D67" s="3">
        <v>1</v>
      </c>
      <c r="E67" s="7">
        <v>45236</v>
      </c>
      <c r="F67" s="3">
        <v>0</v>
      </c>
      <c r="G67" s="3">
        <f>VLOOKUP(C67, products!A:D, 4, FALSE)</f>
        <v>2504.6799999999998</v>
      </c>
      <c r="H67" s="3">
        <f t="shared" ref="H67:H130" si="1">G67*D67</f>
        <v>2504.6799999999998</v>
      </c>
      <c r="I67" s="3" t="str">
        <f>VLOOKUP(B67, customers!A:E, 4, FALSE)</f>
        <v>West</v>
      </c>
      <c r="J67" s="3" t="str">
        <f>_xlfn.XLOOKUP(Table2[[#This Row],[product_id]],orders!A:A,products!C:C)</f>
        <v>Electronics</v>
      </c>
      <c r="K67" s="3" t="s">
        <v>222</v>
      </c>
      <c r="L67" s="3" t="str">
        <f>TEXT(Table2[[#This Row],[order_date]],"YYYY")</f>
        <v>2023</v>
      </c>
    </row>
    <row r="68" spans="1:12" x14ac:dyDescent="0.3">
      <c r="A68" s="3">
        <v>67</v>
      </c>
      <c r="B68" s="3">
        <v>41</v>
      </c>
      <c r="C68" s="3">
        <v>18</v>
      </c>
      <c r="D68" s="3">
        <v>4</v>
      </c>
      <c r="E68" s="7">
        <v>44789</v>
      </c>
      <c r="F68" s="3">
        <v>0</v>
      </c>
      <c r="G68" s="3">
        <f>VLOOKUP(C68, products!A:D, 4, FALSE)</f>
        <v>1712.28</v>
      </c>
      <c r="H68" s="3">
        <f t="shared" si="1"/>
        <v>6849.12</v>
      </c>
      <c r="I68" s="3" t="str">
        <f>VLOOKUP(B68, customers!A:E, 4, FALSE)</f>
        <v>North</v>
      </c>
      <c r="J68" s="3" t="str">
        <f>_xlfn.XLOOKUP(Table2[[#This Row],[product_id]],orders!A:A,products!C:C)</f>
        <v>Electronics</v>
      </c>
      <c r="K68" s="3" t="s">
        <v>225</v>
      </c>
      <c r="L68" s="3" t="str">
        <f>TEXT(Table2[[#This Row],[order_date]],"YYYY")</f>
        <v>2022</v>
      </c>
    </row>
    <row r="69" spans="1:12" x14ac:dyDescent="0.3">
      <c r="A69" s="3">
        <v>68</v>
      </c>
      <c r="B69" s="3">
        <v>14</v>
      </c>
      <c r="C69" s="3">
        <v>4</v>
      </c>
      <c r="D69" s="3">
        <v>4</v>
      </c>
      <c r="E69" s="7">
        <v>44941</v>
      </c>
      <c r="F69" s="3">
        <v>0</v>
      </c>
      <c r="G69" s="3">
        <f>VLOOKUP(C69, products!A:D, 4, FALSE)</f>
        <v>2242.37</v>
      </c>
      <c r="H69" s="3">
        <f t="shared" si="1"/>
        <v>8969.48</v>
      </c>
      <c r="I69" s="3" t="str">
        <f>VLOOKUP(B69, customers!A:E, 4, FALSE)</f>
        <v>East</v>
      </c>
      <c r="J69" s="3" t="str">
        <f>_xlfn.XLOOKUP(Table2[[#This Row],[product_id]],orders!A:A,products!C:C)</f>
        <v>Home Appliances</v>
      </c>
      <c r="K69" s="3" t="s">
        <v>223</v>
      </c>
      <c r="L69" s="3" t="str">
        <f>TEXT(Table2[[#This Row],[order_date]],"YYYY")</f>
        <v>2023</v>
      </c>
    </row>
    <row r="70" spans="1:12" x14ac:dyDescent="0.3">
      <c r="A70" s="3">
        <v>69</v>
      </c>
      <c r="B70" s="3">
        <v>25</v>
      </c>
      <c r="C70" s="3">
        <v>27</v>
      </c>
      <c r="D70" s="3">
        <v>2</v>
      </c>
      <c r="E70" s="7">
        <v>44864</v>
      </c>
      <c r="F70" s="3">
        <v>0</v>
      </c>
      <c r="G70" s="3">
        <f>VLOOKUP(C70, products!A:D, 4, FALSE)</f>
        <v>4848.51</v>
      </c>
      <c r="H70" s="3">
        <f t="shared" si="1"/>
        <v>9697.02</v>
      </c>
      <c r="I70" s="3" t="str">
        <f>VLOOKUP(B70, customers!A:E, 4, FALSE)</f>
        <v>North</v>
      </c>
      <c r="J70" s="3" t="str">
        <f>_xlfn.XLOOKUP(Table2[[#This Row],[product_id]],orders!A:A,products!C:C)</f>
        <v>Home Appliances</v>
      </c>
      <c r="K70" s="3" t="s">
        <v>231</v>
      </c>
      <c r="L70" s="3" t="str">
        <f>TEXT(Table2[[#This Row],[order_date]],"YYYY")</f>
        <v>2022</v>
      </c>
    </row>
    <row r="71" spans="1:12" x14ac:dyDescent="0.3">
      <c r="A71" s="3">
        <v>70</v>
      </c>
      <c r="B71" s="3">
        <v>15</v>
      </c>
      <c r="C71" s="3">
        <v>2</v>
      </c>
      <c r="D71" s="3">
        <v>4</v>
      </c>
      <c r="E71" s="7">
        <v>45162</v>
      </c>
      <c r="F71" s="3">
        <v>0</v>
      </c>
      <c r="G71" s="3">
        <f>VLOOKUP(C71, products!A:D, 4, FALSE)</f>
        <v>4224.8500000000004</v>
      </c>
      <c r="H71" s="3">
        <f t="shared" si="1"/>
        <v>16899.400000000001</v>
      </c>
      <c r="I71" s="3" t="str">
        <f>VLOOKUP(B71, customers!A:E, 4, FALSE)</f>
        <v>North</v>
      </c>
      <c r="J71" s="3" t="str">
        <f>_xlfn.XLOOKUP(Table2[[#This Row],[product_id]],orders!A:A,products!C:C)</f>
        <v>Home Appliances</v>
      </c>
      <c r="K71" s="3" t="s">
        <v>225</v>
      </c>
      <c r="L71" s="3" t="str">
        <f>TEXT(Table2[[#This Row],[order_date]],"YYYY")</f>
        <v>2023</v>
      </c>
    </row>
    <row r="72" spans="1:12" x14ac:dyDescent="0.3">
      <c r="A72" s="3">
        <v>71</v>
      </c>
      <c r="B72" s="3">
        <v>39</v>
      </c>
      <c r="C72" s="3">
        <v>30</v>
      </c>
      <c r="D72" s="3">
        <v>5</v>
      </c>
      <c r="E72" s="7">
        <v>45068</v>
      </c>
      <c r="F72" s="3">
        <v>0</v>
      </c>
      <c r="G72" s="3">
        <f>VLOOKUP(C72, products!A:D, 4, FALSE)</f>
        <v>4525.53</v>
      </c>
      <c r="H72" s="3">
        <f t="shared" si="1"/>
        <v>22627.649999999998</v>
      </c>
      <c r="I72" s="3" t="str">
        <f>VLOOKUP(B72, customers!A:E, 4, FALSE)</f>
        <v>South</v>
      </c>
      <c r="J72" s="3" t="str">
        <f>_xlfn.XLOOKUP(Table2[[#This Row],[product_id]],orders!A:A,products!C:C)</f>
        <v>Electronics</v>
      </c>
      <c r="K72" s="3" t="s">
        <v>229</v>
      </c>
      <c r="L72" s="3" t="str">
        <f>TEXT(Table2[[#This Row],[order_date]],"YYYY")</f>
        <v>2023</v>
      </c>
    </row>
    <row r="73" spans="1:12" x14ac:dyDescent="0.3">
      <c r="A73" s="3">
        <v>72</v>
      </c>
      <c r="B73" s="3">
        <v>16</v>
      </c>
      <c r="C73" s="3">
        <v>11</v>
      </c>
      <c r="D73" s="3">
        <v>3</v>
      </c>
      <c r="E73" s="7">
        <v>44578</v>
      </c>
      <c r="F73" s="3">
        <v>0</v>
      </c>
      <c r="G73" s="3">
        <f>VLOOKUP(C73, products!A:D, 4, FALSE)</f>
        <v>890.75</v>
      </c>
      <c r="H73" s="3">
        <f t="shared" si="1"/>
        <v>2672.25</v>
      </c>
      <c r="I73" s="3" t="str">
        <f>VLOOKUP(B73, customers!A:E, 4, FALSE)</f>
        <v>North</v>
      </c>
      <c r="J73" s="3" t="str">
        <f>_xlfn.XLOOKUP(Table2[[#This Row],[product_id]],orders!A:A,products!C:C)</f>
        <v>Home Appliances</v>
      </c>
      <c r="K73" s="3" t="s">
        <v>223</v>
      </c>
      <c r="L73" s="3" t="str">
        <f>TEXT(Table2[[#This Row],[order_date]],"YYYY")</f>
        <v>2022</v>
      </c>
    </row>
    <row r="74" spans="1:12" x14ac:dyDescent="0.3">
      <c r="A74" s="3">
        <v>73</v>
      </c>
      <c r="B74" s="3">
        <v>24</v>
      </c>
      <c r="C74" s="3">
        <v>18</v>
      </c>
      <c r="D74" s="3">
        <v>1</v>
      </c>
      <c r="E74" s="7">
        <v>45205</v>
      </c>
      <c r="F74" s="3">
        <v>0</v>
      </c>
      <c r="G74" s="3">
        <f>VLOOKUP(C74, products!A:D, 4, FALSE)</f>
        <v>1712.28</v>
      </c>
      <c r="H74" s="3">
        <f t="shared" si="1"/>
        <v>1712.28</v>
      </c>
      <c r="I74" s="3" t="str">
        <f>VLOOKUP(B74, customers!A:E, 4, FALSE)</f>
        <v>South</v>
      </c>
      <c r="J74" s="3" t="str">
        <f>_xlfn.XLOOKUP(Table2[[#This Row],[product_id]],orders!A:A,products!C:C)</f>
        <v>Electronics</v>
      </c>
      <c r="K74" s="3" t="s">
        <v>231</v>
      </c>
      <c r="L74" s="3" t="str">
        <f>TEXT(Table2[[#This Row],[order_date]],"YYYY")</f>
        <v>2023</v>
      </c>
    </row>
    <row r="75" spans="1:12" x14ac:dyDescent="0.3">
      <c r="A75" s="3">
        <v>74</v>
      </c>
      <c r="B75" s="3">
        <v>10</v>
      </c>
      <c r="C75" s="3">
        <v>30</v>
      </c>
      <c r="D75" s="3">
        <v>5</v>
      </c>
      <c r="E75" s="7">
        <v>45190</v>
      </c>
      <c r="F75" s="3">
        <v>0</v>
      </c>
      <c r="G75" s="3">
        <f>VLOOKUP(C75, products!A:D, 4, FALSE)</f>
        <v>4525.53</v>
      </c>
      <c r="H75" s="3">
        <f t="shared" si="1"/>
        <v>22627.649999999998</v>
      </c>
      <c r="I75" s="3" t="str">
        <f>VLOOKUP(B75, customers!A:E, 4, FALSE)</f>
        <v>East</v>
      </c>
      <c r="J75" s="3" t="str">
        <f>_xlfn.XLOOKUP(Table2[[#This Row],[product_id]],orders!A:A,products!C:C)</f>
        <v>Electronics</v>
      </c>
      <c r="K75" s="3" t="s">
        <v>227</v>
      </c>
      <c r="L75" s="3" t="str">
        <f>TEXT(Table2[[#This Row],[order_date]],"YYYY")</f>
        <v>2023</v>
      </c>
    </row>
    <row r="76" spans="1:12" x14ac:dyDescent="0.3">
      <c r="A76" s="3">
        <v>75</v>
      </c>
      <c r="B76" s="3">
        <v>31</v>
      </c>
      <c r="C76" s="3">
        <v>7</v>
      </c>
      <c r="D76" s="3">
        <v>1</v>
      </c>
      <c r="E76" s="7">
        <v>45201</v>
      </c>
      <c r="F76" s="3">
        <v>0</v>
      </c>
      <c r="G76" s="3">
        <f>VLOOKUP(C76, products!A:D, 4, FALSE)</f>
        <v>817.9</v>
      </c>
      <c r="H76" s="3">
        <f t="shared" si="1"/>
        <v>817.9</v>
      </c>
      <c r="I76" s="3" t="str">
        <f>VLOOKUP(B76, customers!A:E, 4, FALSE)</f>
        <v>South</v>
      </c>
      <c r="J76" s="3" t="str">
        <f>_xlfn.XLOOKUP(Table2[[#This Row],[product_id]],orders!A:A,products!C:C)</f>
        <v>Electronics</v>
      </c>
      <c r="K76" s="3" t="s">
        <v>231</v>
      </c>
      <c r="L76" s="3" t="str">
        <f>TEXT(Table2[[#This Row],[order_date]],"YYYY")</f>
        <v>2023</v>
      </c>
    </row>
    <row r="77" spans="1:12" x14ac:dyDescent="0.3">
      <c r="A77" s="3">
        <v>76</v>
      </c>
      <c r="B77" s="3">
        <v>10</v>
      </c>
      <c r="C77" s="3">
        <v>27</v>
      </c>
      <c r="D77" s="3">
        <v>1</v>
      </c>
      <c r="E77" s="7">
        <v>44588</v>
      </c>
      <c r="F77" s="3">
        <v>0</v>
      </c>
      <c r="G77" s="3">
        <f>VLOOKUP(C77, products!A:D, 4, FALSE)</f>
        <v>4848.51</v>
      </c>
      <c r="H77" s="3">
        <f t="shared" si="1"/>
        <v>4848.51</v>
      </c>
      <c r="I77" s="3" t="str">
        <f>VLOOKUP(B77, customers!A:E, 4, FALSE)</f>
        <v>East</v>
      </c>
      <c r="J77" s="3" t="str">
        <f>_xlfn.XLOOKUP(Table2[[#This Row],[product_id]],orders!A:A,products!C:C)</f>
        <v>Home Appliances</v>
      </c>
      <c r="K77" s="3" t="s">
        <v>223</v>
      </c>
      <c r="L77" s="3" t="str">
        <f>TEXT(Table2[[#This Row],[order_date]],"YYYY")</f>
        <v>2022</v>
      </c>
    </row>
    <row r="78" spans="1:12" x14ac:dyDescent="0.3">
      <c r="A78" s="3">
        <v>77</v>
      </c>
      <c r="B78" s="3">
        <v>40</v>
      </c>
      <c r="C78" s="3">
        <v>19</v>
      </c>
      <c r="D78" s="3">
        <v>4</v>
      </c>
      <c r="E78" s="7">
        <v>44745</v>
      </c>
      <c r="F78" s="3">
        <v>0</v>
      </c>
      <c r="G78" s="3">
        <f>VLOOKUP(C78, products!A:D, 4, FALSE)</f>
        <v>2504.6799999999998</v>
      </c>
      <c r="H78" s="3">
        <f t="shared" si="1"/>
        <v>10018.719999999999</v>
      </c>
      <c r="I78" s="3" t="str">
        <f>VLOOKUP(B78, customers!A:E, 4, FALSE)</f>
        <v>West</v>
      </c>
      <c r="J78" s="3" t="str">
        <f>_xlfn.XLOOKUP(Table2[[#This Row],[product_id]],orders!A:A,products!C:C)</f>
        <v>Electronics</v>
      </c>
      <c r="K78" s="3" t="s">
        <v>232</v>
      </c>
      <c r="L78" s="3" t="str">
        <f>TEXT(Table2[[#This Row],[order_date]],"YYYY")</f>
        <v>2022</v>
      </c>
    </row>
    <row r="79" spans="1:12" x14ac:dyDescent="0.3">
      <c r="A79" s="3">
        <v>78</v>
      </c>
      <c r="B79" s="3">
        <v>47</v>
      </c>
      <c r="C79" s="3">
        <v>27</v>
      </c>
      <c r="D79" s="3">
        <v>2</v>
      </c>
      <c r="E79" s="7">
        <v>45060</v>
      </c>
      <c r="F79" s="3">
        <v>0</v>
      </c>
      <c r="G79" s="3">
        <f>VLOOKUP(C79, products!A:D, 4, FALSE)</f>
        <v>4848.51</v>
      </c>
      <c r="H79" s="3">
        <f t="shared" si="1"/>
        <v>9697.02</v>
      </c>
      <c r="I79" s="3" t="str">
        <f>VLOOKUP(B79, customers!A:E, 4, FALSE)</f>
        <v>South</v>
      </c>
      <c r="J79" s="3" t="str">
        <f>_xlfn.XLOOKUP(Table2[[#This Row],[product_id]],orders!A:A,products!C:C)</f>
        <v>Home Appliances</v>
      </c>
      <c r="K79" s="3" t="s">
        <v>229</v>
      </c>
      <c r="L79" s="3" t="str">
        <f>TEXT(Table2[[#This Row],[order_date]],"YYYY")</f>
        <v>2023</v>
      </c>
    </row>
    <row r="80" spans="1:12" x14ac:dyDescent="0.3">
      <c r="A80" s="3">
        <v>79</v>
      </c>
      <c r="B80" s="3">
        <v>7</v>
      </c>
      <c r="C80" s="3">
        <v>3</v>
      </c>
      <c r="D80" s="3">
        <v>4</v>
      </c>
      <c r="E80" s="7">
        <v>44748</v>
      </c>
      <c r="F80" s="3">
        <v>0</v>
      </c>
      <c r="G80" s="3">
        <f>VLOOKUP(C80, products!A:D, 4, FALSE)</f>
        <v>3935.54</v>
      </c>
      <c r="H80" s="3">
        <f t="shared" si="1"/>
        <v>15742.16</v>
      </c>
      <c r="I80" s="3" t="str">
        <f>VLOOKUP(B80, customers!A:E, 4, FALSE)</f>
        <v>West</v>
      </c>
      <c r="J80" s="3" t="str">
        <f>_xlfn.XLOOKUP(Table2[[#This Row],[product_id]],orders!A:A,products!C:C)</f>
        <v>Accessories</v>
      </c>
      <c r="K80" s="3" t="s">
        <v>232</v>
      </c>
      <c r="L80" s="3" t="str">
        <f>TEXT(Table2[[#This Row],[order_date]],"YYYY")</f>
        <v>2022</v>
      </c>
    </row>
    <row r="81" spans="1:12" x14ac:dyDescent="0.3">
      <c r="A81" s="3">
        <v>80</v>
      </c>
      <c r="B81" s="3">
        <v>6</v>
      </c>
      <c r="C81" s="3">
        <v>10</v>
      </c>
      <c r="D81" s="3">
        <v>5</v>
      </c>
      <c r="E81" s="7">
        <v>45214</v>
      </c>
      <c r="F81" s="3">
        <v>0</v>
      </c>
      <c r="G81" s="3">
        <f>VLOOKUP(C81, products!A:D, 4, FALSE)</f>
        <v>4647.2</v>
      </c>
      <c r="H81" s="3">
        <f t="shared" si="1"/>
        <v>23236</v>
      </c>
      <c r="I81" s="3" t="str">
        <f>VLOOKUP(B81, customers!A:E, 4, FALSE)</f>
        <v>North</v>
      </c>
      <c r="J81" s="3" t="str">
        <f>_xlfn.XLOOKUP(Table2[[#This Row],[product_id]],orders!A:A,products!C:C)</f>
        <v>Accessories</v>
      </c>
      <c r="K81" s="3" t="s">
        <v>231</v>
      </c>
      <c r="L81" s="3" t="str">
        <f>TEXT(Table2[[#This Row],[order_date]],"YYYY")</f>
        <v>2023</v>
      </c>
    </row>
    <row r="82" spans="1:12" x14ac:dyDescent="0.3">
      <c r="A82" s="3">
        <v>81</v>
      </c>
      <c r="B82" s="3">
        <v>22</v>
      </c>
      <c r="C82" s="3">
        <v>7</v>
      </c>
      <c r="D82" s="3">
        <v>3</v>
      </c>
      <c r="E82" s="7">
        <v>44882</v>
      </c>
      <c r="F82" s="3">
        <v>0</v>
      </c>
      <c r="G82" s="3">
        <f>VLOOKUP(C82, products!A:D, 4, FALSE)</f>
        <v>817.9</v>
      </c>
      <c r="H82" s="3">
        <f t="shared" si="1"/>
        <v>2453.6999999999998</v>
      </c>
      <c r="I82" s="3" t="str">
        <f>VLOOKUP(B82, customers!A:E, 4, FALSE)</f>
        <v>West</v>
      </c>
      <c r="J82" s="3" t="str">
        <f>_xlfn.XLOOKUP(Table2[[#This Row],[product_id]],orders!A:A,products!C:C)</f>
        <v>Electronics</v>
      </c>
      <c r="K82" s="3" t="s">
        <v>222</v>
      </c>
      <c r="L82" s="3" t="str">
        <f>TEXT(Table2[[#This Row],[order_date]],"YYYY")</f>
        <v>2022</v>
      </c>
    </row>
    <row r="83" spans="1:12" x14ac:dyDescent="0.3">
      <c r="A83" s="3">
        <v>82</v>
      </c>
      <c r="B83" s="3">
        <v>34</v>
      </c>
      <c r="C83" s="3">
        <v>6</v>
      </c>
      <c r="D83" s="3">
        <v>4</v>
      </c>
      <c r="E83" s="7">
        <v>45095</v>
      </c>
      <c r="F83" s="3">
        <v>0</v>
      </c>
      <c r="G83" s="3">
        <f>VLOOKUP(C83, products!A:D, 4, FALSE)</f>
        <v>1477.26</v>
      </c>
      <c r="H83" s="3">
        <f t="shared" si="1"/>
        <v>5909.04</v>
      </c>
      <c r="I83" s="3" t="str">
        <f>VLOOKUP(B83, customers!A:E, 4, FALSE)</f>
        <v>East</v>
      </c>
      <c r="J83" s="3" t="str">
        <f>_xlfn.XLOOKUP(Table2[[#This Row],[product_id]],orders!A:A,products!C:C)</f>
        <v>Electronics</v>
      </c>
      <c r="K83" s="3" t="s">
        <v>226</v>
      </c>
      <c r="L83" s="3" t="str">
        <f>TEXT(Table2[[#This Row],[order_date]],"YYYY")</f>
        <v>2023</v>
      </c>
    </row>
    <row r="84" spans="1:12" x14ac:dyDescent="0.3">
      <c r="A84" s="3">
        <v>83</v>
      </c>
      <c r="B84" s="3">
        <v>28</v>
      </c>
      <c r="C84" s="3">
        <v>1</v>
      </c>
      <c r="D84" s="3">
        <v>2</v>
      </c>
      <c r="E84" s="7">
        <v>45233</v>
      </c>
      <c r="F84" s="3">
        <v>0</v>
      </c>
      <c r="G84" s="3">
        <f>VLOOKUP(C84, products!A:D, 4, FALSE)</f>
        <v>1737.03</v>
      </c>
      <c r="H84" s="3">
        <f t="shared" si="1"/>
        <v>3474.06</v>
      </c>
      <c r="I84" s="3" t="str">
        <f>VLOOKUP(B84, customers!A:E, 4, FALSE)</f>
        <v>West</v>
      </c>
      <c r="J84" s="3" t="str">
        <f>_xlfn.XLOOKUP(Table2[[#This Row],[product_id]],orders!A:A,products!C:C)</f>
        <v>Accessories</v>
      </c>
      <c r="K84" s="3" t="s">
        <v>222</v>
      </c>
      <c r="L84" s="3" t="str">
        <f>TEXT(Table2[[#This Row],[order_date]],"YYYY")</f>
        <v>2023</v>
      </c>
    </row>
    <row r="85" spans="1:12" x14ac:dyDescent="0.3">
      <c r="A85" s="3">
        <v>84</v>
      </c>
      <c r="B85" s="3">
        <v>23</v>
      </c>
      <c r="C85" s="3">
        <v>2</v>
      </c>
      <c r="D85" s="3">
        <v>1</v>
      </c>
      <c r="E85" s="7">
        <v>44956</v>
      </c>
      <c r="F85" s="3">
        <v>0</v>
      </c>
      <c r="G85" s="3">
        <f>VLOOKUP(C85, products!A:D, 4, FALSE)</f>
        <v>4224.8500000000004</v>
      </c>
      <c r="H85" s="3">
        <f t="shared" si="1"/>
        <v>4224.8500000000004</v>
      </c>
      <c r="I85" s="3" t="str">
        <f>VLOOKUP(B85, customers!A:E, 4, FALSE)</f>
        <v>West</v>
      </c>
      <c r="J85" s="3" t="str">
        <f>_xlfn.XLOOKUP(Table2[[#This Row],[product_id]],orders!A:A,products!C:C)</f>
        <v>Home Appliances</v>
      </c>
      <c r="K85" s="3" t="s">
        <v>223</v>
      </c>
      <c r="L85" s="3" t="str">
        <f>TEXT(Table2[[#This Row],[order_date]],"YYYY")</f>
        <v>2023</v>
      </c>
    </row>
    <row r="86" spans="1:12" x14ac:dyDescent="0.3">
      <c r="A86" s="3">
        <v>85</v>
      </c>
      <c r="B86" s="3">
        <v>32</v>
      </c>
      <c r="C86" s="3">
        <v>19</v>
      </c>
      <c r="D86" s="3">
        <v>4</v>
      </c>
      <c r="E86" s="7">
        <v>44885</v>
      </c>
      <c r="F86" s="3">
        <v>0</v>
      </c>
      <c r="G86" s="3">
        <f>VLOOKUP(C86, products!A:D, 4, FALSE)</f>
        <v>2504.6799999999998</v>
      </c>
      <c r="H86" s="3">
        <f t="shared" si="1"/>
        <v>10018.719999999999</v>
      </c>
      <c r="I86" s="3" t="str">
        <f>VLOOKUP(B86, customers!A:E, 4, FALSE)</f>
        <v>West</v>
      </c>
      <c r="J86" s="3" t="str">
        <f>_xlfn.XLOOKUP(Table2[[#This Row],[product_id]],orders!A:A,products!C:C)</f>
        <v>Electronics</v>
      </c>
      <c r="K86" s="3" t="s">
        <v>222</v>
      </c>
      <c r="L86" s="3" t="str">
        <f>TEXT(Table2[[#This Row],[order_date]],"YYYY")</f>
        <v>2022</v>
      </c>
    </row>
    <row r="87" spans="1:12" x14ac:dyDescent="0.3">
      <c r="A87" s="3">
        <v>86</v>
      </c>
      <c r="B87" s="3">
        <v>17</v>
      </c>
      <c r="C87" s="3">
        <v>8</v>
      </c>
      <c r="D87" s="3">
        <v>2</v>
      </c>
      <c r="E87" s="7">
        <v>44854</v>
      </c>
      <c r="F87" s="3">
        <v>0</v>
      </c>
      <c r="G87" s="3">
        <f>VLOOKUP(C87, products!A:D, 4, FALSE)</f>
        <v>4397.7700000000004</v>
      </c>
      <c r="H87" s="3">
        <f t="shared" si="1"/>
        <v>8795.5400000000009</v>
      </c>
      <c r="I87" s="3" t="str">
        <f>VLOOKUP(B87, customers!A:E, 4, FALSE)</f>
        <v>West</v>
      </c>
      <c r="J87" s="3" t="str">
        <f>_xlfn.XLOOKUP(Table2[[#This Row],[product_id]],orders!A:A,products!C:C)</f>
        <v>Home Appliances</v>
      </c>
      <c r="K87" s="3" t="s">
        <v>231</v>
      </c>
      <c r="L87" s="3" t="str">
        <f>TEXT(Table2[[#This Row],[order_date]],"YYYY")</f>
        <v>2022</v>
      </c>
    </row>
    <row r="88" spans="1:12" x14ac:dyDescent="0.3">
      <c r="A88" s="3">
        <v>87</v>
      </c>
      <c r="B88" s="3">
        <v>11</v>
      </c>
      <c r="C88" s="3">
        <v>15</v>
      </c>
      <c r="D88" s="3">
        <v>1</v>
      </c>
      <c r="E88" s="7">
        <v>45225</v>
      </c>
      <c r="F88" s="3">
        <v>0</v>
      </c>
      <c r="G88" s="3">
        <f>VLOOKUP(C88, products!A:D, 4, FALSE)</f>
        <v>4387.9799999999996</v>
      </c>
      <c r="H88" s="3">
        <f t="shared" si="1"/>
        <v>4387.9799999999996</v>
      </c>
      <c r="I88" s="3" t="str">
        <f>VLOOKUP(B88, customers!A:E, 4, FALSE)</f>
        <v>West</v>
      </c>
      <c r="J88" s="3" t="str">
        <f>_xlfn.XLOOKUP(Table2[[#This Row],[product_id]],orders!A:A,products!C:C)</f>
        <v>Accessories</v>
      </c>
      <c r="K88" s="3" t="s">
        <v>231</v>
      </c>
      <c r="L88" s="3" t="str">
        <f>TEXT(Table2[[#This Row],[order_date]],"YYYY")</f>
        <v>2023</v>
      </c>
    </row>
    <row r="89" spans="1:12" x14ac:dyDescent="0.3">
      <c r="A89" s="3">
        <v>88</v>
      </c>
      <c r="B89" s="3">
        <v>4</v>
      </c>
      <c r="C89" s="3">
        <v>30</v>
      </c>
      <c r="D89" s="3">
        <v>5</v>
      </c>
      <c r="E89" s="7">
        <v>44983</v>
      </c>
      <c r="F89" s="3">
        <v>0</v>
      </c>
      <c r="G89" s="3">
        <f>VLOOKUP(C89, products!A:D, 4, FALSE)</f>
        <v>4525.53</v>
      </c>
      <c r="H89" s="3">
        <f t="shared" si="1"/>
        <v>22627.649999999998</v>
      </c>
      <c r="I89" s="3" t="str">
        <f>VLOOKUP(B89, customers!A:E, 4, FALSE)</f>
        <v>South</v>
      </c>
      <c r="J89" s="3" t="str">
        <f>_xlfn.XLOOKUP(Table2[[#This Row],[product_id]],orders!A:A,products!C:C)</f>
        <v>Electronics</v>
      </c>
      <c r="K89" s="3" t="s">
        <v>230</v>
      </c>
      <c r="L89" s="3" t="str">
        <f>TEXT(Table2[[#This Row],[order_date]],"YYYY")</f>
        <v>2023</v>
      </c>
    </row>
    <row r="90" spans="1:12" x14ac:dyDescent="0.3">
      <c r="A90" s="3">
        <v>89</v>
      </c>
      <c r="B90" s="3">
        <v>50</v>
      </c>
      <c r="C90" s="3">
        <v>9</v>
      </c>
      <c r="D90" s="3">
        <v>1</v>
      </c>
      <c r="E90" s="7">
        <v>44713</v>
      </c>
      <c r="F90" s="3">
        <v>0</v>
      </c>
      <c r="G90" s="3">
        <f>VLOOKUP(C90, products!A:D, 4, FALSE)</f>
        <v>281.23</v>
      </c>
      <c r="H90" s="3">
        <f t="shared" si="1"/>
        <v>281.23</v>
      </c>
      <c r="I90" s="3" t="str">
        <f>VLOOKUP(B90, customers!A:E, 4, FALSE)</f>
        <v>South</v>
      </c>
      <c r="J90" s="3" t="str">
        <f>_xlfn.XLOOKUP(Table2[[#This Row],[product_id]],orders!A:A,products!C:C)</f>
        <v>Electronics</v>
      </c>
      <c r="K90" s="3" t="s">
        <v>226</v>
      </c>
      <c r="L90" s="3" t="str">
        <f>TEXT(Table2[[#This Row],[order_date]],"YYYY")</f>
        <v>2022</v>
      </c>
    </row>
    <row r="91" spans="1:12" x14ac:dyDescent="0.3">
      <c r="A91" s="3">
        <v>90</v>
      </c>
      <c r="B91" s="3">
        <v>13</v>
      </c>
      <c r="C91" s="3">
        <v>23</v>
      </c>
      <c r="D91" s="3">
        <v>5</v>
      </c>
      <c r="E91" s="7">
        <v>44798</v>
      </c>
      <c r="F91" s="3">
        <v>0</v>
      </c>
      <c r="G91" s="3">
        <f>VLOOKUP(C91, products!A:D, 4, FALSE)</f>
        <v>3227.3</v>
      </c>
      <c r="H91" s="3">
        <f t="shared" si="1"/>
        <v>16136.5</v>
      </c>
      <c r="I91" s="3" t="str">
        <f>VLOOKUP(B91, customers!A:E, 4, FALSE)</f>
        <v>South</v>
      </c>
      <c r="J91" s="3" t="str">
        <f>_xlfn.XLOOKUP(Table2[[#This Row],[product_id]],orders!A:A,products!C:C)</f>
        <v>Home Appliances</v>
      </c>
      <c r="K91" s="3" t="s">
        <v>225</v>
      </c>
      <c r="L91" s="3" t="str">
        <f>TEXT(Table2[[#This Row],[order_date]],"YYYY")</f>
        <v>2022</v>
      </c>
    </row>
    <row r="92" spans="1:12" x14ac:dyDescent="0.3">
      <c r="A92" s="3">
        <v>91</v>
      </c>
      <c r="B92" s="3">
        <v>38</v>
      </c>
      <c r="C92" s="3">
        <v>18</v>
      </c>
      <c r="D92" s="3">
        <v>3</v>
      </c>
      <c r="E92" s="7">
        <v>45269</v>
      </c>
      <c r="F92" s="3">
        <v>0</v>
      </c>
      <c r="G92" s="3">
        <f>VLOOKUP(C92, products!A:D, 4, FALSE)</f>
        <v>1712.28</v>
      </c>
      <c r="H92" s="3">
        <f t="shared" si="1"/>
        <v>5136.84</v>
      </c>
      <c r="I92" s="3" t="str">
        <f>VLOOKUP(B92, customers!A:E, 4, FALSE)</f>
        <v>South</v>
      </c>
      <c r="J92" s="3" t="str">
        <f>_xlfn.XLOOKUP(Table2[[#This Row],[product_id]],orders!A:A,products!C:C)</f>
        <v>Electronics</v>
      </c>
      <c r="K92" s="3" t="s">
        <v>233</v>
      </c>
      <c r="L92" s="3" t="str">
        <f>TEXT(Table2[[#This Row],[order_date]],"YYYY")</f>
        <v>2023</v>
      </c>
    </row>
    <row r="93" spans="1:12" x14ac:dyDescent="0.3">
      <c r="A93" s="3">
        <v>92</v>
      </c>
      <c r="B93" s="3">
        <v>39</v>
      </c>
      <c r="C93" s="3">
        <v>10</v>
      </c>
      <c r="D93" s="3">
        <v>4</v>
      </c>
      <c r="E93" s="7">
        <v>44664</v>
      </c>
      <c r="F93" s="3">
        <v>0</v>
      </c>
      <c r="G93" s="3">
        <f>VLOOKUP(C93, products!A:D, 4, FALSE)</f>
        <v>4647.2</v>
      </c>
      <c r="H93" s="3">
        <f t="shared" si="1"/>
        <v>18588.8</v>
      </c>
      <c r="I93" s="3" t="str">
        <f>VLOOKUP(B93, customers!A:E, 4, FALSE)</f>
        <v>South</v>
      </c>
      <c r="J93" s="3" t="str">
        <f>_xlfn.XLOOKUP(Table2[[#This Row],[product_id]],orders!A:A,products!C:C)</f>
        <v>Accessories</v>
      </c>
      <c r="K93" s="3" t="s">
        <v>224</v>
      </c>
      <c r="L93" s="3" t="str">
        <f>TEXT(Table2[[#This Row],[order_date]],"YYYY")</f>
        <v>2022</v>
      </c>
    </row>
    <row r="94" spans="1:12" x14ac:dyDescent="0.3">
      <c r="A94" s="3">
        <v>93</v>
      </c>
      <c r="B94" s="3">
        <v>7</v>
      </c>
      <c r="C94" s="3">
        <v>2</v>
      </c>
      <c r="D94" s="3">
        <v>3</v>
      </c>
      <c r="E94" s="7">
        <v>44598</v>
      </c>
      <c r="F94" s="3">
        <v>0</v>
      </c>
      <c r="G94" s="3">
        <f>VLOOKUP(C94, products!A:D, 4, FALSE)</f>
        <v>4224.8500000000004</v>
      </c>
      <c r="H94" s="3">
        <f t="shared" si="1"/>
        <v>12674.550000000001</v>
      </c>
      <c r="I94" s="3" t="str">
        <f>VLOOKUP(B94, customers!A:E, 4, FALSE)</f>
        <v>West</v>
      </c>
      <c r="J94" s="3" t="str">
        <f>_xlfn.XLOOKUP(Table2[[#This Row],[product_id]],orders!A:A,products!C:C)</f>
        <v>Home Appliances</v>
      </c>
      <c r="K94" s="3" t="s">
        <v>230</v>
      </c>
      <c r="L94" s="3" t="str">
        <f>TEXT(Table2[[#This Row],[order_date]],"YYYY")</f>
        <v>2022</v>
      </c>
    </row>
    <row r="95" spans="1:12" x14ac:dyDescent="0.3">
      <c r="A95" s="3">
        <v>94</v>
      </c>
      <c r="B95" s="3">
        <v>18</v>
      </c>
      <c r="C95" s="3">
        <v>21</v>
      </c>
      <c r="D95" s="3">
        <v>2</v>
      </c>
      <c r="E95" s="7">
        <v>44937</v>
      </c>
      <c r="F95" s="3">
        <v>0</v>
      </c>
      <c r="G95" s="3">
        <f>VLOOKUP(C95, products!A:D, 4, FALSE)</f>
        <v>1233.81</v>
      </c>
      <c r="H95" s="3">
        <f t="shared" si="1"/>
        <v>2467.62</v>
      </c>
      <c r="I95" s="3" t="str">
        <f>VLOOKUP(B95, customers!A:E, 4, FALSE)</f>
        <v>East</v>
      </c>
      <c r="J95" s="3" t="str">
        <f>_xlfn.XLOOKUP(Table2[[#This Row],[product_id]],orders!A:A,products!C:C)</f>
        <v>Accessories</v>
      </c>
      <c r="K95" s="3" t="s">
        <v>223</v>
      </c>
      <c r="L95" s="3" t="str">
        <f>TEXT(Table2[[#This Row],[order_date]],"YYYY")</f>
        <v>2023</v>
      </c>
    </row>
    <row r="96" spans="1:12" x14ac:dyDescent="0.3">
      <c r="A96" s="3">
        <v>95</v>
      </c>
      <c r="B96" s="3">
        <v>10</v>
      </c>
      <c r="C96" s="3">
        <v>4</v>
      </c>
      <c r="D96" s="3">
        <v>5</v>
      </c>
      <c r="E96" s="7">
        <v>45091</v>
      </c>
      <c r="F96" s="3">
        <v>0</v>
      </c>
      <c r="G96" s="3">
        <f>VLOOKUP(C96, products!A:D, 4, FALSE)</f>
        <v>2242.37</v>
      </c>
      <c r="H96" s="3">
        <f t="shared" si="1"/>
        <v>11211.849999999999</v>
      </c>
      <c r="I96" s="3" t="str">
        <f>VLOOKUP(B96, customers!A:E, 4, FALSE)</f>
        <v>East</v>
      </c>
      <c r="J96" s="3" t="str">
        <f>_xlfn.XLOOKUP(Table2[[#This Row],[product_id]],orders!A:A,products!C:C)</f>
        <v>Home Appliances</v>
      </c>
      <c r="K96" s="3" t="s">
        <v>226</v>
      </c>
      <c r="L96" s="3" t="str">
        <f>TEXT(Table2[[#This Row],[order_date]],"YYYY")</f>
        <v>2023</v>
      </c>
    </row>
    <row r="97" spans="1:12" x14ac:dyDescent="0.3">
      <c r="A97" s="3">
        <v>96</v>
      </c>
      <c r="B97" s="3">
        <v>5</v>
      </c>
      <c r="C97" s="3">
        <v>9</v>
      </c>
      <c r="D97" s="3">
        <v>1</v>
      </c>
      <c r="E97" s="7">
        <v>44730</v>
      </c>
      <c r="F97" s="3">
        <v>0</v>
      </c>
      <c r="G97" s="3">
        <f>VLOOKUP(C97, products!A:D, 4, FALSE)</f>
        <v>281.23</v>
      </c>
      <c r="H97" s="3">
        <f t="shared" si="1"/>
        <v>281.23</v>
      </c>
      <c r="I97" s="3" t="str">
        <f>VLOOKUP(B97, customers!A:E, 4, FALSE)</f>
        <v>North</v>
      </c>
      <c r="J97" s="3" t="str">
        <f>_xlfn.XLOOKUP(Table2[[#This Row],[product_id]],orders!A:A,products!C:C)</f>
        <v>Electronics</v>
      </c>
      <c r="K97" s="3" t="s">
        <v>226</v>
      </c>
      <c r="L97" s="3" t="str">
        <f>TEXT(Table2[[#This Row],[order_date]],"YYYY")</f>
        <v>2022</v>
      </c>
    </row>
    <row r="98" spans="1:12" x14ac:dyDescent="0.3">
      <c r="A98" s="3">
        <v>97</v>
      </c>
      <c r="B98" s="3">
        <v>24</v>
      </c>
      <c r="C98" s="3">
        <v>16</v>
      </c>
      <c r="D98" s="3">
        <v>1</v>
      </c>
      <c r="E98" s="7">
        <v>45049</v>
      </c>
      <c r="F98" s="3">
        <v>0</v>
      </c>
      <c r="G98" s="3">
        <f>VLOOKUP(C98, products!A:D, 4, FALSE)</f>
        <v>4401.4799999999996</v>
      </c>
      <c r="H98" s="3">
        <f t="shared" si="1"/>
        <v>4401.4799999999996</v>
      </c>
      <c r="I98" s="3" t="str">
        <f>VLOOKUP(B98, customers!A:E, 4, FALSE)</f>
        <v>South</v>
      </c>
      <c r="J98" s="3" t="str">
        <f>_xlfn.XLOOKUP(Table2[[#This Row],[product_id]],orders!A:A,products!C:C)</f>
        <v>Accessories</v>
      </c>
      <c r="K98" s="3" t="s">
        <v>229</v>
      </c>
      <c r="L98" s="3" t="str">
        <f>TEXT(Table2[[#This Row],[order_date]],"YYYY")</f>
        <v>2023</v>
      </c>
    </row>
    <row r="99" spans="1:12" x14ac:dyDescent="0.3">
      <c r="A99" s="3">
        <v>98</v>
      </c>
      <c r="B99" s="3">
        <v>21</v>
      </c>
      <c r="C99" s="3">
        <v>25</v>
      </c>
      <c r="D99" s="3">
        <v>5</v>
      </c>
      <c r="E99" s="7">
        <v>44824</v>
      </c>
      <c r="F99" s="3">
        <v>0</v>
      </c>
      <c r="G99" s="3">
        <f>VLOOKUP(C99, products!A:D, 4, FALSE)</f>
        <v>1725.17</v>
      </c>
      <c r="H99" s="3">
        <f t="shared" si="1"/>
        <v>8625.85</v>
      </c>
      <c r="I99" s="3" t="str">
        <f>VLOOKUP(B99, customers!A:E, 4, FALSE)</f>
        <v>South</v>
      </c>
      <c r="J99" s="3" t="str">
        <f>_xlfn.XLOOKUP(Table2[[#This Row],[product_id]],orders!A:A,products!C:C)</f>
        <v>Home Appliances</v>
      </c>
      <c r="K99" s="3" t="s">
        <v>227</v>
      </c>
      <c r="L99" s="3" t="str">
        <f>TEXT(Table2[[#This Row],[order_date]],"YYYY")</f>
        <v>2022</v>
      </c>
    </row>
    <row r="100" spans="1:12" x14ac:dyDescent="0.3">
      <c r="A100" s="3">
        <v>99</v>
      </c>
      <c r="B100" s="3">
        <v>38</v>
      </c>
      <c r="C100" s="3">
        <v>30</v>
      </c>
      <c r="D100" s="3">
        <v>5</v>
      </c>
      <c r="E100" s="7">
        <v>44764</v>
      </c>
      <c r="F100" s="3">
        <v>0</v>
      </c>
      <c r="G100" s="3">
        <f>VLOOKUP(C100, products!A:D, 4, FALSE)</f>
        <v>4525.53</v>
      </c>
      <c r="H100" s="3">
        <f t="shared" si="1"/>
        <v>22627.649999999998</v>
      </c>
      <c r="I100" s="3" t="str">
        <f>VLOOKUP(B100, customers!A:E, 4, FALSE)</f>
        <v>South</v>
      </c>
      <c r="J100" s="3" t="str">
        <f>_xlfn.XLOOKUP(Table2[[#This Row],[product_id]],orders!A:A,products!C:C)</f>
        <v>Electronics</v>
      </c>
      <c r="K100" s="3" t="s">
        <v>232</v>
      </c>
      <c r="L100" s="3" t="str">
        <f>TEXT(Table2[[#This Row],[order_date]],"YYYY")</f>
        <v>2022</v>
      </c>
    </row>
    <row r="101" spans="1:12" x14ac:dyDescent="0.3">
      <c r="A101" s="3">
        <v>100</v>
      </c>
      <c r="B101" s="3">
        <v>11</v>
      </c>
      <c r="C101" s="3">
        <v>26</v>
      </c>
      <c r="D101" s="3">
        <v>5</v>
      </c>
      <c r="E101" s="7">
        <v>44854</v>
      </c>
      <c r="F101" s="3">
        <v>0</v>
      </c>
      <c r="G101" s="3">
        <f>VLOOKUP(C101, products!A:D, 4, FALSE)</f>
        <v>690.12</v>
      </c>
      <c r="H101" s="3">
        <f t="shared" si="1"/>
        <v>3450.6</v>
      </c>
      <c r="I101" s="3" t="str">
        <f>VLOOKUP(B101, customers!A:E, 4, FALSE)</f>
        <v>West</v>
      </c>
      <c r="J101" s="3" t="str">
        <f>_xlfn.XLOOKUP(Table2[[#This Row],[product_id]],orders!A:A,products!C:C)</f>
        <v>Electronics</v>
      </c>
      <c r="K101" s="3" t="s">
        <v>231</v>
      </c>
      <c r="L101" s="3" t="str">
        <f>TEXT(Table2[[#This Row],[order_date]],"YYYY")</f>
        <v>2022</v>
      </c>
    </row>
    <row r="102" spans="1:12" x14ac:dyDescent="0.3">
      <c r="A102" s="3">
        <v>101</v>
      </c>
      <c r="B102" s="3">
        <v>2</v>
      </c>
      <c r="C102" s="3">
        <v>23</v>
      </c>
      <c r="D102" s="3">
        <v>4</v>
      </c>
      <c r="E102" s="7">
        <v>44587</v>
      </c>
      <c r="F102" s="3">
        <v>0</v>
      </c>
      <c r="G102" s="3">
        <f>VLOOKUP(C102, products!A:D, 4, FALSE)</f>
        <v>3227.3</v>
      </c>
      <c r="H102" s="3">
        <f t="shared" si="1"/>
        <v>12909.2</v>
      </c>
      <c r="I102" s="3" t="str">
        <f>VLOOKUP(B102, customers!A:E, 4, FALSE)</f>
        <v>South</v>
      </c>
      <c r="J102" s="3" t="str">
        <f>_xlfn.XLOOKUP(Table2[[#This Row],[product_id]],orders!A:A,products!C:C)</f>
        <v>Home Appliances</v>
      </c>
      <c r="K102" s="3" t="s">
        <v>223</v>
      </c>
      <c r="L102" s="3" t="str">
        <f>TEXT(Table2[[#This Row],[order_date]],"YYYY")</f>
        <v>2022</v>
      </c>
    </row>
    <row r="103" spans="1:12" x14ac:dyDescent="0.3">
      <c r="A103" s="3">
        <v>102</v>
      </c>
      <c r="B103" s="3">
        <v>25</v>
      </c>
      <c r="C103" s="3">
        <v>14</v>
      </c>
      <c r="D103" s="3">
        <v>3</v>
      </c>
      <c r="E103" s="7">
        <v>45286</v>
      </c>
      <c r="F103" s="3">
        <v>0</v>
      </c>
      <c r="G103" s="3">
        <f>VLOOKUP(C103, products!A:D, 4, FALSE)</f>
        <v>2724.01</v>
      </c>
      <c r="H103" s="3">
        <f t="shared" si="1"/>
        <v>8172.0300000000007</v>
      </c>
      <c r="I103" s="3" t="str">
        <f>VLOOKUP(B103, customers!A:E, 4, FALSE)</f>
        <v>North</v>
      </c>
      <c r="J103" s="3" t="str">
        <f>_xlfn.XLOOKUP(Table2[[#This Row],[product_id]],orders!A:A,products!C:C)</f>
        <v>Home Appliances</v>
      </c>
      <c r="K103" s="3" t="s">
        <v>233</v>
      </c>
      <c r="L103" s="3" t="str">
        <f>TEXT(Table2[[#This Row],[order_date]],"YYYY")</f>
        <v>2023</v>
      </c>
    </row>
    <row r="104" spans="1:12" x14ac:dyDescent="0.3">
      <c r="A104" s="3">
        <v>103</v>
      </c>
      <c r="B104" s="3">
        <v>16</v>
      </c>
      <c r="C104" s="3">
        <v>5</v>
      </c>
      <c r="D104" s="3">
        <v>4</v>
      </c>
      <c r="E104" s="7">
        <v>45271</v>
      </c>
      <c r="F104" s="3">
        <v>0</v>
      </c>
      <c r="G104" s="3">
        <f>VLOOKUP(C104, products!A:D, 4, FALSE)</f>
        <v>311.45999999999998</v>
      </c>
      <c r="H104" s="3">
        <f t="shared" si="1"/>
        <v>1245.8399999999999</v>
      </c>
      <c r="I104" s="3" t="str">
        <f>VLOOKUP(B104, customers!A:E, 4, FALSE)</f>
        <v>North</v>
      </c>
      <c r="J104" s="3" t="str">
        <f>_xlfn.XLOOKUP(Table2[[#This Row],[product_id]],orders!A:A,products!C:C)</f>
        <v>Electronics</v>
      </c>
      <c r="K104" s="3" t="s">
        <v>233</v>
      </c>
      <c r="L104" s="3" t="str">
        <f>TEXT(Table2[[#This Row],[order_date]],"YYYY")</f>
        <v>2023</v>
      </c>
    </row>
    <row r="105" spans="1:12" x14ac:dyDescent="0.3">
      <c r="A105" s="3">
        <v>104</v>
      </c>
      <c r="B105" s="3">
        <v>37</v>
      </c>
      <c r="C105" s="3">
        <v>20</v>
      </c>
      <c r="D105" s="3">
        <v>5</v>
      </c>
      <c r="E105" s="7">
        <v>44784</v>
      </c>
      <c r="F105" s="3">
        <v>0</v>
      </c>
      <c r="G105" s="3">
        <f>VLOOKUP(C105, products!A:D, 4, FALSE)</f>
        <v>2598.66</v>
      </c>
      <c r="H105" s="3">
        <f t="shared" si="1"/>
        <v>12993.3</v>
      </c>
      <c r="I105" s="3" t="str">
        <f>VLOOKUP(B105, customers!A:E, 4, FALSE)</f>
        <v>East</v>
      </c>
      <c r="J105" s="3" t="str">
        <f>_xlfn.XLOOKUP(Table2[[#This Row],[product_id]],orders!A:A,products!C:C)</f>
        <v>Accessories</v>
      </c>
      <c r="K105" s="3" t="s">
        <v>225</v>
      </c>
      <c r="L105" s="3" t="str">
        <f>TEXT(Table2[[#This Row],[order_date]],"YYYY")</f>
        <v>2022</v>
      </c>
    </row>
    <row r="106" spans="1:12" x14ac:dyDescent="0.3">
      <c r="A106" s="3">
        <v>105</v>
      </c>
      <c r="B106" s="3">
        <v>23</v>
      </c>
      <c r="C106" s="3">
        <v>29</v>
      </c>
      <c r="D106" s="3">
        <v>4</v>
      </c>
      <c r="E106" s="7">
        <v>44717</v>
      </c>
      <c r="F106" s="3">
        <v>0</v>
      </c>
      <c r="G106" s="3">
        <f>VLOOKUP(C106, products!A:D, 4, FALSE)</f>
        <v>4809.13</v>
      </c>
      <c r="H106" s="3">
        <f t="shared" si="1"/>
        <v>19236.52</v>
      </c>
      <c r="I106" s="3" t="str">
        <f>VLOOKUP(B106, customers!A:E, 4, FALSE)</f>
        <v>West</v>
      </c>
      <c r="J106" s="3" t="str">
        <f>_xlfn.XLOOKUP(Table2[[#This Row],[product_id]],orders!A:A,products!C:C)</f>
        <v>Electronics</v>
      </c>
      <c r="K106" s="3" t="s">
        <v>226</v>
      </c>
      <c r="L106" s="3" t="str">
        <f>TEXT(Table2[[#This Row],[order_date]],"YYYY")</f>
        <v>2022</v>
      </c>
    </row>
    <row r="107" spans="1:12" x14ac:dyDescent="0.3">
      <c r="A107" s="3">
        <v>106</v>
      </c>
      <c r="B107" s="3">
        <v>7</v>
      </c>
      <c r="C107" s="3">
        <v>21</v>
      </c>
      <c r="D107" s="3">
        <v>5</v>
      </c>
      <c r="E107" s="7">
        <v>45200</v>
      </c>
      <c r="F107" s="3">
        <v>0</v>
      </c>
      <c r="G107" s="3">
        <f>VLOOKUP(C107, products!A:D, 4, FALSE)</f>
        <v>1233.81</v>
      </c>
      <c r="H107" s="3">
        <f t="shared" si="1"/>
        <v>6169.0499999999993</v>
      </c>
      <c r="I107" s="3" t="str">
        <f>VLOOKUP(B107, customers!A:E, 4, FALSE)</f>
        <v>West</v>
      </c>
      <c r="J107" s="3" t="str">
        <f>_xlfn.XLOOKUP(Table2[[#This Row],[product_id]],orders!A:A,products!C:C)</f>
        <v>Accessories</v>
      </c>
      <c r="K107" s="3" t="s">
        <v>231</v>
      </c>
      <c r="L107" s="3" t="str">
        <f>TEXT(Table2[[#This Row],[order_date]],"YYYY")</f>
        <v>2023</v>
      </c>
    </row>
    <row r="108" spans="1:12" x14ac:dyDescent="0.3">
      <c r="A108" s="3">
        <v>107</v>
      </c>
      <c r="B108" s="3">
        <v>38</v>
      </c>
      <c r="C108" s="3">
        <v>24</v>
      </c>
      <c r="D108" s="3">
        <v>3</v>
      </c>
      <c r="E108" s="7">
        <v>45064</v>
      </c>
      <c r="F108" s="3">
        <v>0</v>
      </c>
      <c r="G108" s="3">
        <f>VLOOKUP(C108, products!A:D, 4, FALSE)</f>
        <v>4859.3599999999997</v>
      </c>
      <c r="H108" s="3">
        <f t="shared" si="1"/>
        <v>14578.079999999998</v>
      </c>
      <c r="I108" s="3" t="str">
        <f>VLOOKUP(B108, customers!A:E, 4, FALSE)</f>
        <v>South</v>
      </c>
      <c r="J108" s="3" t="str">
        <f>_xlfn.XLOOKUP(Table2[[#This Row],[product_id]],orders!A:A,products!C:C)</f>
        <v>Accessories</v>
      </c>
      <c r="K108" s="3" t="s">
        <v>229</v>
      </c>
      <c r="L108" s="3" t="str">
        <f>TEXT(Table2[[#This Row],[order_date]],"YYYY")</f>
        <v>2023</v>
      </c>
    </row>
    <row r="109" spans="1:12" x14ac:dyDescent="0.3">
      <c r="A109" s="3">
        <v>108</v>
      </c>
      <c r="B109" s="3">
        <v>18</v>
      </c>
      <c r="C109" s="3">
        <v>20</v>
      </c>
      <c r="D109" s="3">
        <v>3</v>
      </c>
      <c r="E109" s="7">
        <v>45241</v>
      </c>
      <c r="F109" s="3">
        <v>0</v>
      </c>
      <c r="G109" s="3">
        <f>VLOOKUP(C109, products!A:D, 4, FALSE)</f>
        <v>2598.66</v>
      </c>
      <c r="H109" s="3">
        <f t="shared" si="1"/>
        <v>7795.98</v>
      </c>
      <c r="I109" s="3" t="str">
        <f>VLOOKUP(B109, customers!A:E, 4, FALSE)</f>
        <v>East</v>
      </c>
      <c r="J109" s="3" t="str">
        <f>_xlfn.XLOOKUP(Table2[[#This Row],[product_id]],orders!A:A,products!C:C)</f>
        <v>Accessories</v>
      </c>
      <c r="K109" s="3" t="s">
        <v>222</v>
      </c>
      <c r="L109" s="3" t="str">
        <f>TEXT(Table2[[#This Row],[order_date]],"YYYY")</f>
        <v>2023</v>
      </c>
    </row>
    <row r="110" spans="1:12" x14ac:dyDescent="0.3">
      <c r="A110" s="3">
        <v>109</v>
      </c>
      <c r="B110" s="3">
        <v>40</v>
      </c>
      <c r="C110" s="3">
        <v>13</v>
      </c>
      <c r="D110" s="3">
        <v>1</v>
      </c>
      <c r="E110" s="7">
        <v>44846</v>
      </c>
      <c r="F110" s="3">
        <v>0</v>
      </c>
      <c r="G110" s="3">
        <f>VLOOKUP(C110, products!A:D, 4, FALSE)</f>
        <v>956.94</v>
      </c>
      <c r="H110" s="3">
        <f t="shared" si="1"/>
        <v>956.94</v>
      </c>
      <c r="I110" s="3" t="str">
        <f>VLOOKUP(B110, customers!A:E, 4, FALSE)</f>
        <v>West</v>
      </c>
      <c r="J110" s="3" t="str">
        <f>_xlfn.XLOOKUP(Table2[[#This Row],[product_id]],orders!A:A,products!C:C)</f>
        <v>Home Appliances</v>
      </c>
      <c r="K110" s="3" t="s">
        <v>231</v>
      </c>
      <c r="L110" s="3" t="str">
        <f>TEXT(Table2[[#This Row],[order_date]],"YYYY")</f>
        <v>2022</v>
      </c>
    </row>
    <row r="111" spans="1:12" x14ac:dyDescent="0.3">
      <c r="A111" s="3">
        <v>110</v>
      </c>
      <c r="B111" s="3">
        <v>15</v>
      </c>
      <c r="C111" s="3">
        <v>2</v>
      </c>
      <c r="D111" s="3">
        <v>5</v>
      </c>
      <c r="E111" s="7">
        <v>45075</v>
      </c>
      <c r="F111" s="3">
        <v>0</v>
      </c>
      <c r="G111" s="3">
        <f>VLOOKUP(C111, products!A:D, 4, FALSE)</f>
        <v>4224.8500000000004</v>
      </c>
      <c r="H111" s="3">
        <f t="shared" si="1"/>
        <v>21124.25</v>
      </c>
      <c r="I111" s="3" t="str">
        <f>VLOOKUP(B111, customers!A:E, 4, FALSE)</f>
        <v>North</v>
      </c>
      <c r="J111" s="3" t="str">
        <f>_xlfn.XLOOKUP(Table2[[#This Row],[product_id]],orders!A:A,products!C:C)</f>
        <v>Home Appliances</v>
      </c>
      <c r="K111" s="3" t="s">
        <v>229</v>
      </c>
      <c r="L111" s="3" t="str">
        <f>TEXT(Table2[[#This Row],[order_date]],"YYYY")</f>
        <v>2023</v>
      </c>
    </row>
    <row r="112" spans="1:12" x14ac:dyDescent="0.3">
      <c r="A112" s="3">
        <v>111</v>
      </c>
      <c r="B112" s="3">
        <v>36</v>
      </c>
      <c r="C112" s="3">
        <v>5</v>
      </c>
      <c r="D112" s="3">
        <v>3</v>
      </c>
      <c r="E112" s="7">
        <v>44823</v>
      </c>
      <c r="F112" s="3">
        <v>0</v>
      </c>
      <c r="G112" s="3">
        <f>VLOOKUP(C112, products!A:D, 4, FALSE)</f>
        <v>311.45999999999998</v>
      </c>
      <c r="H112" s="3">
        <f t="shared" si="1"/>
        <v>934.37999999999988</v>
      </c>
      <c r="I112" s="3" t="str">
        <f>VLOOKUP(B112, customers!A:E, 4, FALSE)</f>
        <v>North</v>
      </c>
      <c r="J112" s="3" t="str">
        <f>_xlfn.XLOOKUP(Table2[[#This Row],[product_id]],orders!A:A,products!C:C)</f>
        <v>Electronics</v>
      </c>
      <c r="K112" s="3" t="s">
        <v>227</v>
      </c>
      <c r="L112" s="3" t="str">
        <f>TEXT(Table2[[#This Row],[order_date]],"YYYY")</f>
        <v>2022</v>
      </c>
    </row>
    <row r="113" spans="1:12" x14ac:dyDescent="0.3">
      <c r="A113" s="3">
        <v>112</v>
      </c>
      <c r="B113" s="3">
        <v>32</v>
      </c>
      <c r="C113" s="3">
        <v>18</v>
      </c>
      <c r="D113" s="3">
        <v>5</v>
      </c>
      <c r="E113" s="7">
        <v>44871</v>
      </c>
      <c r="F113" s="3">
        <v>0</v>
      </c>
      <c r="G113" s="3">
        <f>VLOOKUP(C113, products!A:D, 4, FALSE)</f>
        <v>1712.28</v>
      </c>
      <c r="H113" s="3">
        <f t="shared" si="1"/>
        <v>8561.4</v>
      </c>
      <c r="I113" s="3" t="str">
        <f>VLOOKUP(B113, customers!A:E, 4, FALSE)</f>
        <v>West</v>
      </c>
      <c r="J113" s="3" t="str">
        <f>_xlfn.XLOOKUP(Table2[[#This Row],[product_id]],orders!A:A,products!C:C)</f>
        <v>Electronics</v>
      </c>
      <c r="K113" s="3" t="s">
        <v>222</v>
      </c>
      <c r="L113" s="3" t="str">
        <f>TEXT(Table2[[#This Row],[order_date]],"YYYY")</f>
        <v>2022</v>
      </c>
    </row>
    <row r="114" spans="1:12" x14ac:dyDescent="0.3">
      <c r="A114" s="3">
        <v>113</v>
      </c>
      <c r="B114" s="3">
        <v>37</v>
      </c>
      <c r="C114" s="3">
        <v>26</v>
      </c>
      <c r="D114" s="3">
        <v>3</v>
      </c>
      <c r="E114" s="7">
        <v>44574</v>
      </c>
      <c r="F114" s="3">
        <v>0</v>
      </c>
      <c r="G114" s="3">
        <f>VLOOKUP(C114, products!A:D, 4, FALSE)</f>
        <v>690.12</v>
      </c>
      <c r="H114" s="3">
        <f t="shared" si="1"/>
        <v>2070.36</v>
      </c>
      <c r="I114" s="3" t="str">
        <f>VLOOKUP(B114, customers!A:E, 4, FALSE)</f>
        <v>East</v>
      </c>
      <c r="J114" s="3" t="str">
        <f>_xlfn.XLOOKUP(Table2[[#This Row],[product_id]],orders!A:A,products!C:C)</f>
        <v>Electronics</v>
      </c>
      <c r="K114" s="3" t="s">
        <v>223</v>
      </c>
      <c r="L114" s="3" t="str">
        <f>TEXT(Table2[[#This Row],[order_date]],"YYYY")</f>
        <v>2022</v>
      </c>
    </row>
    <row r="115" spans="1:12" x14ac:dyDescent="0.3">
      <c r="A115" s="3">
        <v>114</v>
      </c>
      <c r="B115" s="3">
        <v>36</v>
      </c>
      <c r="C115" s="3">
        <v>17</v>
      </c>
      <c r="D115" s="3">
        <v>2</v>
      </c>
      <c r="E115" s="7">
        <v>45056</v>
      </c>
      <c r="F115" s="3">
        <v>0</v>
      </c>
      <c r="G115" s="3">
        <f>VLOOKUP(C115, products!A:D, 4, FALSE)</f>
        <v>3449.47</v>
      </c>
      <c r="H115" s="3">
        <f t="shared" si="1"/>
        <v>6898.94</v>
      </c>
      <c r="I115" s="3" t="str">
        <f>VLOOKUP(B115, customers!A:E, 4, FALSE)</f>
        <v>North</v>
      </c>
      <c r="J115" s="3" t="str">
        <f>_xlfn.XLOOKUP(Table2[[#This Row],[product_id]],orders!A:A,products!C:C)</f>
        <v>Home Appliances</v>
      </c>
      <c r="K115" s="3" t="s">
        <v>229</v>
      </c>
      <c r="L115" s="3" t="str">
        <f>TEXT(Table2[[#This Row],[order_date]],"YYYY")</f>
        <v>2023</v>
      </c>
    </row>
    <row r="116" spans="1:12" x14ac:dyDescent="0.3">
      <c r="A116" s="3">
        <v>115</v>
      </c>
      <c r="B116" s="3">
        <v>46</v>
      </c>
      <c r="C116" s="3">
        <v>14</v>
      </c>
      <c r="D116" s="3">
        <v>5</v>
      </c>
      <c r="E116" s="7">
        <v>44876</v>
      </c>
      <c r="F116" s="3">
        <v>0</v>
      </c>
      <c r="G116" s="3">
        <f>VLOOKUP(C116, products!A:D, 4, FALSE)</f>
        <v>2724.01</v>
      </c>
      <c r="H116" s="3">
        <f t="shared" si="1"/>
        <v>13620.050000000001</v>
      </c>
      <c r="I116" s="3" t="str">
        <f>VLOOKUP(B116, customers!A:E, 4, FALSE)</f>
        <v>South</v>
      </c>
      <c r="J116" s="3" t="str">
        <f>_xlfn.XLOOKUP(Table2[[#This Row],[product_id]],orders!A:A,products!C:C)</f>
        <v>Home Appliances</v>
      </c>
      <c r="K116" s="3" t="s">
        <v>222</v>
      </c>
      <c r="L116" s="3" t="str">
        <f>TEXT(Table2[[#This Row],[order_date]],"YYYY")</f>
        <v>2022</v>
      </c>
    </row>
    <row r="117" spans="1:12" x14ac:dyDescent="0.3">
      <c r="A117" s="3">
        <v>116</v>
      </c>
      <c r="B117" s="3">
        <v>43</v>
      </c>
      <c r="C117" s="3">
        <v>19</v>
      </c>
      <c r="D117" s="3">
        <v>2</v>
      </c>
      <c r="E117" s="7">
        <v>45138</v>
      </c>
      <c r="F117" s="3">
        <v>0</v>
      </c>
      <c r="G117" s="3">
        <f>VLOOKUP(C117, products!A:D, 4, FALSE)</f>
        <v>2504.6799999999998</v>
      </c>
      <c r="H117" s="3">
        <f t="shared" si="1"/>
        <v>5009.3599999999997</v>
      </c>
      <c r="I117" s="3" t="str">
        <f>VLOOKUP(B117, customers!A:E, 4, FALSE)</f>
        <v>East</v>
      </c>
      <c r="J117" s="3" t="str">
        <f>_xlfn.XLOOKUP(Table2[[#This Row],[product_id]],orders!A:A,products!C:C)</f>
        <v>Electronics</v>
      </c>
      <c r="K117" s="3" t="s">
        <v>232</v>
      </c>
      <c r="L117" s="3" t="str">
        <f>TEXT(Table2[[#This Row],[order_date]],"YYYY")</f>
        <v>2023</v>
      </c>
    </row>
    <row r="118" spans="1:12" x14ac:dyDescent="0.3">
      <c r="A118" s="3">
        <v>117</v>
      </c>
      <c r="B118" s="3">
        <v>9</v>
      </c>
      <c r="C118" s="3">
        <v>23</v>
      </c>
      <c r="D118" s="3">
        <v>2</v>
      </c>
      <c r="E118" s="7">
        <v>44824</v>
      </c>
      <c r="F118" s="3">
        <v>0</v>
      </c>
      <c r="G118" s="3">
        <f>VLOOKUP(C118, products!A:D, 4, FALSE)</f>
        <v>3227.3</v>
      </c>
      <c r="H118" s="3">
        <f t="shared" si="1"/>
        <v>6454.6</v>
      </c>
      <c r="I118" s="3" t="str">
        <f>VLOOKUP(B118, customers!A:E, 4, FALSE)</f>
        <v>East</v>
      </c>
      <c r="J118" s="3" t="str">
        <f>_xlfn.XLOOKUP(Table2[[#This Row],[product_id]],orders!A:A,products!C:C)</f>
        <v>Home Appliances</v>
      </c>
      <c r="K118" s="3" t="s">
        <v>227</v>
      </c>
      <c r="L118" s="3" t="str">
        <f>TEXT(Table2[[#This Row],[order_date]],"YYYY")</f>
        <v>2022</v>
      </c>
    </row>
    <row r="119" spans="1:12" x14ac:dyDescent="0.3">
      <c r="A119" s="3">
        <v>118</v>
      </c>
      <c r="B119" s="3">
        <v>25</v>
      </c>
      <c r="C119" s="3">
        <v>8</v>
      </c>
      <c r="D119" s="3">
        <v>5</v>
      </c>
      <c r="E119" s="7">
        <v>44639</v>
      </c>
      <c r="F119" s="3">
        <v>0</v>
      </c>
      <c r="G119" s="3">
        <f>VLOOKUP(C119, products!A:D, 4, FALSE)</f>
        <v>4397.7700000000004</v>
      </c>
      <c r="H119" s="3">
        <f t="shared" si="1"/>
        <v>21988.850000000002</v>
      </c>
      <c r="I119" s="3" t="str">
        <f>VLOOKUP(B119, customers!A:E, 4, FALSE)</f>
        <v>North</v>
      </c>
      <c r="J119" s="3" t="str">
        <f>_xlfn.XLOOKUP(Table2[[#This Row],[product_id]],orders!A:A,products!C:C)</f>
        <v>Home Appliances</v>
      </c>
      <c r="K119" s="3" t="s">
        <v>228</v>
      </c>
      <c r="L119" s="3" t="str">
        <f>TEXT(Table2[[#This Row],[order_date]],"YYYY")</f>
        <v>2022</v>
      </c>
    </row>
    <row r="120" spans="1:12" x14ac:dyDescent="0.3">
      <c r="A120" s="3">
        <v>119</v>
      </c>
      <c r="B120" s="3">
        <v>37</v>
      </c>
      <c r="C120" s="3">
        <v>4</v>
      </c>
      <c r="D120" s="3">
        <v>1</v>
      </c>
      <c r="E120" s="7">
        <v>44709</v>
      </c>
      <c r="F120" s="3">
        <v>0</v>
      </c>
      <c r="G120" s="3">
        <f>VLOOKUP(C120, products!A:D, 4, FALSE)</f>
        <v>2242.37</v>
      </c>
      <c r="H120" s="3">
        <f t="shared" si="1"/>
        <v>2242.37</v>
      </c>
      <c r="I120" s="3" t="str">
        <f>VLOOKUP(B120, customers!A:E, 4, FALSE)</f>
        <v>East</v>
      </c>
      <c r="J120" s="3" t="str">
        <f>_xlfn.XLOOKUP(Table2[[#This Row],[product_id]],orders!A:A,products!C:C)</f>
        <v>Home Appliances</v>
      </c>
      <c r="K120" s="3" t="s">
        <v>229</v>
      </c>
      <c r="L120" s="3" t="str">
        <f>TEXT(Table2[[#This Row],[order_date]],"YYYY")</f>
        <v>2022</v>
      </c>
    </row>
    <row r="121" spans="1:12" x14ac:dyDescent="0.3">
      <c r="A121" s="3">
        <v>120</v>
      </c>
      <c r="B121" s="3">
        <v>9</v>
      </c>
      <c r="C121" s="3">
        <v>16</v>
      </c>
      <c r="D121" s="3">
        <v>5</v>
      </c>
      <c r="E121" s="7">
        <v>44872</v>
      </c>
      <c r="F121" s="3">
        <v>0</v>
      </c>
      <c r="G121" s="3">
        <f>VLOOKUP(C121, products!A:D, 4, FALSE)</f>
        <v>4401.4799999999996</v>
      </c>
      <c r="H121" s="3">
        <f t="shared" si="1"/>
        <v>22007.399999999998</v>
      </c>
      <c r="I121" s="3" t="str">
        <f>VLOOKUP(B121, customers!A:E, 4, FALSE)</f>
        <v>East</v>
      </c>
      <c r="J121" s="3" t="str">
        <f>_xlfn.XLOOKUP(Table2[[#This Row],[product_id]],orders!A:A,products!C:C)</f>
        <v>Accessories</v>
      </c>
      <c r="K121" s="3" t="s">
        <v>222</v>
      </c>
      <c r="L121" s="3" t="str">
        <f>TEXT(Table2[[#This Row],[order_date]],"YYYY")</f>
        <v>2022</v>
      </c>
    </row>
    <row r="122" spans="1:12" x14ac:dyDescent="0.3">
      <c r="A122" s="3">
        <v>121</v>
      </c>
      <c r="B122" s="3">
        <v>31</v>
      </c>
      <c r="C122" s="3">
        <v>28</v>
      </c>
      <c r="D122" s="3">
        <v>2</v>
      </c>
      <c r="E122" s="7">
        <v>44600</v>
      </c>
      <c r="F122" s="3">
        <v>0</v>
      </c>
      <c r="G122" s="3">
        <f>VLOOKUP(C122, products!A:D, 4, FALSE)</f>
        <v>658.84</v>
      </c>
      <c r="H122" s="3">
        <f t="shared" si="1"/>
        <v>1317.68</v>
      </c>
      <c r="I122" s="3" t="str">
        <f>VLOOKUP(B122, customers!A:E, 4, FALSE)</f>
        <v>South</v>
      </c>
      <c r="J122" s="3" t="str">
        <f>_xlfn.XLOOKUP(Table2[[#This Row],[product_id]],orders!A:A,products!C:C)</f>
        <v>Electronics</v>
      </c>
      <c r="K122" s="3" t="s">
        <v>230</v>
      </c>
      <c r="L122" s="3" t="str">
        <f>TEXT(Table2[[#This Row],[order_date]],"YYYY")</f>
        <v>2022</v>
      </c>
    </row>
    <row r="123" spans="1:12" x14ac:dyDescent="0.3">
      <c r="A123" s="3">
        <v>122</v>
      </c>
      <c r="B123" s="3">
        <v>10</v>
      </c>
      <c r="C123" s="3">
        <v>25</v>
      </c>
      <c r="D123" s="3">
        <v>3</v>
      </c>
      <c r="E123" s="7">
        <v>44902</v>
      </c>
      <c r="F123" s="3">
        <v>0</v>
      </c>
      <c r="G123" s="3">
        <f>VLOOKUP(C123, products!A:D, 4, FALSE)</f>
        <v>1725.17</v>
      </c>
      <c r="H123" s="3">
        <f t="shared" si="1"/>
        <v>5175.51</v>
      </c>
      <c r="I123" s="3" t="str">
        <f>VLOOKUP(B123, customers!A:E, 4, FALSE)</f>
        <v>East</v>
      </c>
      <c r="J123" s="3" t="str">
        <f>_xlfn.XLOOKUP(Table2[[#This Row],[product_id]],orders!A:A,products!C:C)</f>
        <v>Home Appliances</v>
      </c>
      <c r="K123" s="3" t="s">
        <v>233</v>
      </c>
      <c r="L123" s="3" t="str">
        <f>TEXT(Table2[[#This Row],[order_date]],"YYYY")</f>
        <v>2022</v>
      </c>
    </row>
    <row r="124" spans="1:12" x14ac:dyDescent="0.3">
      <c r="A124" s="3">
        <v>123</v>
      </c>
      <c r="B124" s="3">
        <v>43</v>
      </c>
      <c r="C124" s="3">
        <v>17</v>
      </c>
      <c r="D124" s="3">
        <v>2</v>
      </c>
      <c r="E124" s="7">
        <v>44820</v>
      </c>
      <c r="F124" s="3">
        <v>0</v>
      </c>
      <c r="G124" s="3">
        <f>VLOOKUP(C124, products!A:D, 4, FALSE)</f>
        <v>3449.47</v>
      </c>
      <c r="H124" s="3">
        <f t="shared" si="1"/>
        <v>6898.94</v>
      </c>
      <c r="I124" s="3" t="str">
        <f>VLOOKUP(B124, customers!A:E, 4, FALSE)</f>
        <v>East</v>
      </c>
      <c r="J124" s="3" t="str">
        <f>_xlfn.XLOOKUP(Table2[[#This Row],[product_id]],orders!A:A,products!C:C)</f>
        <v>Home Appliances</v>
      </c>
      <c r="K124" s="3" t="s">
        <v>227</v>
      </c>
      <c r="L124" s="3" t="str">
        <f>TEXT(Table2[[#This Row],[order_date]],"YYYY")</f>
        <v>2022</v>
      </c>
    </row>
    <row r="125" spans="1:12" x14ac:dyDescent="0.3">
      <c r="A125" s="3">
        <v>124</v>
      </c>
      <c r="B125" s="3">
        <v>24</v>
      </c>
      <c r="C125" s="3">
        <v>16</v>
      </c>
      <c r="D125" s="3">
        <v>3</v>
      </c>
      <c r="E125" s="7">
        <v>45098</v>
      </c>
      <c r="F125" s="3">
        <v>0</v>
      </c>
      <c r="G125" s="3">
        <f>VLOOKUP(C125, products!A:D, 4, FALSE)</f>
        <v>4401.4799999999996</v>
      </c>
      <c r="H125" s="3">
        <f t="shared" si="1"/>
        <v>13204.439999999999</v>
      </c>
      <c r="I125" s="3" t="str">
        <f>VLOOKUP(B125, customers!A:E, 4, FALSE)</f>
        <v>South</v>
      </c>
      <c r="J125" s="3" t="str">
        <f>_xlfn.XLOOKUP(Table2[[#This Row],[product_id]],orders!A:A,products!C:C)</f>
        <v>Accessories</v>
      </c>
      <c r="K125" s="3" t="s">
        <v>226</v>
      </c>
      <c r="L125" s="3" t="str">
        <f>TEXT(Table2[[#This Row],[order_date]],"YYYY")</f>
        <v>2023</v>
      </c>
    </row>
    <row r="126" spans="1:12" x14ac:dyDescent="0.3">
      <c r="A126" s="3">
        <v>125</v>
      </c>
      <c r="B126" s="3">
        <v>26</v>
      </c>
      <c r="C126" s="3">
        <v>28</v>
      </c>
      <c r="D126" s="3">
        <v>5</v>
      </c>
      <c r="E126" s="7">
        <v>44785</v>
      </c>
      <c r="F126" s="3">
        <v>0</v>
      </c>
      <c r="G126" s="3">
        <f>VLOOKUP(C126, products!A:D, 4, FALSE)</f>
        <v>658.84</v>
      </c>
      <c r="H126" s="3">
        <f t="shared" si="1"/>
        <v>3294.2000000000003</v>
      </c>
      <c r="I126" s="3" t="str">
        <f>VLOOKUP(B126, customers!A:E, 4, FALSE)</f>
        <v>South</v>
      </c>
      <c r="J126" s="3" t="str">
        <f>_xlfn.XLOOKUP(Table2[[#This Row],[product_id]],orders!A:A,products!C:C)</f>
        <v>Electronics</v>
      </c>
      <c r="K126" s="3" t="s">
        <v>225</v>
      </c>
      <c r="L126" s="3" t="str">
        <f>TEXT(Table2[[#This Row],[order_date]],"YYYY")</f>
        <v>2022</v>
      </c>
    </row>
    <row r="127" spans="1:12" x14ac:dyDescent="0.3">
      <c r="A127" s="3">
        <v>126</v>
      </c>
      <c r="B127" s="3">
        <v>29</v>
      </c>
      <c r="C127" s="3">
        <v>28</v>
      </c>
      <c r="D127" s="3">
        <v>1</v>
      </c>
      <c r="E127" s="7">
        <v>44714</v>
      </c>
      <c r="F127" s="3">
        <v>0</v>
      </c>
      <c r="G127" s="3">
        <f>VLOOKUP(C127, products!A:D, 4, FALSE)</f>
        <v>658.84</v>
      </c>
      <c r="H127" s="3">
        <f t="shared" si="1"/>
        <v>658.84</v>
      </c>
      <c r="I127" s="3" t="str">
        <f>VLOOKUP(B127, customers!A:E, 4, FALSE)</f>
        <v>West</v>
      </c>
      <c r="J127" s="3" t="str">
        <f>_xlfn.XLOOKUP(Table2[[#This Row],[product_id]],orders!A:A,products!C:C)</f>
        <v>Electronics</v>
      </c>
      <c r="K127" s="3" t="s">
        <v>226</v>
      </c>
      <c r="L127" s="3" t="str">
        <f>TEXT(Table2[[#This Row],[order_date]],"YYYY")</f>
        <v>2022</v>
      </c>
    </row>
    <row r="128" spans="1:12" x14ac:dyDescent="0.3">
      <c r="A128" s="3">
        <v>127</v>
      </c>
      <c r="B128" s="3">
        <v>32</v>
      </c>
      <c r="C128" s="3">
        <v>2</v>
      </c>
      <c r="D128" s="3">
        <v>3</v>
      </c>
      <c r="E128" s="7">
        <v>44823</v>
      </c>
      <c r="F128" s="3">
        <v>0</v>
      </c>
      <c r="G128" s="3">
        <f>VLOOKUP(C128, products!A:D, 4, FALSE)</f>
        <v>4224.8500000000004</v>
      </c>
      <c r="H128" s="3">
        <f t="shared" si="1"/>
        <v>12674.550000000001</v>
      </c>
      <c r="I128" s="3" t="str">
        <f>VLOOKUP(B128, customers!A:E, 4, FALSE)</f>
        <v>West</v>
      </c>
      <c r="J128" s="3" t="str">
        <f>_xlfn.XLOOKUP(Table2[[#This Row],[product_id]],orders!A:A,products!C:C)</f>
        <v>Home Appliances</v>
      </c>
      <c r="K128" s="3" t="s">
        <v>227</v>
      </c>
      <c r="L128" s="3" t="str">
        <f>TEXT(Table2[[#This Row],[order_date]],"YYYY")</f>
        <v>2022</v>
      </c>
    </row>
    <row r="129" spans="1:12" x14ac:dyDescent="0.3">
      <c r="A129" s="3">
        <v>128</v>
      </c>
      <c r="B129" s="3">
        <v>1</v>
      </c>
      <c r="C129" s="3">
        <v>25</v>
      </c>
      <c r="D129" s="3">
        <v>3</v>
      </c>
      <c r="E129" s="7">
        <v>44665</v>
      </c>
      <c r="F129" s="3">
        <v>0</v>
      </c>
      <c r="G129" s="3">
        <f>VLOOKUP(C129, products!A:D, 4, FALSE)</f>
        <v>1725.17</v>
      </c>
      <c r="H129" s="3">
        <f t="shared" si="1"/>
        <v>5175.51</v>
      </c>
      <c r="I129" s="3" t="str">
        <f>VLOOKUP(B129, customers!A:E, 4, FALSE)</f>
        <v>South</v>
      </c>
      <c r="J129" s="3" t="str">
        <f>_xlfn.XLOOKUP(Table2[[#This Row],[product_id]],orders!A:A,products!C:C)</f>
        <v>Home Appliances</v>
      </c>
      <c r="K129" s="3" t="s">
        <v>224</v>
      </c>
      <c r="L129" s="3" t="str">
        <f>TEXT(Table2[[#This Row],[order_date]],"YYYY")</f>
        <v>2022</v>
      </c>
    </row>
    <row r="130" spans="1:12" x14ac:dyDescent="0.3">
      <c r="A130" s="3">
        <v>129</v>
      </c>
      <c r="B130" s="3">
        <v>22</v>
      </c>
      <c r="C130" s="3">
        <v>21</v>
      </c>
      <c r="D130" s="3">
        <v>1</v>
      </c>
      <c r="E130" s="7">
        <v>45036</v>
      </c>
      <c r="F130" s="3">
        <v>0</v>
      </c>
      <c r="G130" s="3">
        <f>VLOOKUP(C130, products!A:D, 4, FALSE)</f>
        <v>1233.81</v>
      </c>
      <c r="H130" s="3">
        <f t="shared" si="1"/>
        <v>1233.81</v>
      </c>
      <c r="I130" s="3" t="str">
        <f>VLOOKUP(B130, customers!A:E, 4, FALSE)</f>
        <v>West</v>
      </c>
      <c r="J130" s="3" t="str">
        <f>_xlfn.XLOOKUP(Table2[[#This Row],[product_id]],orders!A:A,products!C:C)</f>
        <v>Accessories</v>
      </c>
      <c r="K130" s="3" t="s">
        <v>224</v>
      </c>
      <c r="L130" s="3" t="str">
        <f>TEXT(Table2[[#This Row],[order_date]],"YYYY")</f>
        <v>2023</v>
      </c>
    </row>
    <row r="131" spans="1:12" x14ac:dyDescent="0.3">
      <c r="A131" s="3">
        <v>130</v>
      </c>
      <c r="B131" s="3">
        <v>3</v>
      </c>
      <c r="C131" s="3">
        <v>25</v>
      </c>
      <c r="D131" s="3">
        <v>3</v>
      </c>
      <c r="E131" s="7">
        <v>44578</v>
      </c>
      <c r="F131" s="3">
        <v>0</v>
      </c>
      <c r="G131" s="3">
        <f>VLOOKUP(C131, products!A:D, 4, FALSE)</f>
        <v>1725.17</v>
      </c>
      <c r="H131" s="3">
        <f t="shared" ref="H131:H194" si="2">G131*D131</f>
        <v>5175.51</v>
      </c>
      <c r="I131" s="3" t="str">
        <f>VLOOKUP(B131, customers!A:E, 4, FALSE)</f>
        <v>West</v>
      </c>
      <c r="J131" s="3" t="str">
        <f>_xlfn.XLOOKUP(Table2[[#This Row],[product_id]],orders!A:A,products!C:C)</f>
        <v>Home Appliances</v>
      </c>
      <c r="K131" s="3" t="s">
        <v>223</v>
      </c>
      <c r="L131" s="3" t="str">
        <f>TEXT(Table2[[#This Row],[order_date]],"YYYY")</f>
        <v>2022</v>
      </c>
    </row>
    <row r="132" spans="1:12" x14ac:dyDescent="0.3">
      <c r="A132" s="3">
        <v>131</v>
      </c>
      <c r="B132" s="3">
        <v>16</v>
      </c>
      <c r="C132" s="3">
        <v>13</v>
      </c>
      <c r="D132" s="3">
        <v>1</v>
      </c>
      <c r="E132" s="7">
        <v>45274</v>
      </c>
      <c r="F132" s="3">
        <v>0</v>
      </c>
      <c r="G132" s="3">
        <f>VLOOKUP(C132, products!A:D, 4, FALSE)</f>
        <v>956.94</v>
      </c>
      <c r="H132" s="3">
        <f t="shared" si="2"/>
        <v>956.94</v>
      </c>
      <c r="I132" s="3" t="str">
        <f>VLOOKUP(B132, customers!A:E, 4, FALSE)</f>
        <v>North</v>
      </c>
      <c r="J132" s="3" t="str">
        <f>_xlfn.XLOOKUP(Table2[[#This Row],[product_id]],orders!A:A,products!C:C)</f>
        <v>Home Appliances</v>
      </c>
      <c r="K132" s="3" t="s">
        <v>233</v>
      </c>
      <c r="L132" s="3" t="str">
        <f>TEXT(Table2[[#This Row],[order_date]],"YYYY")</f>
        <v>2023</v>
      </c>
    </row>
    <row r="133" spans="1:12" x14ac:dyDescent="0.3">
      <c r="A133" s="3">
        <v>132</v>
      </c>
      <c r="B133" s="3">
        <v>14</v>
      </c>
      <c r="C133" s="3">
        <v>28</v>
      </c>
      <c r="D133" s="3">
        <v>4</v>
      </c>
      <c r="E133" s="7">
        <v>44695</v>
      </c>
      <c r="F133" s="3">
        <v>0</v>
      </c>
      <c r="G133" s="3">
        <f>VLOOKUP(C133, products!A:D, 4, FALSE)</f>
        <v>658.84</v>
      </c>
      <c r="H133" s="3">
        <f t="shared" si="2"/>
        <v>2635.36</v>
      </c>
      <c r="I133" s="3" t="str">
        <f>VLOOKUP(B133, customers!A:E, 4, FALSE)</f>
        <v>East</v>
      </c>
      <c r="J133" s="3" t="str">
        <f>_xlfn.XLOOKUP(Table2[[#This Row],[product_id]],orders!A:A,products!C:C)</f>
        <v>Electronics</v>
      </c>
      <c r="K133" s="3" t="s">
        <v>229</v>
      </c>
      <c r="L133" s="3" t="str">
        <f>TEXT(Table2[[#This Row],[order_date]],"YYYY")</f>
        <v>2022</v>
      </c>
    </row>
    <row r="134" spans="1:12" x14ac:dyDescent="0.3">
      <c r="A134" s="3">
        <v>133</v>
      </c>
      <c r="B134" s="3">
        <v>43</v>
      </c>
      <c r="C134" s="3">
        <v>7</v>
      </c>
      <c r="D134" s="3">
        <v>4</v>
      </c>
      <c r="E134" s="7">
        <v>44724</v>
      </c>
      <c r="F134" s="3">
        <v>0</v>
      </c>
      <c r="G134" s="3">
        <f>VLOOKUP(C134, products!A:D, 4, FALSE)</f>
        <v>817.9</v>
      </c>
      <c r="H134" s="3">
        <f t="shared" si="2"/>
        <v>3271.6</v>
      </c>
      <c r="I134" s="3" t="str">
        <f>VLOOKUP(B134, customers!A:E, 4, FALSE)</f>
        <v>East</v>
      </c>
      <c r="J134" s="3" t="str">
        <f>_xlfn.XLOOKUP(Table2[[#This Row],[product_id]],orders!A:A,products!C:C)</f>
        <v>Electronics</v>
      </c>
      <c r="K134" s="3" t="s">
        <v>226</v>
      </c>
      <c r="L134" s="3" t="str">
        <f>TEXT(Table2[[#This Row],[order_date]],"YYYY")</f>
        <v>2022</v>
      </c>
    </row>
    <row r="135" spans="1:12" x14ac:dyDescent="0.3">
      <c r="A135" s="3">
        <v>134</v>
      </c>
      <c r="B135" s="3">
        <v>47</v>
      </c>
      <c r="C135" s="3">
        <v>21</v>
      </c>
      <c r="D135" s="3">
        <v>3</v>
      </c>
      <c r="E135" s="7">
        <v>44608</v>
      </c>
      <c r="F135" s="3">
        <v>0</v>
      </c>
      <c r="G135" s="3">
        <f>VLOOKUP(C135, products!A:D, 4, FALSE)</f>
        <v>1233.81</v>
      </c>
      <c r="H135" s="3">
        <f t="shared" si="2"/>
        <v>3701.43</v>
      </c>
      <c r="I135" s="3" t="str">
        <f>VLOOKUP(B135, customers!A:E, 4, FALSE)</f>
        <v>South</v>
      </c>
      <c r="J135" s="3" t="str">
        <f>_xlfn.XLOOKUP(Table2[[#This Row],[product_id]],orders!A:A,products!C:C)</f>
        <v>Accessories</v>
      </c>
      <c r="K135" s="3" t="s">
        <v>230</v>
      </c>
      <c r="L135" s="3" t="str">
        <f>TEXT(Table2[[#This Row],[order_date]],"YYYY")</f>
        <v>2022</v>
      </c>
    </row>
    <row r="136" spans="1:12" x14ac:dyDescent="0.3">
      <c r="A136" s="3">
        <v>135</v>
      </c>
      <c r="B136" s="3">
        <v>18</v>
      </c>
      <c r="C136" s="3">
        <v>2</v>
      </c>
      <c r="D136" s="3">
        <v>1</v>
      </c>
      <c r="E136" s="7">
        <v>44653</v>
      </c>
      <c r="F136" s="3">
        <v>0</v>
      </c>
      <c r="G136" s="3">
        <f>VLOOKUP(C136, products!A:D, 4, FALSE)</f>
        <v>4224.8500000000004</v>
      </c>
      <c r="H136" s="3">
        <f t="shared" si="2"/>
        <v>4224.8500000000004</v>
      </c>
      <c r="I136" s="3" t="str">
        <f>VLOOKUP(B136, customers!A:E, 4, FALSE)</f>
        <v>East</v>
      </c>
      <c r="J136" s="3" t="str">
        <f>_xlfn.XLOOKUP(Table2[[#This Row],[product_id]],orders!A:A,products!C:C)</f>
        <v>Home Appliances</v>
      </c>
      <c r="K136" s="3" t="s">
        <v>224</v>
      </c>
      <c r="L136" s="3" t="str">
        <f>TEXT(Table2[[#This Row],[order_date]],"YYYY")</f>
        <v>2022</v>
      </c>
    </row>
    <row r="137" spans="1:12" x14ac:dyDescent="0.3">
      <c r="A137" s="3">
        <v>136</v>
      </c>
      <c r="B137" s="3">
        <v>5</v>
      </c>
      <c r="C137" s="3">
        <v>1</v>
      </c>
      <c r="D137" s="3">
        <v>2</v>
      </c>
      <c r="E137" s="7">
        <v>45277</v>
      </c>
      <c r="F137" s="3">
        <v>0</v>
      </c>
      <c r="G137" s="3">
        <f>VLOOKUP(C137, products!A:D, 4, FALSE)</f>
        <v>1737.03</v>
      </c>
      <c r="H137" s="3">
        <f t="shared" si="2"/>
        <v>3474.06</v>
      </c>
      <c r="I137" s="3" t="str">
        <f>VLOOKUP(B137, customers!A:E, 4, FALSE)</f>
        <v>North</v>
      </c>
      <c r="J137" s="3" t="str">
        <f>_xlfn.XLOOKUP(Table2[[#This Row],[product_id]],orders!A:A,products!C:C)</f>
        <v>Accessories</v>
      </c>
      <c r="K137" s="3" t="s">
        <v>233</v>
      </c>
      <c r="L137" s="3" t="str">
        <f>TEXT(Table2[[#This Row],[order_date]],"YYYY")</f>
        <v>2023</v>
      </c>
    </row>
    <row r="138" spans="1:12" x14ac:dyDescent="0.3">
      <c r="A138" s="3">
        <v>137</v>
      </c>
      <c r="B138" s="3">
        <v>6</v>
      </c>
      <c r="C138" s="3">
        <v>8</v>
      </c>
      <c r="D138" s="3">
        <v>1</v>
      </c>
      <c r="E138" s="7">
        <v>45187</v>
      </c>
      <c r="F138" s="3">
        <v>0</v>
      </c>
      <c r="G138" s="3">
        <f>VLOOKUP(C138, products!A:D, 4, FALSE)</f>
        <v>4397.7700000000004</v>
      </c>
      <c r="H138" s="3">
        <f t="shared" si="2"/>
        <v>4397.7700000000004</v>
      </c>
      <c r="I138" s="3" t="str">
        <f>VLOOKUP(B138, customers!A:E, 4, FALSE)</f>
        <v>North</v>
      </c>
      <c r="J138" s="3" t="str">
        <f>_xlfn.XLOOKUP(Table2[[#This Row],[product_id]],orders!A:A,products!C:C)</f>
        <v>Home Appliances</v>
      </c>
      <c r="K138" s="3" t="s">
        <v>227</v>
      </c>
      <c r="L138" s="3" t="str">
        <f>TEXT(Table2[[#This Row],[order_date]],"YYYY")</f>
        <v>2023</v>
      </c>
    </row>
    <row r="139" spans="1:12" x14ac:dyDescent="0.3">
      <c r="A139" s="3">
        <v>138</v>
      </c>
      <c r="B139" s="3">
        <v>3</v>
      </c>
      <c r="C139" s="3">
        <v>18</v>
      </c>
      <c r="D139" s="3">
        <v>2</v>
      </c>
      <c r="E139" s="7">
        <v>45141</v>
      </c>
      <c r="F139" s="3">
        <v>0</v>
      </c>
      <c r="G139" s="3">
        <f>VLOOKUP(C139, products!A:D, 4, FALSE)</f>
        <v>1712.28</v>
      </c>
      <c r="H139" s="3">
        <f t="shared" si="2"/>
        <v>3424.56</v>
      </c>
      <c r="I139" s="3" t="str">
        <f>VLOOKUP(B139, customers!A:E, 4, FALSE)</f>
        <v>West</v>
      </c>
      <c r="J139" s="3" t="str">
        <f>_xlfn.XLOOKUP(Table2[[#This Row],[product_id]],orders!A:A,products!C:C)</f>
        <v>Electronics</v>
      </c>
      <c r="K139" s="3" t="s">
        <v>225</v>
      </c>
      <c r="L139" s="3" t="str">
        <f>TEXT(Table2[[#This Row],[order_date]],"YYYY")</f>
        <v>2023</v>
      </c>
    </row>
    <row r="140" spans="1:12" x14ac:dyDescent="0.3">
      <c r="A140" s="3">
        <v>139</v>
      </c>
      <c r="B140" s="3">
        <v>38</v>
      </c>
      <c r="C140" s="3">
        <v>27</v>
      </c>
      <c r="D140" s="3">
        <v>2</v>
      </c>
      <c r="E140" s="7">
        <v>44894</v>
      </c>
      <c r="F140" s="3">
        <v>0</v>
      </c>
      <c r="G140" s="3">
        <f>VLOOKUP(C140, products!A:D, 4, FALSE)</f>
        <v>4848.51</v>
      </c>
      <c r="H140" s="3">
        <f t="shared" si="2"/>
        <v>9697.02</v>
      </c>
      <c r="I140" s="3" t="str">
        <f>VLOOKUP(B140, customers!A:E, 4, FALSE)</f>
        <v>South</v>
      </c>
      <c r="J140" s="3" t="str">
        <f>_xlfn.XLOOKUP(Table2[[#This Row],[product_id]],orders!A:A,products!C:C)</f>
        <v>Home Appliances</v>
      </c>
      <c r="K140" s="3" t="s">
        <v>222</v>
      </c>
      <c r="L140" s="3" t="str">
        <f>TEXT(Table2[[#This Row],[order_date]],"YYYY")</f>
        <v>2022</v>
      </c>
    </row>
    <row r="141" spans="1:12" x14ac:dyDescent="0.3">
      <c r="A141" s="3">
        <v>140</v>
      </c>
      <c r="B141" s="3">
        <v>28</v>
      </c>
      <c r="C141" s="3">
        <v>21</v>
      </c>
      <c r="D141" s="3">
        <v>2</v>
      </c>
      <c r="E141" s="7">
        <v>44828</v>
      </c>
      <c r="F141" s="3">
        <v>0</v>
      </c>
      <c r="G141" s="3">
        <f>VLOOKUP(C141, products!A:D, 4, FALSE)</f>
        <v>1233.81</v>
      </c>
      <c r="H141" s="3">
        <f t="shared" si="2"/>
        <v>2467.62</v>
      </c>
      <c r="I141" s="3" t="str">
        <f>VLOOKUP(B141, customers!A:E, 4, FALSE)</f>
        <v>West</v>
      </c>
      <c r="J141" s="3" t="str">
        <f>_xlfn.XLOOKUP(Table2[[#This Row],[product_id]],orders!A:A,products!C:C)</f>
        <v>Accessories</v>
      </c>
      <c r="K141" s="3" t="s">
        <v>227</v>
      </c>
      <c r="L141" s="3" t="str">
        <f>TEXT(Table2[[#This Row],[order_date]],"YYYY")</f>
        <v>2022</v>
      </c>
    </row>
    <row r="142" spans="1:12" x14ac:dyDescent="0.3">
      <c r="A142" s="3">
        <v>141</v>
      </c>
      <c r="B142" s="3">
        <v>39</v>
      </c>
      <c r="C142" s="3">
        <v>11</v>
      </c>
      <c r="D142" s="3">
        <v>4</v>
      </c>
      <c r="E142" s="7">
        <v>45011</v>
      </c>
      <c r="F142" s="3">
        <v>0</v>
      </c>
      <c r="G142" s="3">
        <f>VLOOKUP(C142, products!A:D, 4, FALSE)</f>
        <v>890.75</v>
      </c>
      <c r="H142" s="3">
        <f t="shared" si="2"/>
        <v>3563</v>
      </c>
      <c r="I142" s="3" t="str">
        <f>VLOOKUP(B142, customers!A:E, 4, FALSE)</f>
        <v>South</v>
      </c>
      <c r="J142" s="3" t="str">
        <f>_xlfn.XLOOKUP(Table2[[#This Row],[product_id]],orders!A:A,products!C:C)</f>
        <v>Home Appliances</v>
      </c>
      <c r="K142" s="3" t="s">
        <v>228</v>
      </c>
      <c r="L142" s="3" t="str">
        <f>TEXT(Table2[[#This Row],[order_date]],"YYYY")</f>
        <v>2023</v>
      </c>
    </row>
    <row r="143" spans="1:12" x14ac:dyDescent="0.3">
      <c r="A143" s="3">
        <v>142</v>
      </c>
      <c r="B143" s="3">
        <v>46</v>
      </c>
      <c r="C143" s="3">
        <v>4</v>
      </c>
      <c r="D143" s="3">
        <v>2</v>
      </c>
      <c r="E143" s="7">
        <v>44877</v>
      </c>
      <c r="F143" s="3">
        <v>0</v>
      </c>
      <c r="G143" s="3">
        <f>VLOOKUP(C143, products!A:D, 4, FALSE)</f>
        <v>2242.37</v>
      </c>
      <c r="H143" s="3">
        <f t="shared" si="2"/>
        <v>4484.74</v>
      </c>
      <c r="I143" s="3" t="str">
        <f>VLOOKUP(B143, customers!A:E, 4, FALSE)</f>
        <v>South</v>
      </c>
      <c r="J143" s="3" t="str">
        <f>_xlfn.XLOOKUP(Table2[[#This Row],[product_id]],orders!A:A,products!C:C)</f>
        <v>Home Appliances</v>
      </c>
      <c r="K143" s="3" t="s">
        <v>222</v>
      </c>
      <c r="L143" s="3" t="str">
        <f>TEXT(Table2[[#This Row],[order_date]],"YYYY")</f>
        <v>2022</v>
      </c>
    </row>
    <row r="144" spans="1:12" x14ac:dyDescent="0.3">
      <c r="A144" s="3">
        <v>143</v>
      </c>
      <c r="B144" s="3">
        <v>42</v>
      </c>
      <c r="C144" s="3">
        <v>29</v>
      </c>
      <c r="D144" s="3">
        <v>5</v>
      </c>
      <c r="E144" s="7">
        <v>44945</v>
      </c>
      <c r="F144" s="3">
        <v>0</v>
      </c>
      <c r="G144" s="3">
        <f>VLOOKUP(C144, products!A:D, 4, FALSE)</f>
        <v>4809.13</v>
      </c>
      <c r="H144" s="3">
        <f t="shared" si="2"/>
        <v>24045.65</v>
      </c>
      <c r="I144" s="3" t="str">
        <f>VLOOKUP(B144, customers!A:E, 4, FALSE)</f>
        <v>North</v>
      </c>
      <c r="J144" s="3" t="str">
        <f>_xlfn.XLOOKUP(Table2[[#This Row],[product_id]],orders!A:A,products!C:C)</f>
        <v>Electronics</v>
      </c>
      <c r="K144" s="3" t="s">
        <v>223</v>
      </c>
      <c r="L144" s="3" t="str">
        <f>TEXT(Table2[[#This Row],[order_date]],"YYYY")</f>
        <v>2023</v>
      </c>
    </row>
    <row r="145" spans="1:12" x14ac:dyDescent="0.3">
      <c r="A145" s="3">
        <v>144</v>
      </c>
      <c r="B145" s="3">
        <v>32</v>
      </c>
      <c r="C145" s="3">
        <v>2</v>
      </c>
      <c r="D145" s="3">
        <v>1</v>
      </c>
      <c r="E145" s="7">
        <v>45269</v>
      </c>
      <c r="F145" s="3">
        <v>0</v>
      </c>
      <c r="G145" s="3">
        <f>VLOOKUP(C145, products!A:D, 4, FALSE)</f>
        <v>4224.8500000000004</v>
      </c>
      <c r="H145" s="3">
        <f t="shared" si="2"/>
        <v>4224.8500000000004</v>
      </c>
      <c r="I145" s="3" t="str">
        <f>VLOOKUP(B145, customers!A:E, 4, FALSE)</f>
        <v>West</v>
      </c>
      <c r="J145" s="3" t="str">
        <f>_xlfn.XLOOKUP(Table2[[#This Row],[product_id]],orders!A:A,products!C:C)</f>
        <v>Home Appliances</v>
      </c>
      <c r="K145" s="3" t="s">
        <v>233</v>
      </c>
      <c r="L145" s="3" t="str">
        <f>TEXT(Table2[[#This Row],[order_date]],"YYYY")</f>
        <v>2023</v>
      </c>
    </row>
    <row r="146" spans="1:12" x14ac:dyDescent="0.3">
      <c r="A146" s="3">
        <v>145</v>
      </c>
      <c r="B146" s="3">
        <v>28</v>
      </c>
      <c r="C146" s="3">
        <v>27</v>
      </c>
      <c r="D146" s="3">
        <v>1</v>
      </c>
      <c r="E146" s="7">
        <v>44721</v>
      </c>
      <c r="F146" s="3">
        <v>0</v>
      </c>
      <c r="G146" s="3">
        <f>VLOOKUP(C146, products!A:D, 4, FALSE)</f>
        <v>4848.51</v>
      </c>
      <c r="H146" s="3">
        <f t="shared" si="2"/>
        <v>4848.51</v>
      </c>
      <c r="I146" s="3" t="str">
        <f>VLOOKUP(B146, customers!A:E, 4, FALSE)</f>
        <v>West</v>
      </c>
      <c r="J146" s="3" t="str">
        <f>_xlfn.XLOOKUP(Table2[[#This Row],[product_id]],orders!A:A,products!C:C)</f>
        <v>Home Appliances</v>
      </c>
      <c r="K146" s="3" t="s">
        <v>226</v>
      </c>
      <c r="L146" s="3" t="str">
        <f>TEXT(Table2[[#This Row],[order_date]],"YYYY")</f>
        <v>2022</v>
      </c>
    </row>
    <row r="147" spans="1:12" x14ac:dyDescent="0.3">
      <c r="A147" s="3">
        <v>146</v>
      </c>
      <c r="B147" s="3">
        <v>22</v>
      </c>
      <c r="C147" s="3">
        <v>27</v>
      </c>
      <c r="D147" s="3">
        <v>1</v>
      </c>
      <c r="E147" s="7">
        <v>45136</v>
      </c>
      <c r="F147" s="3">
        <v>0</v>
      </c>
      <c r="G147" s="3">
        <f>VLOOKUP(C147, products!A:D, 4, FALSE)</f>
        <v>4848.51</v>
      </c>
      <c r="H147" s="3">
        <f t="shared" si="2"/>
        <v>4848.51</v>
      </c>
      <c r="I147" s="3" t="str">
        <f>VLOOKUP(B147, customers!A:E, 4, FALSE)</f>
        <v>West</v>
      </c>
      <c r="J147" s="3" t="str">
        <f>_xlfn.XLOOKUP(Table2[[#This Row],[product_id]],orders!A:A,products!C:C)</f>
        <v>Home Appliances</v>
      </c>
      <c r="K147" s="3" t="s">
        <v>232</v>
      </c>
      <c r="L147" s="3" t="str">
        <f>TEXT(Table2[[#This Row],[order_date]],"YYYY")</f>
        <v>2023</v>
      </c>
    </row>
    <row r="148" spans="1:12" x14ac:dyDescent="0.3">
      <c r="A148" s="3">
        <v>147</v>
      </c>
      <c r="B148" s="3">
        <v>34</v>
      </c>
      <c r="C148" s="3">
        <v>7</v>
      </c>
      <c r="D148" s="3">
        <v>4</v>
      </c>
      <c r="E148" s="7">
        <v>45083</v>
      </c>
      <c r="F148" s="3">
        <v>0</v>
      </c>
      <c r="G148" s="3">
        <f>VLOOKUP(C148, products!A:D, 4, FALSE)</f>
        <v>817.9</v>
      </c>
      <c r="H148" s="3">
        <f t="shared" si="2"/>
        <v>3271.6</v>
      </c>
      <c r="I148" s="3" t="str">
        <f>VLOOKUP(B148, customers!A:E, 4, FALSE)</f>
        <v>East</v>
      </c>
      <c r="J148" s="3" t="str">
        <f>_xlfn.XLOOKUP(Table2[[#This Row],[product_id]],orders!A:A,products!C:C)</f>
        <v>Electronics</v>
      </c>
      <c r="K148" s="3" t="s">
        <v>226</v>
      </c>
      <c r="L148" s="3" t="str">
        <f>TEXT(Table2[[#This Row],[order_date]],"YYYY")</f>
        <v>2023</v>
      </c>
    </row>
    <row r="149" spans="1:12" x14ac:dyDescent="0.3">
      <c r="A149" s="3">
        <v>148</v>
      </c>
      <c r="B149" s="3">
        <v>16</v>
      </c>
      <c r="C149" s="3">
        <v>10</v>
      </c>
      <c r="D149" s="3">
        <v>5</v>
      </c>
      <c r="E149" s="7">
        <v>45168</v>
      </c>
      <c r="F149" s="3">
        <v>0</v>
      </c>
      <c r="G149" s="3">
        <f>VLOOKUP(C149, products!A:D, 4, FALSE)</f>
        <v>4647.2</v>
      </c>
      <c r="H149" s="3">
        <f t="shared" si="2"/>
        <v>23236</v>
      </c>
      <c r="I149" s="3" t="str">
        <f>VLOOKUP(B149, customers!A:E, 4, FALSE)</f>
        <v>North</v>
      </c>
      <c r="J149" s="3" t="str">
        <f>_xlfn.XLOOKUP(Table2[[#This Row],[product_id]],orders!A:A,products!C:C)</f>
        <v>Accessories</v>
      </c>
      <c r="K149" s="3" t="s">
        <v>225</v>
      </c>
      <c r="L149" s="3" t="str">
        <f>TEXT(Table2[[#This Row],[order_date]],"YYYY")</f>
        <v>2023</v>
      </c>
    </row>
    <row r="150" spans="1:12" x14ac:dyDescent="0.3">
      <c r="A150" s="3">
        <v>149</v>
      </c>
      <c r="B150" s="3">
        <v>22</v>
      </c>
      <c r="C150" s="3">
        <v>25</v>
      </c>
      <c r="D150" s="3">
        <v>4</v>
      </c>
      <c r="E150" s="7">
        <v>44993</v>
      </c>
      <c r="F150" s="3">
        <v>0</v>
      </c>
      <c r="G150" s="3">
        <f>VLOOKUP(C150, products!A:D, 4, FALSE)</f>
        <v>1725.17</v>
      </c>
      <c r="H150" s="3">
        <f t="shared" si="2"/>
        <v>6900.68</v>
      </c>
      <c r="I150" s="3" t="str">
        <f>VLOOKUP(B150, customers!A:E, 4, FALSE)</f>
        <v>West</v>
      </c>
      <c r="J150" s="3" t="str">
        <f>_xlfn.XLOOKUP(Table2[[#This Row],[product_id]],orders!A:A,products!C:C)</f>
        <v>Home Appliances</v>
      </c>
      <c r="K150" s="3" t="s">
        <v>228</v>
      </c>
      <c r="L150" s="3" t="str">
        <f>TEXT(Table2[[#This Row],[order_date]],"YYYY")</f>
        <v>2023</v>
      </c>
    </row>
    <row r="151" spans="1:12" x14ac:dyDescent="0.3">
      <c r="A151" s="3">
        <v>150</v>
      </c>
      <c r="B151" s="3">
        <v>50</v>
      </c>
      <c r="C151" s="3">
        <v>30</v>
      </c>
      <c r="D151" s="3">
        <v>2</v>
      </c>
      <c r="E151" s="7">
        <v>44931</v>
      </c>
      <c r="F151" s="3">
        <v>0</v>
      </c>
      <c r="G151" s="3">
        <f>VLOOKUP(C151, products!A:D, 4, FALSE)</f>
        <v>4525.53</v>
      </c>
      <c r="H151" s="3">
        <f t="shared" si="2"/>
        <v>9051.06</v>
      </c>
      <c r="I151" s="3" t="str">
        <f>VLOOKUP(B151, customers!A:E, 4, FALSE)</f>
        <v>South</v>
      </c>
      <c r="J151" s="3" t="str">
        <f>_xlfn.XLOOKUP(Table2[[#This Row],[product_id]],orders!A:A,products!C:C)</f>
        <v>Electronics</v>
      </c>
      <c r="K151" s="3" t="s">
        <v>223</v>
      </c>
      <c r="L151" s="3" t="str">
        <f>TEXT(Table2[[#This Row],[order_date]],"YYYY")</f>
        <v>2023</v>
      </c>
    </row>
    <row r="152" spans="1:12" x14ac:dyDescent="0.3">
      <c r="A152" s="3">
        <v>151</v>
      </c>
      <c r="B152" s="3">
        <v>32</v>
      </c>
      <c r="C152" s="3">
        <v>29</v>
      </c>
      <c r="D152" s="3">
        <v>5</v>
      </c>
      <c r="E152" s="7">
        <v>45172</v>
      </c>
      <c r="F152" s="3">
        <v>0</v>
      </c>
      <c r="G152" s="3">
        <f>VLOOKUP(C152, products!A:D, 4, FALSE)</f>
        <v>4809.13</v>
      </c>
      <c r="H152" s="3">
        <f t="shared" si="2"/>
        <v>24045.65</v>
      </c>
      <c r="I152" s="3" t="str">
        <f>VLOOKUP(B152, customers!A:E, 4, FALSE)</f>
        <v>West</v>
      </c>
      <c r="J152" s="3" t="str">
        <f>_xlfn.XLOOKUP(Table2[[#This Row],[product_id]],orders!A:A,products!C:C)</f>
        <v>Electronics</v>
      </c>
      <c r="K152" s="3" t="s">
        <v>227</v>
      </c>
      <c r="L152" s="3" t="str">
        <f>TEXT(Table2[[#This Row],[order_date]],"YYYY")</f>
        <v>2023</v>
      </c>
    </row>
    <row r="153" spans="1:12" x14ac:dyDescent="0.3">
      <c r="A153" s="3">
        <v>152</v>
      </c>
      <c r="B153" s="3">
        <v>28</v>
      </c>
      <c r="C153" s="3">
        <v>23</v>
      </c>
      <c r="D153" s="3">
        <v>5</v>
      </c>
      <c r="E153" s="7">
        <v>44770</v>
      </c>
      <c r="F153" s="3">
        <v>0</v>
      </c>
      <c r="G153" s="3">
        <f>VLOOKUP(C153, products!A:D, 4, FALSE)</f>
        <v>3227.3</v>
      </c>
      <c r="H153" s="3">
        <f t="shared" si="2"/>
        <v>16136.5</v>
      </c>
      <c r="I153" s="3" t="str">
        <f>VLOOKUP(B153, customers!A:E, 4, FALSE)</f>
        <v>West</v>
      </c>
      <c r="J153" s="3" t="str">
        <f>_xlfn.XLOOKUP(Table2[[#This Row],[product_id]],orders!A:A,products!C:C)</f>
        <v>Home Appliances</v>
      </c>
      <c r="K153" s="3" t="s">
        <v>232</v>
      </c>
      <c r="L153" s="3" t="str">
        <f>TEXT(Table2[[#This Row],[order_date]],"YYYY")</f>
        <v>2022</v>
      </c>
    </row>
    <row r="154" spans="1:12" x14ac:dyDescent="0.3">
      <c r="A154" s="3">
        <v>153</v>
      </c>
      <c r="B154" s="3">
        <v>28</v>
      </c>
      <c r="C154" s="3">
        <v>12</v>
      </c>
      <c r="D154" s="3">
        <v>4</v>
      </c>
      <c r="E154" s="7">
        <v>44694</v>
      </c>
      <c r="F154" s="3">
        <v>0</v>
      </c>
      <c r="G154" s="3">
        <f>VLOOKUP(C154, products!A:D, 4, FALSE)</f>
        <v>1035.17</v>
      </c>
      <c r="H154" s="3">
        <f t="shared" si="2"/>
        <v>4140.68</v>
      </c>
      <c r="I154" s="3" t="str">
        <f>VLOOKUP(B154, customers!A:E, 4, FALSE)</f>
        <v>West</v>
      </c>
      <c r="J154" s="3" t="str">
        <f>_xlfn.XLOOKUP(Table2[[#This Row],[product_id]],orders!A:A,products!C:C)</f>
        <v>Electronics</v>
      </c>
      <c r="K154" s="3" t="s">
        <v>229</v>
      </c>
      <c r="L154" s="3" t="str">
        <f>TEXT(Table2[[#This Row],[order_date]],"YYYY")</f>
        <v>2022</v>
      </c>
    </row>
    <row r="155" spans="1:12" x14ac:dyDescent="0.3">
      <c r="A155" s="3">
        <v>154</v>
      </c>
      <c r="B155" s="3">
        <v>26</v>
      </c>
      <c r="C155" s="3">
        <v>23</v>
      </c>
      <c r="D155" s="3">
        <v>4</v>
      </c>
      <c r="E155" s="7">
        <v>44785</v>
      </c>
      <c r="F155" s="3">
        <v>0</v>
      </c>
      <c r="G155" s="3">
        <f>VLOOKUP(C155, products!A:D, 4, FALSE)</f>
        <v>3227.3</v>
      </c>
      <c r="H155" s="3">
        <f t="shared" si="2"/>
        <v>12909.2</v>
      </c>
      <c r="I155" s="3" t="str">
        <f>VLOOKUP(B155, customers!A:E, 4, FALSE)</f>
        <v>South</v>
      </c>
      <c r="J155" s="3" t="str">
        <f>_xlfn.XLOOKUP(Table2[[#This Row],[product_id]],orders!A:A,products!C:C)</f>
        <v>Home Appliances</v>
      </c>
      <c r="K155" s="3" t="s">
        <v>225</v>
      </c>
      <c r="L155" s="3" t="str">
        <f>TEXT(Table2[[#This Row],[order_date]],"YYYY")</f>
        <v>2022</v>
      </c>
    </row>
    <row r="156" spans="1:12" x14ac:dyDescent="0.3">
      <c r="A156" s="3">
        <v>155</v>
      </c>
      <c r="B156" s="3">
        <v>42</v>
      </c>
      <c r="C156" s="3">
        <v>5</v>
      </c>
      <c r="D156" s="3">
        <v>5</v>
      </c>
      <c r="E156" s="7">
        <v>45271</v>
      </c>
      <c r="F156" s="3">
        <v>0</v>
      </c>
      <c r="G156" s="3">
        <f>VLOOKUP(C156, products!A:D, 4, FALSE)</f>
        <v>311.45999999999998</v>
      </c>
      <c r="H156" s="3">
        <f t="shared" si="2"/>
        <v>1557.3</v>
      </c>
      <c r="I156" s="3" t="str">
        <f>VLOOKUP(B156, customers!A:E, 4, FALSE)</f>
        <v>North</v>
      </c>
      <c r="J156" s="3" t="str">
        <f>_xlfn.XLOOKUP(Table2[[#This Row],[product_id]],orders!A:A,products!C:C)</f>
        <v>Electronics</v>
      </c>
      <c r="K156" s="3" t="s">
        <v>233</v>
      </c>
      <c r="L156" s="3" t="str">
        <f>TEXT(Table2[[#This Row],[order_date]],"YYYY")</f>
        <v>2023</v>
      </c>
    </row>
    <row r="157" spans="1:12" x14ac:dyDescent="0.3">
      <c r="A157" s="3">
        <v>156</v>
      </c>
      <c r="B157" s="3">
        <v>2</v>
      </c>
      <c r="C157" s="3">
        <v>17</v>
      </c>
      <c r="D157" s="3">
        <v>1</v>
      </c>
      <c r="E157" s="7">
        <v>45168</v>
      </c>
      <c r="F157" s="3">
        <v>0</v>
      </c>
      <c r="G157" s="3">
        <f>VLOOKUP(C157, products!A:D, 4, FALSE)</f>
        <v>3449.47</v>
      </c>
      <c r="H157" s="3">
        <f t="shared" si="2"/>
        <v>3449.47</v>
      </c>
      <c r="I157" s="3" t="str">
        <f>VLOOKUP(B157, customers!A:E, 4, FALSE)</f>
        <v>South</v>
      </c>
      <c r="J157" s="3" t="str">
        <f>_xlfn.XLOOKUP(Table2[[#This Row],[product_id]],orders!A:A,products!C:C)</f>
        <v>Home Appliances</v>
      </c>
      <c r="K157" s="3" t="s">
        <v>225</v>
      </c>
      <c r="L157" s="3" t="str">
        <f>TEXT(Table2[[#This Row],[order_date]],"YYYY")</f>
        <v>2023</v>
      </c>
    </row>
    <row r="158" spans="1:12" x14ac:dyDescent="0.3">
      <c r="A158" s="3">
        <v>157</v>
      </c>
      <c r="B158" s="3">
        <v>19</v>
      </c>
      <c r="C158" s="3">
        <v>1</v>
      </c>
      <c r="D158" s="3">
        <v>5</v>
      </c>
      <c r="E158" s="7">
        <v>45035</v>
      </c>
      <c r="F158" s="3">
        <v>0</v>
      </c>
      <c r="G158" s="3">
        <f>VLOOKUP(C158, products!A:D, 4, FALSE)</f>
        <v>1737.03</v>
      </c>
      <c r="H158" s="3">
        <f t="shared" si="2"/>
        <v>8685.15</v>
      </c>
      <c r="I158" s="3" t="str">
        <f>VLOOKUP(B158, customers!A:E, 4, FALSE)</f>
        <v>North</v>
      </c>
      <c r="J158" s="3" t="str">
        <f>_xlfn.XLOOKUP(Table2[[#This Row],[product_id]],orders!A:A,products!C:C)</f>
        <v>Accessories</v>
      </c>
      <c r="K158" s="3" t="s">
        <v>224</v>
      </c>
      <c r="L158" s="3" t="str">
        <f>TEXT(Table2[[#This Row],[order_date]],"YYYY")</f>
        <v>2023</v>
      </c>
    </row>
    <row r="159" spans="1:12" x14ac:dyDescent="0.3">
      <c r="A159" s="3">
        <v>158</v>
      </c>
      <c r="B159" s="3">
        <v>15</v>
      </c>
      <c r="C159" s="3">
        <v>30</v>
      </c>
      <c r="D159" s="3">
        <v>1</v>
      </c>
      <c r="E159" s="7">
        <v>45228</v>
      </c>
      <c r="F159" s="3">
        <v>0</v>
      </c>
      <c r="G159" s="3">
        <f>VLOOKUP(C159, products!A:D, 4, FALSE)</f>
        <v>4525.53</v>
      </c>
      <c r="H159" s="3">
        <f t="shared" si="2"/>
        <v>4525.53</v>
      </c>
      <c r="I159" s="3" t="str">
        <f>VLOOKUP(B159, customers!A:E, 4, FALSE)</f>
        <v>North</v>
      </c>
      <c r="J159" s="3" t="str">
        <f>_xlfn.XLOOKUP(Table2[[#This Row],[product_id]],orders!A:A,products!C:C)</f>
        <v>Electronics</v>
      </c>
      <c r="K159" s="3" t="s">
        <v>231</v>
      </c>
      <c r="L159" s="3" t="str">
        <f>TEXT(Table2[[#This Row],[order_date]],"YYYY")</f>
        <v>2023</v>
      </c>
    </row>
    <row r="160" spans="1:12" x14ac:dyDescent="0.3">
      <c r="A160" s="3">
        <v>159</v>
      </c>
      <c r="B160" s="3">
        <v>19</v>
      </c>
      <c r="C160" s="3">
        <v>8</v>
      </c>
      <c r="D160" s="3">
        <v>1</v>
      </c>
      <c r="E160" s="7">
        <v>44665</v>
      </c>
      <c r="F160" s="3">
        <v>0</v>
      </c>
      <c r="G160" s="3">
        <f>VLOOKUP(C160, products!A:D, 4, FALSE)</f>
        <v>4397.7700000000004</v>
      </c>
      <c r="H160" s="3">
        <f t="shared" si="2"/>
        <v>4397.7700000000004</v>
      </c>
      <c r="I160" s="3" t="str">
        <f>VLOOKUP(B160, customers!A:E, 4, FALSE)</f>
        <v>North</v>
      </c>
      <c r="J160" s="3" t="str">
        <f>_xlfn.XLOOKUP(Table2[[#This Row],[product_id]],orders!A:A,products!C:C)</f>
        <v>Home Appliances</v>
      </c>
      <c r="K160" s="3" t="s">
        <v>224</v>
      </c>
      <c r="L160" s="3" t="str">
        <f>TEXT(Table2[[#This Row],[order_date]],"YYYY")</f>
        <v>2022</v>
      </c>
    </row>
    <row r="161" spans="1:12" x14ac:dyDescent="0.3">
      <c r="A161" s="3">
        <v>160</v>
      </c>
      <c r="B161" s="3">
        <v>20</v>
      </c>
      <c r="C161" s="3">
        <v>11</v>
      </c>
      <c r="D161" s="3">
        <v>2</v>
      </c>
      <c r="E161" s="7">
        <v>45010</v>
      </c>
      <c r="F161" s="3">
        <v>0</v>
      </c>
      <c r="G161" s="3">
        <f>VLOOKUP(C161, products!A:D, 4, FALSE)</f>
        <v>890.75</v>
      </c>
      <c r="H161" s="3">
        <f t="shared" si="2"/>
        <v>1781.5</v>
      </c>
      <c r="I161" s="3" t="str">
        <f>VLOOKUP(B161, customers!A:E, 4, FALSE)</f>
        <v>West</v>
      </c>
      <c r="J161" s="3" t="str">
        <f>_xlfn.XLOOKUP(Table2[[#This Row],[product_id]],orders!A:A,products!C:C)</f>
        <v>Home Appliances</v>
      </c>
      <c r="K161" s="3" t="s">
        <v>228</v>
      </c>
      <c r="L161" s="3" t="str">
        <f>TEXT(Table2[[#This Row],[order_date]],"YYYY")</f>
        <v>2023</v>
      </c>
    </row>
    <row r="162" spans="1:12" x14ac:dyDescent="0.3">
      <c r="A162" s="3">
        <v>161</v>
      </c>
      <c r="B162" s="3">
        <v>24</v>
      </c>
      <c r="C162" s="3">
        <v>24</v>
      </c>
      <c r="D162" s="3">
        <v>5</v>
      </c>
      <c r="E162" s="7">
        <v>45120</v>
      </c>
      <c r="F162" s="3">
        <v>0</v>
      </c>
      <c r="G162" s="3">
        <f>VLOOKUP(C162, products!A:D, 4, FALSE)</f>
        <v>4859.3599999999997</v>
      </c>
      <c r="H162" s="3">
        <f t="shared" si="2"/>
        <v>24296.799999999999</v>
      </c>
      <c r="I162" s="3" t="str">
        <f>VLOOKUP(B162, customers!A:E, 4, FALSE)</f>
        <v>South</v>
      </c>
      <c r="J162" s="3" t="str">
        <f>_xlfn.XLOOKUP(Table2[[#This Row],[product_id]],orders!A:A,products!C:C)</f>
        <v>Accessories</v>
      </c>
      <c r="K162" s="3" t="s">
        <v>232</v>
      </c>
      <c r="L162" s="3" t="str">
        <f>TEXT(Table2[[#This Row],[order_date]],"YYYY")</f>
        <v>2023</v>
      </c>
    </row>
    <row r="163" spans="1:12" x14ac:dyDescent="0.3">
      <c r="A163" s="3">
        <v>162</v>
      </c>
      <c r="B163" s="3">
        <v>3</v>
      </c>
      <c r="C163" s="3">
        <v>25</v>
      </c>
      <c r="D163" s="3">
        <v>4</v>
      </c>
      <c r="E163" s="7">
        <v>44755</v>
      </c>
      <c r="F163" s="3">
        <v>0</v>
      </c>
      <c r="G163" s="3">
        <f>VLOOKUP(C163, products!A:D, 4, FALSE)</f>
        <v>1725.17</v>
      </c>
      <c r="H163" s="3">
        <f t="shared" si="2"/>
        <v>6900.68</v>
      </c>
      <c r="I163" s="3" t="str">
        <f>VLOOKUP(B163, customers!A:E, 4, FALSE)</f>
        <v>West</v>
      </c>
      <c r="J163" s="3" t="str">
        <f>_xlfn.XLOOKUP(Table2[[#This Row],[product_id]],orders!A:A,products!C:C)</f>
        <v>Home Appliances</v>
      </c>
      <c r="K163" s="3" t="s">
        <v>232</v>
      </c>
      <c r="L163" s="3" t="str">
        <f>TEXT(Table2[[#This Row],[order_date]],"YYYY")</f>
        <v>2022</v>
      </c>
    </row>
    <row r="164" spans="1:12" x14ac:dyDescent="0.3">
      <c r="A164" s="3">
        <v>163</v>
      </c>
      <c r="B164" s="3">
        <v>18</v>
      </c>
      <c r="C164" s="3">
        <v>18</v>
      </c>
      <c r="D164" s="3">
        <v>1</v>
      </c>
      <c r="E164" s="7">
        <v>45128</v>
      </c>
      <c r="F164" s="3">
        <v>0</v>
      </c>
      <c r="G164" s="3">
        <f>VLOOKUP(C164, products!A:D, 4, FALSE)</f>
        <v>1712.28</v>
      </c>
      <c r="H164" s="3">
        <f t="shared" si="2"/>
        <v>1712.28</v>
      </c>
      <c r="I164" s="3" t="str">
        <f>VLOOKUP(B164, customers!A:E, 4, FALSE)</f>
        <v>East</v>
      </c>
      <c r="J164" s="3" t="str">
        <f>_xlfn.XLOOKUP(Table2[[#This Row],[product_id]],orders!A:A,products!C:C)</f>
        <v>Electronics</v>
      </c>
      <c r="K164" s="3" t="s">
        <v>232</v>
      </c>
      <c r="L164" s="3" t="str">
        <f>TEXT(Table2[[#This Row],[order_date]],"YYYY")</f>
        <v>2023</v>
      </c>
    </row>
    <row r="165" spans="1:12" x14ac:dyDescent="0.3">
      <c r="A165" s="3">
        <v>164</v>
      </c>
      <c r="B165" s="3">
        <v>19</v>
      </c>
      <c r="C165" s="3">
        <v>2</v>
      </c>
      <c r="D165" s="3">
        <v>3</v>
      </c>
      <c r="E165" s="7">
        <v>44736</v>
      </c>
      <c r="F165" s="3">
        <v>0</v>
      </c>
      <c r="G165" s="3">
        <f>VLOOKUP(C165, products!A:D, 4, FALSE)</f>
        <v>4224.8500000000004</v>
      </c>
      <c r="H165" s="3">
        <f t="shared" si="2"/>
        <v>12674.550000000001</v>
      </c>
      <c r="I165" s="3" t="str">
        <f>VLOOKUP(B165, customers!A:E, 4, FALSE)</f>
        <v>North</v>
      </c>
      <c r="J165" s="3" t="str">
        <f>_xlfn.XLOOKUP(Table2[[#This Row],[product_id]],orders!A:A,products!C:C)</f>
        <v>Home Appliances</v>
      </c>
      <c r="K165" s="3" t="s">
        <v>226</v>
      </c>
      <c r="L165" s="3" t="str">
        <f>TEXT(Table2[[#This Row],[order_date]],"YYYY")</f>
        <v>2022</v>
      </c>
    </row>
    <row r="166" spans="1:12" x14ac:dyDescent="0.3">
      <c r="A166" s="3">
        <v>165</v>
      </c>
      <c r="B166" s="3">
        <v>13</v>
      </c>
      <c r="C166" s="3">
        <v>27</v>
      </c>
      <c r="D166" s="3">
        <v>2</v>
      </c>
      <c r="E166" s="7">
        <v>44742</v>
      </c>
      <c r="F166" s="3">
        <v>0</v>
      </c>
      <c r="G166" s="3">
        <f>VLOOKUP(C166, products!A:D, 4, FALSE)</f>
        <v>4848.51</v>
      </c>
      <c r="H166" s="3">
        <f t="shared" si="2"/>
        <v>9697.02</v>
      </c>
      <c r="I166" s="3" t="str">
        <f>VLOOKUP(B166, customers!A:E, 4, FALSE)</f>
        <v>South</v>
      </c>
      <c r="J166" s="3" t="str">
        <f>_xlfn.XLOOKUP(Table2[[#This Row],[product_id]],orders!A:A,products!C:C)</f>
        <v>Home Appliances</v>
      </c>
      <c r="K166" s="3" t="s">
        <v>226</v>
      </c>
      <c r="L166" s="3" t="str">
        <f>TEXT(Table2[[#This Row],[order_date]],"YYYY")</f>
        <v>2022</v>
      </c>
    </row>
    <row r="167" spans="1:12" x14ac:dyDescent="0.3">
      <c r="A167" s="3">
        <v>166</v>
      </c>
      <c r="B167" s="3">
        <v>19</v>
      </c>
      <c r="C167" s="3">
        <v>18</v>
      </c>
      <c r="D167" s="3">
        <v>5</v>
      </c>
      <c r="E167" s="7">
        <v>44893</v>
      </c>
      <c r="F167" s="3">
        <v>0</v>
      </c>
      <c r="G167" s="3">
        <f>VLOOKUP(C167, products!A:D, 4, FALSE)</f>
        <v>1712.28</v>
      </c>
      <c r="H167" s="3">
        <f t="shared" si="2"/>
        <v>8561.4</v>
      </c>
      <c r="I167" s="3" t="str">
        <f>VLOOKUP(B167, customers!A:E, 4, FALSE)</f>
        <v>North</v>
      </c>
      <c r="J167" s="3" t="str">
        <f>_xlfn.XLOOKUP(Table2[[#This Row],[product_id]],orders!A:A,products!C:C)</f>
        <v>Electronics</v>
      </c>
      <c r="K167" s="3" t="s">
        <v>222</v>
      </c>
      <c r="L167" s="3" t="str">
        <f>TEXT(Table2[[#This Row],[order_date]],"YYYY")</f>
        <v>2022</v>
      </c>
    </row>
    <row r="168" spans="1:12" x14ac:dyDescent="0.3">
      <c r="A168" s="3">
        <v>167</v>
      </c>
      <c r="B168" s="3">
        <v>2</v>
      </c>
      <c r="C168" s="3">
        <v>15</v>
      </c>
      <c r="D168" s="3">
        <v>3</v>
      </c>
      <c r="E168" s="7">
        <v>45243</v>
      </c>
      <c r="F168" s="3">
        <v>0</v>
      </c>
      <c r="G168" s="3">
        <f>VLOOKUP(C168, products!A:D, 4, FALSE)</f>
        <v>4387.9799999999996</v>
      </c>
      <c r="H168" s="3">
        <f t="shared" si="2"/>
        <v>13163.939999999999</v>
      </c>
      <c r="I168" s="3" t="str">
        <f>VLOOKUP(B168, customers!A:E, 4, FALSE)</f>
        <v>South</v>
      </c>
      <c r="J168" s="3" t="str">
        <f>_xlfn.XLOOKUP(Table2[[#This Row],[product_id]],orders!A:A,products!C:C)</f>
        <v>Accessories</v>
      </c>
      <c r="K168" s="3" t="s">
        <v>222</v>
      </c>
      <c r="L168" s="3" t="str">
        <f>TEXT(Table2[[#This Row],[order_date]],"YYYY")</f>
        <v>2023</v>
      </c>
    </row>
    <row r="169" spans="1:12" x14ac:dyDescent="0.3">
      <c r="A169" s="3">
        <v>168</v>
      </c>
      <c r="B169" s="3">
        <v>50</v>
      </c>
      <c r="C169" s="3">
        <v>19</v>
      </c>
      <c r="D169" s="3">
        <v>2</v>
      </c>
      <c r="E169" s="7">
        <v>45041</v>
      </c>
      <c r="F169" s="3">
        <v>0</v>
      </c>
      <c r="G169" s="3">
        <f>VLOOKUP(C169, products!A:D, 4, FALSE)</f>
        <v>2504.6799999999998</v>
      </c>
      <c r="H169" s="3">
        <f t="shared" si="2"/>
        <v>5009.3599999999997</v>
      </c>
      <c r="I169" s="3" t="str">
        <f>VLOOKUP(B169, customers!A:E, 4, FALSE)</f>
        <v>South</v>
      </c>
      <c r="J169" s="3" t="str">
        <f>_xlfn.XLOOKUP(Table2[[#This Row],[product_id]],orders!A:A,products!C:C)</f>
        <v>Electronics</v>
      </c>
      <c r="K169" s="3" t="s">
        <v>224</v>
      </c>
      <c r="L169" s="3" t="str">
        <f>TEXT(Table2[[#This Row],[order_date]],"YYYY")</f>
        <v>2023</v>
      </c>
    </row>
    <row r="170" spans="1:12" x14ac:dyDescent="0.3">
      <c r="A170" s="3">
        <v>169</v>
      </c>
      <c r="B170" s="3">
        <v>38</v>
      </c>
      <c r="C170" s="3">
        <v>14</v>
      </c>
      <c r="D170" s="3">
        <v>4</v>
      </c>
      <c r="E170" s="7">
        <v>45156</v>
      </c>
      <c r="F170" s="3">
        <v>0</v>
      </c>
      <c r="G170" s="3">
        <f>VLOOKUP(C170, products!A:D, 4, FALSE)</f>
        <v>2724.01</v>
      </c>
      <c r="H170" s="3">
        <f t="shared" si="2"/>
        <v>10896.04</v>
      </c>
      <c r="I170" s="3" t="str">
        <f>VLOOKUP(B170, customers!A:E, 4, FALSE)</f>
        <v>South</v>
      </c>
      <c r="J170" s="3" t="str">
        <f>_xlfn.XLOOKUP(Table2[[#This Row],[product_id]],orders!A:A,products!C:C)</f>
        <v>Home Appliances</v>
      </c>
      <c r="K170" s="3" t="s">
        <v>225</v>
      </c>
      <c r="L170" s="3" t="str">
        <f>TEXT(Table2[[#This Row],[order_date]],"YYYY")</f>
        <v>2023</v>
      </c>
    </row>
    <row r="171" spans="1:12" x14ac:dyDescent="0.3">
      <c r="A171" s="3">
        <v>170</v>
      </c>
      <c r="B171" s="3">
        <v>45</v>
      </c>
      <c r="C171" s="3">
        <v>26</v>
      </c>
      <c r="D171" s="3">
        <v>5</v>
      </c>
      <c r="E171" s="7">
        <v>45170</v>
      </c>
      <c r="F171" s="3">
        <v>0</v>
      </c>
      <c r="G171" s="3">
        <f>VLOOKUP(C171, products!A:D, 4, FALSE)</f>
        <v>690.12</v>
      </c>
      <c r="H171" s="3">
        <f t="shared" si="2"/>
        <v>3450.6</v>
      </c>
      <c r="I171" s="3" t="str">
        <f>VLOOKUP(B171, customers!A:E, 4, FALSE)</f>
        <v>North</v>
      </c>
      <c r="J171" s="3" t="str">
        <f>_xlfn.XLOOKUP(Table2[[#This Row],[product_id]],orders!A:A,products!C:C)</f>
        <v>Electronics</v>
      </c>
      <c r="K171" s="3" t="s">
        <v>227</v>
      </c>
      <c r="L171" s="3" t="str">
        <f>TEXT(Table2[[#This Row],[order_date]],"YYYY")</f>
        <v>2023</v>
      </c>
    </row>
    <row r="172" spans="1:12" x14ac:dyDescent="0.3">
      <c r="A172" s="3">
        <v>171</v>
      </c>
      <c r="B172" s="3">
        <v>5</v>
      </c>
      <c r="C172" s="3">
        <v>18</v>
      </c>
      <c r="D172" s="3">
        <v>2</v>
      </c>
      <c r="E172" s="7">
        <v>44894</v>
      </c>
      <c r="F172" s="3">
        <v>0</v>
      </c>
      <c r="G172" s="3">
        <f>VLOOKUP(C172, products!A:D, 4, FALSE)</f>
        <v>1712.28</v>
      </c>
      <c r="H172" s="3">
        <f t="shared" si="2"/>
        <v>3424.56</v>
      </c>
      <c r="I172" s="3" t="str">
        <f>VLOOKUP(B172, customers!A:E, 4, FALSE)</f>
        <v>North</v>
      </c>
      <c r="J172" s="3" t="str">
        <f>_xlfn.XLOOKUP(Table2[[#This Row],[product_id]],orders!A:A,products!C:C)</f>
        <v>Electronics</v>
      </c>
      <c r="K172" s="3" t="s">
        <v>222</v>
      </c>
      <c r="L172" s="3" t="str">
        <f>TEXT(Table2[[#This Row],[order_date]],"YYYY")</f>
        <v>2022</v>
      </c>
    </row>
    <row r="173" spans="1:12" x14ac:dyDescent="0.3">
      <c r="A173" s="3">
        <v>172</v>
      </c>
      <c r="B173" s="3">
        <v>17</v>
      </c>
      <c r="C173" s="3">
        <v>3</v>
      </c>
      <c r="D173" s="3">
        <v>1</v>
      </c>
      <c r="E173" s="7">
        <v>44877</v>
      </c>
      <c r="F173" s="3">
        <v>0</v>
      </c>
      <c r="G173" s="3">
        <f>VLOOKUP(C173, products!A:D, 4, FALSE)</f>
        <v>3935.54</v>
      </c>
      <c r="H173" s="3">
        <f t="shared" si="2"/>
        <v>3935.54</v>
      </c>
      <c r="I173" s="3" t="str">
        <f>VLOOKUP(B173, customers!A:E, 4, FALSE)</f>
        <v>West</v>
      </c>
      <c r="J173" s="3" t="str">
        <f>_xlfn.XLOOKUP(Table2[[#This Row],[product_id]],orders!A:A,products!C:C)</f>
        <v>Accessories</v>
      </c>
      <c r="K173" s="3" t="s">
        <v>222</v>
      </c>
      <c r="L173" s="3" t="str">
        <f>TEXT(Table2[[#This Row],[order_date]],"YYYY")</f>
        <v>2022</v>
      </c>
    </row>
    <row r="174" spans="1:12" x14ac:dyDescent="0.3">
      <c r="A174" s="3">
        <v>173</v>
      </c>
      <c r="B174" s="3">
        <v>39</v>
      </c>
      <c r="C174" s="3">
        <v>29</v>
      </c>
      <c r="D174" s="3">
        <v>4</v>
      </c>
      <c r="E174" s="7">
        <v>45231</v>
      </c>
      <c r="F174" s="3">
        <v>0</v>
      </c>
      <c r="G174" s="3">
        <f>VLOOKUP(C174, products!A:D, 4, FALSE)</f>
        <v>4809.13</v>
      </c>
      <c r="H174" s="3">
        <f t="shared" si="2"/>
        <v>19236.52</v>
      </c>
      <c r="I174" s="3" t="str">
        <f>VLOOKUP(B174, customers!A:E, 4, FALSE)</f>
        <v>South</v>
      </c>
      <c r="J174" s="3" t="str">
        <f>_xlfn.XLOOKUP(Table2[[#This Row],[product_id]],orders!A:A,products!C:C)</f>
        <v>Electronics</v>
      </c>
      <c r="K174" s="3" t="s">
        <v>222</v>
      </c>
      <c r="L174" s="3" t="str">
        <f>TEXT(Table2[[#This Row],[order_date]],"YYYY")</f>
        <v>2023</v>
      </c>
    </row>
    <row r="175" spans="1:12" x14ac:dyDescent="0.3">
      <c r="A175" s="3">
        <v>174</v>
      </c>
      <c r="B175" s="3">
        <v>45</v>
      </c>
      <c r="C175" s="3">
        <v>10</v>
      </c>
      <c r="D175" s="3">
        <v>2</v>
      </c>
      <c r="E175" s="7">
        <v>44872</v>
      </c>
      <c r="F175" s="3">
        <v>0</v>
      </c>
      <c r="G175" s="3">
        <f>VLOOKUP(C175, products!A:D, 4, FALSE)</f>
        <v>4647.2</v>
      </c>
      <c r="H175" s="3">
        <f t="shared" si="2"/>
        <v>9294.4</v>
      </c>
      <c r="I175" s="3" t="str">
        <f>VLOOKUP(B175, customers!A:E, 4, FALSE)</f>
        <v>North</v>
      </c>
      <c r="J175" s="3" t="str">
        <f>_xlfn.XLOOKUP(Table2[[#This Row],[product_id]],orders!A:A,products!C:C)</f>
        <v>Accessories</v>
      </c>
      <c r="K175" s="3" t="s">
        <v>222</v>
      </c>
      <c r="L175" s="3" t="str">
        <f>TEXT(Table2[[#This Row],[order_date]],"YYYY")</f>
        <v>2022</v>
      </c>
    </row>
    <row r="176" spans="1:12" x14ac:dyDescent="0.3">
      <c r="A176" s="3">
        <v>175</v>
      </c>
      <c r="B176" s="3">
        <v>50</v>
      </c>
      <c r="C176" s="3">
        <v>7</v>
      </c>
      <c r="D176" s="3">
        <v>4</v>
      </c>
      <c r="E176" s="7">
        <v>45198</v>
      </c>
      <c r="F176" s="3">
        <v>0</v>
      </c>
      <c r="G176" s="3">
        <f>VLOOKUP(C176, products!A:D, 4, FALSE)</f>
        <v>817.9</v>
      </c>
      <c r="H176" s="3">
        <f t="shared" si="2"/>
        <v>3271.6</v>
      </c>
      <c r="I176" s="3" t="str">
        <f>VLOOKUP(B176, customers!A:E, 4, FALSE)</f>
        <v>South</v>
      </c>
      <c r="J176" s="3" t="str">
        <f>_xlfn.XLOOKUP(Table2[[#This Row],[product_id]],orders!A:A,products!C:C)</f>
        <v>Electronics</v>
      </c>
      <c r="K176" s="3" t="s">
        <v>227</v>
      </c>
      <c r="L176" s="3" t="str">
        <f>TEXT(Table2[[#This Row],[order_date]],"YYYY")</f>
        <v>2023</v>
      </c>
    </row>
    <row r="177" spans="1:12" x14ac:dyDescent="0.3">
      <c r="A177" s="3">
        <v>176</v>
      </c>
      <c r="B177" s="3">
        <v>34</v>
      </c>
      <c r="C177" s="3">
        <v>21</v>
      </c>
      <c r="D177" s="3">
        <v>2</v>
      </c>
      <c r="E177" s="7">
        <v>44690</v>
      </c>
      <c r="F177" s="3">
        <v>0</v>
      </c>
      <c r="G177" s="3">
        <f>VLOOKUP(C177, products!A:D, 4, FALSE)</f>
        <v>1233.81</v>
      </c>
      <c r="H177" s="3">
        <f t="shared" si="2"/>
        <v>2467.62</v>
      </c>
      <c r="I177" s="3" t="str">
        <f>VLOOKUP(B177, customers!A:E, 4, FALSE)</f>
        <v>East</v>
      </c>
      <c r="J177" s="3" t="str">
        <f>_xlfn.XLOOKUP(Table2[[#This Row],[product_id]],orders!A:A,products!C:C)</f>
        <v>Accessories</v>
      </c>
      <c r="K177" s="3" t="s">
        <v>229</v>
      </c>
      <c r="L177" s="3" t="str">
        <f>TEXT(Table2[[#This Row],[order_date]],"YYYY")</f>
        <v>2022</v>
      </c>
    </row>
    <row r="178" spans="1:12" x14ac:dyDescent="0.3">
      <c r="A178" s="3">
        <v>177</v>
      </c>
      <c r="B178" s="3">
        <v>39</v>
      </c>
      <c r="C178" s="3">
        <v>24</v>
      </c>
      <c r="D178" s="3">
        <v>1</v>
      </c>
      <c r="E178" s="7">
        <v>44774</v>
      </c>
      <c r="F178" s="3">
        <v>0</v>
      </c>
      <c r="G178" s="3">
        <f>VLOOKUP(C178, products!A:D, 4, FALSE)</f>
        <v>4859.3599999999997</v>
      </c>
      <c r="H178" s="3">
        <f t="shared" si="2"/>
        <v>4859.3599999999997</v>
      </c>
      <c r="I178" s="3" t="str">
        <f>VLOOKUP(B178, customers!A:E, 4, FALSE)</f>
        <v>South</v>
      </c>
      <c r="J178" s="3" t="str">
        <f>_xlfn.XLOOKUP(Table2[[#This Row],[product_id]],orders!A:A,products!C:C)</f>
        <v>Accessories</v>
      </c>
      <c r="K178" s="3" t="s">
        <v>225</v>
      </c>
      <c r="L178" s="3" t="str">
        <f>TEXT(Table2[[#This Row],[order_date]],"YYYY")</f>
        <v>2022</v>
      </c>
    </row>
    <row r="179" spans="1:12" x14ac:dyDescent="0.3">
      <c r="A179" s="3">
        <v>178</v>
      </c>
      <c r="B179" s="3">
        <v>49</v>
      </c>
      <c r="C179" s="3">
        <v>9</v>
      </c>
      <c r="D179" s="3">
        <v>3</v>
      </c>
      <c r="E179" s="7">
        <v>44591</v>
      </c>
      <c r="F179" s="3">
        <v>0</v>
      </c>
      <c r="G179" s="3">
        <f>VLOOKUP(C179, products!A:D, 4, FALSE)</f>
        <v>281.23</v>
      </c>
      <c r="H179" s="3">
        <f t="shared" si="2"/>
        <v>843.69</v>
      </c>
      <c r="I179" s="3" t="str">
        <f>VLOOKUP(B179, customers!A:E, 4, FALSE)</f>
        <v>West</v>
      </c>
      <c r="J179" s="3" t="str">
        <f>_xlfn.XLOOKUP(Table2[[#This Row],[product_id]],orders!A:A,products!C:C)</f>
        <v>Electronics</v>
      </c>
      <c r="K179" s="3" t="s">
        <v>223</v>
      </c>
      <c r="L179" s="3" t="str">
        <f>TEXT(Table2[[#This Row],[order_date]],"YYYY")</f>
        <v>2022</v>
      </c>
    </row>
    <row r="180" spans="1:12" x14ac:dyDescent="0.3">
      <c r="A180" s="3">
        <v>179</v>
      </c>
      <c r="B180" s="3">
        <v>25</v>
      </c>
      <c r="C180" s="3">
        <v>5</v>
      </c>
      <c r="D180" s="3">
        <v>5</v>
      </c>
      <c r="E180" s="7">
        <v>44887</v>
      </c>
      <c r="F180" s="3">
        <v>0</v>
      </c>
      <c r="G180" s="3">
        <f>VLOOKUP(C180, products!A:D, 4, FALSE)</f>
        <v>311.45999999999998</v>
      </c>
      <c r="H180" s="3">
        <f t="shared" si="2"/>
        <v>1557.3</v>
      </c>
      <c r="I180" s="3" t="str">
        <f>VLOOKUP(B180, customers!A:E, 4, FALSE)</f>
        <v>North</v>
      </c>
      <c r="J180" s="3" t="str">
        <f>_xlfn.XLOOKUP(Table2[[#This Row],[product_id]],orders!A:A,products!C:C)</f>
        <v>Electronics</v>
      </c>
      <c r="K180" s="3" t="s">
        <v>222</v>
      </c>
      <c r="L180" s="3" t="str">
        <f>TEXT(Table2[[#This Row],[order_date]],"YYYY")</f>
        <v>2022</v>
      </c>
    </row>
    <row r="181" spans="1:12" x14ac:dyDescent="0.3">
      <c r="A181" s="3">
        <v>180</v>
      </c>
      <c r="B181" s="3">
        <v>16</v>
      </c>
      <c r="C181" s="3">
        <v>7</v>
      </c>
      <c r="D181" s="3">
        <v>1</v>
      </c>
      <c r="E181" s="7">
        <v>44791</v>
      </c>
      <c r="F181" s="3">
        <v>0</v>
      </c>
      <c r="G181" s="3">
        <f>VLOOKUP(C181, products!A:D, 4, FALSE)</f>
        <v>817.9</v>
      </c>
      <c r="H181" s="3">
        <f t="shared" si="2"/>
        <v>817.9</v>
      </c>
      <c r="I181" s="3" t="str">
        <f>VLOOKUP(B181, customers!A:E, 4, FALSE)</f>
        <v>North</v>
      </c>
      <c r="J181" s="3" t="str">
        <f>_xlfn.XLOOKUP(Table2[[#This Row],[product_id]],orders!A:A,products!C:C)</f>
        <v>Electronics</v>
      </c>
      <c r="K181" s="3" t="s">
        <v>225</v>
      </c>
      <c r="L181" s="3" t="str">
        <f>TEXT(Table2[[#This Row],[order_date]],"YYYY")</f>
        <v>2022</v>
      </c>
    </row>
    <row r="182" spans="1:12" x14ac:dyDescent="0.3">
      <c r="A182" s="3">
        <v>181</v>
      </c>
      <c r="B182" s="3">
        <v>8</v>
      </c>
      <c r="C182" s="3">
        <v>6</v>
      </c>
      <c r="D182" s="3">
        <v>2</v>
      </c>
      <c r="E182" s="7">
        <v>45224</v>
      </c>
      <c r="F182" s="3">
        <v>0</v>
      </c>
      <c r="G182" s="3">
        <f>VLOOKUP(C182, products!A:D, 4, FALSE)</f>
        <v>1477.26</v>
      </c>
      <c r="H182" s="3">
        <f t="shared" si="2"/>
        <v>2954.52</v>
      </c>
      <c r="I182" s="3" t="str">
        <f>VLOOKUP(B182, customers!A:E, 4, FALSE)</f>
        <v>East</v>
      </c>
      <c r="J182" s="3" t="str">
        <f>_xlfn.XLOOKUP(Table2[[#This Row],[product_id]],orders!A:A,products!C:C)</f>
        <v>Electronics</v>
      </c>
      <c r="K182" s="3" t="s">
        <v>231</v>
      </c>
      <c r="L182" s="3" t="str">
        <f>TEXT(Table2[[#This Row],[order_date]],"YYYY")</f>
        <v>2023</v>
      </c>
    </row>
    <row r="183" spans="1:12" x14ac:dyDescent="0.3">
      <c r="A183" s="3">
        <v>182</v>
      </c>
      <c r="B183" s="3">
        <v>42</v>
      </c>
      <c r="C183" s="3">
        <v>22</v>
      </c>
      <c r="D183" s="3">
        <v>3</v>
      </c>
      <c r="E183" s="7">
        <v>45126</v>
      </c>
      <c r="F183" s="3">
        <v>0</v>
      </c>
      <c r="G183" s="3">
        <f>VLOOKUP(C183, products!A:D, 4, FALSE)</f>
        <v>860.5</v>
      </c>
      <c r="H183" s="3">
        <f t="shared" si="2"/>
        <v>2581.5</v>
      </c>
      <c r="I183" s="3" t="str">
        <f>VLOOKUP(B183, customers!A:E, 4, FALSE)</f>
        <v>North</v>
      </c>
      <c r="J183" s="3" t="str">
        <f>_xlfn.XLOOKUP(Table2[[#This Row],[product_id]],orders!A:A,products!C:C)</f>
        <v>Electronics</v>
      </c>
      <c r="K183" s="3" t="s">
        <v>232</v>
      </c>
      <c r="L183" s="3" t="str">
        <f>TEXT(Table2[[#This Row],[order_date]],"YYYY")</f>
        <v>2023</v>
      </c>
    </row>
    <row r="184" spans="1:12" x14ac:dyDescent="0.3">
      <c r="A184" s="3">
        <v>183</v>
      </c>
      <c r="B184" s="3">
        <v>27</v>
      </c>
      <c r="C184" s="3">
        <v>18</v>
      </c>
      <c r="D184" s="3">
        <v>5</v>
      </c>
      <c r="E184" s="7">
        <v>44761</v>
      </c>
      <c r="F184" s="3">
        <v>0</v>
      </c>
      <c r="G184" s="3">
        <f>VLOOKUP(C184, products!A:D, 4, FALSE)</f>
        <v>1712.28</v>
      </c>
      <c r="H184" s="3">
        <f t="shared" si="2"/>
        <v>8561.4</v>
      </c>
      <c r="I184" s="3" t="str">
        <f>VLOOKUP(B184, customers!A:E, 4, FALSE)</f>
        <v>East</v>
      </c>
      <c r="J184" s="3" t="str">
        <f>_xlfn.XLOOKUP(Table2[[#This Row],[product_id]],orders!A:A,products!C:C)</f>
        <v>Electronics</v>
      </c>
      <c r="K184" s="3" t="s">
        <v>232</v>
      </c>
      <c r="L184" s="3" t="str">
        <f>TEXT(Table2[[#This Row],[order_date]],"YYYY")</f>
        <v>2022</v>
      </c>
    </row>
    <row r="185" spans="1:12" x14ac:dyDescent="0.3">
      <c r="A185" s="3">
        <v>184</v>
      </c>
      <c r="B185" s="3">
        <v>2</v>
      </c>
      <c r="C185" s="3">
        <v>22</v>
      </c>
      <c r="D185" s="3">
        <v>4</v>
      </c>
      <c r="E185" s="7">
        <v>45185</v>
      </c>
      <c r="F185" s="3">
        <v>0</v>
      </c>
      <c r="G185" s="3">
        <f>VLOOKUP(C185, products!A:D, 4, FALSE)</f>
        <v>860.5</v>
      </c>
      <c r="H185" s="3">
        <f t="shared" si="2"/>
        <v>3442</v>
      </c>
      <c r="I185" s="3" t="str">
        <f>VLOOKUP(B185, customers!A:E, 4, FALSE)</f>
        <v>South</v>
      </c>
      <c r="J185" s="3" t="str">
        <f>_xlfn.XLOOKUP(Table2[[#This Row],[product_id]],orders!A:A,products!C:C)</f>
        <v>Electronics</v>
      </c>
      <c r="K185" s="3" t="s">
        <v>227</v>
      </c>
      <c r="L185" s="3" t="str">
        <f>TEXT(Table2[[#This Row],[order_date]],"YYYY")</f>
        <v>2023</v>
      </c>
    </row>
    <row r="186" spans="1:12" x14ac:dyDescent="0.3">
      <c r="A186" s="3">
        <v>185</v>
      </c>
      <c r="B186" s="3">
        <v>3</v>
      </c>
      <c r="C186" s="3">
        <v>13</v>
      </c>
      <c r="D186" s="3">
        <v>2</v>
      </c>
      <c r="E186" s="7">
        <v>44905</v>
      </c>
      <c r="F186" s="3">
        <v>0</v>
      </c>
      <c r="G186" s="3">
        <f>VLOOKUP(C186, products!A:D, 4, FALSE)</f>
        <v>956.94</v>
      </c>
      <c r="H186" s="3">
        <f t="shared" si="2"/>
        <v>1913.88</v>
      </c>
      <c r="I186" s="3" t="str">
        <f>VLOOKUP(B186, customers!A:E, 4, FALSE)</f>
        <v>West</v>
      </c>
      <c r="J186" s="3" t="str">
        <f>_xlfn.XLOOKUP(Table2[[#This Row],[product_id]],orders!A:A,products!C:C)</f>
        <v>Home Appliances</v>
      </c>
      <c r="K186" s="3" t="s">
        <v>233</v>
      </c>
      <c r="L186" s="3" t="str">
        <f>TEXT(Table2[[#This Row],[order_date]],"YYYY")</f>
        <v>2022</v>
      </c>
    </row>
    <row r="187" spans="1:12" x14ac:dyDescent="0.3">
      <c r="A187" s="3">
        <v>186</v>
      </c>
      <c r="B187" s="3">
        <v>15</v>
      </c>
      <c r="C187" s="3">
        <v>8</v>
      </c>
      <c r="D187" s="3">
        <v>2</v>
      </c>
      <c r="E187" s="7">
        <v>45164</v>
      </c>
      <c r="F187" s="3">
        <v>0</v>
      </c>
      <c r="G187" s="3">
        <f>VLOOKUP(C187, products!A:D, 4, FALSE)</f>
        <v>4397.7700000000004</v>
      </c>
      <c r="H187" s="3">
        <f t="shared" si="2"/>
        <v>8795.5400000000009</v>
      </c>
      <c r="I187" s="3" t="str">
        <f>VLOOKUP(B187, customers!A:E, 4, FALSE)</f>
        <v>North</v>
      </c>
      <c r="J187" s="3" t="str">
        <f>_xlfn.XLOOKUP(Table2[[#This Row],[product_id]],orders!A:A,products!C:C)</f>
        <v>Home Appliances</v>
      </c>
      <c r="K187" s="3" t="s">
        <v>225</v>
      </c>
      <c r="L187" s="3" t="str">
        <f>TEXT(Table2[[#This Row],[order_date]],"YYYY")</f>
        <v>2023</v>
      </c>
    </row>
    <row r="188" spans="1:12" x14ac:dyDescent="0.3">
      <c r="A188" s="3">
        <v>187</v>
      </c>
      <c r="B188" s="3">
        <v>30</v>
      </c>
      <c r="C188" s="3">
        <v>2</v>
      </c>
      <c r="D188" s="3">
        <v>4</v>
      </c>
      <c r="E188" s="7">
        <v>45052</v>
      </c>
      <c r="F188" s="3">
        <v>0</v>
      </c>
      <c r="G188" s="3">
        <f>VLOOKUP(C188, products!A:D, 4, FALSE)</f>
        <v>4224.8500000000004</v>
      </c>
      <c r="H188" s="3">
        <f t="shared" si="2"/>
        <v>16899.400000000001</v>
      </c>
      <c r="I188" s="3" t="str">
        <f>VLOOKUP(B188, customers!A:E, 4, FALSE)</f>
        <v>South</v>
      </c>
      <c r="J188" s="3" t="str">
        <f>_xlfn.XLOOKUP(Table2[[#This Row],[product_id]],orders!A:A,products!C:C)</f>
        <v>Home Appliances</v>
      </c>
      <c r="K188" s="3" t="s">
        <v>229</v>
      </c>
      <c r="L188" s="3" t="str">
        <f>TEXT(Table2[[#This Row],[order_date]],"YYYY")</f>
        <v>2023</v>
      </c>
    </row>
    <row r="189" spans="1:12" x14ac:dyDescent="0.3">
      <c r="A189" s="3">
        <v>188</v>
      </c>
      <c r="B189" s="3">
        <v>28</v>
      </c>
      <c r="C189" s="3">
        <v>7</v>
      </c>
      <c r="D189" s="3">
        <v>2</v>
      </c>
      <c r="E189" s="7">
        <v>44926</v>
      </c>
      <c r="F189" s="3">
        <v>0</v>
      </c>
      <c r="G189" s="3">
        <f>VLOOKUP(C189, products!A:D, 4, FALSE)</f>
        <v>817.9</v>
      </c>
      <c r="H189" s="3">
        <f t="shared" si="2"/>
        <v>1635.8</v>
      </c>
      <c r="I189" s="3" t="str">
        <f>VLOOKUP(B189, customers!A:E, 4, FALSE)</f>
        <v>West</v>
      </c>
      <c r="J189" s="3" t="str">
        <f>_xlfn.XLOOKUP(Table2[[#This Row],[product_id]],orders!A:A,products!C:C)</f>
        <v>Electronics</v>
      </c>
      <c r="K189" s="3" t="s">
        <v>233</v>
      </c>
      <c r="L189" s="3" t="str">
        <f>TEXT(Table2[[#This Row],[order_date]],"YYYY")</f>
        <v>2022</v>
      </c>
    </row>
    <row r="190" spans="1:12" x14ac:dyDescent="0.3">
      <c r="A190" s="3">
        <v>189</v>
      </c>
      <c r="B190" s="3">
        <v>7</v>
      </c>
      <c r="C190" s="3">
        <v>14</v>
      </c>
      <c r="D190" s="3">
        <v>3</v>
      </c>
      <c r="E190" s="7">
        <v>44901</v>
      </c>
      <c r="F190" s="3">
        <v>0</v>
      </c>
      <c r="G190" s="3">
        <f>VLOOKUP(C190, products!A:D, 4, FALSE)</f>
        <v>2724.01</v>
      </c>
      <c r="H190" s="3">
        <f t="shared" si="2"/>
        <v>8172.0300000000007</v>
      </c>
      <c r="I190" s="3" t="str">
        <f>VLOOKUP(B190, customers!A:E, 4, FALSE)</f>
        <v>West</v>
      </c>
      <c r="J190" s="3" t="str">
        <f>_xlfn.XLOOKUP(Table2[[#This Row],[product_id]],orders!A:A,products!C:C)</f>
        <v>Home Appliances</v>
      </c>
      <c r="K190" s="3" t="s">
        <v>233</v>
      </c>
      <c r="L190" s="3" t="str">
        <f>TEXT(Table2[[#This Row],[order_date]],"YYYY")</f>
        <v>2022</v>
      </c>
    </row>
    <row r="191" spans="1:12" x14ac:dyDescent="0.3">
      <c r="A191" s="3">
        <v>190</v>
      </c>
      <c r="B191" s="3">
        <v>13</v>
      </c>
      <c r="C191" s="3">
        <v>9</v>
      </c>
      <c r="D191" s="3">
        <v>5</v>
      </c>
      <c r="E191" s="7">
        <v>44966</v>
      </c>
      <c r="F191" s="3">
        <v>0</v>
      </c>
      <c r="G191" s="3">
        <f>VLOOKUP(C191, products!A:D, 4, FALSE)</f>
        <v>281.23</v>
      </c>
      <c r="H191" s="3">
        <f t="shared" si="2"/>
        <v>1406.15</v>
      </c>
      <c r="I191" s="3" t="str">
        <f>VLOOKUP(B191, customers!A:E, 4, FALSE)</f>
        <v>South</v>
      </c>
      <c r="J191" s="3" t="str">
        <f>_xlfn.XLOOKUP(Table2[[#This Row],[product_id]],orders!A:A,products!C:C)</f>
        <v>Electronics</v>
      </c>
      <c r="K191" s="3" t="s">
        <v>230</v>
      </c>
      <c r="L191" s="3" t="str">
        <f>TEXT(Table2[[#This Row],[order_date]],"YYYY")</f>
        <v>2023</v>
      </c>
    </row>
    <row r="192" spans="1:12" x14ac:dyDescent="0.3">
      <c r="A192" s="3">
        <v>191</v>
      </c>
      <c r="B192" s="3">
        <v>24</v>
      </c>
      <c r="C192" s="3">
        <v>25</v>
      </c>
      <c r="D192" s="3">
        <v>1</v>
      </c>
      <c r="E192" s="7">
        <v>44806</v>
      </c>
      <c r="F192" s="3">
        <v>0</v>
      </c>
      <c r="G192" s="3">
        <f>VLOOKUP(C192, products!A:D, 4, FALSE)</f>
        <v>1725.17</v>
      </c>
      <c r="H192" s="3">
        <f t="shared" si="2"/>
        <v>1725.17</v>
      </c>
      <c r="I192" s="3" t="str">
        <f>VLOOKUP(B192, customers!A:E, 4, FALSE)</f>
        <v>South</v>
      </c>
      <c r="J192" s="3" t="str">
        <f>_xlfn.XLOOKUP(Table2[[#This Row],[product_id]],orders!A:A,products!C:C)</f>
        <v>Home Appliances</v>
      </c>
      <c r="K192" s="3" t="s">
        <v>227</v>
      </c>
      <c r="L192" s="3" t="str">
        <f>TEXT(Table2[[#This Row],[order_date]],"YYYY")</f>
        <v>2022</v>
      </c>
    </row>
    <row r="193" spans="1:12" x14ac:dyDescent="0.3">
      <c r="A193" s="3">
        <v>192</v>
      </c>
      <c r="B193" s="3">
        <v>8</v>
      </c>
      <c r="C193" s="3">
        <v>10</v>
      </c>
      <c r="D193" s="3">
        <v>3</v>
      </c>
      <c r="E193" s="7">
        <v>45036</v>
      </c>
      <c r="F193" s="3">
        <v>0</v>
      </c>
      <c r="G193" s="3">
        <f>VLOOKUP(C193, products!A:D, 4, FALSE)</f>
        <v>4647.2</v>
      </c>
      <c r="H193" s="3">
        <f t="shared" si="2"/>
        <v>13941.599999999999</v>
      </c>
      <c r="I193" s="3" t="str">
        <f>VLOOKUP(B193, customers!A:E, 4, FALSE)</f>
        <v>East</v>
      </c>
      <c r="J193" s="3" t="str">
        <f>_xlfn.XLOOKUP(Table2[[#This Row],[product_id]],orders!A:A,products!C:C)</f>
        <v>Accessories</v>
      </c>
      <c r="K193" s="3" t="s">
        <v>224</v>
      </c>
      <c r="L193" s="3" t="str">
        <f>TEXT(Table2[[#This Row],[order_date]],"YYYY")</f>
        <v>2023</v>
      </c>
    </row>
    <row r="194" spans="1:12" x14ac:dyDescent="0.3">
      <c r="A194" s="3">
        <v>193</v>
      </c>
      <c r="B194" s="3">
        <v>23</v>
      </c>
      <c r="C194" s="3">
        <v>3</v>
      </c>
      <c r="D194" s="3">
        <v>2</v>
      </c>
      <c r="E194" s="7">
        <v>44743</v>
      </c>
      <c r="F194" s="3">
        <v>0</v>
      </c>
      <c r="G194" s="3">
        <f>VLOOKUP(C194, products!A:D, 4, FALSE)</f>
        <v>3935.54</v>
      </c>
      <c r="H194" s="3">
        <f t="shared" si="2"/>
        <v>7871.08</v>
      </c>
      <c r="I194" s="3" t="str">
        <f>VLOOKUP(B194, customers!A:E, 4, FALSE)</f>
        <v>West</v>
      </c>
      <c r="J194" s="3" t="str">
        <f>_xlfn.XLOOKUP(Table2[[#This Row],[product_id]],orders!A:A,products!C:C)</f>
        <v>Accessories</v>
      </c>
      <c r="K194" s="3" t="s">
        <v>232</v>
      </c>
      <c r="L194" s="3" t="str">
        <f>TEXT(Table2[[#This Row],[order_date]],"YYYY")</f>
        <v>2022</v>
      </c>
    </row>
    <row r="195" spans="1:12" x14ac:dyDescent="0.3">
      <c r="A195" s="3">
        <v>194</v>
      </c>
      <c r="B195" s="3">
        <v>4</v>
      </c>
      <c r="C195" s="3">
        <v>3</v>
      </c>
      <c r="D195" s="3">
        <v>2</v>
      </c>
      <c r="E195" s="7">
        <v>45084</v>
      </c>
      <c r="F195" s="3">
        <v>0</v>
      </c>
      <c r="G195" s="3">
        <f>VLOOKUP(C195, products!A:D, 4, FALSE)</f>
        <v>3935.54</v>
      </c>
      <c r="H195" s="3">
        <f t="shared" ref="H195:H201" si="3">G195*D195</f>
        <v>7871.08</v>
      </c>
      <c r="I195" s="3" t="str">
        <f>VLOOKUP(B195, customers!A:E, 4, FALSE)</f>
        <v>South</v>
      </c>
      <c r="J195" s="3" t="str">
        <f>_xlfn.XLOOKUP(Table2[[#This Row],[product_id]],orders!A:A,products!C:C)</f>
        <v>Accessories</v>
      </c>
      <c r="K195" s="3" t="s">
        <v>226</v>
      </c>
      <c r="L195" s="3" t="str">
        <f>TEXT(Table2[[#This Row],[order_date]],"YYYY")</f>
        <v>2023</v>
      </c>
    </row>
    <row r="196" spans="1:12" x14ac:dyDescent="0.3">
      <c r="A196" s="3">
        <v>195</v>
      </c>
      <c r="B196" s="3">
        <v>40</v>
      </c>
      <c r="C196" s="3">
        <v>25</v>
      </c>
      <c r="D196" s="3">
        <v>5</v>
      </c>
      <c r="E196" s="7">
        <v>45136</v>
      </c>
      <c r="F196" s="3">
        <v>0</v>
      </c>
      <c r="G196" s="3">
        <f>VLOOKUP(C196, products!A:D, 4, FALSE)</f>
        <v>1725.17</v>
      </c>
      <c r="H196" s="3">
        <f t="shared" si="3"/>
        <v>8625.85</v>
      </c>
      <c r="I196" s="3" t="str">
        <f>VLOOKUP(B196, customers!A:E, 4, FALSE)</f>
        <v>West</v>
      </c>
      <c r="J196" s="3" t="str">
        <f>_xlfn.XLOOKUP(Table2[[#This Row],[product_id]],orders!A:A,products!C:C)</f>
        <v>Home Appliances</v>
      </c>
      <c r="K196" s="3" t="s">
        <v>232</v>
      </c>
      <c r="L196" s="3" t="str">
        <f>TEXT(Table2[[#This Row],[order_date]],"YYYY")</f>
        <v>2023</v>
      </c>
    </row>
    <row r="197" spans="1:12" x14ac:dyDescent="0.3">
      <c r="A197" s="3">
        <v>196</v>
      </c>
      <c r="B197" s="3">
        <v>50</v>
      </c>
      <c r="C197" s="3">
        <v>23</v>
      </c>
      <c r="D197" s="3">
        <v>5</v>
      </c>
      <c r="E197" s="7">
        <v>45065</v>
      </c>
      <c r="F197" s="3">
        <v>0</v>
      </c>
      <c r="G197" s="3">
        <f>VLOOKUP(C197, products!A:D, 4, FALSE)</f>
        <v>3227.3</v>
      </c>
      <c r="H197" s="3">
        <f t="shared" si="3"/>
        <v>16136.5</v>
      </c>
      <c r="I197" s="3" t="str">
        <f>VLOOKUP(B197, customers!A:E, 4, FALSE)</f>
        <v>South</v>
      </c>
      <c r="J197" s="3" t="str">
        <f>_xlfn.XLOOKUP(Table2[[#This Row],[product_id]],orders!A:A,products!C:C)</f>
        <v>Home Appliances</v>
      </c>
      <c r="K197" s="3" t="s">
        <v>229</v>
      </c>
      <c r="L197" s="3" t="str">
        <f>TEXT(Table2[[#This Row],[order_date]],"YYYY")</f>
        <v>2023</v>
      </c>
    </row>
    <row r="198" spans="1:12" x14ac:dyDescent="0.3">
      <c r="A198" s="3">
        <v>197</v>
      </c>
      <c r="B198" s="3">
        <v>40</v>
      </c>
      <c r="C198" s="3">
        <v>13</v>
      </c>
      <c r="D198" s="3">
        <v>5</v>
      </c>
      <c r="E198" s="7">
        <v>45123</v>
      </c>
      <c r="F198" s="3">
        <v>0</v>
      </c>
      <c r="G198" s="3">
        <f>VLOOKUP(C198, products!A:D, 4, FALSE)</f>
        <v>956.94</v>
      </c>
      <c r="H198" s="3">
        <f t="shared" si="3"/>
        <v>4784.7000000000007</v>
      </c>
      <c r="I198" s="3" t="str">
        <f>VLOOKUP(B198, customers!A:E, 4, FALSE)</f>
        <v>West</v>
      </c>
      <c r="J198" s="3" t="str">
        <f>_xlfn.XLOOKUP(Table2[[#This Row],[product_id]],orders!A:A,products!C:C)</f>
        <v>Home Appliances</v>
      </c>
      <c r="K198" s="3" t="s">
        <v>232</v>
      </c>
      <c r="L198" s="3" t="str">
        <f>TEXT(Table2[[#This Row],[order_date]],"YYYY")</f>
        <v>2023</v>
      </c>
    </row>
    <row r="199" spans="1:12" x14ac:dyDescent="0.3">
      <c r="A199" s="3">
        <v>198</v>
      </c>
      <c r="B199" s="3">
        <v>5</v>
      </c>
      <c r="C199" s="3">
        <v>7</v>
      </c>
      <c r="D199" s="3">
        <v>1</v>
      </c>
      <c r="E199" s="7">
        <v>44595</v>
      </c>
      <c r="F199" s="3">
        <v>0</v>
      </c>
      <c r="G199" s="3">
        <f>VLOOKUP(C199, products!A:D, 4, FALSE)</f>
        <v>817.9</v>
      </c>
      <c r="H199" s="3">
        <f t="shared" si="3"/>
        <v>817.9</v>
      </c>
      <c r="I199" s="3" t="str">
        <f>VLOOKUP(B199, customers!A:E, 4, FALSE)</f>
        <v>North</v>
      </c>
      <c r="J199" s="3" t="str">
        <f>_xlfn.XLOOKUP(Table2[[#This Row],[product_id]],orders!A:A,products!C:C)</f>
        <v>Electronics</v>
      </c>
      <c r="K199" s="3" t="s">
        <v>230</v>
      </c>
      <c r="L199" s="3" t="str">
        <f>TEXT(Table2[[#This Row],[order_date]],"YYYY")</f>
        <v>2022</v>
      </c>
    </row>
    <row r="200" spans="1:12" x14ac:dyDescent="0.3">
      <c r="A200" s="3">
        <v>199</v>
      </c>
      <c r="B200" s="3">
        <v>11</v>
      </c>
      <c r="C200" s="3">
        <v>22</v>
      </c>
      <c r="D200" s="3">
        <v>1</v>
      </c>
      <c r="E200" s="7">
        <v>44642</v>
      </c>
      <c r="F200" s="3">
        <v>0</v>
      </c>
      <c r="G200" s="3">
        <f>VLOOKUP(C200, products!A:D, 4, FALSE)</f>
        <v>860.5</v>
      </c>
      <c r="H200" s="3">
        <f t="shared" si="3"/>
        <v>860.5</v>
      </c>
      <c r="I200" s="3" t="str">
        <f>VLOOKUP(B200, customers!A:E, 4, FALSE)</f>
        <v>West</v>
      </c>
      <c r="J200" s="3" t="str">
        <f>_xlfn.XLOOKUP(Table2[[#This Row],[product_id]],orders!A:A,products!C:C)</f>
        <v>Electronics</v>
      </c>
      <c r="K200" s="3" t="s">
        <v>228</v>
      </c>
      <c r="L200" s="3" t="str">
        <f>TEXT(Table2[[#This Row],[order_date]],"YYYY")</f>
        <v>2022</v>
      </c>
    </row>
    <row r="201" spans="1:12" x14ac:dyDescent="0.3">
      <c r="A201" s="3">
        <v>200</v>
      </c>
      <c r="B201" s="3">
        <v>6</v>
      </c>
      <c r="C201" s="3">
        <v>6</v>
      </c>
      <c r="D201" s="3">
        <v>1</v>
      </c>
      <c r="E201" s="7">
        <v>44597</v>
      </c>
      <c r="F201" s="3">
        <v>0</v>
      </c>
      <c r="G201" s="3">
        <f>VLOOKUP(C201, products!A:D, 4, FALSE)</f>
        <v>1477.26</v>
      </c>
      <c r="H201" s="3">
        <f t="shared" si="3"/>
        <v>1477.26</v>
      </c>
      <c r="I201" s="3" t="str">
        <f>VLOOKUP(B201, customers!A:E, 4, FALSE)</f>
        <v>North</v>
      </c>
      <c r="J201" s="3" t="str">
        <f>_xlfn.XLOOKUP(Table2[[#This Row],[product_id]],orders!A:A,products!C:C)</f>
        <v>Electronics</v>
      </c>
      <c r="K201" s="3" t="s">
        <v>230</v>
      </c>
      <c r="L201" s="3" t="str">
        <f>TEXT(Table2[[#This Row],[order_date]],"YYYY")</f>
        <v>2022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ECA91-5C0C-4B48-80D2-AF72A3236764}">
  <dimension ref="C2:CM214"/>
  <sheetViews>
    <sheetView topLeftCell="C1" zoomScale="58" zoomScaleNormal="41" workbookViewId="0">
      <selection activeCell="D184" sqref="D184"/>
    </sheetView>
  </sheetViews>
  <sheetFormatPr defaultRowHeight="14.4" x14ac:dyDescent="0.3"/>
  <cols>
    <col min="1" max="1" width="8.88671875" customWidth="1"/>
    <col min="3" max="3" width="19.109375" bestFit="1" customWidth="1"/>
    <col min="4" max="5" width="35.77734375" bestFit="1" customWidth="1"/>
    <col min="6" max="9" width="13.88671875" bestFit="1" customWidth="1"/>
    <col min="10" max="10" width="13.5546875" bestFit="1" customWidth="1"/>
    <col min="11" max="15" width="13.88671875" bestFit="1" customWidth="1"/>
    <col min="16" max="17" width="14.33203125" bestFit="1" customWidth="1"/>
    <col min="18" max="20" width="13.88671875" bestFit="1" customWidth="1"/>
    <col min="21" max="21" width="14.33203125" bestFit="1" customWidth="1"/>
    <col min="22" max="22" width="13.88671875" bestFit="1" customWidth="1"/>
    <col min="23" max="23" width="13.5546875" bestFit="1" customWidth="1"/>
    <col min="24" max="24" width="14.33203125" bestFit="1" customWidth="1"/>
    <col min="25" max="25" width="13.88671875" bestFit="1" customWidth="1"/>
    <col min="26" max="26" width="14.33203125" bestFit="1" customWidth="1"/>
    <col min="27" max="27" width="13.88671875" bestFit="1" customWidth="1"/>
    <col min="28" max="28" width="13.5546875" bestFit="1" customWidth="1"/>
    <col min="29" max="30" width="14.33203125" bestFit="1" customWidth="1"/>
    <col min="31" max="34" width="13.88671875" bestFit="1" customWidth="1"/>
    <col min="35" max="35" width="13.5546875" bestFit="1" customWidth="1"/>
    <col min="36" max="36" width="13.88671875" bestFit="1" customWidth="1"/>
    <col min="37" max="38" width="14.33203125" bestFit="1" customWidth="1"/>
    <col min="39" max="39" width="13.109375" bestFit="1" customWidth="1"/>
    <col min="40" max="40" width="13.5546875" bestFit="1" customWidth="1"/>
    <col min="41" max="42" width="13.88671875" bestFit="1" customWidth="1"/>
    <col min="43" max="43" width="14.33203125" bestFit="1" customWidth="1"/>
    <col min="44" max="44" width="13.88671875" bestFit="1" customWidth="1"/>
    <col min="45" max="45" width="14.33203125" bestFit="1" customWidth="1"/>
    <col min="46" max="46" width="13.88671875" bestFit="1" customWidth="1"/>
    <col min="47" max="48" width="14.33203125" bestFit="1" customWidth="1"/>
    <col min="49" max="49" width="13.88671875" bestFit="1" customWidth="1"/>
    <col min="50" max="50" width="13.5546875" bestFit="1" customWidth="1"/>
    <col min="51" max="51" width="14.33203125" bestFit="1" customWidth="1"/>
    <col min="52" max="52" width="13.5546875" bestFit="1" customWidth="1"/>
    <col min="53" max="53" width="13.88671875" bestFit="1" customWidth="1"/>
    <col min="54" max="55" width="13.5546875" bestFit="1" customWidth="1"/>
    <col min="56" max="56" width="14.33203125" bestFit="1" customWidth="1"/>
    <col min="57" max="57" width="13.5546875" bestFit="1" customWidth="1"/>
    <col min="58" max="58" width="14.33203125" bestFit="1" customWidth="1"/>
    <col min="59" max="61" width="13.88671875" bestFit="1" customWidth="1"/>
    <col min="62" max="62" width="14.33203125" bestFit="1" customWidth="1"/>
    <col min="63" max="66" width="13.88671875" bestFit="1" customWidth="1"/>
    <col min="67" max="67" width="14.33203125" bestFit="1" customWidth="1"/>
    <col min="68" max="68" width="13.5546875" bestFit="1" customWidth="1"/>
    <col min="69" max="69" width="14.33203125" bestFit="1" customWidth="1"/>
    <col min="70" max="70" width="13.109375" bestFit="1" customWidth="1"/>
    <col min="71" max="72" width="14.33203125" bestFit="1" customWidth="1"/>
    <col min="73" max="74" width="13.88671875" bestFit="1" customWidth="1"/>
    <col min="75" max="76" width="14.33203125" bestFit="1" customWidth="1"/>
    <col min="77" max="77" width="13.5546875" bestFit="1" customWidth="1"/>
    <col min="78" max="78" width="14.33203125" bestFit="1" customWidth="1"/>
    <col min="79" max="80" width="13.88671875" bestFit="1" customWidth="1"/>
    <col min="81" max="81" width="13.5546875" bestFit="1" customWidth="1"/>
    <col min="82" max="83" width="13.88671875" bestFit="1" customWidth="1"/>
    <col min="84" max="85" width="13.5546875" bestFit="1" customWidth="1"/>
    <col min="86" max="86" width="13.88671875" bestFit="1" customWidth="1"/>
    <col min="87" max="90" width="14.33203125" bestFit="1" customWidth="1"/>
    <col min="91" max="91" width="15.77734375" bestFit="1" customWidth="1"/>
    <col min="92" max="92" width="14.5546875" bestFit="1" customWidth="1"/>
    <col min="93" max="95" width="14.88671875" bestFit="1" customWidth="1"/>
    <col min="96" max="97" width="14.5546875" bestFit="1" customWidth="1"/>
    <col min="98" max="98" width="13.77734375" bestFit="1" customWidth="1"/>
    <col min="99" max="99" width="14.109375" bestFit="1" customWidth="1"/>
    <col min="100" max="100" width="14.88671875" bestFit="1" customWidth="1"/>
    <col min="101" max="101" width="14.109375" bestFit="1" customWidth="1"/>
    <col min="102" max="102" width="13.33203125" bestFit="1" customWidth="1"/>
    <col min="103" max="103" width="14.109375" bestFit="1" customWidth="1"/>
    <col min="104" max="104" width="14.88671875" bestFit="1" customWidth="1"/>
    <col min="105" max="105" width="14.5546875" bestFit="1" customWidth="1"/>
    <col min="106" max="107" width="14.109375" bestFit="1" customWidth="1"/>
    <col min="108" max="109" width="14.5546875" bestFit="1" customWidth="1"/>
    <col min="110" max="110" width="14.88671875" bestFit="1" customWidth="1"/>
    <col min="111" max="111" width="14.109375" bestFit="1" customWidth="1"/>
    <col min="112" max="112" width="14.88671875" bestFit="1" customWidth="1"/>
    <col min="113" max="116" width="14.5546875" bestFit="1" customWidth="1"/>
    <col min="117" max="117" width="14.88671875" bestFit="1" customWidth="1"/>
    <col min="118" max="118" width="14.5546875" bestFit="1" customWidth="1"/>
    <col min="119" max="119" width="14.88671875" bestFit="1" customWidth="1"/>
    <col min="120" max="120" width="14.109375" bestFit="1" customWidth="1"/>
    <col min="121" max="123" width="14.5546875" bestFit="1" customWidth="1"/>
    <col min="124" max="124" width="14.88671875" bestFit="1" customWidth="1"/>
    <col min="125" max="125" width="14.109375" bestFit="1" customWidth="1"/>
    <col min="126" max="126" width="14.88671875" bestFit="1" customWidth="1"/>
    <col min="127" max="127" width="14.109375" bestFit="1" customWidth="1"/>
    <col min="128" max="129" width="14.88671875" bestFit="1" customWidth="1"/>
    <col min="130" max="130" width="13.77734375" bestFit="1" customWidth="1"/>
    <col min="131" max="131" width="14.109375" bestFit="1" customWidth="1"/>
    <col min="132" max="136" width="14.88671875" bestFit="1" customWidth="1"/>
    <col min="137" max="137" width="14.5546875" bestFit="1" customWidth="1"/>
    <col min="138" max="138" width="14.88671875" bestFit="1" customWidth="1"/>
    <col min="139" max="141" width="14.5546875" bestFit="1" customWidth="1"/>
    <col min="142" max="142" width="14.88671875" bestFit="1" customWidth="1"/>
    <col min="143" max="143" width="14.5546875" bestFit="1" customWidth="1"/>
    <col min="144" max="145" width="14.88671875" bestFit="1" customWidth="1"/>
    <col min="146" max="146" width="14.109375" bestFit="1" customWidth="1"/>
    <col min="147" max="147" width="13.77734375" bestFit="1" customWidth="1"/>
    <col min="148" max="148" width="14.88671875" bestFit="1" customWidth="1"/>
    <col min="149" max="150" width="14.5546875" bestFit="1" customWidth="1"/>
    <col min="151" max="151" width="13.77734375" bestFit="1" customWidth="1"/>
    <col min="152" max="153" width="14.88671875" bestFit="1" customWidth="1"/>
    <col min="154" max="155" width="14.5546875" bestFit="1" customWidth="1"/>
    <col min="156" max="156" width="14.109375" bestFit="1" customWidth="1"/>
    <col min="157" max="161" width="14.5546875" bestFit="1" customWidth="1"/>
    <col min="162" max="162" width="14.109375" bestFit="1" customWidth="1"/>
    <col min="163" max="164" width="14.88671875" bestFit="1" customWidth="1"/>
    <col min="165" max="165" width="14.109375" bestFit="1" customWidth="1"/>
    <col min="166" max="166" width="14.5546875" bestFit="1" customWidth="1"/>
    <col min="167" max="168" width="14.88671875" bestFit="1" customWidth="1"/>
    <col min="169" max="170" width="14.5546875" bestFit="1" customWidth="1"/>
    <col min="171" max="173" width="14.88671875" bestFit="1" customWidth="1"/>
    <col min="174" max="174" width="14.33203125" bestFit="1" customWidth="1"/>
    <col min="175" max="175" width="16.6640625" bestFit="1" customWidth="1"/>
    <col min="176" max="176" width="13" bestFit="1" customWidth="1"/>
    <col min="177" max="177" width="16.6640625" bestFit="1" customWidth="1"/>
    <col min="178" max="178" width="13" bestFit="1" customWidth="1"/>
    <col min="179" max="179" width="16.6640625" bestFit="1" customWidth="1"/>
    <col min="180" max="180" width="13" bestFit="1" customWidth="1"/>
    <col min="181" max="181" width="16.6640625" bestFit="1" customWidth="1"/>
    <col min="182" max="182" width="13" bestFit="1" customWidth="1"/>
    <col min="183" max="183" width="16.6640625" bestFit="1" customWidth="1"/>
    <col min="184" max="184" width="13" bestFit="1" customWidth="1"/>
    <col min="185" max="185" width="16.6640625" bestFit="1" customWidth="1"/>
    <col min="186" max="186" width="13" bestFit="1" customWidth="1"/>
    <col min="187" max="187" width="16.6640625" bestFit="1" customWidth="1"/>
    <col min="188" max="188" width="13" bestFit="1" customWidth="1"/>
    <col min="189" max="189" width="16.6640625" bestFit="1" customWidth="1"/>
    <col min="190" max="190" width="13" bestFit="1" customWidth="1"/>
    <col min="191" max="191" width="16.6640625" bestFit="1" customWidth="1"/>
    <col min="192" max="192" width="13" bestFit="1" customWidth="1"/>
    <col min="193" max="193" width="16.6640625" bestFit="1" customWidth="1"/>
    <col min="194" max="194" width="13" bestFit="1" customWidth="1"/>
    <col min="195" max="195" width="16.6640625" bestFit="1" customWidth="1"/>
    <col min="196" max="196" width="13" bestFit="1" customWidth="1"/>
    <col min="197" max="197" width="16.6640625" bestFit="1" customWidth="1"/>
    <col min="198" max="198" width="13" bestFit="1" customWidth="1"/>
    <col min="199" max="199" width="16.6640625" bestFit="1" customWidth="1"/>
    <col min="200" max="200" width="13" bestFit="1" customWidth="1"/>
    <col min="201" max="201" width="16.6640625" bestFit="1" customWidth="1"/>
    <col min="202" max="202" width="13" bestFit="1" customWidth="1"/>
    <col min="203" max="203" width="16.6640625" bestFit="1" customWidth="1"/>
    <col min="204" max="204" width="13" bestFit="1" customWidth="1"/>
    <col min="205" max="205" width="16.6640625" bestFit="1" customWidth="1"/>
    <col min="206" max="206" width="13" bestFit="1" customWidth="1"/>
    <col min="207" max="207" width="16.6640625" bestFit="1" customWidth="1"/>
    <col min="208" max="208" width="13" bestFit="1" customWidth="1"/>
    <col min="209" max="209" width="16.6640625" bestFit="1" customWidth="1"/>
    <col min="210" max="210" width="13" bestFit="1" customWidth="1"/>
    <col min="211" max="211" width="16.6640625" bestFit="1" customWidth="1"/>
    <col min="212" max="212" width="13" bestFit="1" customWidth="1"/>
    <col min="213" max="213" width="16.6640625" bestFit="1" customWidth="1"/>
    <col min="214" max="214" width="13" bestFit="1" customWidth="1"/>
    <col min="215" max="215" width="16.6640625" bestFit="1" customWidth="1"/>
    <col min="216" max="216" width="13" bestFit="1" customWidth="1"/>
    <col min="217" max="217" width="16.6640625" bestFit="1" customWidth="1"/>
    <col min="218" max="218" width="13" bestFit="1" customWidth="1"/>
    <col min="219" max="219" width="16.6640625" bestFit="1" customWidth="1"/>
    <col min="220" max="220" width="13" bestFit="1" customWidth="1"/>
    <col min="221" max="221" width="16.6640625" bestFit="1" customWidth="1"/>
    <col min="222" max="222" width="13" bestFit="1" customWidth="1"/>
    <col min="223" max="223" width="16.6640625" bestFit="1" customWidth="1"/>
    <col min="224" max="224" width="13" bestFit="1" customWidth="1"/>
    <col min="225" max="225" width="16.6640625" bestFit="1" customWidth="1"/>
    <col min="226" max="226" width="13" bestFit="1" customWidth="1"/>
    <col min="227" max="227" width="16.6640625" bestFit="1" customWidth="1"/>
    <col min="228" max="228" width="13" bestFit="1" customWidth="1"/>
    <col min="229" max="229" width="16.6640625" bestFit="1" customWidth="1"/>
    <col min="230" max="230" width="13" bestFit="1" customWidth="1"/>
    <col min="231" max="231" width="16.6640625" bestFit="1" customWidth="1"/>
    <col min="232" max="232" width="13" bestFit="1" customWidth="1"/>
    <col min="233" max="233" width="16.6640625" bestFit="1" customWidth="1"/>
    <col min="234" max="234" width="13" bestFit="1" customWidth="1"/>
    <col min="235" max="235" width="16.6640625" bestFit="1" customWidth="1"/>
    <col min="236" max="236" width="13" bestFit="1" customWidth="1"/>
    <col min="237" max="237" width="16.6640625" bestFit="1" customWidth="1"/>
    <col min="238" max="238" width="13" bestFit="1" customWidth="1"/>
    <col min="239" max="239" width="16.6640625" bestFit="1" customWidth="1"/>
    <col min="240" max="240" width="13" bestFit="1" customWidth="1"/>
    <col min="241" max="241" width="16.6640625" bestFit="1" customWidth="1"/>
    <col min="242" max="242" width="13" bestFit="1" customWidth="1"/>
    <col min="243" max="243" width="16.6640625" bestFit="1" customWidth="1"/>
    <col min="244" max="244" width="13" bestFit="1" customWidth="1"/>
    <col min="245" max="245" width="16.6640625" bestFit="1" customWidth="1"/>
    <col min="246" max="246" width="13" bestFit="1" customWidth="1"/>
    <col min="247" max="247" width="16.6640625" bestFit="1" customWidth="1"/>
    <col min="248" max="248" width="13" bestFit="1" customWidth="1"/>
    <col min="249" max="249" width="16.6640625" bestFit="1" customWidth="1"/>
    <col min="250" max="250" width="13" bestFit="1" customWidth="1"/>
    <col min="251" max="251" width="16.6640625" bestFit="1" customWidth="1"/>
    <col min="252" max="252" width="13" bestFit="1" customWidth="1"/>
    <col min="253" max="253" width="16.6640625" bestFit="1" customWidth="1"/>
    <col min="254" max="254" width="13" bestFit="1" customWidth="1"/>
    <col min="255" max="255" width="16.6640625" bestFit="1" customWidth="1"/>
    <col min="256" max="256" width="13" bestFit="1" customWidth="1"/>
    <col min="257" max="257" width="16.6640625" bestFit="1" customWidth="1"/>
    <col min="258" max="258" width="13" bestFit="1" customWidth="1"/>
    <col min="259" max="259" width="16.6640625" bestFit="1" customWidth="1"/>
    <col min="260" max="260" width="13" bestFit="1" customWidth="1"/>
    <col min="261" max="261" width="16.6640625" bestFit="1" customWidth="1"/>
    <col min="262" max="262" width="13" bestFit="1" customWidth="1"/>
    <col min="263" max="263" width="16.6640625" bestFit="1" customWidth="1"/>
    <col min="264" max="264" width="13" bestFit="1" customWidth="1"/>
    <col min="265" max="265" width="16.6640625" bestFit="1" customWidth="1"/>
    <col min="266" max="266" width="13" bestFit="1" customWidth="1"/>
    <col min="267" max="267" width="16.6640625" bestFit="1" customWidth="1"/>
    <col min="268" max="268" width="13" bestFit="1" customWidth="1"/>
    <col min="269" max="269" width="16.6640625" bestFit="1" customWidth="1"/>
    <col min="270" max="270" width="13" bestFit="1" customWidth="1"/>
    <col min="271" max="271" width="16.6640625" bestFit="1" customWidth="1"/>
    <col min="272" max="272" width="13" bestFit="1" customWidth="1"/>
    <col min="273" max="273" width="16.6640625" bestFit="1" customWidth="1"/>
    <col min="274" max="274" width="13" bestFit="1" customWidth="1"/>
    <col min="275" max="275" width="16.6640625" bestFit="1" customWidth="1"/>
    <col min="276" max="276" width="13" bestFit="1" customWidth="1"/>
    <col min="277" max="277" width="16.6640625" bestFit="1" customWidth="1"/>
    <col min="278" max="278" width="13" bestFit="1" customWidth="1"/>
    <col min="279" max="279" width="16.6640625" bestFit="1" customWidth="1"/>
    <col min="280" max="280" width="13" bestFit="1" customWidth="1"/>
    <col min="281" max="281" width="16.6640625" bestFit="1" customWidth="1"/>
    <col min="282" max="282" width="13" bestFit="1" customWidth="1"/>
    <col min="283" max="283" width="16.6640625" bestFit="1" customWidth="1"/>
    <col min="284" max="284" width="13" bestFit="1" customWidth="1"/>
    <col min="285" max="285" width="16.6640625" bestFit="1" customWidth="1"/>
    <col min="286" max="286" width="13" bestFit="1" customWidth="1"/>
    <col min="287" max="287" width="16.6640625" bestFit="1" customWidth="1"/>
    <col min="288" max="288" width="13" bestFit="1" customWidth="1"/>
    <col min="289" max="289" width="16.6640625" bestFit="1" customWidth="1"/>
    <col min="290" max="290" width="13" bestFit="1" customWidth="1"/>
    <col min="291" max="291" width="16.6640625" bestFit="1" customWidth="1"/>
    <col min="292" max="292" width="13" bestFit="1" customWidth="1"/>
    <col min="293" max="293" width="16.6640625" bestFit="1" customWidth="1"/>
    <col min="294" max="294" width="13" bestFit="1" customWidth="1"/>
    <col min="295" max="295" width="16.6640625" bestFit="1" customWidth="1"/>
    <col min="296" max="296" width="13" bestFit="1" customWidth="1"/>
    <col min="297" max="297" width="16.6640625" bestFit="1" customWidth="1"/>
    <col min="298" max="298" width="13" bestFit="1" customWidth="1"/>
    <col min="299" max="299" width="16.6640625" bestFit="1" customWidth="1"/>
    <col min="300" max="300" width="13" bestFit="1" customWidth="1"/>
    <col min="301" max="301" width="16.6640625" bestFit="1" customWidth="1"/>
    <col min="302" max="302" width="13" bestFit="1" customWidth="1"/>
    <col min="303" max="303" width="16.6640625" bestFit="1" customWidth="1"/>
    <col min="304" max="304" width="13" bestFit="1" customWidth="1"/>
    <col min="305" max="305" width="16.6640625" bestFit="1" customWidth="1"/>
    <col min="306" max="306" width="13" bestFit="1" customWidth="1"/>
    <col min="307" max="307" width="16.6640625" bestFit="1" customWidth="1"/>
    <col min="308" max="308" width="13" bestFit="1" customWidth="1"/>
    <col min="309" max="309" width="16.6640625" bestFit="1" customWidth="1"/>
    <col min="310" max="310" width="13" bestFit="1" customWidth="1"/>
    <col min="311" max="311" width="16.6640625" bestFit="1" customWidth="1"/>
    <col min="312" max="312" width="13" bestFit="1" customWidth="1"/>
    <col min="313" max="313" width="16.6640625" bestFit="1" customWidth="1"/>
    <col min="314" max="314" width="13" bestFit="1" customWidth="1"/>
    <col min="315" max="315" width="16.6640625" bestFit="1" customWidth="1"/>
    <col min="316" max="316" width="13" bestFit="1" customWidth="1"/>
    <col min="317" max="317" width="16.6640625" bestFit="1" customWidth="1"/>
    <col min="318" max="318" width="13" bestFit="1" customWidth="1"/>
    <col min="319" max="319" width="16.6640625" bestFit="1" customWidth="1"/>
    <col min="320" max="320" width="13" bestFit="1" customWidth="1"/>
    <col min="321" max="321" width="16.6640625" bestFit="1" customWidth="1"/>
    <col min="322" max="322" width="13" bestFit="1" customWidth="1"/>
    <col min="323" max="323" width="16.6640625" bestFit="1" customWidth="1"/>
    <col min="324" max="324" width="13" bestFit="1" customWidth="1"/>
    <col min="325" max="325" width="16.6640625" bestFit="1" customWidth="1"/>
    <col min="326" max="326" width="13" bestFit="1" customWidth="1"/>
    <col min="327" max="327" width="16.6640625" bestFit="1" customWidth="1"/>
    <col min="328" max="328" width="13" bestFit="1" customWidth="1"/>
    <col min="329" max="329" width="16.6640625" bestFit="1" customWidth="1"/>
    <col min="330" max="330" width="13" bestFit="1" customWidth="1"/>
    <col min="331" max="331" width="16.6640625" bestFit="1" customWidth="1"/>
    <col min="332" max="332" width="13" bestFit="1" customWidth="1"/>
    <col min="333" max="333" width="16.6640625" bestFit="1" customWidth="1"/>
    <col min="334" max="334" width="13" bestFit="1" customWidth="1"/>
    <col min="335" max="335" width="16.6640625" bestFit="1" customWidth="1"/>
    <col min="336" max="336" width="13" bestFit="1" customWidth="1"/>
    <col min="337" max="337" width="16.6640625" bestFit="1" customWidth="1"/>
    <col min="338" max="338" width="13" bestFit="1" customWidth="1"/>
    <col min="339" max="339" width="16.6640625" bestFit="1" customWidth="1"/>
    <col min="340" max="340" width="13" bestFit="1" customWidth="1"/>
    <col min="341" max="341" width="16.6640625" bestFit="1" customWidth="1"/>
    <col min="342" max="342" width="13" bestFit="1" customWidth="1"/>
    <col min="343" max="343" width="16.6640625" bestFit="1" customWidth="1"/>
    <col min="344" max="344" width="11.33203125" bestFit="1" customWidth="1"/>
  </cols>
  <sheetData>
    <row r="2" spans="3:10" x14ac:dyDescent="0.3">
      <c r="C2" s="15" t="s">
        <v>239</v>
      </c>
      <c r="E2" s="14" t="s">
        <v>240</v>
      </c>
      <c r="H2" s="13" t="s">
        <v>213</v>
      </c>
      <c r="J2" t="s">
        <v>236</v>
      </c>
    </row>
    <row r="3" spans="3:10" x14ac:dyDescent="0.3">
      <c r="C3" s="16">
        <v>1460804.5000000002</v>
      </c>
      <c r="E3" s="12">
        <v>50</v>
      </c>
      <c r="H3" s="13">
        <v>30</v>
      </c>
    </row>
    <row r="10" spans="3:10" x14ac:dyDescent="0.3">
      <c r="C10" s="5" t="s">
        <v>219</v>
      </c>
      <c r="D10" s="5" t="s">
        <v>216</v>
      </c>
    </row>
    <row r="11" spans="3:10" x14ac:dyDescent="0.3">
      <c r="C11" s="5" t="s">
        <v>218</v>
      </c>
      <c r="D11" t="s">
        <v>192</v>
      </c>
      <c r="E11" t="s">
        <v>194</v>
      </c>
      <c r="F11" t="s">
        <v>193</v>
      </c>
      <c r="G11" t="s">
        <v>215</v>
      </c>
    </row>
    <row r="12" spans="3:10" x14ac:dyDescent="0.3">
      <c r="C12" s="6" t="s">
        <v>108</v>
      </c>
      <c r="D12" s="17">
        <v>65250.84</v>
      </c>
      <c r="E12" s="17">
        <v>30758.78</v>
      </c>
      <c r="F12" s="17">
        <v>46920.3</v>
      </c>
      <c r="G12" s="17">
        <v>142929.91999999998</v>
      </c>
    </row>
    <row r="13" spans="3:10" x14ac:dyDescent="0.3">
      <c r="C13" s="6" t="s">
        <v>107</v>
      </c>
      <c r="D13" s="17">
        <v>9294.4</v>
      </c>
      <c r="E13" s="17">
        <v>30876.62</v>
      </c>
      <c r="F13" s="17">
        <v>51430.44</v>
      </c>
      <c r="G13" s="17">
        <v>91601.459999999992</v>
      </c>
    </row>
    <row r="14" spans="3:10" x14ac:dyDescent="0.3">
      <c r="C14" s="6" t="s">
        <v>105</v>
      </c>
      <c r="D14" s="17">
        <v>34945.57</v>
      </c>
      <c r="E14" s="17">
        <v>31482.479999999996</v>
      </c>
      <c r="F14" s="17">
        <v>156427.91</v>
      </c>
      <c r="G14" s="17">
        <v>222855.96</v>
      </c>
    </row>
    <row r="15" spans="3:10" x14ac:dyDescent="0.3">
      <c r="C15" s="6" t="s">
        <v>106</v>
      </c>
      <c r="D15" s="17">
        <v>60304.929999999993</v>
      </c>
      <c r="E15" s="17">
        <v>82151.33</v>
      </c>
      <c r="F15" s="17">
        <v>85147.630000000019</v>
      </c>
      <c r="G15" s="17">
        <v>227603.89</v>
      </c>
    </row>
    <row r="16" spans="3:10" x14ac:dyDescent="0.3">
      <c r="C16" s="6" t="s">
        <v>215</v>
      </c>
      <c r="D16" s="17">
        <v>169795.74</v>
      </c>
      <c r="E16" s="17">
        <v>175269.21</v>
      </c>
      <c r="F16" s="17">
        <v>339926.28</v>
      </c>
      <c r="G16" s="17">
        <v>684991.23</v>
      </c>
    </row>
    <row r="44" spans="3:91" x14ac:dyDescent="0.3">
      <c r="D44" s="5" t="s">
        <v>216</v>
      </c>
    </row>
    <row r="45" spans="3:91" x14ac:dyDescent="0.3">
      <c r="D45" s="8">
        <v>44876</v>
      </c>
      <c r="E45" s="8">
        <v>44577</v>
      </c>
      <c r="F45" s="8">
        <v>44790</v>
      </c>
      <c r="G45" s="8">
        <v>44728</v>
      </c>
      <c r="H45" s="8">
        <v>44682</v>
      </c>
      <c r="I45" s="8">
        <v>44722</v>
      </c>
      <c r="J45" s="8">
        <v>44580</v>
      </c>
      <c r="K45" s="8">
        <v>44743</v>
      </c>
      <c r="L45" s="8">
        <v>44590</v>
      </c>
      <c r="M45" s="8">
        <v>44568</v>
      </c>
      <c r="N45" s="8">
        <v>44639</v>
      </c>
      <c r="O45" s="8">
        <v>44925</v>
      </c>
      <c r="P45" s="8">
        <v>44679</v>
      </c>
      <c r="Q45" s="8">
        <v>44619</v>
      </c>
      <c r="R45" s="8">
        <v>44903</v>
      </c>
      <c r="S45" s="8">
        <v>44857</v>
      </c>
      <c r="T45" s="8">
        <v>44696</v>
      </c>
      <c r="U45" s="8">
        <v>44706</v>
      </c>
      <c r="V45" s="8">
        <v>44712</v>
      </c>
      <c r="W45" s="8">
        <v>44692</v>
      </c>
      <c r="X45" s="8">
        <v>44832</v>
      </c>
      <c r="Y45" s="8">
        <v>44899</v>
      </c>
      <c r="Z45" s="8">
        <v>44802</v>
      </c>
      <c r="AA45" s="8">
        <v>44670</v>
      </c>
      <c r="AB45" s="8">
        <v>44582</v>
      </c>
      <c r="AC45" s="8">
        <v>44715</v>
      </c>
      <c r="AD45" s="8">
        <v>44675</v>
      </c>
      <c r="AE45" s="8">
        <v>44637</v>
      </c>
      <c r="AF45" s="8">
        <v>44651</v>
      </c>
      <c r="AG45" s="8">
        <v>44789</v>
      </c>
      <c r="AH45" s="8">
        <v>44864</v>
      </c>
      <c r="AI45" s="8">
        <v>44578</v>
      </c>
      <c r="AJ45" s="8">
        <v>44588</v>
      </c>
      <c r="AK45" s="8">
        <v>44745</v>
      </c>
      <c r="AL45" s="8">
        <v>44748</v>
      </c>
      <c r="AM45" s="8">
        <v>44882</v>
      </c>
      <c r="AN45" s="8">
        <v>44885</v>
      </c>
      <c r="AO45" s="8">
        <v>44854</v>
      </c>
      <c r="AP45" s="8">
        <v>44713</v>
      </c>
      <c r="AQ45" s="8">
        <v>44798</v>
      </c>
      <c r="AR45" s="8">
        <v>44664</v>
      </c>
      <c r="AS45" s="8">
        <v>44598</v>
      </c>
      <c r="AT45" s="8">
        <v>44730</v>
      </c>
      <c r="AU45" s="8">
        <v>44824</v>
      </c>
      <c r="AV45" s="8">
        <v>44764</v>
      </c>
      <c r="AW45" s="8">
        <v>44587</v>
      </c>
      <c r="AX45" s="8">
        <v>44784</v>
      </c>
      <c r="AY45" s="8">
        <v>44717</v>
      </c>
      <c r="AZ45" s="8">
        <v>44846</v>
      </c>
      <c r="BA45" s="8">
        <v>44823</v>
      </c>
      <c r="BB45" s="8">
        <v>44871</v>
      </c>
      <c r="BC45" s="8">
        <v>44574</v>
      </c>
      <c r="BD45" s="8">
        <v>44709</v>
      </c>
      <c r="BE45" s="8">
        <v>44872</v>
      </c>
      <c r="BF45" s="8">
        <v>44600</v>
      </c>
      <c r="BG45" s="8">
        <v>44902</v>
      </c>
      <c r="BH45" s="8">
        <v>44820</v>
      </c>
      <c r="BI45" s="8">
        <v>44785</v>
      </c>
      <c r="BJ45" s="8">
        <v>44714</v>
      </c>
      <c r="BK45" s="8">
        <v>44665</v>
      </c>
      <c r="BL45" s="8">
        <v>44695</v>
      </c>
      <c r="BM45" s="8">
        <v>44724</v>
      </c>
      <c r="BN45" s="8">
        <v>44608</v>
      </c>
      <c r="BO45" s="8">
        <v>44653</v>
      </c>
      <c r="BP45" s="8">
        <v>44894</v>
      </c>
      <c r="BQ45" s="8">
        <v>44828</v>
      </c>
      <c r="BR45" s="8">
        <v>44877</v>
      </c>
      <c r="BS45" s="8">
        <v>44721</v>
      </c>
      <c r="BT45" s="8">
        <v>44770</v>
      </c>
      <c r="BU45" s="8">
        <v>44694</v>
      </c>
      <c r="BV45" s="8">
        <v>44755</v>
      </c>
      <c r="BW45" s="8">
        <v>44736</v>
      </c>
      <c r="BX45" s="8">
        <v>44742</v>
      </c>
      <c r="BY45" s="8">
        <v>44893</v>
      </c>
      <c r="BZ45" s="8">
        <v>44690</v>
      </c>
      <c r="CA45" s="8">
        <v>44774</v>
      </c>
      <c r="CB45" s="8">
        <v>44591</v>
      </c>
      <c r="CC45" s="8">
        <v>44887</v>
      </c>
      <c r="CD45" s="8">
        <v>44791</v>
      </c>
      <c r="CE45" s="8">
        <v>44761</v>
      </c>
      <c r="CF45" s="8">
        <v>44905</v>
      </c>
      <c r="CG45" s="8">
        <v>44926</v>
      </c>
      <c r="CH45" s="8">
        <v>44901</v>
      </c>
      <c r="CI45" s="8">
        <v>44806</v>
      </c>
      <c r="CJ45" s="8">
        <v>44595</v>
      </c>
      <c r="CK45" s="8">
        <v>44642</v>
      </c>
      <c r="CL45" s="8">
        <v>44597</v>
      </c>
      <c r="CM45" t="s">
        <v>215</v>
      </c>
    </row>
    <row r="46" spans="3:91" x14ac:dyDescent="0.3">
      <c r="C46" t="s">
        <v>219</v>
      </c>
      <c r="D46" s="17">
        <v>20518.990000000002</v>
      </c>
      <c r="E46" s="17">
        <v>13204.439999999999</v>
      </c>
      <c r="F46" s="17">
        <v>6727.11</v>
      </c>
      <c r="G46" s="17">
        <v>817.9</v>
      </c>
      <c r="H46" s="17">
        <v>3449.47</v>
      </c>
      <c r="I46" s="17">
        <v>8795.5400000000009</v>
      </c>
      <c r="J46" s="17">
        <v>1035.17</v>
      </c>
      <c r="K46" s="17">
        <v>9506.8799999999992</v>
      </c>
      <c r="L46" s="17">
        <v>21939.899999999998</v>
      </c>
      <c r="M46" s="17">
        <v>690.12</v>
      </c>
      <c r="N46" s="17">
        <v>26291.350000000002</v>
      </c>
      <c r="O46" s="17">
        <v>3424.56</v>
      </c>
      <c r="P46" s="17">
        <v>1406.15</v>
      </c>
      <c r="Q46" s="17">
        <v>4140.68</v>
      </c>
      <c r="R46" s="17">
        <v>3271.6</v>
      </c>
      <c r="S46" s="17">
        <v>311.45999999999998</v>
      </c>
      <c r="T46" s="17">
        <v>4089.5</v>
      </c>
      <c r="U46" s="17">
        <v>4647.2</v>
      </c>
      <c r="V46" s="17">
        <v>20705.18</v>
      </c>
      <c r="W46" s="17">
        <v>19394.04</v>
      </c>
      <c r="X46" s="17">
        <v>1477.26</v>
      </c>
      <c r="Y46" s="17">
        <v>281.23</v>
      </c>
      <c r="Z46" s="17">
        <v>5909.04</v>
      </c>
      <c r="AA46" s="17">
        <v>16899.400000000001</v>
      </c>
      <c r="AB46" s="17">
        <v>4302.5</v>
      </c>
      <c r="AC46" s="17">
        <v>10348.41</v>
      </c>
      <c r="AD46" s="17">
        <v>7514.0399999999991</v>
      </c>
      <c r="AE46" s="17">
        <v>3701.43</v>
      </c>
      <c r="AF46" s="17">
        <v>14578.079999999998</v>
      </c>
      <c r="AG46" s="17">
        <v>6849.12</v>
      </c>
      <c r="AH46" s="17">
        <v>9697.02</v>
      </c>
      <c r="AI46" s="17">
        <v>7847.76</v>
      </c>
      <c r="AJ46" s="17">
        <v>4848.51</v>
      </c>
      <c r="AK46" s="17">
        <v>10018.719999999999</v>
      </c>
      <c r="AL46" s="17">
        <v>15742.16</v>
      </c>
      <c r="AM46" s="17">
        <v>2453.6999999999998</v>
      </c>
      <c r="AN46" s="17">
        <v>10018.719999999999</v>
      </c>
      <c r="AO46" s="17">
        <v>12246.140000000001</v>
      </c>
      <c r="AP46" s="17">
        <v>281.23</v>
      </c>
      <c r="AQ46" s="17">
        <v>16136.5</v>
      </c>
      <c r="AR46" s="17">
        <v>18588.8</v>
      </c>
      <c r="AS46" s="17">
        <v>12674.550000000001</v>
      </c>
      <c r="AT46" s="17">
        <v>281.23</v>
      </c>
      <c r="AU46" s="17">
        <v>15080.45</v>
      </c>
      <c r="AV46" s="17">
        <v>22627.649999999998</v>
      </c>
      <c r="AW46" s="17">
        <v>12909.2</v>
      </c>
      <c r="AX46" s="17">
        <v>12993.3</v>
      </c>
      <c r="AY46" s="17">
        <v>19236.52</v>
      </c>
      <c r="AZ46" s="17">
        <v>956.94</v>
      </c>
      <c r="BA46" s="17">
        <v>13608.93</v>
      </c>
      <c r="BB46" s="17">
        <v>8561.4</v>
      </c>
      <c r="BC46" s="17">
        <v>2070.36</v>
      </c>
      <c r="BD46" s="17">
        <v>2242.37</v>
      </c>
      <c r="BE46" s="17">
        <v>31301.799999999996</v>
      </c>
      <c r="BF46" s="17">
        <v>1317.68</v>
      </c>
      <c r="BG46" s="17">
        <v>5175.51</v>
      </c>
      <c r="BH46" s="17">
        <v>6898.94</v>
      </c>
      <c r="BI46" s="17">
        <v>16203.400000000001</v>
      </c>
      <c r="BJ46" s="17">
        <v>658.84</v>
      </c>
      <c r="BK46" s="17">
        <v>9573.2800000000007</v>
      </c>
      <c r="BL46" s="17">
        <v>2635.36</v>
      </c>
      <c r="BM46" s="17">
        <v>3271.6</v>
      </c>
      <c r="BN46" s="17">
        <v>3701.43</v>
      </c>
      <c r="BO46" s="17">
        <v>4224.8500000000004</v>
      </c>
      <c r="BP46" s="17">
        <v>13121.58</v>
      </c>
      <c r="BQ46" s="17">
        <v>2467.62</v>
      </c>
      <c r="BR46" s="17">
        <v>8420.2799999999988</v>
      </c>
      <c r="BS46" s="17">
        <v>4848.51</v>
      </c>
      <c r="BT46" s="17">
        <v>16136.5</v>
      </c>
      <c r="BU46" s="17">
        <v>4140.68</v>
      </c>
      <c r="BV46" s="17">
        <v>6900.68</v>
      </c>
      <c r="BW46" s="17">
        <v>12674.550000000001</v>
      </c>
      <c r="BX46" s="17">
        <v>9697.02</v>
      </c>
      <c r="BY46" s="17">
        <v>8561.4</v>
      </c>
      <c r="BZ46" s="17">
        <v>2467.62</v>
      </c>
      <c r="CA46" s="17">
        <v>4859.3599999999997</v>
      </c>
      <c r="CB46" s="17">
        <v>843.69</v>
      </c>
      <c r="CC46" s="17">
        <v>1557.3</v>
      </c>
      <c r="CD46" s="17">
        <v>817.9</v>
      </c>
      <c r="CE46" s="17">
        <v>8561.4</v>
      </c>
      <c r="CF46" s="17">
        <v>1913.88</v>
      </c>
      <c r="CG46" s="17">
        <v>1635.8</v>
      </c>
      <c r="CH46" s="17">
        <v>8172.0300000000007</v>
      </c>
      <c r="CI46" s="17">
        <v>1725.17</v>
      </c>
      <c r="CJ46" s="17">
        <v>817.9</v>
      </c>
      <c r="CK46" s="17">
        <v>860.5</v>
      </c>
      <c r="CL46" s="17">
        <v>1477.26</v>
      </c>
      <c r="CM46" s="17">
        <v>684991.23000000021</v>
      </c>
    </row>
    <row r="58" spans="3:4" x14ac:dyDescent="0.3">
      <c r="C58" s="5" t="s">
        <v>218</v>
      </c>
      <c r="D58" t="s">
        <v>220</v>
      </c>
    </row>
    <row r="59" spans="3:4" x14ac:dyDescent="0.3">
      <c r="C59" s="6" t="s">
        <v>223</v>
      </c>
      <c r="D59" s="17">
        <v>32</v>
      </c>
    </row>
    <row r="60" spans="3:4" x14ac:dyDescent="0.3">
      <c r="C60" s="6" t="s">
        <v>230</v>
      </c>
      <c r="D60" s="17">
        <v>14</v>
      </c>
    </row>
    <row r="61" spans="3:4" x14ac:dyDescent="0.3">
      <c r="C61" s="6" t="s">
        <v>228</v>
      </c>
      <c r="D61" s="17">
        <v>17</v>
      </c>
    </row>
    <row r="62" spans="3:4" x14ac:dyDescent="0.3">
      <c r="C62" s="6" t="s">
        <v>224</v>
      </c>
      <c r="D62" s="17">
        <v>21</v>
      </c>
    </row>
    <row r="63" spans="3:4" x14ac:dyDescent="0.3">
      <c r="C63" s="6" t="s">
        <v>229</v>
      </c>
      <c r="D63" s="17">
        <v>29</v>
      </c>
    </row>
    <row r="64" spans="3:4" x14ac:dyDescent="0.3">
      <c r="C64" s="6" t="s">
        <v>226</v>
      </c>
      <c r="D64" s="17">
        <v>23</v>
      </c>
    </row>
    <row r="65" spans="3:5" x14ac:dyDescent="0.3">
      <c r="C65" s="6" t="s">
        <v>232</v>
      </c>
      <c r="D65" s="17">
        <v>31</v>
      </c>
    </row>
    <row r="66" spans="3:5" x14ac:dyDescent="0.3">
      <c r="C66" s="6" t="s">
        <v>225</v>
      </c>
      <c r="D66" s="17">
        <v>32</v>
      </c>
    </row>
    <row r="67" spans="3:5" x14ac:dyDescent="0.3">
      <c r="C67" s="6" t="s">
        <v>227</v>
      </c>
      <c r="D67" s="17">
        <v>19</v>
      </c>
    </row>
    <row r="68" spans="3:5" x14ac:dyDescent="0.3">
      <c r="C68" s="6" t="s">
        <v>231</v>
      </c>
      <c r="D68" s="17">
        <v>11</v>
      </c>
    </row>
    <row r="69" spans="3:5" x14ac:dyDescent="0.3">
      <c r="C69" s="6" t="s">
        <v>222</v>
      </c>
      <c r="D69" s="17">
        <v>43</v>
      </c>
    </row>
    <row r="70" spans="3:5" x14ac:dyDescent="0.3">
      <c r="C70" s="6" t="s">
        <v>233</v>
      </c>
      <c r="D70" s="17">
        <v>17</v>
      </c>
    </row>
    <row r="71" spans="3:5" x14ac:dyDescent="0.3">
      <c r="C71" s="6" t="s">
        <v>215</v>
      </c>
      <c r="D71" s="17">
        <v>289</v>
      </c>
    </row>
    <row r="79" spans="3:5" x14ac:dyDescent="0.3">
      <c r="D79" s="5" t="s">
        <v>218</v>
      </c>
      <c r="E79" t="s">
        <v>219</v>
      </c>
    </row>
    <row r="80" spans="3:5" x14ac:dyDescent="0.3">
      <c r="D80" s="6" t="s">
        <v>223</v>
      </c>
      <c r="E80" s="17">
        <v>69691.650000000009</v>
      </c>
    </row>
    <row r="81" spans="4:5" x14ac:dyDescent="0.3">
      <c r="D81" s="6" t="s">
        <v>230</v>
      </c>
      <c r="E81" s="17">
        <v>24129.5</v>
      </c>
    </row>
    <row r="82" spans="4:5" x14ac:dyDescent="0.3">
      <c r="D82" s="6" t="s">
        <v>228</v>
      </c>
      <c r="E82" s="17">
        <v>45431.360000000001</v>
      </c>
    </row>
    <row r="83" spans="4:5" x14ac:dyDescent="0.3">
      <c r="D83" s="6" t="s">
        <v>224</v>
      </c>
      <c r="E83" s="17">
        <v>58206.520000000004</v>
      </c>
    </row>
    <row r="84" spans="4:5" x14ac:dyDescent="0.3">
      <c r="D84" s="6" t="s">
        <v>229</v>
      </c>
      <c r="E84" s="17">
        <v>63771.420000000006</v>
      </c>
    </row>
    <row r="85" spans="4:5" x14ac:dyDescent="0.3">
      <c r="D85" s="6" t="s">
        <v>226</v>
      </c>
      <c r="E85" s="17">
        <v>70911.349999999991</v>
      </c>
    </row>
    <row r="86" spans="4:5" x14ac:dyDescent="0.3">
      <c r="D86" s="6" t="s">
        <v>232</v>
      </c>
      <c r="E86" s="17">
        <v>89493.989999999991</v>
      </c>
    </row>
    <row r="87" spans="4:5" x14ac:dyDescent="0.3">
      <c r="D87" s="6" t="s">
        <v>225</v>
      </c>
      <c r="E87" s="17">
        <v>70495.73</v>
      </c>
    </row>
    <row r="88" spans="4:5" x14ac:dyDescent="0.3">
      <c r="D88" s="6" t="s">
        <v>227</v>
      </c>
      <c r="E88" s="17">
        <v>41258.370000000003</v>
      </c>
    </row>
    <row r="89" spans="4:5" x14ac:dyDescent="0.3">
      <c r="D89" s="6" t="s">
        <v>231</v>
      </c>
      <c r="E89" s="17">
        <v>23211.559999999998</v>
      </c>
    </row>
    <row r="90" spans="4:5" x14ac:dyDescent="0.3">
      <c r="D90" s="6" t="s">
        <v>222</v>
      </c>
      <c r="E90" s="17">
        <v>104515.16999999998</v>
      </c>
    </row>
    <row r="91" spans="4:5" x14ac:dyDescent="0.3">
      <c r="D91" s="6" t="s">
        <v>233</v>
      </c>
      <c r="E91" s="17">
        <v>23874.61</v>
      </c>
    </row>
    <row r="92" spans="4:5" x14ac:dyDescent="0.3">
      <c r="D92" s="6" t="s">
        <v>215</v>
      </c>
      <c r="E92" s="17">
        <v>684991.22999999986</v>
      </c>
    </row>
    <row r="112" spans="4:5" x14ac:dyDescent="0.3">
      <c r="D112" s="5" t="s">
        <v>218</v>
      </c>
      <c r="E112" s="9" t="s">
        <v>235</v>
      </c>
    </row>
    <row r="113" spans="4:5" x14ac:dyDescent="0.3">
      <c r="D113" s="6" t="s">
        <v>162</v>
      </c>
      <c r="E113" s="9">
        <v>1737.03</v>
      </c>
    </row>
    <row r="114" spans="4:5" x14ac:dyDescent="0.3">
      <c r="D114" s="6" t="s">
        <v>171</v>
      </c>
      <c r="E114" s="9">
        <v>4647.2</v>
      </c>
    </row>
    <row r="115" spans="4:5" x14ac:dyDescent="0.3">
      <c r="D115" s="6" t="s">
        <v>172</v>
      </c>
      <c r="E115" s="9">
        <v>890.75</v>
      </c>
    </row>
    <row r="116" spans="4:5" x14ac:dyDescent="0.3">
      <c r="D116" s="6" t="s">
        <v>173</v>
      </c>
      <c r="E116" s="9">
        <v>1035.17</v>
      </c>
    </row>
    <row r="117" spans="4:5" x14ac:dyDescent="0.3">
      <c r="D117" s="6" t="s">
        <v>174</v>
      </c>
      <c r="E117" s="9">
        <v>956.94</v>
      </c>
    </row>
    <row r="118" spans="4:5" x14ac:dyDescent="0.3">
      <c r="D118" s="6" t="s">
        <v>175</v>
      </c>
      <c r="E118" s="9">
        <v>2724.01</v>
      </c>
    </row>
    <row r="119" spans="4:5" x14ac:dyDescent="0.3">
      <c r="D119" s="6" t="s">
        <v>176</v>
      </c>
      <c r="E119" s="9">
        <v>4387.9799999999996</v>
      </c>
    </row>
    <row r="120" spans="4:5" x14ac:dyDescent="0.3">
      <c r="D120" s="6" t="s">
        <v>177</v>
      </c>
      <c r="E120" s="9">
        <v>4401.4799999999996</v>
      </c>
    </row>
    <row r="121" spans="4:5" x14ac:dyDescent="0.3">
      <c r="D121" s="6" t="s">
        <v>178</v>
      </c>
      <c r="E121" s="9">
        <v>3449.47</v>
      </c>
    </row>
    <row r="122" spans="4:5" x14ac:dyDescent="0.3">
      <c r="D122" s="6" t="s">
        <v>179</v>
      </c>
      <c r="E122" s="9">
        <v>1712.28</v>
      </c>
    </row>
    <row r="123" spans="4:5" x14ac:dyDescent="0.3">
      <c r="D123" s="6" t="s">
        <v>180</v>
      </c>
      <c r="E123" s="9">
        <v>2504.6799999999998</v>
      </c>
    </row>
    <row r="124" spans="4:5" x14ac:dyDescent="0.3">
      <c r="D124" s="6" t="s">
        <v>163</v>
      </c>
      <c r="E124" s="9">
        <v>4224.8500000000004</v>
      </c>
    </row>
    <row r="125" spans="4:5" x14ac:dyDescent="0.3">
      <c r="D125" s="6" t="s">
        <v>181</v>
      </c>
      <c r="E125" s="9">
        <v>2598.66</v>
      </c>
    </row>
    <row r="126" spans="4:5" x14ac:dyDescent="0.3">
      <c r="D126" s="6" t="s">
        <v>182</v>
      </c>
      <c r="E126" s="9">
        <v>1233.81</v>
      </c>
    </row>
    <row r="127" spans="4:5" x14ac:dyDescent="0.3">
      <c r="D127" s="6" t="s">
        <v>183</v>
      </c>
      <c r="E127" s="9">
        <v>860.5</v>
      </c>
    </row>
    <row r="128" spans="4:5" x14ac:dyDescent="0.3">
      <c r="D128" s="6" t="s">
        <v>184</v>
      </c>
      <c r="E128" s="9">
        <v>3227.3</v>
      </c>
    </row>
    <row r="129" spans="4:5" x14ac:dyDescent="0.3">
      <c r="D129" s="6" t="s">
        <v>185</v>
      </c>
      <c r="E129" s="9">
        <v>4859.3599999999997</v>
      </c>
    </row>
    <row r="130" spans="4:5" x14ac:dyDescent="0.3">
      <c r="D130" s="6" t="s">
        <v>186</v>
      </c>
      <c r="E130" s="9">
        <v>1725.17</v>
      </c>
    </row>
    <row r="131" spans="4:5" x14ac:dyDescent="0.3">
      <c r="D131" s="6" t="s">
        <v>187</v>
      </c>
      <c r="E131" s="9">
        <v>690.12</v>
      </c>
    </row>
    <row r="132" spans="4:5" x14ac:dyDescent="0.3">
      <c r="D132" s="6" t="s">
        <v>188</v>
      </c>
      <c r="E132" s="9">
        <v>4848.51</v>
      </c>
    </row>
    <row r="133" spans="4:5" x14ac:dyDescent="0.3">
      <c r="D133" s="6" t="s">
        <v>189</v>
      </c>
      <c r="E133" s="9">
        <v>658.84</v>
      </c>
    </row>
    <row r="134" spans="4:5" x14ac:dyDescent="0.3">
      <c r="D134" s="6" t="s">
        <v>190</v>
      </c>
      <c r="E134" s="9">
        <v>4809.13</v>
      </c>
    </row>
    <row r="135" spans="4:5" x14ac:dyDescent="0.3">
      <c r="D135" s="6" t="s">
        <v>164</v>
      </c>
      <c r="E135" s="9">
        <v>3935.54</v>
      </c>
    </row>
    <row r="136" spans="4:5" x14ac:dyDescent="0.3">
      <c r="D136" s="6" t="s">
        <v>191</v>
      </c>
      <c r="E136" s="9">
        <v>4525.53</v>
      </c>
    </row>
    <row r="137" spans="4:5" x14ac:dyDescent="0.3">
      <c r="D137" s="6" t="s">
        <v>165</v>
      </c>
      <c r="E137" s="9">
        <v>2242.37</v>
      </c>
    </row>
    <row r="138" spans="4:5" x14ac:dyDescent="0.3">
      <c r="D138" s="6" t="s">
        <v>166</v>
      </c>
      <c r="E138" s="9">
        <v>311.45999999999998</v>
      </c>
    </row>
    <row r="139" spans="4:5" x14ac:dyDescent="0.3">
      <c r="D139" s="6" t="s">
        <v>167</v>
      </c>
      <c r="E139" s="9">
        <v>1477.26</v>
      </c>
    </row>
    <row r="140" spans="4:5" x14ac:dyDescent="0.3">
      <c r="D140" s="6" t="s">
        <v>168</v>
      </c>
      <c r="E140" s="9">
        <v>817.9</v>
      </c>
    </row>
    <row r="141" spans="4:5" x14ac:dyDescent="0.3">
      <c r="D141" s="6" t="s">
        <v>169</v>
      </c>
      <c r="E141" s="9">
        <v>4397.7700000000004</v>
      </c>
    </row>
    <row r="142" spans="4:5" x14ac:dyDescent="0.3">
      <c r="D142" s="6" t="s">
        <v>170</v>
      </c>
      <c r="E142" s="9">
        <v>281.23</v>
      </c>
    </row>
    <row r="143" spans="4:5" x14ac:dyDescent="0.3">
      <c r="D143" s="6" t="s">
        <v>215</v>
      </c>
      <c r="E143" s="9">
        <v>76172.299999999988</v>
      </c>
    </row>
    <row r="154" spans="3:4" x14ac:dyDescent="0.3">
      <c r="C154" s="5" t="s">
        <v>218</v>
      </c>
      <c r="D154" t="s">
        <v>219</v>
      </c>
    </row>
    <row r="155" spans="3:4" x14ac:dyDescent="0.3">
      <c r="C155" s="6" t="s">
        <v>192</v>
      </c>
      <c r="D155" s="17">
        <v>169795.73999999996</v>
      </c>
    </row>
    <row r="156" spans="3:4" x14ac:dyDescent="0.3">
      <c r="C156" s="6" t="s">
        <v>194</v>
      </c>
      <c r="D156" s="17">
        <v>175269.21</v>
      </c>
    </row>
    <row r="157" spans="3:4" x14ac:dyDescent="0.3">
      <c r="C157" s="6" t="s">
        <v>193</v>
      </c>
      <c r="D157" s="17">
        <v>339926.27999999997</v>
      </c>
    </row>
    <row r="158" spans="3:4" x14ac:dyDescent="0.3">
      <c r="C158" s="6" t="s">
        <v>215</v>
      </c>
      <c r="D158" s="17">
        <v>684991.23</v>
      </c>
    </row>
    <row r="182" spans="4:5" x14ac:dyDescent="0.3">
      <c r="D182" s="5" t="s">
        <v>218</v>
      </c>
      <c r="E182" t="s">
        <v>235</v>
      </c>
    </row>
    <row r="183" spans="4:5" x14ac:dyDescent="0.3">
      <c r="D183" s="6" t="s">
        <v>162</v>
      </c>
      <c r="E183">
        <v>1737.03</v>
      </c>
    </row>
    <row r="184" spans="4:5" x14ac:dyDescent="0.3">
      <c r="D184" s="6" t="s">
        <v>171</v>
      </c>
      <c r="E184">
        <v>4647.2</v>
      </c>
    </row>
    <row r="185" spans="4:5" x14ac:dyDescent="0.3">
      <c r="D185" s="6" t="s">
        <v>172</v>
      </c>
      <c r="E185">
        <v>890.75</v>
      </c>
    </row>
    <row r="186" spans="4:5" x14ac:dyDescent="0.3">
      <c r="D186" s="6" t="s">
        <v>173</v>
      </c>
      <c r="E186">
        <v>1035.17</v>
      </c>
    </row>
    <row r="187" spans="4:5" x14ac:dyDescent="0.3">
      <c r="D187" s="6" t="s">
        <v>174</v>
      </c>
      <c r="E187">
        <v>956.94</v>
      </c>
    </row>
    <row r="188" spans="4:5" x14ac:dyDescent="0.3">
      <c r="D188" s="6" t="s">
        <v>175</v>
      </c>
      <c r="E188">
        <v>2724.01</v>
      </c>
    </row>
    <row r="189" spans="4:5" x14ac:dyDescent="0.3">
      <c r="D189" s="6" t="s">
        <v>176</v>
      </c>
      <c r="E189">
        <v>4387.9799999999996</v>
      </c>
    </row>
    <row r="190" spans="4:5" x14ac:dyDescent="0.3">
      <c r="D190" s="6" t="s">
        <v>177</v>
      </c>
      <c r="E190">
        <v>4401.4799999999996</v>
      </c>
    </row>
    <row r="191" spans="4:5" x14ac:dyDescent="0.3">
      <c r="D191" s="6" t="s">
        <v>178</v>
      </c>
      <c r="E191">
        <v>3449.47</v>
      </c>
    </row>
    <row r="192" spans="4:5" x14ac:dyDescent="0.3">
      <c r="D192" s="6" t="s">
        <v>179</v>
      </c>
      <c r="E192">
        <v>1712.28</v>
      </c>
    </row>
    <row r="193" spans="4:5" x14ac:dyDescent="0.3">
      <c r="D193" s="6" t="s">
        <v>180</v>
      </c>
      <c r="E193">
        <v>2504.6799999999998</v>
      </c>
    </row>
    <row r="194" spans="4:5" x14ac:dyDescent="0.3">
      <c r="D194" s="6" t="s">
        <v>163</v>
      </c>
      <c r="E194">
        <v>4224.8500000000004</v>
      </c>
    </row>
    <row r="195" spans="4:5" x14ac:dyDescent="0.3">
      <c r="D195" s="6" t="s">
        <v>181</v>
      </c>
      <c r="E195">
        <v>2598.66</v>
      </c>
    </row>
    <row r="196" spans="4:5" x14ac:dyDescent="0.3">
      <c r="D196" s="6" t="s">
        <v>182</v>
      </c>
      <c r="E196">
        <v>1233.81</v>
      </c>
    </row>
    <row r="197" spans="4:5" x14ac:dyDescent="0.3">
      <c r="D197" s="6" t="s">
        <v>183</v>
      </c>
      <c r="E197">
        <v>860.5</v>
      </c>
    </row>
    <row r="198" spans="4:5" x14ac:dyDescent="0.3">
      <c r="D198" s="6" t="s">
        <v>184</v>
      </c>
      <c r="E198">
        <v>3227.3</v>
      </c>
    </row>
    <row r="199" spans="4:5" x14ac:dyDescent="0.3">
      <c r="D199" s="6" t="s">
        <v>185</v>
      </c>
      <c r="E199">
        <v>4859.3599999999997</v>
      </c>
    </row>
    <row r="200" spans="4:5" x14ac:dyDescent="0.3">
      <c r="D200" s="6" t="s">
        <v>186</v>
      </c>
      <c r="E200">
        <v>1725.17</v>
      </c>
    </row>
    <row r="201" spans="4:5" x14ac:dyDescent="0.3">
      <c r="D201" s="6" t="s">
        <v>187</v>
      </c>
      <c r="E201">
        <v>690.12</v>
      </c>
    </row>
    <row r="202" spans="4:5" x14ac:dyDescent="0.3">
      <c r="D202" s="6" t="s">
        <v>188</v>
      </c>
      <c r="E202">
        <v>4848.51</v>
      </c>
    </row>
    <row r="203" spans="4:5" x14ac:dyDescent="0.3">
      <c r="D203" s="6" t="s">
        <v>189</v>
      </c>
      <c r="E203">
        <v>658.84</v>
      </c>
    </row>
    <row r="204" spans="4:5" x14ac:dyDescent="0.3">
      <c r="D204" s="6" t="s">
        <v>190</v>
      </c>
      <c r="E204">
        <v>4809.13</v>
      </c>
    </row>
    <row r="205" spans="4:5" x14ac:dyDescent="0.3">
      <c r="D205" s="6" t="s">
        <v>164</v>
      </c>
      <c r="E205">
        <v>3935.54</v>
      </c>
    </row>
    <row r="206" spans="4:5" x14ac:dyDescent="0.3">
      <c r="D206" s="6" t="s">
        <v>191</v>
      </c>
      <c r="E206">
        <v>4525.53</v>
      </c>
    </row>
    <row r="207" spans="4:5" x14ac:dyDescent="0.3">
      <c r="D207" s="6" t="s">
        <v>165</v>
      </c>
      <c r="E207">
        <v>2242.37</v>
      </c>
    </row>
    <row r="208" spans="4:5" x14ac:dyDescent="0.3">
      <c r="D208" s="6" t="s">
        <v>166</v>
      </c>
      <c r="E208">
        <v>311.45999999999998</v>
      </c>
    </row>
    <row r="209" spans="4:5" x14ac:dyDescent="0.3">
      <c r="D209" s="6" t="s">
        <v>167</v>
      </c>
      <c r="E209">
        <v>1477.26</v>
      </c>
    </row>
    <row r="210" spans="4:5" x14ac:dyDescent="0.3">
      <c r="D210" s="6" t="s">
        <v>168</v>
      </c>
      <c r="E210">
        <v>817.9</v>
      </c>
    </row>
    <row r="211" spans="4:5" x14ac:dyDescent="0.3">
      <c r="D211" s="6" t="s">
        <v>169</v>
      </c>
      <c r="E211">
        <v>4397.7700000000004</v>
      </c>
    </row>
    <row r="212" spans="4:5" x14ac:dyDescent="0.3">
      <c r="D212" s="6" t="s">
        <v>170</v>
      </c>
      <c r="E212">
        <v>281.23</v>
      </c>
    </row>
    <row r="213" spans="4:5" x14ac:dyDescent="0.3">
      <c r="D213" s="6" t="s">
        <v>241</v>
      </c>
    </row>
    <row r="214" spans="4:5" x14ac:dyDescent="0.3">
      <c r="D214" s="6" t="s">
        <v>215</v>
      </c>
      <c r="E214">
        <v>76172.299999999988</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B6430-BE07-459B-BBDA-A51542CFBF43}">
  <dimension ref="R1:R6"/>
  <sheetViews>
    <sheetView showGridLines="0" showRowColHeaders="0" tabSelected="1" topLeftCell="B3" zoomScale="56" workbookViewId="0">
      <selection activeCell="AG5" sqref="AG5"/>
    </sheetView>
  </sheetViews>
  <sheetFormatPr defaultRowHeight="14.4" x14ac:dyDescent="0.3"/>
  <cols>
    <col min="1" max="1" width="34.6640625" customWidth="1"/>
    <col min="2" max="2" width="2.33203125" customWidth="1"/>
    <col min="4" max="4" width="15.88671875" customWidth="1"/>
    <col min="31" max="31" width="8.88671875" customWidth="1"/>
  </cols>
  <sheetData>
    <row r="1" spans="18:18" ht="5.4" customHeight="1" x14ac:dyDescent="0.3"/>
    <row r="3" spans="18:18" ht="185.4" customHeight="1" x14ac:dyDescent="0.3"/>
    <row r="5" spans="18:18" ht="76.2" customHeight="1" x14ac:dyDescent="0.3"/>
    <row r="6" spans="18:18" ht="19.8" x14ac:dyDescent="0.65">
      <c r="R6"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909B7-6D67-4AF7-ADB1-B65C81985E95}">
  <dimension ref="A1"/>
  <sheetViews>
    <sheetView zoomScale="39" workbookViewId="0">
      <selection activeCell="S45" sqref="S45"/>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094F3-1B9A-48EA-A7EE-C222E743D54B}">
  <dimension ref="A1:H2"/>
  <sheetViews>
    <sheetView topLeftCell="C1" zoomScale="88" workbookViewId="0">
      <selection activeCell="D26" sqref="D26"/>
    </sheetView>
  </sheetViews>
  <sheetFormatPr defaultRowHeight="14.4" x14ac:dyDescent="0.3"/>
  <cols>
    <col min="1" max="1" width="8" bestFit="1" customWidth="1"/>
    <col min="3" max="3" width="20" bestFit="1" customWidth="1"/>
    <col min="6" max="6" width="13.6640625" bestFit="1" customWidth="1"/>
    <col min="8" max="8" width="12.77734375" bestFit="1" customWidth="1"/>
  </cols>
  <sheetData>
    <row r="1" spans="1:8" x14ac:dyDescent="0.3">
      <c r="A1" s="10" t="s">
        <v>211</v>
      </c>
      <c r="C1" s="5" t="s">
        <v>212</v>
      </c>
      <c r="F1" s="3" t="s">
        <v>213</v>
      </c>
      <c r="H1" t="s">
        <v>237</v>
      </c>
    </row>
    <row r="2" spans="1:8" x14ac:dyDescent="0.3">
      <c r="A2" s="4">
        <v>1460804.5000000002</v>
      </c>
      <c r="C2">
        <v>50</v>
      </c>
      <c r="F2" s="3">
        <v>30</v>
      </c>
      <c r="H2" t="s">
        <v>238</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7"/>
  <sheetViews>
    <sheetView topLeftCell="A5" zoomScale="71" workbookViewId="0">
      <selection activeCell="O21" sqref="O21"/>
    </sheetView>
  </sheetViews>
  <sheetFormatPr defaultRowHeight="14.4" x14ac:dyDescent="0.3"/>
  <sheetData>
    <row r="1" spans="1:1" x14ac:dyDescent="0.3">
      <c r="A1" s="1" t="s">
        <v>199</v>
      </c>
    </row>
    <row r="2" spans="1:1" x14ac:dyDescent="0.3">
      <c r="A2" t="s">
        <v>200</v>
      </c>
    </row>
    <row r="4" spans="1:1" x14ac:dyDescent="0.3">
      <c r="A4" t="s">
        <v>201</v>
      </c>
    </row>
    <row r="5" spans="1:1" x14ac:dyDescent="0.3">
      <c r="A5" t="s">
        <v>202</v>
      </c>
    </row>
    <row r="6" spans="1:1" x14ac:dyDescent="0.3">
      <c r="A6" t="s">
        <v>203</v>
      </c>
    </row>
    <row r="7" spans="1:1" x14ac:dyDescent="0.3">
      <c r="A7" t="s">
        <v>204</v>
      </c>
    </row>
    <row r="9" spans="1:1" x14ac:dyDescent="0.3">
      <c r="A9" t="s">
        <v>205</v>
      </c>
    </row>
    <row r="10" spans="1:1" x14ac:dyDescent="0.3">
      <c r="A10" t="s">
        <v>206</v>
      </c>
    </row>
    <row r="11" spans="1:1" x14ac:dyDescent="0.3">
      <c r="A11" t="s">
        <v>207</v>
      </c>
    </row>
    <row r="12" spans="1:1" x14ac:dyDescent="0.3">
      <c r="A12" t="s">
        <v>208</v>
      </c>
    </row>
    <row r="17" spans="1:1" x14ac:dyDescent="0.3">
      <c r="A17" t="s">
        <v>214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A F A A B Q S w M E F A A C A A g A q l M u 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q U y 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l M u W 4 n / A J Z I A g A A Q Q Y A A B M A H A B G b 3 J t d W x h c y 9 T Z W N 0 a W 9 u M S 5 t I K I Y A C i g F A A A A A A A A A A A A A A A A A A A A A A A A A A A A I 1 U T Y 8 S Q R C 9 k / A f O u 1 l S E Y S X O P B D Y c V N B I V 1 x 2 M B y C k m S m h s / 2 B P T U r S P j v 1 k z z N Q z j y g W o 9 6 r e q + r q T i F G a Q 2 L / H f n t t l o N t K l c J A w 6 x J w K e s y B d h s M P p E N n M x U O T 9 O g b V / m H d 4 9 z a x + C D V N D u W Y N g M A 1 4 7 + 3 k e 0 q p k 3 g p T D L 5 a q D v 5 B N M + j b O d E 6 Z Q G y 1 B q o 1 S w S K F L C 9 V u m a t 0 J m M q V C h i 6 D V u h F v Y 1 Z t A R A k v Y e t u M B g u 5 y D / L w k z R J l x c c P t 2 N + 1 R 1 u s 9 / w e + d 1 R a p o 4 8 g C j q V G Y k 5 e d 4 j + 3 h w L h W y 8 R 6 9 U y q K h R I u 7 e a + p q 1 j 4 R 7 1 t 6 C 6 o 8 0 K T k V H T p j 0 p 3 W 6 Z 1 W m T Q 6 m w R U X 4 X b r / c 9 k w k M 2 M P j m d T t n 7 0 K 2 5 X G W o t U 1 4 M r Z J I v x K v Y r E w Y l b q q I F 6 O J A 2 F I U Z b / L i C 0 K N T s S a g M q n n 3 T t J J H c A i 0 W R 6 D q 5 A R 0 X q w V E d 6 w E W t F 8 H A G G N v k s y s L B u U w J 2 1 y f M f k t c s s + W z u L 5 a Z e O h p T q u k e p 4 Y 8 1 s C M 7 H M z L w Z C f 1 K O V k s h 8 Y T b f s D 4 o q S W C O 8 k X F M 8 I / t t Q q Z M a c 3 4 S Z 6 Z Y m V Q I k x X v Y E T s d 5 u j v 4 A z o n z L a N 8 i 3 J C p I b X Y K u 9 A u 8 N L N d u v L v 7 f 8 J q D 6 D w 7 / f r B h d u K h / I m X h j y s 6 B D u g R v 6 l b m A b R 9 I q d e / e y y e 2 A f D i 5 b C i v S t b M Y G H r d 8 p v 8 h Z 6 8 5 U n g L k n 2 m 1 B 1 Q e U 8 O 2 Q g 4 i X r 5 1 W L S D A + n w e 9 L m f X r 0 6 T D Y W G 6 8 I X 5 g 6 6 P q M i n k e r B o 5 z b T U b 0 v z L w u 1 f U E s B A i 0 A F A A C A A g A q l M u W x X I G O S m A A A A 9 w A A A B I A A A A A A A A A A A A A A A A A A A A A A E N v b m Z p Z y 9 Q Y W N r Y W d l L n h t b F B L A Q I t A B Q A A g A I A K p T L l s P y u m r p A A A A O k A A A A T A A A A A A A A A A A A A A A A A P I A A A B b Q 2 9 u d G V u d F 9 U e X B l c 1 0 u e G 1 s U E s B A i 0 A F A A C A A g A q l M u W 4 n / A J Z I A g A A Q Q Y A A B M A A A A A A A A A A A A A A A A A 4 w E A A E Z v c m 1 1 b G F z L 1 N l Y 3 R p b 2 4 x L m 1 Q S w U G A A A A A A M A A w D C A A A A e 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h M A A A A A A A A s 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3 J k Z X J z P C 9 J d G V t U G F 0 a D 4 8 L 0 l 0 Z W 1 M b 2 N h d G l v b j 4 8 U 3 R h Y m x l R W 5 0 c m l l c z 4 8 R W 5 0 c n k g V H l w Z T 0 i S X N Q c m l 2 Y X R l I i B W Y W x 1 Z T 0 i b D A i I C 8 + P E V u d H J 5 I F R 5 c G U 9 I l F 1 Z X J 5 S U Q i I F Z h b H V l P S J z Y m R i M 2 Q 3 N j g t Z G V k N y 0 0 Y T k z L T h m Y W U t Y j I 0 Y z M z N m U 2 N D U z 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U m V s Y X R p b 2 5 z a G l w S W 5 m b 0 N v b n R h a W 5 l c i I g V m F s d W U 9 I n N 7 J n F 1 b 3 Q 7 Y 2 9 s d W 1 u Q 2 9 1 b n Q m c X V v d D s 6 M T I s J n F 1 b 3 Q 7 a 2 V 5 Q 2 9 s d W 1 u T m F t Z X M m c X V v d D s 6 W 1 0 s J n F 1 b 3 Q 7 c X V l c n l S Z W x h d G l v b n N o a X B z J n F 1 b 3 Q 7 O l t d L C Z x d W 9 0 O 2 N v b H V t b k l k Z W 5 0 a X R p Z X M m c X V v d D s 6 W y Z x d W 9 0 O 1 N l Y 3 R p b 2 4 x L 2 9 y Z G V y c y 9 B d X R v U m V t b 3 Z l Z E N v b H V t b n M x L n t v c m R l c l 9 p Z C w w f S Z x d W 9 0 O y w m c X V v d D t T Z W N 0 a W 9 u M S 9 v c m R l c n M v Q X V 0 b 1 J l b W 9 2 Z W R D b 2 x 1 b W 5 z M S 5 7 Y 3 V z d G 9 t Z X J f a W Q s M X 0 m c X V v d D s s J n F 1 b 3 Q 7 U 2 V j d G l v b j E v b 3 J k Z X J z L 0 F 1 d G 9 S Z W 1 v d m V k Q 2 9 s d W 1 u c z E u e 3 B y b 2 R 1 Y 3 R f a W Q s M n 0 m c X V v d D s s J n F 1 b 3 Q 7 U 2 V j d G l v b j E v b 3 J k Z X J z L 0 F 1 d G 9 S Z W 1 v d m V k Q 2 9 s d W 1 u c z E u e 3 F 1 Y W 5 0 a X R 5 L D N 9 J n F 1 b 3 Q 7 L C Z x d W 9 0 O 1 N l Y 3 R p b 2 4 x L 2 9 y Z G V y c y 9 B d X R v U m V t b 3 Z l Z E N v b H V t b n M x L n t v c m R l c l 9 k Y X R l L j E s N H 0 m c X V v d D s s J n F 1 b 3 Q 7 U 2 V j d G l v b j E v b 3 J k Z X J z L 0 F 1 d G 9 S Z W 1 v d m V k Q 2 9 s d W 1 u c z E u e 3 R v d G F s X 3 Z h b H V l L D V 9 J n F 1 b 3 Q 7 L C Z x d W 9 0 O 1 N l Y 3 R p b 2 4 x L 2 9 y Z G V y c y 9 B d X R v U m V t b 3 Z l Z E N v b H V t b n M x L n t Q c m l j Z V 9 2 Y W x 1 Z S w 2 f S Z x d W 9 0 O y w m c X V v d D t T Z W N 0 a W 9 u M S 9 v c m R l c n M v Q X V 0 b 1 J l b W 9 2 Z W R D b 2 x 1 b W 5 z M S 5 7 V G 9 0 Y W x f c H J v Z H V j d F 9 2 Y W x 1 Z S w 3 f S Z x d W 9 0 O y w m c X V v d D t T Z W N 0 a W 9 u M S 9 v c m R l c n M v Q X V 0 b 1 J l b W 9 2 Z W R D b 2 x 1 b W 5 z M S 5 7 U m V n a W 9 u L D h 9 J n F 1 b 3 Q 7 L C Z x d W 9 0 O 1 N l Y 3 R p b 2 4 x L 2 9 y Z G V y c y 9 B d X R v U m V t b 3 Z l Z E N v b H V t b n M x L n t j Y X R l Z 2 9 y e S w 5 f S Z x d W 9 0 O y w m c X V v d D t T Z W N 0 a W 9 u M S 9 v c m R l c n M v Q X V 0 b 1 J l b W 9 2 Z W R D b 2 x 1 b W 5 z M S 5 7 T W 9 u d G g s M T B 9 J n F 1 b 3 Q 7 L C Z x d W 9 0 O 1 N l Y 3 R p b 2 4 x L 2 9 y Z G V y c y 9 B d X R v U m V t b 3 Z l Z E N v b H V t b n M x L n t N b 2 5 0 a C B O Y W 1 l L D E x f S Z x d W 9 0 O 1 0 s J n F 1 b 3 Q 7 Q 2 9 s d W 1 u Q 2 9 1 b n Q m c X V v d D s 6 M T I s J n F 1 b 3 Q 7 S 2 V 5 Q 2 9 s d W 1 u T m F t Z X M m c X V v d D s 6 W 1 0 s J n F 1 b 3 Q 7 Q 2 9 s d W 1 u S W R l b n R p d G l l c y Z x d W 9 0 O z p b J n F 1 b 3 Q 7 U 2 V j d G l v b j E v b 3 J k Z X J z L 0 F 1 d G 9 S Z W 1 v d m V k Q 2 9 s d W 1 u c z E u e 2 9 y Z G V y X 2 l k L D B 9 J n F 1 b 3 Q 7 L C Z x d W 9 0 O 1 N l Y 3 R p b 2 4 x L 2 9 y Z G V y c y 9 B d X R v U m V t b 3 Z l Z E N v b H V t b n M x L n t j d X N 0 b 2 1 l c l 9 p Z C w x f S Z x d W 9 0 O y w m c X V v d D t T Z W N 0 a W 9 u M S 9 v c m R l c n M v Q X V 0 b 1 J l b W 9 2 Z W R D b 2 x 1 b W 5 z M S 5 7 c H J v Z H V j d F 9 p Z C w y f S Z x d W 9 0 O y w m c X V v d D t T Z W N 0 a W 9 u M S 9 v c m R l c n M v Q X V 0 b 1 J l b W 9 2 Z W R D b 2 x 1 b W 5 z M S 5 7 c X V h b n R p d H k s M 3 0 m c X V v d D s s J n F 1 b 3 Q 7 U 2 V j d G l v b j E v b 3 J k Z X J z L 0 F 1 d G 9 S Z W 1 v d m V k Q 2 9 s d W 1 u c z E u e 2 9 y Z G V y X 2 R h d G U u M S w 0 f S Z x d W 9 0 O y w m c X V v d D t T Z W N 0 a W 9 u M S 9 v c m R l c n M v Q X V 0 b 1 J l b W 9 2 Z W R D b 2 x 1 b W 5 z M S 5 7 d G 9 0 Y W x f d m F s d W U s N X 0 m c X V v d D s s J n F 1 b 3 Q 7 U 2 V j d G l v b j E v b 3 J k Z X J z L 0 F 1 d G 9 S Z W 1 v d m V k Q 2 9 s d W 1 u c z E u e 1 B y a W N l X 3 Z h b H V l L D Z 9 J n F 1 b 3 Q 7 L C Z x d W 9 0 O 1 N l Y 3 R p b 2 4 x L 2 9 y Z G V y c y 9 B d X R v U m V t b 3 Z l Z E N v b H V t b n M x L n t U b 3 R h b F 9 w c m 9 k d W N 0 X 3 Z h b H V l L D d 9 J n F 1 b 3 Q 7 L C Z x d W 9 0 O 1 N l Y 3 R p b 2 4 x L 2 9 y Z G V y c y 9 B d X R v U m V t b 3 Z l Z E N v b H V t b n M x L n t S Z W d p b 2 4 s O H 0 m c X V v d D s s J n F 1 b 3 Q 7 U 2 V j d G l v b j E v b 3 J k Z X J z L 0 F 1 d G 9 S Z W 1 v d m V k Q 2 9 s d W 1 u c z E u e 2 N h d G V n b 3 J 5 L D l 9 J n F 1 b 3 Q 7 L C Z x d W 9 0 O 1 N l Y 3 R p b 2 4 x L 2 9 y Z G V y c y 9 B d X R v U m V t b 3 Z l Z E N v b H V t b n M x L n t N b 2 5 0 a C w x M H 0 m c X V v d D s s J n F 1 b 3 Q 7 U 2 V j d G l v b j E v b 3 J k Z X J z L 0 F 1 d G 9 S Z W 1 v d m V k Q 2 9 s d W 1 u c z E u e 0 1 v b n R o I E 5 h b W U s M T F 9 J n F 1 b 3 Q 7 X S w m c X V v d D t S Z W x h d G l v b n N o a X B J b m Z v J n F 1 b 3 Q 7 O l t d f S I g L z 4 8 R W 5 0 c n k g V H l w Z T 0 i R m l s b F N 0 Y X R 1 c y I g V m F s d W U 9 I n N D b 2 1 w b G V 0 Z S I g L z 4 8 R W 5 0 c n k g V H l w Z T 0 i R m l s b E N v b H V t b k 5 h b W V z I i B W Y W x 1 Z T 0 i c 1 s m c X V v d D t v c m R l c l 9 p Z C Z x d W 9 0 O y w m c X V v d D t j d X N 0 b 2 1 l c l 9 p Z C Z x d W 9 0 O y w m c X V v d D t w c m 9 k d W N 0 X 2 l k J n F 1 b 3 Q 7 L C Z x d W 9 0 O 3 F 1 Y W 5 0 a X R 5 J n F 1 b 3 Q 7 L C Z x d W 9 0 O 2 9 y Z G V y X 2 R h d G U u M S Z x d W 9 0 O y w m c X V v d D t 0 b 3 R h b F 9 2 Y W x 1 Z S Z x d W 9 0 O y w m c X V v d D t Q c m l j Z V 9 2 Y W x 1 Z S Z x d W 9 0 O y w m c X V v d D t U b 3 R h b F 9 w c m 9 k d W N 0 X 3 Z h b H V l J n F 1 b 3 Q 7 L C Z x d W 9 0 O 1 J l Z 2 l v b i Z x d W 9 0 O y w m c X V v d D t j Y X R l Z 2 9 y e S Z x d W 9 0 O y w m c X V v d D t N b 2 5 0 a C Z x d W 9 0 O y w m c X V v d D t N b 2 5 0 a C B O Y W 1 l J n F 1 b 3 Q 7 X S I g L z 4 8 R W 5 0 c n k g V H l w Z T 0 i R m l s b E N v b H V t b l R 5 c G V z I i B W Y W x 1 Z T 0 i c 0 F 3 T U R B d 2 t E Q l F V R 0 J n T U c i I C 8 + P E V u d H J 5 I F R 5 c G U 9 I k Z p b G x M Y X N 0 V X B k Y X R l Z C I g V m F s d W U 9 I m Q y M D I 1 L T A 5 L T E 0 V D A 0 O j U 4 O j A y L j Y 2 O D k 2 O T d a I i A v P j x F b n R y e S B U e X B l P S J G a W x s R X J y b 3 J D b 3 V u d C I g V m F s d W U 9 I m w w I i A v P j x F b n R y e S B U e X B l P S J G a W x s R X J y b 3 J D b 2 R l I i B W Y W x 1 Z T 0 i c 1 V u a 2 5 v d 2 4 i I C 8 + P E V u d H J 5 I F R 5 c G U 9 I k Z p b G x D b 3 V u d C I g V m F s d W U 9 I m w y M D A i I C 8 + P E V u d H J 5 I F R 5 c G U 9 I k F k Z G V k V G 9 E Y X R h T W 9 k Z W w i I F Z h b H V l P S J s M C 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2 9 y Z G V y c 1 9 T a G V l d D 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v c m R l c n M v Q 2 h h b m d l Z C U y M F R 5 c G U l M j B 3 a X R o J T I w T G 9 j Y W x l P C 9 J d G V t U G F 0 a D 4 8 L 0 l 0 Z W 1 M b 2 N h d G l v b j 4 8 U 3 R h Y m x l R W 5 0 c m l l c y A v P j w v S X R l b T 4 8 S X R l b T 4 8 S X R l b U x v Y 2 F 0 a W 9 u P j x J d G V t V H l w Z T 5 G b 3 J t d W x h P C 9 J d G V t V H l w Z T 4 8 S X R l b V B h d G g + U 2 V j d G l v b j E v b 3 J k Z X J z L 1 N w b G l 0 J T I w Q 2 9 s d W 1 u J T I w Y n k l M j B E Z W x p b W l 0 Z X I 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0 l u c 2 V y d G V k J T I w T W 9 u d G g 8 L 0 l 0 Z W 1 Q Y X R o P j w v S X R l b U x v Y 2 F 0 a W 9 u P j x T d G F i b G V F b n R y a W V z I C 8 + P C 9 J d G V t P j x J d G V t P j x J d G V t T G 9 j Y X R p b 2 4 + P E l 0 Z W 1 U e X B l P k Z v c m 1 1 b G E 8 L 0 l 0 Z W 1 U e X B l P j x J d G V t U G F 0 a D 5 T Z W N 0 a W 9 u M S 9 v c m R l c n M v S W 5 z Z X J 0 Z W Q l M j B N b 2 5 0 a C U y M E 5 h b W U 8 L 0 l 0 Z W 1 Q Y X R o P j w v S X R l b U x v Y 2 F 0 a W 9 u P j x T d G F i b G V F b n R y a W V z I C 8 + P C 9 J d G V t P j w v S X R l b X M + P C 9 M b 2 N h b F B h Y 2 t h Z 2 V N Z X R h Z G F 0 Y U Z p b G U + F g A A A F B L B Q Y A A A A A A A A A A A A A A A A A A A A A A A A m A Q A A A Q A A A N C M n d 8 B F d E R j H o A w E / C l + s B A A A A Q w b l g x q V + U 2 8 W n s v T U P n R A A A A A A C A A A A A A A Q Z g A A A A E A A C A A A A D 8 v k A p F q R a T A M Q 2 P k f O x x u R Q N R 5 I 7 f U 5 1 e B I E + 0 j q q n A A A A A A O g A A A A A I A A C A A A A B E N v T b w Y X 7 q 6 W w T z + t 3 + L h 4 x Y h Y 8 2 B y S z p R a d j R 2 5 F b V A A A A D y 5 N Q P Y L u e Y Q B S L y L I x v O X 1 7 + I 0 K W T L C Y z H E o 8 m E H n n V v S k O T 0 F J I G w W g q x 7 Z I g 5 E s l l T k d a W 4 U d U t C k M t / C T f J I y 8 H T p x X W o M 8 C 9 a L F 4 5 V U A A A A D s 0 z w P C W 0 d o j K 0 W N S J D 1 W H P y n U J m C l K 0 h + p f v c j Y j Y 0 D y / 3 c E F + i e 6 v 2 Q o i x I 0 l J v d w t X n c V V + p v j L 0 C f 9 b r g L < / D a t a M a s h u p > 
</file>

<file path=customXml/itemProps1.xml><?xml version="1.0" encoding="utf-8"?>
<ds:datastoreItem xmlns:ds="http://schemas.openxmlformats.org/officeDocument/2006/customXml" ds:itemID="{1DD83F42-C658-4CF4-AECF-6B302D50CE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customers</vt:lpstr>
      <vt:lpstr>products</vt:lpstr>
      <vt:lpstr>orders</vt:lpstr>
      <vt:lpstr>calc</vt:lpstr>
      <vt:lpstr>Dash_board</vt:lpstr>
      <vt:lpstr>images</vt:lpstr>
      <vt:lpstr>Sheet3</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CHANDRA Reddy</dc:creator>
  <cp:lastModifiedBy>CHANDRA Reddy</cp:lastModifiedBy>
  <dcterms:created xsi:type="dcterms:W3CDTF">2025-08-13T08:33:38Z</dcterms:created>
  <dcterms:modified xsi:type="dcterms:W3CDTF">2025-09-20T17:49:12Z</dcterms:modified>
</cp:coreProperties>
</file>