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Data Analysis\Excel\20Sep24-9-11 excelrzip\New folder\"/>
    </mc:Choice>
  </mc:AlternateContent>
  <xr:revisionPtr revIDLastSave="0" documentId="13_ncr:1_{36261E50-B55A-4E7E-A20B-F08FFA866597}" xr6:coauthVersionLast="47" xr6:coauthVersionMax="47" xr10:uidLastSave="{00000000-0000-0000-0000-000000000000}"/>
  <bookViews>
    <workbookView xWindow="-108" yWindow="-108" windowWidth="23256" windowHeight="12456" tabRatio="740" activeTab="3" xr2:uid="{00000000-000D-0000-FFFF-FFFF00000000}"/>
  </bookViews>
  <sheets>
    <sheet name="Hlookup" sheetId="91" r:id="rId1"/>
    <sheet name="Vlookup" sheetId="19" r:id="rId2"/>
    <sheet name="Index+Match" sheetId="88" r:id="rId3"/>
    <sheet name="Simple Offset" sheetId="82" r:id="rId4"/>
  </sheets>
  <definedNames>
    <definedName name="Agent">#REF!</definedName>
    <definedName name="Area">#REF!</definedName>
    <definedName name="Basic_Price">#REF!</definedName>
    <definedName name="COGS">#REF!</definedName>
    <definedName name="Columns">#REF!</definedName>
    <definedName name="Customer">#REF!</definedName>
    <definedName name="Date">#REF!</definedName>
    <definedName name="Finance">#REF!</definedName>
    <definedName name="Healthcare">#REF!</definedName>
    <definedName name="HR">#REF!</definedName>
    <definedName name="IT">#REF!</definedName>
    <definedName name="Marketing">#REF!</definedName>
    <definedName name="Month">#REF!</definedName>
    <definedName name="Price_Unit">#REF!</definedName>
    <definedName name="Product">#REF!</definedName>
    <definedName name="Product_Code">#REF!</definedName>
    <definedName name="Product_Name">#REF!</definedName>
    <definedName name="Profit">#REF!</definedName>
    <definedName name="Quantity">#REF!</definedName>
    <definedName name="Region">#REF!</definedName>
    <definedName name="Region1">#REF!</definedName>
    <definedName name="Revenue">#REF!</definedName>
    <definedName name="Territory">#REF!</definedName>
    <definedName name="UnitPrice">#REF!</definedName>
    <definedName name="Units_Sold">#REF!</definedName>
    <definedName name="Year">#REF!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2" l="1"/>
  <c r="H13" i="82" a="1"/>
  <c r="H13" i="82" s="1"/>
  <c r="G8" i="82"/>
  <c r="C21" i="88"/>
  <c r="B17" i="88"/>
  <c r="B12" i="88"/>
  <c r="L3" i="19"/>
  <c r="K3" i="19"/>
  <c r="G9" i="82" l="1"/>
  <c r="H9" i="82"/>
  <c r="I9" i="82"/>
  <c r="H8" i="82"/>
  <c r="I8" i="82"/>
  <c r="G3" i="82"/>
  <c r="D21" i="88"/>
  <c r="C17" i="88"/>
  <c r="D17" i="88"/>
  <c r="E17" i="88"/>
  <c r="C12" i="88"/>
  <c r="D12" i="88"/>
  <c r="E12" i="88"/>
  <c r="H10" i="82" l="1"/>
  <c r="I10" i="82"/>
  <c r="G10" i="82"/>
  <c r="G4" i="82"/>
  <c r="I12" i="91" l="1"/>
  <c r="I13" i="91"/>
  <c r="I14" i="91"/>
  <c r="I11" i="91"/>
  <c r="B18" i="91"/>
  <c r="C18" i="91"/>
  <c r="D18" i="91"/>
  <c r="E18" i="91"/>
  <c r="B19" i="91"/>
  <c r="C19" i="91"/>
  <c r="D19" i="91"/>
  <c r="E19" i="91"/>
  <c r="B20" i="91"/>
  <c r="C20" i="91"/>
  <c r="D20" i="91"/>
  <c r="E20" i="91"/>
  <c r="C17" i="91"/>
  <c r="D17" i="91"/>
  <c r="E17" i="91"/>
  <c r="B17" i="91"/>
  <c r="B11" i="91"/>
  <c r="B12" i="91"/>
  <c r="C12" i="91"/>
  <c r="D12" i="91"/>
  <c r="E12" i="91"/>
  <c r="F12" i="91"/>
  <c r="B13" i="91"/>
  <c r="C13" i="91"/>
  <c r="D13" i="91"/>
  <c r="E13" i="91"/>
  <c r="F13" i="91"/>
  <c r="B14" i="91"/>
  <c r="C14" i="91"/>
  <c r="D14" i="91"/>
  <c r="E14" i="91"/>
  <c r="F14" i="91"/>
  <c r="C11" i="91"/>
  <c r="D11" i="91"/>
  <c r="E11" i="91"/>
  <c r="F11" i="91"/>
  <c r="K12" i="19"/>
  <c r="K13" i="19"/>
  <c r="K14" i="19"/>
  <c r="K15" i="19"/>
  <c r="K11" i="19"/>
  <c r="L15" i="19"/>
  <c r="M15" i="19"/>
  <c r="N15" i="19"/>
  <c r="L26" i="19"/>
  <c r="M26" i="19"/>
  <c r="K26" i="19"/>
  <c r="L23" i="19"/>
  <c r="M23" i="19"/>
  <c r="N23" i="19"/>
  <c r="K23" i="19"/>
  <c r="K18" i="19"/>
  <c r="L18" i="19"/>
  <c r="M18" i="19"/>
  <c r="N18" i="19"/>
  <c r="K19" i="19"/>
  <c r="L19" i="19"/>
  <c r="M19" i="19"/>
  <c r="N19" i="19"/>
  <c r="K20" i="19"/>
  <c r="L20" i="19"/>
  <c r="M20" i="19"/>
  <c r="N20" i="19"/>
  <c r="L17" i="19"/>
  <c r="M17" i="19"/>
  <c r="N17" i="19"/>
  <c r="K17" i="19"/>
  <c r="L12" i="19"/>
  <c r="M12" i="19"/>
  <c r="N12" i="19"/>
  <c r="L13" i="19"/>
  <c r="M13" i="19"/>
  <c r="N13" i="19"/>
  <c r="L14" i="19"/>
  <c r="M14" i="19"/>
  <c r="N14" i="19"/>
  <c r="L11" i="19"/>
  <c r="M11" i="19"/>
  <c r="N11" i="19"/>
  <c r="N4" i="19"/>
  <c r="N5" i="19"/>
  <c r="N6" i="19"/>
  <c r="M4" i="19"/>
  <c r="M5" i="19"/>
  <c r="M6" i="19"/>
  <c r="N3" i="19"/>
  <c r="M3" i="19"/>
  <c r="L4" i="19"/>
  <c r="L5" i="19"/>
  <c r="L6" i="19"/>
  <c r="K4" i="19"/>
  <c r="K5" i="19"/>
  <c r="K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<sst xmlns="http://schemas.openxmlformats.org/spreadsheetml/2006/main" count="180" uniqueCount="77">
  <si>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Bonus</t>
  </si>
  <si>
    <t>Sales</t>
  </si>
  <si>
    <t>Name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</si>
  <si>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</si>
  <si>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</si>
  <si>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</si>
  <si>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</si>
  <si>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</si>
  <si>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</si>
  <si>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</si>
  <si>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</si>
  <si>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</si>
  <si>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</si>
  <si>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</si>
  <si>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</si>
  <si>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</si>
  <si>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</si>
  <si>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</si>
  <si>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</si>
  <si>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</si>
  <si>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</si>
  <si>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</si>
  <si>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</si>
  <si>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</si>
  <si>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</si>
  <si>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</si>
  <si>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</si>
  <si>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</si>
  <si>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</si>
  <si>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Total</t>
  </si>
  <si>
    <t>Jun</t>
  </si>
  <si>
    <t>May</t>
  </si>
  <si>
    <t>Apr</t>
  </si>
  <si>
    <t>Mar</t>
  </si>
  <si>
    <t>Feb</t>
  </si>
  <si>
    <t>Jan</t>
  </si>
  <si>
    <t>Jul</t>
  </si>
  <si>
    <t>Aug</t>
  </si>
  <si>
    <t>Month</t>
  </si>
  <si>
    <t>HP</t>
  </si>
  <si>
    <t>Mumbai</t>
  </si>
  <si>
    <t>Profit</t>
  </si>
  <si>
    <t xml:space="preserve"> </t>
  </si>
  <si>
    <t>Month Number</t>
  </si>
  <si>
    <t>Sept</t>
  </si>
  <si>
    <t>History</t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</si>
  <si>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</si>
  <si>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</si>
  <si>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</si>
  <si>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</si>
  <si>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</si>
  <si>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</si>
  <si>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</si>
  <si>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</si>
  <si>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</si>
  <si>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</si>
  <si>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</si>
  <si>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</si>
  <si>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</si>
  <si>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</si>
  <si>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</si>
  <si>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</si>
  <si>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</si>
  <si>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</si>
  <si>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</si>
  <si>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</si>
  <si>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</si>
  <si>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</si>
  <si>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 xml:space="preserve"> =VLOOKUP($J3,$B$1:$H$21,2,0)</t>
  </si>
  <si>
    <t>Vlookup -Match</t>
  </si>
  <si>
    <t xml:space="preserve"> =VLOOKUP($J11,$B$1:$H$21,MATCH(K$10,$B$1:$H$1,0),0)</t>
  </si>
  <si>
    <t>Drop Down List</t>
  </si>
  <si>
    <t>Drop down fro Name</t>
  </si>
  <si>
    <t>Dipti</t>
  </si>
  <si>
    <t xml:space="preserve"> =IFERROR(HLOOKUP(B$10,$A$2:$U$8,MATCH($A11,$A$2:$A$8,0),0),"No Record")</t>
  </si>
  <si>
    <t xml:space="preserve"> =INDEX($A$2:$E$6,MATCH($C$9,$A$2:$A$6,0),MATCH(B$11,$A$1:$E$1,0))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</si>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</sst>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5" formatCode="&quot;$&quot;#,##0.00_);\(&quot;$&quot;#,##0.00\)"/>
    <numFmt numFmtId="166" formatCode="_(* #,##0.00_);_(* \(#,##0.00\);_(* &quot;-&quot;??_);_(@_)"/>
    <numFmt numFmtId="167" formatCode="&quot;$&quot;#,##0.00"/>
    <numFmt numFmtId="172" formatCode="&quot;$&quot;#,##0"/>
  </numFmts>
  <fonts count="14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165" fontId="2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6" fillId="4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2" fontId="9" fillId="0" borderId="5" xfId="0" applyNumberFormat="1" applyFont="1" applyBorder="1" applyAlignment="1">
      <alignment horizontal="center" vertical="center"/>
    </xf>
    <xf numFmtId="172" fontId="9" fillId="0" borderId="0" xfId="0" applyNumberFormat="1" applyFont="1" applyAlignment="1">
      <alignment horizontal="center" vertical="center"/>
    </xf>
    <xf numFmtId="172" fontId="7" fillId="0" borderId="0" xfId="0" applyNumberFormat="1" applyFont="1" applyAlignment="1">
      <alignment horizontal="center" vertical="center"/>
    </xf>
    <xf numFmtId="172" fontId="9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0" fillId="6" borderId="0" xfId="0" applyFill="1"/>
    <xf numFmtId="0" fontId="0" fillId="11" borderId="0" xfId="0" applyFill="1"/>
    <xf numFmtId="0" fontId="13" fillId="1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0"/>
  <tableStyles count="1" defaultTableStyle="TableStyleMedium9" defaultPivotStyle="PivotStyleLight16">
    <tableStyle name="Invisible" pivot="0" table="0" count="0" xr9:uid="{F77986EA-216E-4504-BB35-CF433437CC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6340113735783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Hlookup!$H$10</c:f>
              <c:strCache>
                <c:ptCount val="1"/>
                <c:pt idx="0">
                  <c:v>Reg No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Hlookup!$I$10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9-4282-8585-710D41798E32}"/>
            </c:ext>
          </c:extLst>
        </c:ser>
        <c:ser>
          <c:idx val="1"/>
          <c:order val="1"/>
          <c:tx>
            <c:strRef>
              <c:f>Hlookup!$H$11</c:f>
              <c:strCache>
                <c:ptCount val="1"/>
                <c:pt idx="0">
                  <c:v>Name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Hlookup!$I$11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89-4282-8585-710D41798E32}"/>
            </c:ext>
          </c:extLst>
        </c:ser>
        <c:ser>
          <c:idx val="2"/>
          <c:order val="2"/>
          <c:tx>
            <c:strRef>
              <c:f>Hlookup!$H$12</c:f>
              <c:strCache>
                <c:ptCount val="1"/>
                <c:pt idx="0">
                  <c:v>Maths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Hlookup!$I$12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89-4282-8585-710D41798E32}"/>
            </c:ext>
          </c:extLst>
        </c:ser>
        <c:ser>
          <c:idx val="3"/>
          <c:order val="3"/>
          <c:tx>
            <c:strRef>
              <c:f>Hlookup!$H$13</c:f>
              <c:strCache>
                <c:ptCount val="1"/>
                <c:pt idx="0">
                  <c:v>Hindi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Hlookup!$I$13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89-4282-8585-710D41798E32}"/>
            </c:ext>
          </c:extLst>
        </c:ser>
        <c:ser>
          <c:idx val="4"/>
          <c:order val="4"/>
          <c:tx>
            <c:strRef>
              <c:f>Hlookup!$H$14</c:f>
              <c:strCache>
                <c:ptCount val="1"/>
                <c:pt idx="0">
                  <c:v>Science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Hlookup!$I$14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89-4282-8585-710D41798E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1324783680"/>
        <c:axId val="1324791360"/>
        <c:axId val="0"/>
      </c:bar3DChart>
      <c:catAx>
        <c:axId val="132478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91360"/>
        <c:crosses val="autoZero"/>
        <c:auto val="1"/>
        <c:lblAlgn val="ctr"/>
        <c:lblOffset val="100"/>
        <c:noMultiLvlLbl val="0"/>
      </c:catAx>
      <c:valAx>
        <c:axId val="132479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93744531933509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Hlookup!$B$10</c:f>
              <c:strCache>
                <c:ptCount val="1"/>
                <c:pt idx="0">
                  <c:v>Suman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Hlookup!$A$11:$A$14</c:f>
              <c:strCache>
                <c:ptCount val="4"/>
                <c:pt idx="0">
                  <c:v>English</c:v>
                </c:pt>
                <c:pt idx="1">
                  <c:v>Computer</c:v>
                </c:pt>
                <c:pt idx="2">
                  <c:v>Hindi</c:v>
                </c:pt>
                <c:pt idx="3">
                  <c:v>Science</c:v>
                </c:pt>
              </c:strCache>
            </c:strRef>
          </c:cat>
          <c:val>
            <c:numRef>
              <c:f>Hlookup!$B$11:$B$14</c:f>
              <c:numCache>
                <c:formatCode>General</c:formatCode>
                <c:ptCount val="4"/>
                <c:pt idx="0">
                  <c:v>45</c:v>
                </c:pt>
                <c:pt idx="1">
                  <c:v>78</c:v>
                </c:pt>
                <c:pt idx="2">
                  <c:v>72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0-4273-8C1E-CCC8F1FF3878}"/>
            </c:ext>
          </c:extLst>
        </c:ser>
        <c:ser>
          <c:idx val="1"/>
          <c:order val="1"/>
          <c:tx>
            <c:strRef>
              <c:f>Hlookup!$C$10</c:f>
              <c:strCache>
                <c:ptCount val="1"/>
                <c:pt idx="0">
                  <c:v>Vineeth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Hlookup!$A$11:$A$14</c:f>
              <c:strCache>
                <c:ptCount val="4"/>
                <c:pt idx="0">
                  <c:v>English</c:v>
                </c:pt>
                <c:pt idx="1">
                  <c:v>Computer</c:v>
                </c:pt>
                <c:pt idx="2">
                  <c:v>Hindi</c:v>
                </c:pt>
                <c:pt idx="3">
                  <c:v>Science</c:v>
                </c:pt>
              </c:strCache>
            </c:strRef>
          </c:cat>
          <c:val>
            <c:numRef>
              <c:f>Hlookup!$C$11:$C$14</c:f>
              <c:numCache>
                <c:formatCode>General</c:formatCode>
                <c:ptCount val="4"/>
                <c:pt idx="0">
                  <c:v>56</c:v>
                </c:pt>
                <c:pt idx="1">
                  <c:v>76</c:v>
                </c:pt>
                <c:pt idx="2">
                  <c:v>77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0-4273-8C1E-CCC8F1FF3878}"/>
            </c:ext>
          </c:extLst>
        </c:ser>
        <c:ser>
          <c:idx val="2"/>
          <c:order val="2"/>
          <c:tx>
            <c:strRef>
              <c:f>Hlookup!$D$10</c:f>
              <c:strCache>
                <c:ptCount val="1"/>
                <c:pt idx="0">
                  <c:v>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Hlookup!$A$11:$A$14</c:f>
              <c:strCache>
                <c:ptCount val="4"/>
                <c:pt idx="0">
                  <c:v>English</c:v>
                </c:pt>
                <c:pt idx="1">
                  <c:v>Computer</c:v>
                </c:pt>
                <c:pt idx="2">
                  <c:v>Hindi</c:v>
                </c:pt>
                <c:pt idx="3">
                  <c:v>Science</c:v>
                </c:pt>
              </c:strCache>
            </c:strRef>
          </c:cat>
          <c:val>
            <c:numRef>
              <c:f>Hlookup!$D$11:$D$14</c:f>
              <c:numCache>
                <c:formatCode>General</c:formatCode>
                <c:ptCount val="4"/>
                <c:pt idx="0">
                  <c:v>45</c:v>
                </c:pt>
                <c:pt idx="1">
                  <c:v>78</c:v>
                </c:pt>
                <c:pt idx="2">
                  <c:v>72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0-4273-8C1E-CCC8F1FF3878}"/>
            </c:ext>
          </c:extLst>
        </c:ser>
        <c:ser>
          <c:idx val="3"/>
          <c:order val="3"/>
          <c:tx>
            <c:strRef>
              <c:f>Hlookup!$E$10</c:f>
              <c:strCache>
                <c:ptCount val="1"/>
                <c:pt idx="0">
                  <c:v>Anand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Hlookup!$A$11:$A$14</c:f>
              <c:strCache>
                <c:ptCount val="4"/>
                <c:pt idx="0">
                  <c:v>English</c:v>
                </c:pt>
                <c:pt idx="1">
                  <c:v>Computer</c:v>
                </c:pt>
                <c:pt idx="2">
                  <c:v>Hindi</c:v>
                </c:pt>
                <c:pt idx="3">
                  <c:v>Science</c:v>
                </c:pt>
              </c:strCache>
            </c:strRef>
          </c:cat>
          <c:val>
            <c:numRef>
              <c:f>Hlookup!$E$11:$E$14</c:f>
              <c:numCache>
                <c:formatCode>General</c:formatCode>
                <c:ptCount val="4"/>
                <c:pt idx="0">
                  <c:v>68</c:v>
                </c:pt>
                <c:pt idx="1">
                  <c:v>89</c:v>
                </c:pt>
                <c:pt idx="2">
                  <c:v>78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0-4273-8C1E-CCC8F1FF38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8041104"/>
        <c:axId val="1548038224"/>
      </c:barChart>
      <c:catAx>
        <c:axId val="154804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38224"/>
        <c:crosses val="autoZero"/>
        <c:auto val="1"/>
        <c:lblAlgn val="ctr"/>
        <c:lblOffset val="100"/>
        <c:noMultiLvlLbl val="0"/>
      </c:catAx>
      <c:valAx>
        <c:axId val="15480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4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Vlookup!$J$26</c:f>
              <c:strCache>
                <c:ptCount val="1"/>
                <c:pt idx="0">
                  <c:v>Shanoj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Vlookup!$K$25:$M$25</c:f>
              <c:strCache>
                <c:ptCount val="3"/>
                <c:pt idx="0">
                  <c:v>Maths</c:v>
                </c:pt>
                <c:pt idx="1">
                  <c:v>Hindi</c:v>
                </c:pt>
                <c:pt idx="2">
                  <c:v>Science</c:v>
                </c:pt>
              </c:strCache>
            </c:strRef>
          </c:cat>
          <c:val>
            <c:numRef>
              <c:f>Vlookup!$K$26:$M$26</c:f>
              <c:numCache>
                <c:formatCode>General</c:formatCode>
                <c:ptCount val="3"/>
                <c:pt idx="0">
                  <c:v>67</c:v>
                </c:pt>
                <c:pt idx="1">
                  <c:v>67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1-413E-808A-76FA62F57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5594383"/>
        <c:axId val="505595343"/>
      </c:barChart>
      <c:catAx>
        <c:axId val="50559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95343"/>
        <c:crosses val="autoZero"/>
        <c:auto val="1"/>
        <c:lblAlgn val="ctr"/>
        <c:lblOffset val="100"/>
        <c:noMultiLvlLbl val="0"/>
      </c:catAx>
      <c:valAx>
        <c:axId val="5055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943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758825</xdr:colOff>
      <xdr:row>2</xdr:row>
      <xdr:rowOff>79375</xdr:rowOff>
    </xdr:from>
    <xdr:to>
      <xdr:col>15</xdr:col>
      <xdr:colOff>758825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9EC43-49E4-D4C4-E31E-66C01AD71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749300</xdr:colOff>
      <xdr:row>1</xdr:row>
      <xdr:rowOff>98425</xdr:rowOff>
    </xdr:from>
    <xdr:to>
      <xdr:col>11</xdr:col>
      <xdr:colOff>749300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FBB46-3AF9-28BF-7DA2-42DDCF284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248708</xdr:colOff>
      <xdr:row>16</xdr:row>
      <xdr:rowOff>74082</xdr:rowOff>
    </xdr:from>
    <xdr:to>
      <xdr:col>16</xdr:col>
      <xdr:colOff>407457</xdr:colOff>
      <xdr:row>28</xdr:row>
      <xdr:rowOff>104246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26AF4-78D2-FB9F-4FF2-DEEC34073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  <wetp:taskpane dockstate="right" visibility="0" width="438" row="8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2C3D39F-3E90-4D48-B5B3-D1A97F2BC2F6}">
  <we:reference id="wa200006007" version="1.2.3.0" store="en-IN" storeType="OMEX"/>
  <we:alternateReferences>
    <we:reference id="wa200006007" version="1.2.3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9BFB393-A04B-4867-A118-E253CD36CC68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1a7qQJ6vxj_J5eAIBNsc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20F1EC90-2B1A-4031-B478-9A9F7E579C01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4412-8EBE-42E1-88B9-7077EF75A50A}">
  <dimension ref="A1:U20"/>
  <sheetViews>
    <sheetView workbookViewId="0">
      <selection activeCell="I10" sqref="I10"/>
    </sheetView>
  </sheetViews>
  <sheetFormatPr defaultRowHeight="15" x14ac:dyDescent="0.25"/>
  <sheetData>
    <row r="1" spans="1:21" ht="15.6" x14ac:dyDescent="0.25">
      <c r="A1" s="18" t="s">
        <v>13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ht="15.6" x14ac:dyDescent="0.25">
      <c r="A2" s="19" t="s">
        <v>2</v>
      </c>
      <c r="B2" s="20" t="s">
        <v>12</v>
      </c>
      <c r="C2" s="20" t="s">
        <v>11</v>
      </c>
      <c r="D2" s="20" t="s">
        <v>10</v>
      </c>
      <c r="E2" s="20" t="s">
        <v>9</v>
      </c>
      <c r="F2" s="20" t="s">
        <v>8</v>
      </c>
      <c r="G2" s="20" t="s">
        <v>7</v>
      </c>
      <c r="H2" s="20" t="s">
        <v>6</v>
      </c>
      <c r="I2" s="20" t="s">
        <v>5</v>
      </c>
      <c r="J2" s="20" t="s">
        <v>4</v>
      </c>
      <c r="K2" s="20" t="s">
        <v>3</v>
      </c>
      <c r="L2" s="20" t="s">
        <v>23</v>
      </c>
      <c r="M2" s="20" t="s">
        <v>22</v>
      </c>
      <c r="N2" s="20" t="s">
        <v>21</v>
      </c>
      <c r="O2" s="20" t="s">
        <v>20</v>
      </c>
      <c r="P2" s="20" t="s">
        <v>19</v>
      </c>
      <c r="Q2" s="20" t="s">
        <v>18</v>
      </c>
      <c r="R2" s="20" t="s">
        <v>17</v>
      </c>
      <c r="S2" s="20" t="s">
        <v>16</v>
      </c>
      <c r="T2" s="20" t="s">
        <v>15</v>
      </c>
      <c r="U2" s="20" t="s">
        <v>14</v>
      </c>
    </row>
    <row r="3" spans="1:21" ht="15.6" x14ac:dyDescent="0.25">
      <c r="A3" s="18" t="s">
        <v>28</v>
      </c>
      <c r="B3" s="4">
        <v>45</v>
      </c>
      <c r="C3" s="4">
        <v>75</v>
      </c>
      <c r="D3" s="4">
        <v>87</v>
      </c>
      <c r="E3" s="4">
        <v>67</v>
      </c>
      <c r="F3" s="4">
        <v>56</v>
      </c>
      <c r="G3" s="4">
        <v>68</v>
      </c>
      <c r="H3" s="4">
        <v>68</v>
      </c>
      <c r="I3" s="4">
        <v>69</v>
      </c>
      <c r="J3" s="4">
        <v>79</v>
      </c>
      <c r="K3" s="4">
        <v>89</v>
      </c>
      <c r="L3" s="4">
        <v>45</v>
      </c>
      <c r="M3" s="4">
        <v>75</v>
      </c>
      <c r="N3" s="4">
        <v>87</v>
      </c>
      <c r="O3" s="4">
        <v>67</v>
      </c>
      <c r="P3" s="4">
        <v>56</v>
      </c>
      <c r="Q3" s="4">
        <v>68</v>
      </c>
      <c r="R3" s="4">
        <v>68</v>
      </c>
      <c r="S3" s="4">
        <v>69</v>
      </c>
      <c r="T3" s="4">
        <v>79</v>
      </c>
      <c r="U3" s="4">
        <v>78</v>
      </c>
    </row>
    <row r="4" spans="1:21" ht="15.6" x14ac:dyDescent="0.25">
      <c r="A4" s="18" t="s">
        <v>45</v>
      </c>
      <c r="B4" s="4">
        <v>56</v>
      </c>
      <c r="C4" s="4">
        <v>45</v>
      </c>
      <c r="D4" s="4">
        <v>45</v>
      </c>
      <c r="E4" s="4">
        <v>65</v>
      </c>
      <c r="F4" s="4">
        <v>67</v>
      </c>
      <c r="G4" s="4">
        <v>89</v>
      </c>
      <c r="H4" s="4">
        <v>65</v>
      </c>
      <c r="I4" s="4">
        <v>34</v>
      </c>
      <c r="J4" s="4">
        <v>56</v>
      </c>
      <c r="K4" s="4">
        <v>76</v>
      </c>
      <c r="L4" s="4">
        <v>56</v>
      </c>
      <c r="M4" s="4">
        <v>65</v>
      </c>
      <c r="N4" s="4">
        <v>45</v>
      </c>
      <c r="O4" s="4">
        <v>65</v>
      </c>
      <c r="P4" s="4">
        <v>67</v>
      </c>
      <c r="Q4" s="4">
        <v>89</v>
      </c>
      <c r="R4" s="4">
        <v>65</v>
      </c>
      <c r="S4" s="4">
        <v>34</v>
      </c>
      <c r="T4" s="4">
        <v>56</v>
      </c>
      <c r="U4" s="4">
        <v>76</v>
      </c>
    </row>
    <row r="5" spans="1:21" ht="15.6" x14ac:dyDescent="0.25">
      <c r="A5" s="18" t="s">
        <v>27</v>
      </c>
      <c r="B5" s="4">
        <v>72</v>
      </c>
      <c r="C5" s="4">
        <v>67</v>
      </c>
      <c r="D5" s="4">
        <v>65</v>
      </c>
      <c r="E5" s="4">
        <v>67</v>
      </c>
      <c r="F5" s="4">
        <v>77</v>
      </c>
      <c r="G5" s="4">
        <v>78</v>
      </c>
      <c r="H5" s="4">
        <v>68</v>
      </c>
      <c r="I5" s="4">
        <v>76</v>
      </c>
      <c r="J5" s="4">
        <v>86</v>
      </c>
      <c r="K5" s="4">
        <v>67</v>
      </c>
      <c r="L5" s="4">
        <v>72</v>
      </c>
      <c r="M5" s="4">
        <v>67</v>
      </c>
      <c r="N5" s="4">
        <v>65</v>
      </c>
      <c r="O5" s="4">
        <v>67</v>
      </c>
      <c r="P5" s="4">
        <v>77</v>
      </c>
      <c r="Q5" s="4">
        <v>78</v>
      </c>
      <c r="R5" s="4">
        <v>68</v>
      </c>
      <c r="S5" s="4">
        <v>76</v>
      </c>
      <c r="T5" s="4">
        <v>86</v>
      </c>
      <c r="U5" s="4">
        <v>67</v>
      </c>
    </row>
    <row r="6" spans="1:21" ht="15.6" x14ac:dyDescent="0.25">
      <c r="A6" s="18" t="s">
        <v>26</v>
      </c>
      <c r="B6" s="4">
        <v>65</v>
      </c>
      <c r="C6" s="4">
        <v>89</v>
      </c>
      <c r="D6" s="4">
        <v>56</v>
      </c>
      <c r="E6" s="4">
        <v>75</v>
      </c>
      <c r="F6" s="4">
        <v>68</v>
      </c>
      <c r="G6" s="4">
        <v>97</v>
      </c>
      <c r="H6" s="4">
        <v>45</v>
      </c>
      <c r="I6" s="4">
        <v>68</v>
      </c>
      <c r="J6" s="4">
        <v>56</v>
      </c>
      <c r="K6" s="4">
        <v>77</v>
      </c>
      <c r="L6" s="4">
        <v>65</v>
      </c>
      <c r="M6" s="4">
        <v>89</v>
      </c>
      <c r="N6" s="4">
        <v>56</v>
      </c>
      <c r="O6" s="4">
        <v>75</v>
      </c>
      <c r="P6" s="4">
        <v>68</v>
      </c>
      <c r="Q6" s="4">
        <v>97</v>
      </c>
      <c r="R6" s="4">
        <v>45</v>
      </c>
      <c r="S6" s="4" t="s">
        <v>42</v>
      </c>
      <c r="T6" s="4">
        <v>56</v>
      </c>
      <c r="U6" s="4">
        <v>77</v>
      </c>
    </row>
    <row r="7" spans="1:21" ht="15.6" x14ac:dyDescent="0.25">
      <c r="A7" s="18" t="s">
        <v>25</v>
      </c>
      <c r="B7" s="4">
        <v>50</v>
      </c>
      <c r="C7" s="4">
        <v>34</v>
      </c>
      <c r="D7" s="4">
        <v>56</v>
      </c>
      <c r="E7" s="4">
        <v>67</v>
      </c>
      <c r="F7" s="4">
        <v>64</v>
      </c>
      <c r="G7" s="4">
        <v>56</v>
      </c>
      <c r="H7" s="4">
        <v>45</v>
      </c>
      <c r="I7" s="4">
        <v>87</v>
      </c>
      <c r="J7" s="4">
        <v>75</v>
      </c>
      <c r="K7" s="4">
        <v>76</v>
      </c>
      <c r="L7" s="4">
        <v>50</v>
      </c>
      <c r="M7" s="4">
        <v>34</v>
      </c>
      <c r="N7" s="4">
        <v>56</v>
      </c>
      <c r="O7" s="4">
        <v>67</v>
      </c>
      <c r="P7" s="4">
        <v>64</v>
      </c>
      <c r="Q7" s="4">
        <v>56</v>
      </c>
      <c r="R7" s="4">
        <v>45</v>
      </c>
      <c r="S7" s="4">
        <v>87</v>
      </c>
      <c r="T7" s="4">
        <v>75</v>
      </c>
      <c r="U7" s="4">
        <v>76</v>
      </c>
    </row>
    <row r="8" spans="1:21" ht="15.6" x14ac:dyDescent="0.25">
      <c r="A8" s="18" t="s">
        <v>24</v>
      </c>
      <c r="B8" s="4">
        <v>78</v>
      </c>
      <c r="C8" s="4">
        <v>58</v>
      </c>
      <c r="D8" s="4">
        <v>65</v>
      </c>
      <c r="E8" s="4">
        <v>66</v>
      </c>
      <c r="F8" s="4">
        <v>76</v>
      </c>
      <c r="G8" s="4">
        <v>89</v>
      </c>
      <c r="H8" s="4">
        <v>95</v>
      </c>
      <c r="I8" s="4">
        <v>59</v>
      </c>
      <c r="J8" s="4">
        <v>78</v>
      </c>
      <c r="K8" s="4">
        <v>77</v>
      </c>
      <c r="L8" s="4">
        <v>78</v>
      </c>
      <c r="M8" s="4">
        <v>58</v>
      </c>
      <c r="N8" s="4">
        <v>65</v>
      </c>
      <c r="O8" s="4">
        <v>66</v>
      </c>
      <c r="P8" s="4">
        <v>76</v>
      </c>
      <c r="Q8" s="4">
        <v>89</v>
      </c>
      <c r="R8" s="4">
        <v>95</v>
      </c>
      <c r="S8" s="4">
        <v>59</v>
      </c>
      <c r="T8" s="4">
        <v>78</v>
      </c>
      <c r="U8" s="4">
        <v>77</v>
      </c>
    </row>
    <row r="10" spans="1:21" ht="15.6" x14ac:dyDescent="0.25">
      <c r="A10" s="13"/>
      <c r="B10" s="4" t="s">
        <v>12</v>
      </c>
      <c r="C10" s="4" t="s">
        <v>8</v>
      </c>
      <c r="D10" s="4" t="s">
        <v>23</v>
      </c>
      <c r="E10" s="4" t="s">
        <v>18</v>
      </c>
      <c r="F10" s="4" t="s">
        <v>73</v>
      </c>
      <c r="H10" s="18" t="s">
        <v>13</v>
      </c>
      <c r="I10" s="4">
        <v>4</v>
      </c>
    </row>
    <row r="11" spans="1:21" ht="15.6" x14ac:dyDescent="0.25">
      <c r="A11" s="18" t="s">
        <v>28</v>
      </c>
      <c r="B11" s="15">
        <f>IFERROR(HLOOKUP(B$10,$A$2:$U$8,MATCH($A11,$A$2:$A$8,0),0),"No Record")</f>
        <v>45</v>
      </c>
      <c r="C11" s="15">
        <f t="shared" ref="C11:F14" si="0">IFERROR(HLOOKUP(C$10,$A$2:$U$8,MATCH($A11,$A$2:$A$8,0),0),"No Record")</f>
        <v>56</v>
      </c>
      <c r="D11" s="15">
        <f t="shared" si="0"/>
        <v>45</v>
      </c>
      <c r="E11" s="15">
        <f t="shared" si="0"/>
        <v>68</v>
      </c>
      <c r="F11" s="15" t="str">
        <f t="shared" si="0"/>
        <v>No Record</v>
      </c>
      <c r="H11" s="18" t="s">
        <v>2</v>
      </c>
      <c r="I11" s="4" t="str">
        <f>HLOOKUP($I$10,$A$1:$U$8,MATCH($H11,$A$1:$A$8,0),0)</f>
        <v>Suresh</v>
      </c>
    </row>
    <row r="12" spans="1:21" ht="15.6" x14ac:dyDescent="0.25">
      <c r="A12" s="18" t="s">
        <v>24</v>
      </c>
      <c r="B12" s="15">
        <f t="shared" ref="B12:B14" si="1">IFERROR(HLOOKUP(B$10,$A$2:$U$8,MATCH($A12,$A$2:$A$8,0),0),"No Record")</f>
        <v>78</v>
      </c>
      <c r="C12" s="15">
        <f t="shared" si="0"/>
        <v>76</v>
      </c>
      <c r="D12" s="15">
        <f t="shared" si="0"/>
        <v>78</v>
      </c>
      <c r="E12" s="15">
        <f t="shared" si="0"/>
        <v>89</v>
      </c>
      <c r="F12" s="15" t="str">
        <f t="shared" si="0"/>
        <v>No Record</v>
      </c>
      <c r="H12" s="18" t="s">
        <v>25</v>
      </c>
      <c r="I12" s="4">
        <f t="shared" ref="I12:I14" si="2">HLOOKUP($I$10,$A$1:$U$8,MATCH($H12,$A$1:$A$8,0),0)</f>
        <v>67</v>
      </c>
    </row>
    <row r="13" spans="1:21" ht="15.6" x14ac:dyDescent="0.25">
      <c r="A13" s="18" t="s">
        <v>27</v>
      </c>
      <c r="B13" s="15">
        <f t="shared" si="1"/>
        <v>72</v>
      </c>
      <c r="C13" s="15">
        <f t="shared" si="0"/>
        <v>77</v>
      </c>
      <c r="D13" s="15">
        <f t="shared" si="0"/>
        <v>72</v>
      </c>
      <c r="E13" s="15">
        <f t="shared" si="0"/>
        <v>78</v>
      </c>
      <c r="F13" s="15" t="str">
        <f t="shared" si="0"/>
        <v>No Record</v>
      </c>
      <c r="H13" s="18" t="s">
        <v>27</v>
      </c>
      <c r="I13" s="4">
        <f t="shared" si="2"/>
        <v>67</v>
      </c>
    </row>
    <row r="14" spans="1:21" ht="15.6" x14ac:dyDescent="0.25">
      <c r="A14" s="18" t="s">
        <v>26</v>
      </c>
      <c r="B14" s="15">
        <f t="shared" si="1"/>
        <v>65</v>
      </c>
      <c r="C14" s="15">
        <f t="shared" si="0"/>
        <v>68</v>
      </c>
      <c r="D14" s="15">
        <f t="shared" si="0"/>
        <v>65</v>
      </c>
      <c r="E14" s="15">
        <f t="shared" si="0"/>
        <v>97</v>
      </c>
      <c r="F14" s="15" t="str">
        <f t="shared" si="0"/>
        <v>No Record</v>
      </c>
      <c r="H14" s="18" t="s">
        <v>26</v>
      </c>
      <c r="I14" s="4">
        <f t="shared" si="2"/>
        <v>75</v>
      </c>
    </row>
    <row r="16" spans="1:21" ht="15.6" x14ac:dyDescent="0.25">
      <c r="A16" s="18" t="s">
        <v>13</v>
      </c>
      <c r="B16" s="4">
        <v>3</v>
      </c>
      <c r="C16" s="4">
        <v>15</v>
      </c>
      <c r="D16" s="4">
        <v>8</v>
      </c>
      <c r="E16" s="4">
        <v>2</v>
      </c>
      <c r="F16" s="32" t="s">
        <v>74</v>
      </c>
      <c r="G16" s="32"/>
      <c r="H16" s="32"/>
      <c r="I16" s="32"/>
      <c r="J16" s="32"/>
      <c r="K16" s="32"/>
      <c r="L16" s="32"/>
      <c r="M16" s="32"/>
      <c r="N16" s="32"/>
    </row>
    <row r="17" spans="1:8" ht="15.6" x14ac:dyDescent="0.25">
      <c r="A17" s="18" t="s">
        <v>2</v>
      </c>
      <c r="B17" s="15" t="str">
        <f>IFERROR(HLOOKUP(B$16,$A$1:$U$8,MATCH($A17,$A$1:$A$8,0),0),"No  Info")</f>
        <v>Amith</v>
      </c>
      <c r="C17" s="15" t="str">
        <f t="shared" ref="C17:E20" si="3">IFERROR(HLOOKUP(C$16,$A$1:$U$8,MATCH($A17,$A$1:$A$8,0),0),"No  Info")</f>
        <v>Sriram</v>
      </c>
      <c r="D17" s="15" t="str">
        <f t="shared" si="3"/>
        <v>Praveen</v>
      </c>
      <c r="E17" s="15" t="str">
        <f t="shared" si="3"/>
        <v>Rakesh</v>
      </c>
    </row>
    <row r="18" spans="1:8" ht="15.6" x14ac:dyDescent="0.25">
      <c r="A18" s="18" t="s">
        <v>25</v>
      </c>
      <c r="B18" s="15">
        <f t="shared" ref="B18:B20" si="4">IFERROR(HLOOKUP(B$16,$A$1:$U$8,MATCH($A18,$A$1:$A$8,0),0),"No  Info")</f>
        <v>56</v>
      </c>
      <c r="C18" s="15">
        <f t="shared" si="3"/>
        <v>64</v>
      </c>
      <c r="D18" s="15">
        <f t="shared" si="3"/>
        <v>87</v>
      </c>
      <c r="E18" s="15">
        <f t="shared" si="3"/>
        <v>34</v>
      </c>
      <c r="H18" t="s">
        <v>40</v>
      </c>
    </row>
    <row r="19" spans="1:8" ht="15.6" x14ac:dyDescent="0.25">
      <c r="A19" s="18" t="s">
        <v>27</v>
      </c>
      <c r="B19" s="15">
        <f t="shared" si="4"/>
        <v>65</v>
      </c>
      <c r="C19" s="15">
        <f t="shared" si="3"/>
        <v>77</v>
      </c>
      <c r="D19" s="15">
        <f t="shared" si="3"/>
        <v>76</v>
      </c>
      <c r="E19" s="15">
        <f t="shared" si="3"/>
        <v>67</v>
      </c>
    </row>
    <row r="20" spans="1:8" ht="15.6" x14ac:dyDescent="0.25">
      <c r="A20" s="18" t="s">
        <v>26</v>
      </c>
      <c r="B20" s="15">
        <f t="shared" si="4"/>
        <v>56</v>
      </c>
      <c r="C20" s="15">
        <f t="shared" si="3"/>
        <v>68</v>
      </c>
      <c r="D20" s="15">
        <f t="shared" si="3"/>
        <v>68</v>
      </c>
      <c r="E20" s="15">
        <f t="shared" si="3"/>
        <v>89</v>
      </c>
    </row>
  </sheetData>
  <dataValidations count="3">
    <dataValidation type="list" allowBlank="1" showInputMessage="1" showErrorMessage="1" sqref="I10" xr:uid="{23C24F5C-9869-463D-8282-148796B77E4D}">
      <formula1>$B$1:$U$1</formula1>
    </dataValidation>
    <dataValidation type="list" allowBlank="1" showInputMessage="1" showErrorMessage="1" sqref="H18" xr:uid="{E4A77889-6553-48C0-9762-56337B6CE944}">
      <formula1>"Pune,Mumbai,Bangalore,Hydrabad"</formula1>
    </dataValidation>
    <dataValidation type="list" allowBlank="1" showInputMessage="1" showErrorMessage="1" sqref="G10" xr:uid="{3AA4C996-9F67-4B07-8A4C-9246CC2EB1DB}">
      <formula1>$B$2:$F$2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6"/>
  <sheetViews>
    <sheetView topLeftCell="A4" zoomScale="120" zoomScaleNormal="120" workbookViewId="0">
      <selection activeCell="K3" sqref="K3:L3"/>
    </sheetView>
  </sheetViews>
  <sheetFormatPr defaultColWidth="8.90625" defaultRowHeight="15" x14ac:dyDescent="0.25"/>
  <cols>
    <col min="1" max="1" width="8.26953125" style="3" customWidth="1"/>
    <col min="2" max="2" width="10.1796875" style="21" customWidth="1"/>
    <col min="3" max="3" width="8.90625" style="3"/>
    <col min="4" max="4" width="8.90625" style="3" customWidth="1"/>
    <col min="5" max="7" width="8.90625" style="3"/>
    <col min="8" max="8" width="11" style="3" customWidth="1"/>
    <col min="9" max="9" width="4.7265625" style="3" customWidth="1"/>
    <col min="10" max="10" width="16.26953125" style="3" customWidth="1"/>
    <col min="11" max="11" width="21.6328125" style="3" customWidth="1"/>
    <col min="12" max="12" width="11.6328125" style="3" customWidth="1"/>
    <col min="13" max="13" width="12.08984375" style="3" customWidth="1"/>
    <col min="14" max="14" width="13.08984375" style="3" customWidth="1"/>
    <col min="15" max="16384" width="8.90625" style="3"/>
  </cols>
  <sheetData>
    <row r="1" spans="1:18" ht="16.8" customHeight="1" x14ac:dyDescent="0.25">
      <c r="A1" s="18" t="s">
        <v>13</v>
      </c>
      <c r="B1" s="19" t="s">
        <v>2</v>
      </c>
      <c r="C1" s="18" t="s">
        <v>28</v>
      </c>
      <c r="D1" s="18" t="s">
        <v>45</v>
      </c>
      <c r="E1" s="18" t="s">
        <v>27</v>
      </c>
      <c r="F1" s="18" t="s">
        <v>26</v>
      </c>
      <c r="G1" s="18" t="s">
        <v>25</v>
      </c>
      <c r="H1" s="18" t="s">
        <v>24</v>
      </c>
      <c r="I1" s="17"/>
      <c r="J1" s="17"/>
      <c r="L1" s="17"/>
      <c r="M1" s="17"/>
      <c r="N1" s="17"/>
      <c r="O1" s="17"/>
      <c r="P1" s="17"/>
      <c r="Q1" s="17"/>
      <c r="R1" s="17"/>
    </row>
    <row r="2" spans="1:18" ht="15.6" x14ac:dyDescent="0.25">
      <c r="A2" s="4">
        <v>1</v>
      </c>
      <c r="B2" s="20" t="s">
        <v>12</v>
      </c>
      <c r="C2" s="4">
        <v>45</v>
      </c>
      <c r="D2" s="4">
        <v>56</v>
      </c>
      <c r="E2" s="4">
        <v>72</v>
      </c>
      <c r="F2" s="4">
        <v>65</v>
      </c>
      <c r="G2" s="4">
        <v>50</v>
      </c>
      <c r="H2" s="4">
        <v>78</v>
      </c>
      <c r="J2" s="13"/>
      <c r="K2" s="18" t="s">
        <v>28</v>
      </c>
      <c r="L2" s="18" t="s">
        <v>24</v>
      </c>
      <c r="M2" s="18" t="s">
        <v>27</v>
      </c>
      <c r="N2" s="18" t="s">
        <v>26</v>
      </c>
    </row>
    <row r="3" spans="1:18" x14ac:dyDescent="0.25">
      <c r="A3" s="4">
        <v>2</v>
      </c>
      <c r="B3" s="20" t="s">
        <v>11</v>
      </c>
      <c r="C3" s="4">
        <v>75</v>
      </c>
      <c r="D3" s="4">
        <v>45</v>
      </c>
      <c r="E3" s="4">
        <v>67</v>
      </c>
      <c r="F3" s="4">
        <v>89</v>
      </c>
      <c r="G3" s="4">
        <v>34</v>
      </c>
      <c r="H3" s="4">
        <v>58</v>
      </c>
      <c r="J3" s="4" t="s">
        <v>12</v>
      </c>
      <c r="K3" s="15">
        <f>VLOOKUP($J3,$B$1:$H$21,2,0)</f>
        <v>45</v>
      </c>
      <c r="L3" s="15">
        <f>VLOOKUP($J3,$B$1:$H$21,2,0)</f>
        <v>45</v>
      </c>
      <c r="M3" s="15">
        <f>VLOOKUP($J3,$B$1:$H$21,4,0)</f>
        <v>72</v>
      </c>
      <c r="N3" s="15">
        <f>VLOOKUP($J3,$B$1:$H$21,5,0)</f>
        <v>65</v>
      </c>
    </row>
    <row r="4" spans="1:18" x14ac:dyDescent="0.25">
      <c r="A4" s="4">
        <v>3</v>
      </c>
      <c r="B4" s="20" t="s">
        <v>10</v>
      </c>
      <c r="C4" s="4">
        <v>87</v>
      </c>
      <c r="D4" s="4">
        <v>45</v>
      </c>
      <c r="E4" s="4">
        <v>65</v>
      </c>
      <c r="F4" s="4">
        <v>56</v>
      </c>
      <c r="G4" s="4">
        <v>56</v>
      </c>
      <c r="H4" s="4">
        <v>65</v>
      </c>
      <c r="J4" s="4" t="s">
        <v>8</v>
      </c>
      <c r="K4" s="15">
        <f t="shared" ref="K4:K6" si="0">VLOOKUP($J4,$B$1:$H$21,2,0)</f>
        <v>56</v>
      </c>
      <c r="L4" s="15">
        <f t="shared" ref="L4:L6" si="1">VLOOKUP($J4,$B$1:$H$21,7,0)</f>
        <v>76</v>
      </c>
      <c r="M4" s="15">
        <f t="shared" ref="M4:M6" si="2">VLOOKUP($J4,$B$1:$H$21,4,0)</f>
        <v>77</v>
      </c>
      <c r="N4" s="15">
        <f t="shared" ref="N4:N6" si="3">VLOOKUP($J4,$B$1:$H$21,5,0)</f>
        <v>68</v>
      </c>
    </row>
    <row r="5" spans="1:18" x14ac:dyDescent="0.25">
      <c r="A5" s="4">
        <v>4</v>
      </c>
      <c r="B5" s="20" t="s">
        <v>9</v>
      </c>
      <c r="C5" s="4">
        <v>67</v>
      </c>
      <c r="D5" s="4">
        <v>65</v>
      </c>
      <c r="E5" s="4">
        <v>67</v>
      </c>
      <c r="F5" s="4">
        <v>75</v>
      </c>
      <c r="G5" s="4">
        <v>67</v>
      </c>
      <c r="H5" s="4">
        <v>66</v>
      </c>
      <c r="J5" s="4" t="s">
        <v>23</v>
      </c>
      <c r="K5" s="15">
        <f t="shared" si="0"/>
        <v>45</v>
      </c>
      <c r="L5" s="15">
        <f t="shared" si="1"/>
        <v>78</v>
      </c>
      <c r="M5" s="15">
        <f t="shared" si="2"/>
        <v>72</v>
      </c>
      <c r="N5" s="15">
        <f t="shared" si="3"/>
        <v>65</v>
      </c>
    </row>
    <row r="6" spans="1:18" x14ac:dyDescent="0.25">
      <c r="A6" s="4">
        <v>5</v>
      </c>
      <c r="B6" s="20" t="s">
        <v>8</v>
      </c>
      <c r="C6" s="4">
        <v>56</v>
      </c>
      <c r="D6" s="4">
        <v>67</v>
      </c>
      <c r="E6" s="4">
        <v>77</v>
      </c>
      <c r="F6" s="4">
        <v>68</v>
      </c>
      <c r="G6" s="4">
        <v>64</v>
      </c>
      <c r="H6" s="4">
        <v>76</v>
      </c>
      <c r="J6" s="4" t="s">
        <v>18</v>
      </c>
      <c r="K6" s="15">
        <f t="shared" si="0"/>
        <v>68</v>
      </c>
      <c r="L6" s="15">
        <f t="shared" si="1"/>
        <v>89</v>
      </c>
      <c r="M6" s="15">
        <f t="shared" si="2"/>
        <v>78</v>
      </c>
      <c r="N6" s="15">
        <f t="shared" si="3"/>
        <v>97</v>
      </c>
    </row>
    <row r="7" spans="1:18" x14ac:dyDescent="0.25">
      <c r="A7" s="4">
        <v>6</v>
      </c>
      <c r="B7" s="20" t="s">
        <v>7</v>
      </c>
      <c r="C7" s="4">
        <v>68</v>
      </c>
      <c r="D7" s="4">
        <v>89</v>
      </c>
      <c r="E7" s="4">
        <v>78</v>
      </c>
      <c r="F7" s="4">
        <v>97</v>
      </c>
      <c r="G7" s="4">
        <v>56</v>
      </c>
      <c r="H7" s="4">
        <v>89</v>
      </c>
      <c r="J7" s="29"/>
      <c r="K7" s="30"/>
      <c r="L7"/>
      <c r="M7"/>
    </row>
    <row r="8" spans="1:18" x14ac:dyDescent="0.25">
      <c r="A8" s="4">
        <v>7</v>
      </c>
      <c r="B8" s="20" t="s">
        <v>6</v>
      </c>
      <c r="C8" s="4">
        <v>68</v>
      </c>
      <c r="D8" s="4">
        <v>65</v>
      </c>
      <c r="E8" s="4">
        <v>68</v>
      </c>
      <c r="F8" s="4">
        <v>45</v>
      </c>
      <c r="G8" s="4">
        <v>45</v>
      </c>
      <c r="H8" s="4">
        <v>95</v>
      </c>
      <c r="J8" s="29"/>
      <c r="K8" s="30" t="s">
        <v>68</v>
      </c>
      <c r="L8"/>
      <c r="M8"/>
    </row>
    <row r="9" spans="1:18" ht="17.399999999999999" x14ac:dyDescent="0.25">
      <c r="A9" s="4">
        <v>8</v>
      </c>
      <c r="B9" s="20" t="s">
        <v>5</v>
      </c>
      <c r="C9" s="4">
        <v>69</v>
      </c>
      <c r="D9" s="4">
        <v>34</v>
      </c>
      <c r="E9" s="4">
        <v>76</v>
      </c>
      <c r="F9" s="4">
        <v>68</v>
      </c>
      <c r="G9" s="4">
        <v>87</v>
      </c>
      <c r="H9" s="4">
        <v>59</v>
      </c>
      <c r="J9" s="31" t="s">
        <v>69</v>
      </c>
      <c r="K9" s="13"/>
      <c r="M9" s="3" t="s">
        <v>70</v>
      </c>
    </row>
    <row r="10" spans="1:18" ht="15.6" x14ac:dyDescent="0.25">
      <c r="A10" s="4">
        <v>9</v>
      </c>
      <c r="B10" s="20" t="s">
        <v>4</v>
      </c>
      <c r="C10" s="4">
        <v>79</v>
      </c>
      <c r="D10" s="4">
        <v>56</v>
      </c>
      <c r="E10" s="4">
        <v>86</v>
      </c>
      <c r="F10" s="4">
        <v>56</v>
      </c>
      <c r="G10" s="4">
        <v>75</v>
      </c>
      <c r="H10" s="4">
        <v>78</v>
      </c>
      <c r="J10" s="13"/>
      <c r="K10" s="18" t="s">
        <v>28</v>
      </c>
      <c r="L10" s="18" t="s">
        <v>24</v>
      </c>
      <c r="M10" s="18" t="s">
        <v>27</v>
      </c>
      <c r="N10" s="18" t="s">
        <v>26</v>
      </c>
    </row>
    <row r="11" spans="1:18" x14ac:dyDescent="0.25">
      <c r="A11" s="4">
        <v>10</v>
      </c>
      <c r="B11" s="20" t="s">
        <v>3</v>
      </c>
      <c r="C11" s="4">
        <v>89</v>
      </c>
      <c r="D11" s="4">
        <v>76</v>
      </c>
      <c r="E11" s="4">
        <v>67</v>
      </c>
      <c r="F11" s="4">
        <v>77</v>
      </c>
      <c r="G11" s="4">
        <v>76</v>
      </c>
      <c r="H11" s="4">
        <v>77</v>
      </c>
      <c r="J11" s="4" t="s">
        <v>12</v>
      </c>
      <c r="K11" s="15">
        <f>IFERROR(VLOOKUP($J11,$B$1:$H$21,MATCH(K$10,$B$1:$H$1,0),0),"No Data Found")</f>
        <v>45</v>
      </c>
      <c r="L11" s="15">
        <f t="shared" ref="L11:N15" si="4">VLOOKUP($J11,$B$1:$H$21,MATCH(L$10,$B$1:$H$1,0),0)</f>
        <v>78</v>
      </c>
      <c r="M11" s="15">
        <f t="shared" si="4"/>
        <v>72</v>
      </c>
      <c r="N11" s="15">
        <f t="shared" si="4"/>
        <v>65</v>
      </c>
    </row>
    <row r="12" spans="1:18" x14ac:dyDescent="0.25">
      <c r="A12" s="4">
        <v>11</v>
      </c>
      <c r="B12" s="20" t="s">
        <v>23</v>
      </c>
      <c r="C12" s="4">
        <v>45</v>
      </c>
      <c r="D12" s="4">
        <v>56</v>
      </c>
      <c r="E12" s="4">
        <v>72</v>
      </c>
      <c r="F12" s="4">
        <v>65</v>
      </c>
      <c r="G12" s="4">
        <v>50</v>
      </c>
      <c r="H12" s="4">
        <v>78</v>
      </c>
      <c r="J12" s="4" t="s">
        <v>8</v>
      </c>
      <c r="K12" s="15">
        <f t="shared" ref="K12:K15" si="5">IFERROR(VLOOKUP($J12,$B$1:$H$21,MATCH(K$10,$B$1:$H$1,0),0),"No Data Found")</f>
        <v>56</v>
      </c>
      <c r="L12" s="15">
        <f t="shared" si="4"/>
        <v>76</v>
      </c>
      <c r="M12" s="15">
        <f t="shared" si="4"/>
        <v>77</v>
      </c>
      <c r="N12" s="15">
        <f t="shared" si="4"/>
        <v>68</v>
      </c>
    </row>
    <row r="13" spans="1:18" x14ac:dyDescent="0.25">
      <c r="A13" s="4">
        <v>12</v>
      </c>
      <c r="B13" s="20" t="s">
        <v>22</v>
      </c>
      <c r="C13" s="4">
        <v>75</v>
      </c>
      <c r="D13" s="4">
        <v>65</v>
      </c>
      <c r="E13" s="4">
        <v>67</v>
      </c>
      <c r="F13" s="4">
        <v>89</v>
      </c>
      <c r="G13" s="4">
        <v>34</v>
      </c>
      <c r="H13" s="4">
        <v>58</v>
      </c>
      <c r="J13" s="4" t="s">
        <v>23</v>
      </c>
      <c r="K13" s="15">
        <f t="shared" si="5"/>
        <v>45</v>
      </c>
      <c r="L13" s="15">
        <f t="shared" si="4"/>
        <v>78</v>
      </c>
      <c r="M13" s="15">
        <f t="shared" si="4"/>
        <v>72</v>
      </c>
      <c r="N13" s="15">
        <f t="shared" si="4"/>
        <v>65</v>
      </c>
    </row>
    <row r="14" spans="1:18" x14ac:dyDescent="0.25">
      <c r="A14" s="4">
        <v>13</v>
      </c>
      <c r="B14" s="20" t="s">
        <v>21</v>
      </c>
      <c r="C14" s="4">
        <v>87</v>
      </c>
      <c r="D14" s="4">
        <v>45</v>
      </c>
      <c r="E14" s="4">
        <v>65</v>
      </c>
      <c r="F14" s="4">
        <v>56</v>
      </c>
      <c r="G14" s="4">
        <v>56</v>
      </c>
      <c r="H14" s="4">
        <v>65</v>
      </c>
      <c r="J14" s="4" t="s">
        <v>18</v>
      </c>
      <c r="K14" s="15">
        <f t="shared" si="5"/>
        <v>68</v>
      </c>
      <c r="L14" s="15">
        <f t="shared" si="4"/>
        <v>89</v>
      </c>
      <c r="M14" s="15">
        <f t="shared" si="4"/>
        <v>78</v>
      </c>
      <c r="N14" s="15">
        <f t="shared" si="4"/>
        <v>97</v>
      </c>
    </row>
    <row r="15" spans="1:18" x14ac:dyDescent="0.25">
      <c r="A15" s="4">
        <v>14</v>
      </c>
      <c r="B15" s="20" t="s">
        <v>20</v>
      </c>
      <c r="C15" s="4">
        <v>67</v>
      </c>
      <c r="D15" s="4">
        <v>65</v>
      </c>
      <c r="E15" s="4">
        <v>67</v>
      </c>
      <c r="F15" s="4">
        <v>75</v>
      </c>
      <c r="G15" s="4">
        <v>67</v>
      </c>
      <c r="H15" s="4">
        <v>66</v>
      </c>
      <c r="J15" s="3" t="s">
        <v>73</v>
      </c>
      <c r="K15" s="15" t="str">
        <f t="shared" si="5"/>
        <v>No Data Found</v>
      </c>
      <c r="L15" s="3" t="e">
        <f t="shared" si="4"/>
        <v>#N/A</v>
      </c>
      <c r="M15" s="3" t="e">
        <f t="shared" si="4"/>
        <v>#N/A</v>
      </c>
      <c r="N15" s="3" t="e">
        <f t="shared" si="4"/>
        <v>#N/A</v>
      </c>
    </row>
    <row r="16" spans="1:18" ht="15.6" x14ac:dyDescent="0.25">
      <c r="A16" s="4">
        <v>15</v>
      </c>
      <c r="B16" s="20" t="s">
        <v>19</v>
      </c>
      <c r="C16" s="4">
        <v>56</v>
      </c>
      <c r="D16" s="4">
        <v>67</v>
      </c>
      <c r="E16" s="4">
        <v>77</v>
      </c>
      <c r="F16" s="4">
        <v>68</v>
      </c>
      <c r="G16" s="4">
        <v>64</v>
      </c>
      <c r="H16" s="4">
        <v>76</v>
      </c>
      <c r="J16" s="18" t="s">
        <v>13</v>
      </c>
      <c r="K16" s="18" t="s">
        <v>2</v>
      </c>
      <c r="L16" s="18" t="s">
        <v>25</v>
      </c>
      <c r="M16" s="18" t="s">
        <v>27</v>
      </c>
      <c r="N16" s="18" t="s">
        <v>26</v>
      </c>
    </row>
    <row r="17" spans="1:18" x14ac:dyDescent="0.25">
      <c r="A17" s="4">
        <v>16</v>
      </c>
      <c r="B17" s="20" t="s">
        <v>18</v>
      </c>
      <c r="C17" s="4">
        <v>68</v>
      </c>
      <c r="D17" s="4">
        <v>89</v>
      </c>
      <c r="E17" s="4">
        <v>78</v>
      </c>
      <c r="F17" s="4">
        <v>97</v>
      </c>
      <c r="G17" s="4">
        <v>56</v>
      </c>
      <c r="H17" s="4">
        <v>89</v>
      </c>
      <c r="J17" s="4">
        <v>3</v>
      </c>
      <c r="K17" s="15" t="str">
        <f>VLOOKUP($J17,$A$1:$H$21,MATCH(K$16,$A$1:$H$1,0),0)</f>
        <v>Amith</v>
      </c>
      <c r="L17" s="15">
        <f t="shared" ref="L17:N20" si="6">VLOOKUP($J17,$A$1:$H$21,MATCH(L$16,$A$1:$H$1,0),0)</f>
        <v>56</v>
      </c>
      <c r="M17" s="15">
        <f t="shared" si="6"/>
        <v>65</v>
      </c>
      <c r="N17" s="15">
        <f t="shared" si="6"/>
        <v>56</v>
      </c>
    </row>
    <row r="18" spans="1:18" x14ac:dyDescent="0.25">
      <c r="A18" s="4">
        <v>17</v>
      </c>
      <c r="B18" s="20" t="s">
        <v>17</v>
      </c>
      <c r="C18" s="4">
        <v>68</v>
      </c>
      <c r="D18" s="4">
        <v>65</v>
      </c>
      <c r="E18" s="4">
        <v>68</v>
      </c>
      <c r="F18" s="4">
        <v>45</v>
      </c>
      <c r="G18" s="4">
        <v>45</v>
      </c>
      <c r="H18" s="4">
        <v>95</v>
      </c>
      <c r="J18" s="4">
        <v>15</v>
      </c>
      <c r="K18" s="15" t="str">
        <f t="shared" ref="K18:K20" si="7">VLOOKUP($J18,$A$1:$H$21,MATCH(K$16,$A$1:$H$1,0),0)</f>
        <v>Sriram</v>
      </c>
      <c r="L18" s="15">
        <f t="shared" si="6"/>
        <v>64</v>
      </c>
      <c r="M18" s="15">
        <f t="shared" si="6"/>
        <v>77</v>
      </c>
      <c r="N18" s="15">
        <f t="shared" si="6"/>
        <v>68</v>
      </c>
    </row>
    <row r="19" spans="1:18" x14ac:dyDescent="0.25">
      <c r="A19" s="4">
        <v>18</v>
      </c>
      <c r="B19" s="20" t="s">
        <v>16</v>
      </c>
      <c r="C19" s="4">
        <v>69</v>
      </c>
      <c r="D19" s="4">
        <v>34</v>
      </c>
      <c r="E19" s="4">
        <v>76</v>
      </c>
      <c r="F19" s="4" t="s">
        <v>42</v>
      </c>
      <c r="G19" s="4">
        <v>87</v>
      </c>
      <c r="H19" s="4">
        <v>59</v>
      </c>
      <c r="J19" s="4">
        <v>8</v>
      </c>
      <c r="K19" s="15" t="str">
        <f t="shared" si="7"/>
        <v>Praveen</v>
      </c>
      <c r="L19" s="15">
        <f t="shared" si="6"/>
        <v>87</v>
      </c>
      <c r="M19" s="15">
        <f t="shared" si="6"/>
        <v>76</v>
      </c>
      <c r="N19" s="15">
        <f t="shared" si="6"/>
        <v>68</v>
      </c>
    </row>
    <row r="20" spans="1:18" x14ac:dyDescent="0.25">
      <c r="A20" s="4">
        <v>19</v>
      </c>
      <c r="B20" s="20" t="s">
        <v>15</v>
      </c>
      <c r="C20" s="4">
        <v>79</v>
      </c>
      <c r="D20" s="4">
        <v>56</v>
      </c>
      <c r="E20" s="4">
        <v>86</v>
      </c>
      <c r="F20" s="4">
        <v>56</v>
      </c>
      <c r="G20" s="4">
        <v>75</v>
      </c>
      <c r="H20" s="4">
        <v>78</v>
      </c>
      <c r="J20" s="4">
        <v>2</v>
      </c>
      <c r="K20" s="15" t="str">
        <f t="shared" si="7"/>
        <v>Rakesh</v>
      </c>
      <c r="L20" s="15">
        <f t="shared" si="6"/>
        <v>34</v>
      </c>
      <c r="M20" s="15">
        <f t="shared" si="6"/>
        <v>67</v>
      </c>
      <c r="N20" s="15">
        <f t="shared" si="6"/>
        <v>89</v>
      </c>
    </row>
    <row r="21" spans="1:18" x14ac:dyDescent="0.25">
      <c r="A21" s="4">
        <v>20</v>
      </c>
      <c r="B21" s="20" t="s">
        <v>14</v>
      </c>
      <c r="C21" s="4">
        <v>78</v>
      </c>
      <c r="D21" s="4">
        <v>76</v>
      </c>
      <c r="E21" s="4">
        <v>67</v>
      </c>
      <c r="F21" s="4">
        <v>77</v>
      </c>
      <c r="G21" s="4">
        <v>76</v>
      </c>
      <c r="H21" s="4">
        <v>77</v>
      </c>
      <c r="J21" s="3" t="s">
        <v>71</v>
      </c>
    </row>
    <row r="22" spans="1:18" ht="15.6" x14ac:dyDescent="0.25">
      <c r="J22" s="18" t="s">
        <v>13</v>
      </c>
      <c r="K22" s="18" t="s">
        <v>2</v>
      </c>
      <c r="L22" s="18" t="s">
        <v>25</v>
      </c>
      <c r="M22" s="18" t="s">
        <v>27</v>
      </c>
      <c r="N22" s="18" t="s">
        <v>26</v>
      </c>
    </row>
    <row r="23" spans="1:18" x14ac:dyDescent="0.25">
      <c r="J23" s="4">
        <v>15</v>
      </c>
      <c r="K23" s="4" t="str">
        <f>VLOOKUP($J$23,$A$1:$H$21,MATCH(K$22,$A$1:$H$1,0),0)</f>
        <v>Sriram</v>
      </c>
      <c r="L23" s="4">
        <f t="shared" ref="L23:N23" si="8">VLOOKUP($J$23,$A$1:$H$21,MATCH(L$22,$A$1:$H$1,0),0)</f>
        <v>64</v>
      </c>
      <c r="M23" s="4">
        <f t="shared" si="8"/>
        <v>77</v>
      </c>
      <c r="N23" s="4">
        <f t="shared" si="8"/>
        <v>68</v>
      </c>
    </row>
    <row r="24" spans="1:18" ht="15.6" x14ac:dyDescent="0.25">
      <c r="J24" s="3" t="s">
        <v>72</v>
      </c>
      <c r="M24" s="17"/>
      <c r="N24" s="17"/>
      <c r="O24" s="17"/>
      <c r="P24" s="17"/>
      <c r="Q24" s="17"/>
      <c r="R24" s="17"/>
    </row>
    <row r="25" spans="1:18" ht="15.6" x14ac:dyDescent="0.25">
      <c r="J25" s="18" t="s">
        <v>2</v>
      </c>
      <c r="K25" s="18" t="s">
        <v>25</v>
      </c>
      <c r="L25" s="18" t="s">
        <v>27</v>
      </c>
      <c r="M25" s="18" t="s">
        <v>26</v>
      </c>
    </row>
    <row r="26" spans="1:18" x14ac:dyDescent="0.25">
      <c r="J26" s="4" t="s">
        <v>20</v>
      </c>
      <c r="K26" s="4">
        <f>VLOOKUP($J$26,$B$1:$H$21,MATCH(K$25,$B$1:$H$1,0),0)</f>
        <v>67</v>
      </c>
      <c r="L26" s="4">
        <f t="shared" ref="L26:M26" si="9">VLOOKUP($J$26,$B$1:$H$21,MATCH(L$25,$B$1:$H$1,0),0)</f>
        <v>67</v>
      </c>
      <c r="M26" s="4">
        <f t="shared" si="9"/>
        <v>75</v>
      </c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dataValidations count="3">
    <dataValidation type="list" allowBlank="1" showInputMessage="1" showErrorMessage="1" sqref="J23" xr:uid="{AEBC1D77-268F-4CDD-9F52-AC70137AE15E}">
      <formula1>$A$2:$A$21</formula1>
    </dataValidation>
    <dataValidation type="list" allowBlank="1" showInputMessage="1" showErrorMessage="1" sqref="J26" xr:uid="{56AB1DF4-1653-4C0F-A398-589DF3577DDA}">
      <formula1>$B$2:$B$21</formula1>
    </dataValidation>
    <dataValidation type="list" allowBlank="1" showInputMessage="1" showErrorMessage="1" sqref="J28" xr:uid="{424F46DB-70A4-4D47-AA5C-A0964033DD94}">
      <formula1>"East,West,North,South"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90A-6A54-4619-B79F-FDCF6816B7D2}">
  <dimension ref="A1:E21"/>
  <sheetViews>
    <sheetView topLeftCell="A16" zoomScale="130" zoomScaleNormal="130" workbookViewId="0">
      <selection activeCell="C22" sqref="C22"/>
    </sheetView>
  </sheetViews>
  <sheetFormatPr defaultRowHeight="15" x14ac:dyDescent="0.25"/>
  <cols>
    <col min="1" max="1" width="9.90625" bestFit="1" customWidth="1"/>
    <col min="2" max="2" width="32" customWidth="1"/>
    <col min="3" max="3" width="14.26953125" customWidth="1"/>
    <col min="4" max="4" width="10.90625" customWidth="1"/>
    <col min="5" max="5" width="14.90625" customWidth="1"/>
  </cols>
  <sheetData>
    <row r="1" spans="1:5" ht="15.6" x14ac:dyDescent="0.25">
      <c r="A1" s="14" t="s">
        <v>48</v>
      </c>
      <c r="B1" s="14" t="s">
        <v>46</v>
      </c>
      <c r="C1" s="14" t="s">
        <v>1</v>
      </c>
      <c r="D1" s="14" t="s">
        <v>50</v>
      </c>
      <c r="E1" s="14" t="s">
        <v>47</v>
      </c>
    </row>
    <row r="2" spans="1:5" x14ac:dyDescent="0.25">
      <c r="A2" s="15">
        <v>1</v>
      </c>
      <c r="B2" s="15" t="s">
        <v>49</v>
      </c>
      <c r="C2" s="15" t="s">
        <v>55</v>
      </c>
      <c r="D2" s="15" t="s">
        <v>60</v>
      </c>
      <c r="E2" s="15" t="s">
        <v>64</v>
      </c>
    </row>
    <row r="3" spans="1:5" x14ac:dyDescent="0.25">
      <c r="A3" s="15">
        <v>2</v>
      </c>
      <c r="B3" s="15" t="s">
        <v>51</v>
      </c>
      <c r="C3" s="15" t="s">
        <v>56</v>
      </c>
      <c r="D3" s="15" t="s">
        <v>61</v>
      </c>
      <c r="E3" s="15" t="s">
        <v>65</v>
      </c>
    </row>
    <row r="4" spans="1:5" x14ac:dyDescent="0.25">
      <c r="A4" s="15">
        <v>3</v>
      </c>
      <c r="B4" s="15" t="s">
        <v>52</v>
      </c>
      <c r="C4" s="15" t="s">
        <v>57</v>
      </c>
      <c r="D4" s="15" t="s">
        <v>62</v>
      </c>
      <c r="E4" s="15" t="s">
        <v>64</v>
      </c>
    </row>
    <row r="5" spans="1:5" x14ac:dyDescent="0.25">
      <c r="A5" s="15">
        <v>4</v>
      </c>
      <c r="B5" s="15" t="s">
        <v>53</v>
      </c>
      <c r="C5" s="15" t="s">
        <v>58</v>
      </c>
      <c r="D5" s="15" t="s">
        <v>39</v>
      </c>
      <c r="E5" s="15" t="s">
        <v>66</v>
      </c>
    </row>
    <row r="6" spans="1:5" x14ac:dyDescent="0.25">
      <c r="A6" s="15">
        <v>5</v>
      </c>
      <c r="B6" s="15" t="s">
        <v>54</v>
      </c>
      <c r="C6" s="15" t="s">
        <v>59</v>
      </c>
      <c r="D6" s="15" t="s">
        <v>63</v>
      </c>
      <c r="E6" s="15" t="s">
        <v>67</v>
      </c>
    </row>
    <row r="7" spans="1:5" x14ac:dyDescent="0.25">
      <c r="A7" s="13"/>
      <c r="B7" s="13"/>
      <c r="C7" s="13"/>
      <c r="D7" s="13"/>
      <c r="E7" s="13"/>
    </row>
    <row r="8" spans="1:5" x14ac:dyDescent="0.25">
      <c r="A8" s="13"/>
      <c r="B8" s="13"/>
    </row>
    <row r="9" spans="1:5" ht="15.6" x14ac:dyDescent="0.25">
      <c r="A9" s="13"/>
      <c r="B9" s="16" t="s">
        <v>48</v>
      </c>
      <c r="C9" s="28">
        <v>4</v>
      </c>
      <c r="D9" s="13"/>
    </row>
    <row r="10" spans="1:5" x14ac:dyDescent="0.25">
      <c r="A10" s="13"/>
      <c r="C10" s="13"/>
      <c r="D10" s="13"/>
    </row>
    <row r="11" spans="1:5" ht="15.6" x14ac:dyDescent="0.25">
      <c r="B11" s="16" t="s">
        <v>46</v>
      </c>
      <c r="C11" s="16" t="s">
        <v>50</v>
      </c>
      <c r="D11" s="16" t="s">
        <v>47</v>
      </c>
      <c r="E11" s="16" t="s">
        <v>1</v>
      </c>
    </row>
    <row r="12" spans="1:5" x14ac:dyDescent="0.25">
      <c r="B12" s="22" t="str">
        <f>INDEX($A$2:$E$6,MATCH($C$9,$A$2:$A$6,0),MATCH(B$11,$A$1:$E$1,0))</f>
        <v>HP Pavillion</v>
      </c>
      <c r="C12" s="22" t="str">
        <f t="shared" ref="C12:E12" si="0">INDEX($A$2:$E$6,MATCH($C$9,$A$2:$A$6,0),MATCH(C$11,$A$1:$E$1,0))</f>
        <v>HP</v>
      </c>
      <c r="D12" s="22" t="str">
        <f t="shared" si="0"/>
        <v>Korea</v>
      </c>
      <c r="E12" s="22" t="str">
        <f t="shared" si="0"/>
        <v>150K</v>
      </c>
    </row>
    <row r="13" spans="1:5" x14ac:dyDescent="0.25">
      <c r="B13" s="33" t="s">
        <v>75</v>
      </c>
      <c r="C13" s="33"/>
      <c r="D13" s="33"/>
      <c r="E13" s="33"/>
    </row>
    <row r="14" spans="1:5" ht="15.6" x14ac:dyDescent="0.25">
      <c r="B14" s="16" t="s">
        <v>46</v>
      </c>
      <c r="C14" s="28" t="s">
        <v>54</v>
      </c>
      <c r="D14" s="13"/>
    </row>
    <row r="15" spans="1:5" x14ac:dyDescent="0.25">
      <c r="C15" s="13"/>
      <c r="D15" s="13"/>
    </row>
    <row r="16" spans="1:5" ht="15.6" x14ac:dyDescent="0.25">
      <c r="B16" s="16" t="s">
        <v>48</v>
      </c>
      <c r="C16" s="16" t="s">
        <v>50</v>
      </c>
      <c r="D16" s="16" t="s">
        <v>47</v>
      </c>
      <c r="E16" s="16" t="s">
        <v>1</v>
      </c>
    </row>
    <row r="17" spans="2:5" x14ac:dyDescent="0.25">
      <c r="B17" s="22">
        <f>INDEX($A$2:$E$6,MATCH($C$14,$B$2:$B$6,0),MATCH(B$16,$A$1:$E$1,0))</f>
        <v>5</v>
      </c>
      <c r="C17" s="22" t="str">
        <f t="shared" ref="C17:E17" si="1">INDEX($A$2:$E$6,MATCH($C$14,$B$2:$B$6,0),MATCH(C$16,$A$1:$E$1,0))</f>
        <v>Lloyd</v>
      </c>
      <c r="D17" s="22" t="str">
        <f t="shared" si="1"/>
        <v>Japan</v>
      </c>
      <c r="E17" s="22" t="str">
        <f t="shared" si="1"/>
        <v>180K</v>
      </c>
    </row>
    <row r="20" spans="2:5" ht="15.6" x14ac:dyDescent="0.25">
      <c r="B20" s="16" t="s">
        <v>48</v>
      </c>
      <c r="C20" s="28">
        <v>4</v>
      </c>
    </row>
    <row r="21" spans="2:5" ht="15.6" x14ac:dyDescent="0.25">
      <c r="B21" s="16" t="s">
        <v>46</v>
      </c>
      <c r="C21" t="str">
        <f>INDEX(A2:E6,MATCH(C20,A2:A6,0),MATCH(B21,A1:E1,0))</f>
        <v>HP Pavillion</v>
      </c>
      <c r="D21" t="str">
        <f>INDEX(A2:E6,MATCH(C20,A2:A6,0),MATCH(B21,A1:E1,0))</f>
        <v>HP Pavillion</v>
      </c>
    </row>
  </sheetData>
  <dataValidations count="3">
    <dataValidation type="list" allowBlank="1" showInputMessage="1" showErrorMessage="1" sqref="C9 C20" xr:uid="{303B04EE-8AC9-4FF5-B870-921413A23548}">
      <formula1>$A$2:$A$6</formula1>
    </dataValidation>
    <dataValidation type="list" allowBlank="1" showInputMessage="1" showErrorMessage="1" sqref="C14" xr:uid="{5C3FDD3E-2622-4FC3-8B51-0D69EE815FBB}">
      <formula1>$B$2:$B$6</formula1>
    </dataValidation>
    <dataValidation type="list" allowBlank="1" showInputMessage="1" showErrorMessage="1" sqref="B21" xr:uid="{8A4684B0-1693-44DF-82BE-C2E92A270127}">
      <formula1>$B$1:$E$1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C5E-B783-414F-8E71-729E0F3E0953}">
  <sheetPr codeName="Sheet31"/>
  <dimension ref="A1:J21"/>
  <sheetViews>
    <sheetView tabSelected="1" zoomScale="130" zoomScaleNormal="130" workbookViewId="0">
      <selection activeCell="G3" sqref="G3"/>
    </sheetView>
  </sheetViews>
  <sheetFormatPr defaultColWidth="8.7265625" defaultRowHeight="13.8" x14ac:dyDescent="0.25"/>
  <cols>
    <col min="1" max="1" width="10.7265625" style="7" customWidth="1"/>
    <col min="2" max="3" width="11.54296875" style="7" customWidth="1"/>
    <col min="4" max="5" width="8.7265625" style="7"/>
    <col min="6" max="6" width="14.81640625" style="7" customWidth="1"/>
    <col min="7" max="7" width="13.36328125" style="7" customWidth="1"/>
    <col min="8" max="8" width="12.26953125" style="7" customWidth="1"/>
    <col min="9" max="9" width="13.36328125" style="7" customWidth="1"/>
    <col min="10" max="16384" width="8.7265625" style="7"/>
  </cols>
  <sheetData>
    <row r="1" spans="1:10" ht="15" x14ac:dyDescent="0.25">
      <c r="A1" s="5" t="s">
        <v>38</v>
      </c>
      <c r="B1" s="1" t="s">
        <v>0</v>
      </c>
      <c r="C1" s="1" t="s">
        <v>41</v>
      </c>
      <c r="D1" s="7" t="s">
        <v>76</v>
      </c>
      <c r="F1" s="2" t="s">
        <v>43</v>
      </c>
      <c r="G1" s="8">
        <v>6</v>
      </c>
      <c r="I1"/>
      <c r="J1"/>
    </row>
    <row r="2" spans="1:10" x14ac:dyDescent="0.25">
      <c r="A2" s="9" t="s">
        <v>35</v>
      </c>
      <c r="B2" s="24">
        <v>10</v>
      </c>
      <c r="C2" s="24">
        <v>17</v>
      </c>
      <c r="F2" s="2" t="s">
        <v>0</v>
      </c>
      <c r="G2" s="26">
        <f ca="1">OFFSET($A$1,$G$1,MATCH($F2,$B$1:$C$1,0))</f>
        <v>60</v>
      </c>
    </row>
    <row r="3" spans="1:10" x14ac:dyDescent="0.25">
      <c r="A3" s="9" t="s">
        <v>34</v>
      </c>
      <c r="B3" s="24">
        <v>20</v>
      </c>
      <c r="C3" s="24">
        <v>33</v>
      </c>
      <c r="F3" s="2" t="s">
        <v>41</v>
      </c>
      <c r="G3" s="26">
        <f ca="1">OFFSET($A$1,$G$1,MATCH($F3,$B$1:$C$1,0))</f>
        <v>36</v>
      </c>
    </row>
    <row r="4" spans="1:10" x14ac:dyDescent="0.25">
      <c r="A4" s="9" t="s">
        <v>33</v>
      </c>
      <c r="B4" s="24">
        <v>30</v>
      </c>
      <c r="C4" s="24">
        <v>36</v>
      </c>
      <c r="F4" s="2" t="s">
        <v>29</v>
      </c>
      <c r="G4" s="26">
        <f ca="1">SUM(G2,G3)</f>
        <v>96</v>
      </c>
    </row>
    <row r="5" spans="1:10" ht="15" x14ac:dyDescent="0.25">
      <c r="A5" s="9" t="s">
        <v>32</v>
      </c>
      <c r="B5" s="24">
        <v>40</v>
      </c>
      <c r="C5" s="24">
        <v>41</v>
      </c>
      <c r="G5"/>
      <c r="H5"/>
    </row>
    <row r="6" spans="1:10" x14ac:dyDescent="0.25">
      <c r="A6" s="9" t="s">
        <v>31</v>
      </c>
      <c r="B6" s="24">
        <v>50</v>
      </c>
      <c r="C6" s="24">
        <v>33</v>
      </c>
      <c r="E6" s="10"/>
      <c r="F6" s="6"/>
    </row>
    <row r="7" spans="1:10" ht="15.6" x14ac:dyDescent="0.25">
      <c r="A7" s="9" t="s">
        <v>30</v>
      </c>
      <c r="B7" s="24">
        <v>60</v>
      </c>
      <c r="C7" s="24">
        <v>36</v>
      </c>
      <c r="D7" s="10"/>
      <c r="F7" s="27" t="s">
        <v>38</v>
      </c>
      <c r="G7" s="27" t="s">
        <v>35</v>
      </c>
      <c r="H7" s="27" t="s">
        <v>34</v>
      </c>
      <c r="I7" s="27" t="s">
        <v>33</v>
      </c>
    </row>
    <row r="8" spans="1:10" ht="15" x14ac:dyDescent="0.25">
      <c r="A8" s="9" t="s">
        <v>36</v>
      </c>
      <c r="B8" s="24">
        <v>70</v>
      </c>
      <c r="C8" s="24">
        <v>27</v>
      </c>
      <c r="F8" s="15" t="s">
        <v>0</v>
      </c>
      <c r="G8" s="22">
        <f ca="1">OFFSET($A$1,MATCH(G$7,$A$2:$A$10,0),MATCH($F8,$B$1:$C$1,0))</f>
        <v>10</v>
      </c>
      <c r="H8" s="22">
        <f t="shared" ref="H8:I9" ca="1" si="0">OFFSET($A$1,MATCH(H$7,$A$2:$A$10,0),MATCH($F8,$B$1:$C$1,0))</f>
        <v>20</v>
      </c>
      <c r="I8" s="22">
        <f t="shared" ca="1" si="0"/>
        <v>30</v>
      </c>
    </row>
    <row r="9" spans="1:10" ht="15" x14ac:dyDescent="0.25">
      <c r="A9" s="9" t="s">
        <v>37</v>
      </c>
      <c r="B9" s="24">
        <v>80</v>
      </c>
      <c r="C9" s="24"/>
      <c r="E9"/>
      <c r="F9" s="15" t="s">
        <v>41</v>
      </c>
      <c r="G9" s="22">
        <f ca="1">OFFSET($A$1,MATCH(G$7,$A$2:$A$10,0),MATCH($F9,$B$1:$C$1,0))</f>
        <v>17</v>
      </c>
      <c r="H9" s="22">
        <f t="shared" ca="1" si="0"/>
        <v>33</v>
      </c>
      <c r="I9" s="22">
        <f t="shared" ca="1" si="0"/>
        <v>36</v>
      </c>
    </row>
    <row r="10" spans="1:10" ht="15.6" x14ac:dyDescent="0.25">
      <c r="A10" s="12" t="s">
        <v>44</v>
      </c>
      <c r="B10" s="25">
        <v>90</v>
      </c>
      <c r="C10" s="25"/>
      <c r="E10"/>
      <c r="F10" s="23" t="s">
        <v>29</v>
      </c>
      <c r="G10" s="23">
        <f ca="1">SUM(G8:G9)</f>
        <v>27</v>
      </c>
      <c r="H10" s="23">
        <f t="shared" ref="H10:I10" ca="1" si="1">SUM(H8:H9)</f>
        <v>53</v>
      </c>
      <c r="I10" s="23">
        <f t="shared" ca="1" si="1"/>
        <v>66</v>
      </c>
    </row>
    <row r="11" spans="1:10" ht="15" x14ac:dyDescent="0.25">
      <c r="A11" s="6"/>
      <c r="B11" s="11"/>
      <c r="C11" s="11"/>
      <c r="D11" s="7">
        <v>-3</v>
      </c>
      <c r="E11"/>
    </row>
    <row r="12" spans="1:10" ht="15" x14ac:dyDescent="0.25">
      <c r="D12" s="7">
        <v>-2</v>
      </c>
      <c r="F12"/>
      <c r="G12"/>
    </row>
    <row r="13" spans="1:10" x14ac:dyDescent="0.25">
      <c r="D13" s="7">
        <v>-1</v>
      </c>
      <c r="H13" s="7" cm="1">
        <f t="array" aca="1" ref="H13:I21" ca="1">OFFSET(A1,1,1,9,2)</f>
        <v>10</v>
      </c>
      <c r="I13" s="7">
        <f ca="1"/>
        <v>17</v>
      </c>
    </row>
    <row r="14" spans="1:10" x14ac:dyDescent="0.25">
      <c r="A14" s="7">
        <v>-3</v>
      </c>
      <c r="B14" s="7">
        <v>-2</v>
      </c>
      <c r="C14" s="35">
        <v>-1</v>
      </c>
      <c r="D14" s="34" t="s">
        <v>76</v>
      </c>
      <c r="E14" s="7">
        <v>1</v>
      </c>
      <c r="F14" s="7">
        <v>2</v>
      </c>
      <c r="G14" s="7">
        <v>3</v>
      </c>
      <c r="H14" s="7">
        <f ca="1"/>
        <v>20</v>
      </c>
      <c r="I14" s="7">
        <f ca="1"/>
        <v>33</v>
      </c>
    </row>
    <row r="15" spans="1:10" s="6" customFormat="1" x14ac:dyDescent="0.25">
      <c r="D15" s="6">
        <v>1</v>
      </c>
      <c r="H15" s="6">
        <f ca="1"/>
        <v>30</v>
      </c>
      <c r="I15" s="6">
        <f ca="1"/>
        <v>36</v>
      </c>
    </row>
    <row r="16" spans="1:10" x14ac:dyDescent="0.25">
      <c r="D16" s="7">
        <v>2</v>
      </c>
      <c r="H16" s="7">
        <f ca="1"/>
        <v>40</v>
      </c>
      <c r="I16" s="7">
        <f ca="1"/>
        <v>41</v>
      </c>
    </row>
    <row r="17" spans="4:9" x14ac:dyDescent="0.25">
      <c r="D17" s="7">
        <v>3</v>
      </c>
      <c r="H17" s="7">
        <f ca="1"/>
        <v>50</v>
      </c>
      <c r="I17" s="7">
        <f ca="1"/>
        <v>33</v>
      </c>
    </row>
    <row r="18" spans="4:9" x14ac:dyDescent="0.25">
      <c r="H18" s="7">
        <f ca="1"/>
        <v>60</v>
      </c>
      <c r="I18" s="7">
        <f ca="1"/>
        <v>36</v>
      </c>
    </row>
    <row r="19" spans="4:9" x14ac:dyDescent="0.25">
      <c r="H19" s="7">
        <f ca="1"/>
        <v>70</v>
      </c>
      <c r="I19" s="7">
        <f ca="1"/>
        <v>27</v>
      </c>
    </row>
    <row r="20" spans="4:9" x14ac:dyDescent="0.25">
      <c r="H20" s="7">
        <f ca="1"/>
        <v>80</v>
      </c>
      <c r="I20" s="7">
        <f ca="1"/>
        <v>0</v>
      </c>
    </row>
    <row r="21" spans="4:9" x14ac:dyDescent="0.25">
      <c r="H21" s="7">
        <f ca="1"/>
        <v>90</v>
      </c>
      <c r="I21" s="7">
        <f ca="1"/>
        <v>0</v>
      </c>
    </row>
  </sheetData>
  <dataValidations count="1">
    <dataValidation type="list" allowBlank="1" showInputMessage="1" showErrorMessage="1" sqref="G1" xr:uid="{6433B3C2-028C-4BA1-B003-4B515EFC2D93}">
      <formula1>"1,2,3,4,5,6,7,8,9"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Hlookup</vt:lpstr>
      <vt:lpstr>Vlookup</vt:lpstr>
      <vt:lpstr>Index+Match</vt:lpstr>
      <vt:lpstr>Simple Offset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Chandradip Patil</cp:lastModifiedBy>
  <dcterms:created xsi:type="dcterms:W3CDTF">2011-11-05T05:37:51Z</dcterms:created>
  <dcterms:modified xsi:type="dcterms:W3CDTF">2024-11-24T06:59:27Z</dcterms:modified>
</cp:coreProperties>
</file>