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chand\Desktop\Data Analytics\Excel Project\2. Ecommerce Sales Analysis\"/>
    </mc:Choice>
  </mc:AlternateContent>
  <xr:revisionPtr revIDLastSave="0" documentId="13_ncr:1_{196915B6-6AAA-43CF-B1BD-529298ABEEFC}" xr6:coauthVersionLast="47" xr6:coauthVersionMax="47" xr10:uidLastSave="{00000000-0000-0000-0000-000000000000}"/>
  <bookViews>
    <workbookView xWindow="-120" yWindow="-120" windowWidth="20730" windowHeight="11040"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Dashboard" sheetId="2"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nm.Print_Area" localSheetId="8">Dashboard!$A$1:$U$34</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12" i="9" l="1"/>
  <c r="F11" i="9"/>
  <c r="F10" i="9"/>
  <c r="E12" i="9"/>
  <c r="E11" i="9"/>
  <c r="E10" i="9"/>
  <c r="D12" i="9"/>
  <c r="D11" i="9"/>
  <c r="D10" i="9"/>
  <c r="C12" i="9"/>
  <c r="C11" i="9"/>
  <c r="C10" i="9"/>
  <c r="B12" i="9"/>
  <c r="B11" i="9"/>
  <c r="J73"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24" i="8"/>
  <c r="F44" i="6"/>
  <c r="F7" i="6"/>
  <c r="F16" i="6"/>
  <c r="F33" i="6"/>
  <c r="F42" i="6"/>
  <c r="F51" i="6"/>
  <c r="F15" i="6"/>
  <c r="F50" i="6"/>
  <c r="F20" i="6"/>
  <c r="F10" i="6"/>
  <c r="F8" i="6"/>
  <c r="F43" i="6"/>
  <c r="J6" i="8"/>
  <c r="F6" i="6"/>
  <c r="F24" i="6"/>
  <c r="F41" i="6"/>
  <c r="F12" i="6"/>
  <c r="J41" i="8"/>
  <c r="F5" i="6"/>
  <c r="F14" i="6"/>
  <c r="F23" i="6"/>
  <c r="F32" i="6"/>
  <c r="F49" i="6"/>
  <c r="F4" i="6"/>
  <c r="F28" i="6"/>
  <c r="F13" i="6"/>
  <c r="F22" i="6"/>
  <c r="F31" i="6"/>
  <c r="F40" i="6"/>
  <c r="F36" i="6"/>
  <c r="F11" i="6"/>
  <c r="F19" i="6"/>
  <c r="F21" i="6"/>
  <c r="F30" i="6"/>
  <c r="F39" i="6"/>
  <c r="F48" i="6"/>
  <c r="F25" i="6"/>
  <c r="F29" i="6"/>
  <c r="F38" i="6"/>
  <c r="F47" i="6"/>
  <c r="F9" i="6"/>
  <c r="F18" i="6"/>
  <c r="F27" i="6"/>
  <c r="F34" i="6"/>
  <c r="J58" i="8"/>
  <c r="F37" i="6"/>
  <c r="F46" i="6"/>
  <c r="F52" i="6"/>
  <c r="F17" i="6"/>
  <c r="F26" i="6"/>
  <c r="F35" i="6"/>
  <c r="F45" i="6"/>
  <c r="F7" i="4"/>
  <c r="F6" i="4"/>
  <c r="F5" i="4"/>
  <c r="F4" i="4"/>
  <c r="B10" i="9"/>
</calcChain>
</file>

<file path=xl/sharedStrings.xml><?xml version="1.0" encoding="utf-8"?>
<sst xmlns="http://schemas.openxmlformats.org/spreadsheetml/2006/main" count="130139" uniqueCount="10960">
  <si>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</si>
  <si>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</si>
  <si>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</si>
  <si>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</si>
  <si>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</si>
  <si>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</si>
  <si>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</si>
  <si>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</si>
  <si>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</si>
  <si>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</si>
  <si>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</si>
  <si>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</si>
  <si>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</si>
  <si>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</si>
  <si>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</si>
  <si>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</si>
  <si>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</si>
  <si>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</si>
  <si>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</si>
  <si>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</si>
  <si>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</si>
  <si>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</si>
  <si>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</si>
  <si>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</si>
  <si>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</si>
  <si>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</si>
  <si>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</si>
  <si>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</si>
  <si>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</si>
  <si>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</si>
  <si>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</si>
  <si>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</si>
  <si>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</si>
  <si>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</si>
  <si>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</si>
  <si>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</si>
  <si>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</si>
  <si>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</si>
  <si>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</si>
  <si>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</si>
  <si>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</si>
  <si>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</si>
  <si>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</si>
  <si>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</si>
  <si>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</si>
  <si>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</si>
  <si>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</si>
  <si>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</si>
  <si>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</si>
  <si>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</si>
  <si>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</si>
  <si>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</si>
  <si>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</si>
  <si>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</si>
  <si>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</si>
  <si>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</si>
  <si>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</si>
  <si>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</si>
  <si>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</si>
  <si>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</si>
  <si>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</si>
  <si>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</si>
  <si>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</si>
  <si>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</si>
  <si>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</si>
  <si>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</si>
  <si>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</si>
  <si>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</si>
  <si>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</si>
  <si>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</si>
  <si>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</si>
  <si>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</si>
  <si>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</si>
  <si>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</si>
  <si>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</si>
  <si>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</si>
  <si>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</si>
  <si>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</si>
  <si>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</si>
  <si>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</si>
  <si>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</si>
  <si>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</si>
  <si>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</si>
  <si>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</si>
  <si>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</si>
  <si>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</si>
  <si>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</si>
  <si>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</si>
  <si>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</si>
  <si>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</si>
  <si>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</si>
  <si>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</si>
  <si>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</si>
  <si>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</si>
  <si>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</si>
  <si>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</si>
  <si>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</si>
  <si>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</si>
  <si>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</si>
  <si>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</si>
  <si>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</si>
  <si>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</si>
  <si>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</si>
  <si>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</si>
  <si>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</si>
  <si>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</si>
  <si>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</si>
  <si>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</si>
  <si>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</si>
  <si>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</si>
  <si>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</si>
  <si>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</si>
  <si>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</si>
  <si>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</si>
  <si>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</si>
  <si>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</si>
  <si>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</si>
  <si>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</si>
  <si>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</si>
  <si>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</si>
  <si>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</si>
  <si>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</si>
  <si>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</si>
  <si>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</si>
  <si>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</si>
  <si>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</si>
  <si>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</si>
  <si>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</si>
  <si>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</si>
  <si>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</si>
  <si>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</si>
  <si>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</si>
  <si>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</si>
  <si>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</si>
  <si>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</si>
  <si>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</si>
  <si>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</si>
  <si>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</si>
  <si>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</si>
  <si>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</si>
  <si>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</si>
  <si>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</si>
  <si>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</si>
  <si>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</si>
  <si>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</si>
  <si>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</si>
  <si>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</si>
  <si>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</si>
  <si>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</si>
  <si>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</si>
  <si>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</si>
  <si>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</si>
  <si>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</si>
  <si>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</si>
  <si>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</si>
  <si>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</si>
  <si>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</si>
  <si>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</si>
  <si>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</si>
  <si>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</si>
  <si>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</si>
  <si>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</si>
  <si>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</si>
  <si>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</si>
  <si>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</si>
  <si>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</si>
  <si>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</si>
  <si>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</si>
  <si>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</si>
  <si>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</si>
  <si>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</si>
  <si>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</si>
  <si>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</si>
  <si>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</si>
  <si>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</si>
  <si>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</si>
  <si>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</si>
  <si>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</si>
  <si>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</si>
  <si>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</si>
  <si>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</si>
  <si>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</si>
  <si>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</si>
  <si>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</si>
  <si>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</si>
  <si>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</si>
  <si>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</si>
  <si>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</si>
  <si>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</si>
  <si>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</si>
  <si>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</si>
  <si>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</si>
  <si>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</si>
  <si>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</si>
  <si>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</si>
  <si>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</si>
  <si>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</si>
  <si>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</si>
  <si>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</si>
  <si>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</si>
  <si>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</si>
  <si>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</si>
  <si>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</si>
  <si>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</si>
  <si>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</si>
  <si>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</si>
  <si>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</si>
  <si>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</si>
  <si>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</si>
  <si>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</si>
  <si>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</si>
  <si>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</si>
  <si>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</si>
  <si>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</si>
  <si>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</si>
  <si>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</si>
  <si>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</si>
  <si>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</si>
  <si>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</si>
  <si>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</si>
  <si>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</si>
  <si>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</si>
  <si>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</si>
  <si>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</si>
  <si>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</si>
  <si>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</si>
  <si>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</si>
  <si>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</si>
  <si>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</si>
  <si>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</si>
  <si>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</si>
  <si>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</si>
  <si>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</si>
  <si>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</si>
  <si>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</si>
  <si>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</si>
  <si>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</si>
  <si>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</si>
  <si>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</si>
  <si>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</si>
  <si>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</si>
  <si>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</si>
  <si>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</si>
  <si>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</si>
  <si>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</si>
  <si>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</si>
  <si>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</si>
  <si>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</si>
  <si>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</si>
  <si>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</si>
  <si>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</si>
  <si>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</si>
  <si>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</si>
  <si>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</si>
  <si>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</si>
  <si>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</si>
  <si>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</si>
  <si>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</si>
  <si>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</si>
  <si>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</si>
  <si>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</si>
  <si>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</si>
  <si>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</si>
  <si>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</si>
  <si>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</si>
  <si>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</si>
  <si>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</si>
  <si>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</si>
  <si>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</si>
  <si>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</si>
  <si>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</si>
  <si>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</si>
  <si>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</si>
  <si>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</si>
  <si>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</si>
  <si>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</si>
  <si>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</si>
  <si>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</si>
  <si>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</si>
  <si>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</si>
  <si>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</si>
  <si>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</si>
  <si>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</si>
  <si>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</si>
  <si>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</si>
  <si>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</si>
  <si>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</si>
  <si>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</si>
  <si>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</si>
  <si>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</si>
  <si>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</si>
  <si>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</si>
  <si>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</si>
  <si>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</si>
  <si>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</si>
  <si>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</si>
  <si>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</si>
  <si>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</si>
  <si>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</si>
  <si>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</si>
  <si>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</si>
  <si>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</si>
  <si>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</si>
  <si>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</si>
  <si>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</si>
  <si>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</si>
  <si>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</si>
  <si>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</si>
  <si>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</si>
  <si>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</si>
  <si>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</si>
  <si>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</si>
  <si>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</si>
  <si>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</si>
  <si>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</si>
  <si>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</si>
  <si>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</si>
  <si>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</si>
  <si>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</si>
  <si>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</si>
  <si>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</si>
  <si>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</si>
  <si>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</si>
  <si>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</si>
  <si>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</si>
  <si>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</si>
  <si>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</si>
  <si>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</si>
  <si>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</si>
  <si>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</si>
  <si>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</si>
  <si>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</si>
  <si>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</si>
  <si>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</si>
  <si>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</si>
  <si>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</si>
  <si>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</si>
  <si>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</si>
  <si>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</si>
  <si>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</si>
  <si>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</si>
  <si>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</si>
  <si>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</si>
  <si>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</si>
  <si>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</si>
  <si>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</si>
  <si>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</si>
  <si>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</si>
  <si>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</si>
  <si>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</si>
  <si>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</si>
  <si>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</si>
  <si>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</si>
  <si>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</si>
  <si>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</si>
  <si>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</si>
  <si>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</si>
  <si>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</si>
  <si>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</si>
  <si>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</si>
  <si>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</si>
  <si>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</si>
  <si>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</si>
  <si>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</si>
  <si>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</si>
  <si>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</si>
  <si>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</si>
  <si>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</si>
  <si>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</si>
  <si>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</si>
  <si>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</si>
  <si>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</si>
  <si>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</si>
  <si>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</si>
  <si>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</si>
  <si>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</si>
  <si>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</si>
  <si>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</si>
  <si>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</si>
  <si>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</si>
  <si>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</si>
  <si>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</si>
  <si>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</si>
  <si>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</si>
  <si>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</si>
  <si>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</si>
  <si>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</si>
  <si>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</si>
  <si>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</si>
  <si>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</si>
  <si>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</si>
  <si>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</si>
  <si>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</si>
  <si>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</si>
  <si>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</si>
  <si>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</si>
  <si>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</si>
  <si>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</si>
  <si>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</si>
  <si>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</si>
  <si>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</si>
  <si>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</si>
  <si>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</si>
  <si>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</si>
  <si>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</si>
  <si>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</si>
  <si>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</si>
  <si>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</si>
  <si>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</si>
  <si>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</si>
  <si>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</si>
  <si>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</si>
  <si>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</si>
  <si>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</si>
  <si>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</si>
  <si>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</si>
  <si>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</si>
  <si>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</si>
  <si>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</si>
  <si>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</si>
  <si>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</si>
  <si>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</si>
  <si>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</si>
  <si>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</si>
  <si>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</si>
  <si>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</si>
  <si>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</si>
  <si>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</si>
  <si>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</si>
  <si>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</si>
  <si>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</si>
  <si>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</si>
  <si>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</si>
  <si>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</si>
  <si>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</si>
  <si>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</si>
  <si>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</si>
  <si>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</si>
  <si>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</si>
  <si>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</si>
  <si>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</si>
  <si>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</si>
  <si>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</si>
  <si>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</si>
  <si>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</si>
  <si>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</si>
  <si>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</si>
  <si>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</si>
  <si>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</si>
  <si>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</si>
  <si>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</si>
  <si>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</si>
  <si>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</si>
  <si>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</si>
  <si>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</si>
  <si>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</si>
  <si>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</si>
  <si>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</si>
  <si>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</si>
  <si>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</si>
  <si>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</si>
  <si>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</si>
  <si>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</si>
  <si>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</si>
  <si>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</si>
  <si>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</si>
  <si>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</si>
  <si>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</si>
  <si>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</si>
  <si>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</si>
  <si>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</si>
  <si>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</si>
  <si>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</si>
  <si>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</si>
  <si>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</si>
  <si>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</si>
  <si>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</si>
  <si>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</si>
  <si>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</si>
  <si>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</si>
  <si>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</si>
  <si>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</si>
  <si>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</si>
  <si>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</si>
  <si>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</si>
  <si>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</si>
  <si>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</si>
  <si>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</si>
  <si>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</si>
  <si>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</si>
  <si>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</si>
  <si>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</si>
  <si>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</si>
  <si>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</si>
  <si>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</si>
  <si>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</si>
  <si>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</si>
  <si>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</si>
  <si>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</si>
  <si>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</si>
  <si>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</si>
  <si>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</si>
  <si>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</si>
  <si>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</si>
  <si>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</si>
  <si>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</si>
  <si>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</si>
  <si>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</si>
  <si>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</si>
  <si>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</si>
  <si>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</si>
  <si>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</si>
  <si>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</si>
  <si>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</si>
  <si>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</si>
  <si>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</si>
  <si>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</si>
  <si>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</si>
  <si>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</si>
  <si>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</si>
  <si>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</si>
  <si>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</si>
  <si>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</si>
  <si>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</si>
  <si>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</si>
  <si>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</si>
  <si>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</si>
  <si>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</si>
  <si>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</si>
  <si>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</si>
  <si>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</si>
  <si>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</si>
  <si>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</si>
  <si>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</si>
  <si>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</si>
  <si>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</si>
  <si>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</si>
  <si>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</si>
  <si>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</si>
  <si>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</si>
  <si>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</si>
  <si>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</si>
  <si>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</si>
  <si>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</si>
  <si>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</si>
  <si>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</si>
  <si>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</si>
  <si>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</si>
  <si>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</si>
  <si>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</si>
  <si>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</si>
  <si>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</si>
  <si>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</si>
  <si>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</si>
  <si>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</si>
  <si>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</si>
  <si>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</si>
  <si>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</si>
  <si>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</si>
  <si>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</si>
  <si>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</si>
  <si>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</si>
  <si>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</si>
  <si>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</si>
  <si>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</si>
  <si>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</si>
  <si>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</si>
  <si>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</si>
  <si>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</si>
  <si>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</si>
  <si>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</si>
  <si>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</si>
  <si>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</si>
  <si>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</si>
  <si>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</si>
  <si>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</si>
  <si>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</si>
  <si>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</si>
  <si>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</si>
  <si>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</si>
  <si>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</si>
  <si>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</si>
  <si>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</si>
  <si>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</si>
  <si>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</si>
  <si>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</si>
  <si>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</si>
  <si>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</si>
  <si>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</si>
  <si>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</si>
  <si>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</si>
  <si>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</si>
  <si>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</si>
  <si>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</si>
  <si>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</si>
  <si>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</si>
  <si>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</si>
  <si>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</si>
  <si>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</si>
  <si>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</si>
  <si>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</si>
  <si>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</si>
  <si>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</si>
  <si>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</si>
  <si>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</si>
  <si>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</si>
  <si>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</si>
  <si>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</si>
  <si>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</si>
  <si>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</si>
  <si>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</si>
  <si>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</si>
  <si>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</si>
  <si>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</si>
  <si>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</si>
  <si>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</si>
  <si>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</si>
  <si>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</si>
  <si>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</si>
  <si>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</si>
  <si>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</si>
  <si>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</si>
  <si>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</si>
  <si>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</si>
  <si>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</si>
  <si>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</si>
  <si>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</si>
  <si>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</si>
  <si>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</si>
  <si>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</si>
  <si>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</si>
  <si>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</si>
  <si>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</si>
  <si>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</si>
  <si>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</si>
  <si>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</si>
  <si>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</si>
  <si>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</si>
  <si>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</si>
  <si>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</si>
  <si>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</si>
  <si>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</si>
  <si>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</si>
  <si>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</si>
  <si>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</si>
  <si>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</si>
  <si>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</si>
  <si>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</si>
  <si>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</si>
  <si>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</si>
  <si>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</si>
  <si>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</si>
  <si>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</si>
  <si>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</si>
  <si>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</si>
  <si>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</si>
  <si>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</si>
  <si>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</si>
  <si>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</si>
  <si>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</si>
  <si>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</si>
  <si>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</si>
  <si>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</si>
  <si>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</si>
  <si>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</si>
  <si>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</si>
  <si>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</si>
  <si>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</si>
  <si>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</si>
  <si>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</si>
  <si>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</si>
  <si>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</si>
  <si>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</si>
  <si>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</si>
  <si>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</si>
  <si>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</si>
  <si>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</si>
  <si>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</si>
  <si>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</si>
  <si>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</si>
  <si>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</si>
  <si>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</si>
  <si>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</si>
  <si>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</si>
  <si>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</si>
  <si>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</si>
  <si>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</si>
  <si>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</si>
  <si>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</si>
  <si>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</si>
  <si>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</si>
  <si>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</si>
  <si>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</si>
  <si>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</si>
  <si>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</si>
  <si>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</si>
  <si>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</si>
  <si>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</si>
  <si>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</si>
  <si>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</si>
  <si>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</si>
  <si>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</si>
  <si>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</si>
  <si>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</si>
  <si>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</si>
  <si>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</si>
  <si>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</si>
  <si>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</si>
  <si>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</si>
  <si>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</si>
  <si>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</si>
  <si>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</si>
  <si>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</si>
  <si>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</si>
  <si>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</si>
  <si>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</si>
  <si>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</si>
  <si>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</si>
  <si>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</si>
  <si>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</si>
  <si>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</si>
  <si>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</si>
  <si>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</si>
  <si>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</si>
  <si>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</si>
  <si>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</si>
  <si>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</si>
  <si>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</si>
  <si>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</si>
  <si>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</si>
  <si>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</si>
  <si>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</si>
  <si>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</si>
  <si>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</si>
  <si>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</si>
  <si>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</si>
  <si>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</si>
  <si>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</si>
  <si>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</si>
  <si>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</si>
  <si>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</si>
  <si>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</si>
  <si>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</si>
  <si>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</si>
  <si>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</si>
  <si>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</si>
  <si>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</si>
  <si>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</si>
  <si>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</si>
  <si>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</si>
  <si>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</si>
  <si>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</si>
  <si>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</si>
  <si>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</si>
  <si>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</si>
  <si>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</si>
  <si>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</si>
  <si>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</si>
  <si>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</si>
  <si>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</si>
  <si>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</si>
  <si>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</si>
  <si>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</si>
  <si>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</si>
  <si>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</si>
  <si>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</si>
  <si>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</si>
  <si>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</si>
  <si>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</si>
  <si>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</si>
  <si>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</si>
  <si>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</si>
  <si>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</si>
  <si>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</si>
  <si>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</si>
  <si>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</si>
  <si>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</si>
  <si>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</si>
  <si>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</si>
  <si>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</si>
  <si>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</si>
  <si>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</si>
  <si>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</si>
  <si>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</si>
  <si>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</si>
  <si>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</si>
  <si>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</si>
  <si>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</si>
  <si>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</si>
  <si>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</si>
  <si>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</si>
  <si>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</si>
  <si>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</si>
  <si>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</si>
  <si>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</si>
  <si>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</si>
  <si>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</si>
  <si>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</si>
  <si>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</si>
  <si>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</si>
  <si>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</si>
  <si>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</si>
  <si>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</si>
  <si>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</si>
  <si>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</si>
  <si>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</si>
  <si>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</si>
  <si>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</si>
  <si>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</si>
  <si>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</si>
  <si>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</si>
  <si>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</si>
  <si>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</si>
  <si>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</si>
  <si>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</si>
  <si>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</si>
  <si>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</si>
  <si>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</si>
  <si>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</si>
  <si>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</si>
  <si>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</si>
  <si>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</si>
  <si>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</si>
  <si>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</si>
  <si>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</si>
  <si>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</si>
  <si>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</si>
  <si>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</si>
  <si>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</si>
  <si>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</si>
  <si>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</si>
  <si>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</si>
  <si>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</si>
  <si>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</si>
  <si>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</si>
  <si>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</si>
  <si>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</si>
  <si>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</si>
  <si>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</si>
  <si>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</si>
  <si>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</si>
  <si>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</si>
  <si>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</si>
  <si>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</si>
  <si>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</si>
  <si>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</si>
  <si>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</si>
  <si>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</si>
  <si>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</si>
  <si>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</si>
  <si>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</si>
  <si>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</si>
  <si>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</si>
  <si>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</si>
  <si>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</si>
  <si>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</si>
  <si>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</si>
  <si>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</si>
  <si>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</si>
  <si>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</si>
  <si>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</si>
  <si>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</si>
  <si>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</si>
  <si>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</si>
  <si>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</si>
  <si>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</si>
  <si>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</si>
  <si>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</si>
  <si>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</si>
  <si>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</si>
  <si>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</si>
  <si>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</si>
  <si>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</si>
  <si>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</si>
  <si>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</si>
  <si>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</si>
  <si>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</si>
  <si>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</si>
  <si>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</si>
  <si>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</si>
  <si>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</si>
  <si>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</si>
  <si>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</si>
  <si>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</si>
  <si>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</si>
  <si>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</si>
  <si>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</si>
  <si>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</si>
  <si>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</si>
  <si>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</si>
  <si>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</si>
  <si>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</si>
  <si>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</si>
  <si>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</si>
  <si>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</si>
  <si>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</si>
  <si>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</si>
  <si>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</si>
  <si>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</si>
  <si>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</si>
  <si>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</si>
  <si>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</si>
  <si>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</si>
  <si>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</si>
  <si>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</si>
  <si>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</si>
  <si>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</si>
  <si>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</si>
  <si>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</si>
  <si>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</si>
  <si>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</si>
  <si>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</si>
  <si>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</si>
  <si>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</si>
  <si>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</si>
  <si>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</si>
  <si>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</si>
  <si>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</si>
  <si>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</si>
  <si>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</si>
  <si>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</si>
  <si>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</si>
  <si>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</si>
  <si>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</si>
  <si>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</si>
  <si>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</si>
  <si>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</si>
  <si>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</si>
  <si>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</si>
  <si>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</si>
  <si>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</si>
  <si>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</si>
  <si>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</si>
  <si>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</si>
  <si>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</si>
  <si>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</si>
  <si>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</si>
  <si>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</si>
  <si>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</si>
  <si>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</si>
  <si>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</si>
  <si>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</si>
  <si>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</si>
  <si>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</si>
  <si>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</si>
  <si>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</si>
  <si>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</si>
  <si>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</si>
  <si>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</si>
  <si>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</si>
  <si>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</si>
  <si>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</si>
  <si>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</si>
  <si>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</si>
  <si>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</si>
  <si>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</si>
  <si>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</si>
  <si>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</si>
  <si>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</si>
  <si>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</si>
  <si>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</si>
  <si>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</si>
  <si>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</si>
  <si>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</si>
  <si>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</si>
  <si>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</si>
  <si>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</si>
  <si>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</si>
  <si>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</si>
  <si>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</si>
  <si>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</si>
  <si>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</si>
  <si>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</si>
  <si>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</si>
  <si>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</si>
  <si>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</si>
  <si>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</si>
  <si>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</si>
  <si>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</si>
  <si>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</si>
  <si>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</si>
  <si>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</si>
  <si>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</si>
  <si>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</si>
  <si>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</si>
  <si>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</si>
  <si>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</si>
  <si>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</si>
  <si>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</si>
  <si>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</si>
  <si>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</si>
  <si>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</si>
  <si>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</si>
  <si>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</si>
  <si>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</si>
  <si>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</si>
  <si>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</si>
  <si>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</si>
  <si>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</si>
  <si>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</si>
  <si>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</si>
  <si>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</si>
  <si>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</si>
  <si>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</si>
  <si>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</si>
  <si>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</si>
  <si>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</si>
  <si>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</si>
  <si>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</si>
  <si>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</si>
  <si>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</si>
  <si>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</si>
  <si>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</si>
  <si>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</si>
  <si>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</si>
  <si>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</si>
  <si>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</si>
  <si>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</si>
  <si>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</si>
  <si>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</si>
  <si>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</si>
  <si>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</si>
  <si>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</si>
  <si>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</si>
  <si>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</si>
  <si>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</si>
  <si>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</si>
  <si>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</si>
  <si>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</si>
  <si>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</si>
  <si>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</si>
  <si>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</si>
  <si>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</si>
  <si>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</si>
  <si>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</si>
  <si>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</si>
  <si>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</si>
  <si>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</si>
  <si>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</si>
  <si>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</si>
  <si>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</si>
  <si>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</si>
  <si>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</si>
  <si>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</si>
  <si>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</si>
  <si>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</si>
  <si>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</si>
  <si>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</si>
  <si>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</si>
  <si>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</si>
  <si>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</si>
  <si>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</si>
  <si>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</si>
  <si>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</si>
  <si>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</si>
  <si>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</si>
  <si>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</si>
  <si>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</si>
  <si>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</si>
  <si>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</si>
  <si>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</si>
  <si>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</si>
  <si>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</si>
  <si>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</si>
  <si>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</si>
  <si>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</si>
  <si>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</si>
  <si>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</si>
  <si>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</si>
  <si>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</si>
  <si>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</si>
  <si>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</si>
  <si>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</si>
  <si>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</si>
  <si>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</si>
  <si>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</si>
  <si>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</si>
  <si>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</si>
  <si>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</si>
  <si>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</si>
  <si>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</si>
  <si>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</si>
  <si>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</si>
  <si>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</si>
  <si>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</si>
  <si>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</si>
  <si>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</si>
  <si>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</si>
  <si>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</si>
  <si>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</si>
  <si>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</si>
  <si>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</si>
  <si>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</si>
  <si>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</si>
  <si>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</si>
  <si>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</si>
  <si>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</si>
  <si>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</si>
  <si>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</si>
  <si>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</si>
  <si>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</si>
  <si>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</si>
  <si>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</si>
  <si>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</si>
  <si>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</si>
  <si>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</si>
  <si>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</si>
  <si>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</si>
  <si>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</si>
  <si>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</si>
  <si>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</si>
  <si>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</si>
  <si>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</si>
  <si>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</si>
  <si>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</si>
  <si>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</si>
  <si>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</si>
  <si>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</si>
  <si>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</si>
  <si>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</si>
  <si>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</si>
  <si>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</si>
  <si>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</si>
  <si>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</si>
  <si>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</si>
  <si>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</si>
  <si>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</si>
  <si>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</si>
  <si>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</si>
  <si>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</si>
  <si>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</si>
  <si>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</si>
  <si>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</si>
  <si>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</si>
  <si>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</si>
  <si>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</si>
  <si>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</si>
  <si>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</si>
  <si>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</si>
  <si>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</si>
  <si>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</si>
  <si>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</si>
  <si>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</si>
  <si>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</si>
  <si>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</si>
  <si>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</si>
  <si>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</si>
  <si>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</si>
  <si>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</si>
  <si>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</si>
  <si>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</si>
  <si>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</si>
  <si>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</si>
  <si>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</si>
  <si>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</si>
  <si>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</si>
  <si>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</si>
  <si>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</si>
  <si>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</si>
  <si>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</si>
  <si>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</si>
  <si>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</si>
  <si>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</si>
  <si>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</si>
  <si>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</si>
  <si>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</si>
  <si>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</si>
  <si>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</si>
  <si>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</si>
  <si>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</si>
  <si>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</si>
  <si>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</si>
  <si>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</si>
  <si>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</si>
  <si>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</si>
  <si>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</si>
  <si>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</si>
  <si>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</si>
  <si>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</si>
  <si>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</si>
  <si>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</si>
  <si>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</si>
  <si>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</si>
  <si>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</si>
  <si>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</si>
  <si>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</si>
  <si>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</si>
  <si>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</si>
  <si>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</si>
  <si>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</si>
  <si>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</si>
  <si>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</si>
  <si>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</si>
  <si>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</si>
  <si>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</si>
  <si>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</si>
  <si>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</si>
  <si>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</si>
  <si>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</si>
  <si>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</si>
  <si>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</si>
  <si>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</si>
  <si>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</si>
  <si>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</si>
  <si>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</si>
  <si>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</si>
  <si>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</si>
  <si>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</si>
  <si>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</si>
  <si>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</si>
  <si>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</si>
  <si>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</si>
  <si>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</si>
  <si>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</si>
  <si>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</si>
  <si>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</si>
  <si>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</si>
  <si>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</si>
  <si>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</si>
  <si>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</si>
  <si>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</si>
  <si>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</si>
  <si>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</si>
  <si>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</si>
  <si>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</si>
  <si>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</si>
  <si>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</si>
  <si>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</si>
  <si>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</si>
  <si>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</si>
  <si>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</si>
  <si>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</si>
  <si>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</si>
  <si>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</si>
  <si>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</si>
  <si>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</si>
  <si>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</si>
  <si>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</si>
  <si>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</si>
  <si>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</si>
  <si>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</si>
  <si>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</si>
  <si>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</si>
  <si>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</si>
  <si>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</si>
  <si>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</si>
  <si>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</si>
  <si>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</si>
  <si>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</si>
  <si>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</si>
  <si>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</si>
  <si>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</si>
  <si>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</si>
  <si>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</si>
  <si>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</si>
  <si>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</si>
  <si>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</si>
  <si>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</si>
  <si>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</si>
  <si>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</si>
  <si>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</si>
  <si>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</si>
  <si>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</si>
  <si>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</si>
  <si>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</si>
  <si>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</si>
  <si>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</si>
  <si>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</si>
  <si>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</si>
  <si>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</si>
  <si>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</si>
  <si>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</si>
  <si>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</si>
  <si>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</si>
  <si>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</si>
  <si>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</si>
  <si>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</si>
  <si>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</si>
  <si>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</si>
  <si>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</si>
  <si>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</si>
  <si>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</si>
  <si>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</si>
  <si>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</si>
  <si>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</si>
  <si>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</si>
  <si>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</si>
  <si>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</si>
  <si>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</si>
  <si>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</si>
  <si>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</si>
  <si>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</si>
  <si>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</si>
  <si>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</si>
  <si>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</si>
  <si>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</si>
  <si>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</si>
  <si>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</si>
  <si>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</si>
  <si>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</si>
  <si>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</si>
  <si>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</si>
  <si>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</si>
  <si>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</si>
  <si>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</si>
  <si>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</si>
  <si>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</si>
  <si>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</si>
  <si>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</si>
  <si>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</si>
  <si>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</si>
  <si>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</si>
  <si>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</si>
  <si>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</si>
  <si>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</si>
  <si>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</si>
  <si>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</si>
  <si>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</si>
  <si>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</si>
  <si>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</si>
  <si>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</si>
  <si>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</si>
  <si>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</si>
  <si>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</si>
  <si>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</si>
  <si>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</si>
  <si>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</si>
  <si>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</si>
  <si>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</si>
  <si>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</si>
  <si>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</si>
  <si>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</si>
  <si>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</si>
  <si>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</si>
  <si>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</si>
  <si>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</si>
  <si>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</si>
  <si>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</si>
  <si>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</si>
  <si>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</si>
  <si>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</si>
  <si>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</si>
  <si>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</si>
  <si>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</si>
  <si>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</si>
  <si>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</si>
  <si>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</si>
  <si>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</si>
  <si>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</si>
  <si>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</si>
  <si>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</si>
  <si>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</si>
  <si>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</si>
  <si>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</si>
  <si>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</si>
  <si>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</si>
  <si>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</si>
  <si>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</si>
  <si>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</si>
  <si>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</si>
  <si>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</si>
  <si>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</si>
  <si>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</si>
  <si>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</si>
  <si>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</si>
  <si>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</si>
  <si>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</si>
  <si>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</si>
  <si>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</si>
  <si>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</si>
  <si>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</si>
  <si>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</si>
  <si>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</si>
  <si>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</si>
  <si>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</si>
  <si>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</si>
  <si>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</si>
  <si>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</si>
  <si>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</si>
  <si>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</si>
  <si>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</si>
  <si>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</si>
  <si>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</si>
  <si>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</si>
  <si>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</si>
  <si>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</si>
  <si>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</si>
  <si>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</si>
  <si>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</si>
  <si>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</si>
  <si>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</si>
  <si>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</si>
  <si>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</si>
  <si>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</si>
  <si>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</si>
  <si>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</si>
  <si>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</si>
  <si>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</si>
  <si>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</si>
  <si>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</si>
  <si>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</si>
  <si>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</si>
  <si>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</si>
  <si>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</si>
  <si>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</si>
  <si>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</si>
  <si>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</si>
  <si>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</si>
  <si>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</si>
  <si>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</si>
  <si>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</si>
  <si>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</si>
  <si>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</si>
  <si>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</si>
  <si>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</si>
  <si>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</si>
  <si>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</si>
  <si>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</si>
  <si>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</si>
  <si>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</si>
  <si>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</si>
  <si>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</si>
  <si>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</si>
  <si>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</si>
  <si>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</si>
  <si>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</si>
  <si>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</si>
  <si>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</si>
  <si>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</si>
  <si>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</si>
  <si>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</si>
  <si>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</si>
  <si>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</si>
  <si>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</si>
  <si>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</si>
  <si>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</si>
  <si>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</si>
  <si>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</si>
  <si>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</si>
  <si>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</si>
  <si>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</si>
  <si>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</si>
  <si>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</si>
  <si>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</si>
  <si>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</si>
  <si>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</si>
  <si>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</si>
  <si>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</si>
  <si>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</si>
  <si>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</si>
  <si>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</si>
  <si>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</si>
  <si>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</si>
  <si>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</si>
  <si>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</si>
  <si>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</si>
  <si>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</si>
  <si>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</si>
  <si>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</si>
  <si>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</si>
  <si>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</si>
  <si>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</si>
  <si>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</si>
  <si>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</si>
  <si>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</si>
  <si>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</si>
  <si>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</si>
  <si>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</si>
  <si>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</si>
  <si>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</si>
  <si>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</si>
  <si>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</si>
  <si>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</si>
  <si>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</si>
  <si>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</si>
  <si>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</si>
  <si>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</si>
  <si>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</si>
  <si>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</si>
  <si>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</si>
  <si>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</si>
  <si>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</si>
  <si>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</si>
  <si>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</si>
  <si>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</si>
  <si>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</si>
  <si>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</si>
  <si>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</si>
  <si>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</si>
  <si>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</si>
  <si>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</si>
  <si>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</si>
  <si>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</si>
  <si>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</si>
  <si>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</si>
  <si>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</si>
  <si>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</si>
  <si>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</si>
  <si>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</si>
  <si>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</si>
  <si>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</si>
  <si>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</si>
  <si>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</si>
  <si>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</si>
  <si>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</si>
  <si>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</si>
  <si>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</si>
  <si>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</si>
  <si>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</si>
  <si>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</si>
  <si>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</si>
  <si>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</si>
  <si>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</si>
  <si>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</si>
  <si>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</si>
  <si>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</si>
  <si>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</si>
  <si>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</si>
  <si>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</si>
  <si>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</si>
  <si>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</si>
  <si>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</si>
  <si>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</si>
  <si>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</si>
  <si>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</si>
  <si>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</si>
  <si>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</si>
  <si>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</si>
  <si>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</si>
  <si>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</si>
  <si>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</si>
  <si>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</si>
  <si>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</si>
  <si>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</si>
  <si>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</si>
  <si>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</si>
  <si>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</si>
  <si>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</si>
  <si>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</si>
  <si>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</si>
  <si>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</si>
  <si>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</si>
  <si>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</si>
  <si>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</si>
  <si>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</si>
  <si>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</si>
  <si>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</si>
  <si>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</si>
  <si>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</si>
  <si>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</si>
  <si>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</si>
  <si>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</si>
  <si>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</si>
  <si>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</si>
  <si>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</si>
  <si>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</si>
  <si>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</si>
  <si>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</si>
  <si>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</si>
  <si>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</si>
  <si>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</si>
  <si>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</si>
  <si>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</si>
  <si>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</si>
  <si>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</si>
  <si>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</si>
  <si>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</si>
  <si>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</si>
  <si>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</si>
  <si>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</si>
  <si>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</si>
  <si>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</si>
  <si>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</si>
  <si>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</si>
  <si>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</si>
  <si>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</si>
  <si>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</si>
  <si>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</si>
  <si>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</si>
  <si>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</si>
  <si>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</si>
  <si>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</si>
  <si>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</si>
  <si>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</si>
  <si>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</si>
  <si>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</si>
  <si>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</si>
  <si>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</si>
  <si>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</si>
  <si>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</si>
  <si>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</si>
  <si>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</si>
  <si>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</si>
  <si>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</si>
  <si>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</si>
  <si>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</si>
  <si>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</si>
  <si>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</si>
  <si>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</si>
  <si>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</si>
  <si>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</si>
  <si>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</si>
  <si>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</si>
  <si>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</si>
  <si>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</si>
  <si>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</si>
  <si>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</si>
  <si>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</si>
  <si>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</si>
  <si>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</si>
  <si>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</si>
  <si>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</si>
  <si>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</si>
  <si>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</si>
  <si>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</si>
  <si>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</si>
  <si>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</si>
  <si>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</si>
  <si>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</si>
  <si>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</si>
  <si>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</si>
  <si>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</si>
  <si>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</si>
  <si>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</si>
  <si>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</si>
  <si>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</si>
  <si>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</si>
  <si>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</si>
  <si>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</si>
  <si>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</si>
  <si>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</si>
  <si>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</si>
  <si>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</si>
  <si>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</si>
  <si>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</si>
  <si>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</si>
  <si>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</si>
  <si>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</si>
  <si>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</si>
  <si>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</si>
  <si>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</si>
  <si>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</si>
  <si>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</si>
  <si>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</si>
  <si>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</si>
  <si>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</si>
  <si>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</si>
  <si>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</si>
  <si>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</si>
  <si>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</si>
  <si>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</si>
  <si>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</si>
  <si>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</si>
  <si>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</si>
  <si>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</si>
  <si>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</si>
  <si>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</si>
  <si>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</si>
  <si>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</si>
  <si>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</si>
  <si>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</si>
  <si>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</si>
  <si>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</si>
  <si>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</si>
  <si>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</si>
  <si>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</si>
  <si>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</si>
  <si>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</si>
  <si>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</si>
  <si>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</si>
  <si>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</si>
  <si>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</si>
  <si>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</si>
  <si>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</si>
  <si>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</si>
  <si>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</si>
  <si>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</si>
  <si>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</si>
  <si>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</si>
  <si>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</si>
  <si>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</si>
  <si>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</si>
  <si>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</si>
  <si>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</si>
  <si>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</si>
  <si>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</si>
  <si>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</si>
  <si>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</si>
  <si>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</si>
  <si>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</si>
  <si>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</si>
  <si>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</si>
  <si>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</si>
  <si>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</si>
  <si>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</si>
  <si>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</si>
  <si>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</si>
  <si>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</si>
  <si>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</si>
  <si>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</si>
  <si>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</si>
  <si>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</si>
  <si>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</si>
  <si>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</si>
  <si>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</si>
  <si>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</si>
  <si>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</si>
  <si>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</si>
  <si>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</si>
  <si>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</si>
  <si>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</si>
  <si>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</si>
  <si>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</si>
  <si>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</si>
  <si>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</si>
  <si>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</si>
  <si>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</si>
  <si>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</si>
  <si>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</si>
  <si>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</si>
  <si>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</si>
  <si>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</si>
  <si>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</si>
  <si>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</si>
  <si>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</si>
  <si>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</si>
  <si>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</si>
  <si>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</si>
  <si>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</si>
  <si>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</si>
  <si>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</si>
  <si>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</si>
  <si>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</si>
  <si>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</si>
  <si>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</si>
  <si>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</si>
  <si>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</si>
  <si>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</si>
  <si>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</si>
  <si>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</si>
  <si>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</si>
  <si>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</si>
  <si>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</si>
  <si>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</si>
  <si>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</si>
  <si>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</si>
  <si>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</si>
  <si>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</si>
  <si>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</si>
  <si>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</si>
  <si>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</si>
  <si>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</si>
  <si>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</si>
  <si>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</si>
  <si>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</si>
  <si>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</si>
  <si>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</si>
  <si>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</si>
  <si>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</si>
  <si>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</si>
  <si>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</si>
  <si>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</si>
  <si>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</si>
  <si>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</si>
  <si>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</si>
  <si>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</si>
  <si>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</si>
  <si>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</si>
  <si>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</si>
  <si>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</si>
  <si>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</si>
  <si>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</si>
  <si>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</si>
  <si>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</si>
  <si>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</si>
  <si>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</si>
  <si>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</si>
  <si>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</si>
  <si>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</si>
  <si>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</si>
  <si>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</si>
  <si>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</si>
  <si>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</si>
  <si>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</si>
  <si>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</si>
  <si>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</si>
  <si>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</si>
  <si>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</si>
  <si>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</si>
  <si>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</si>
  <si>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</si>
  <si>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</si>
  <si>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</si>
  <si>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</si>
  <si>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</si>
  <si>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</si>
  <si>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</si>
  <si>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</si>
  <si>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</si>
  <si>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</si>
  <si>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</si>
  <si>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</si>
  <si>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</si>
  <si>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</si>
  <si>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</si>
  <si>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</si>
  <si>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</si>
  <si>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</si>
  <si>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</si>
  <si>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</si>
  <si>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</si>
  <si>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</si>
  <si>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</si>
  <si>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</si>
  <si>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</si>
  <si>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</si>
  <si>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</si>
  <si>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</si>
  <si>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</si>
  <si>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</si>
  <si>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</si>
  <si>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</si>
  <si>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</si>
  <si>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</si>
  <si>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</si>
  <si>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</si>
  <si>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</si>
  <si>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</si>
  <si>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</si>
  <si>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</si>
  <si>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</si>
  <si>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</si>
  <si>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</si>
  <si>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</si>
  <si>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</si>
  <si>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</si>
  <si>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</si>
  <si>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</si>
  <si>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</si>
  <si>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</si>
  <si>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</si>
  <si>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</si>
  <si>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</si>
  <si>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</si>
  <si>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</si>
  <si>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</si>
  <si>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</si>
  <si>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</si>
  <si>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</si>
  <si>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</si>
  <si>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</si>
  <si>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</si>
  <si>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</si>
  <si>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</si>
  <si>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</si>
  <si>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</si>
  <si>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</si>
  <si>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</si>
  <si>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</si>
  <si>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</si>
  <si>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</si>
  <si>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</si>
  <si>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</si>
  <si>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</si>
  <si>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</si>
  <si>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</si>
  <si>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</si>
  <si>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</si>
  <si>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</si>
  <si>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</si>
  <si>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</si>
  <si>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</si>
  <si>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</si>
  <si>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</si>
  <si>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</si>
  <si>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</si>
  <si>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</si>
  <si>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</si>
  <si>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</si>
  <si>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</si>
  <si>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</si>
  <si>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</si>
  <si>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</si>
  <si>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</si>
  <si>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</si>
  <si>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</si>
  <si>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</si>
  <si>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</si>
  <si>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</si>
  <si>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</si>
  <si>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</si>
  <si>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</si>
  <si>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</si>
  <si>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</si>
  <si>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</si>
  <si>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</si>
  <si>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</si>
  <si>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</si>
  <si>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</si>
  <si>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</si>
  <si>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</si>
  <si>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</si>
  <si>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</si>
  <si>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</si>
  <si>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</si>
  <si>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</si>
  <si>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</si>
  <si>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</si>
  <si>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</si>
  <si>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</si>
  <si>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</si>
  <si>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</si>
  <si>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</si>
  <si>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</si>
  <si>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</si>
  <si>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</si>
  <si>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</si>
  <si>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</si>
  <si>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</si>
  <si>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</si>
  <si>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</si>
  <si>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</si>
  <si>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</si>
  <si>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</si>
  <si>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</si>
  <si>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</si>
  <si>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</si>
  <si>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</si>
  <si>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</si>
  <si>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</si>
  <si>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</si>
  <si>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</si>
  <si>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</si>
  <si>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</si>
  <si>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</si>
  <si>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</si>
  <si>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</si>
  <si>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</si>
  <si>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</si>
  <si>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</si>
  <si>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</si>
  <si>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</si>
  <si>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</si>
  <si>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</si>
  <si>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</si>
  <si>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</si>
  <si>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</si>
  <si>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</si>
  <si>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</si>
  <si>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</si>
  <si>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</si>
  <si>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</si>
  <si>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</si>
  <si>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</si>
  <si>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</si>
  <si>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</si>
  <si>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</si>
  <si>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</si>
  <si>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</si>
  <si>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</si>
  <si>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</si>
  <si>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</si>
  <si>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</si>
  <si>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</si>
  <si>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</si>
  <si>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</si>
  <si>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</si>
  <si>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</si>
  <si>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</si>
  <si>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</si>
  <si>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</si>
  <si>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</si>
  <si>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</si>
  <si>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</si>
  <si>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</si>
  <si>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</si>
  <si>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</si>
  <si>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</si>
  <si>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</si>
  <si>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</si>
  <si>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</si>
  <si>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</si>
  <si>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</si>
  <si>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</si>
  <si>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</si>
  <si>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</si>
  <si>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</si>
  <si>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</si>
  <si>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</si>
  <si>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</si>
  <si>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</si>
  <si>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</si>
  <si>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</si>
  <si>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</si>
  <si>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</si>
  <si>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</si>
  <si>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</si>
  <si>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</si>
  <si>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</si>
  <si>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</si>
  <si>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</si>
  <si>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</si>
  <si>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</si>
  <si>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</si>
  <si>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</si>
  <si>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</si>
  <si>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</si>
  <si>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</si>
  <si>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</si>
  <si>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</si>
  <si>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</si>
  <si>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</si>
  <si>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</si>
  <si>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</si>
  <si>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</si>
  <si>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</si>
  <si>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</si>
  <si>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</si>
  <si>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</si>
  <si>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</si>
  <si>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</si>
  <si>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</si>
  <si>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</si>
  <si>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</si>
  <si>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</si>
  <si>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</si>
  <si>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</si>
  <si>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</si>
  <si>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</si>
  <si>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</si>
  <si>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</si>
  <si>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</si>
  <si>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</si>
  <si>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</si>
  <si>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</si>
  <si>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</si>
  <si>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</si>
  <si>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</si>
  <si>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</si>
  <si>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</si>
  <si>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</si>
  <si>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</si>
  <si>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</si>
  <si>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</si>
  <si>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</si>
  <si>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</si>
  <si>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</si>
  <si>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</si>
  <si>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</si>
  <si>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</si>
  <si>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</si>
  <si>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</si>
  <si>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</si>
  <si>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</si>
  <si>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</si>
  <si>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</si>
  <si>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</si>
  <si>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</si>
  <si>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</si>
  <si>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</si>
  <si>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</si>
  <si>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</si>
  <si>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</si>
  <si>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</si>
  <si>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</si>
  <si>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</si>
  <si>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</si>
  <si>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</si>
  <si>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</si>
  <si>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</si>
  <si>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</si>
  <si>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</si>
  <si>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</si>
  <si>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</si>
  <si>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</si>
  <si>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</si>
  <si>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</si>
  <si>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</si>
  <si>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</si>
  <si>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</si>
  <si>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</si>
  <si>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</si>
  <si>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</si>
  <si>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</si>
  <si>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</si>
  <si>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</si>
  <si>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</si>
  <si>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</si>
  <si>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</si>
  <si>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</si>
  <si>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</si>
  <si>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</si>
  <si>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</si>
  <si>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</si>
  <si>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</si>
  <si>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</si>
  <si>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</si>
  <si>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</si>
  <si>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</si>
  <si>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</si>
  <si>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</si>
  <si>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</si>
  <si>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</si>
  <si>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</si>
  <si>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</si>
  <si>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</si>
  <si>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</si>
  <si>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</si>
  <si>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</si>
  <si>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</si>
  <si>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</si>
  <si>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</si>
  <si>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</si>
  <si>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</si>
  <si>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</si>
  <si>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</si>
  <si>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</si>
  <si>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</si>
  <si>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</si>
  <si>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</si>
  <si>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</si>
  <si>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</si>
  <si>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</si>
  <si>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</si>
  <si>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</si>
  <si>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</si>
  <si>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</si>
  <si>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</si>
  <si>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</si>
  <si>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</si>
  <si>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</si>
  <si>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</si>
  <si>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</si>
  <si>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</si>
  <si>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</si>
  <si>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</si>
  <si>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</si>
  <si>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</si>
  <si>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</si>
  <si>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</si>
  <si>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</si>
  <si>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</si>
  <si>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</si>
  <si>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</si>
  <si>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</si>
  <si>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</si>
  <si>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</si>
  <si>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</si>
  <si>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</si>
  <si>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</si>
  <si>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</si>
  <si>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</si>
  <si>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</si>
  <si>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</si>
  <si>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</si>
  <si>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</si>
  <si>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</si>
  <si>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</si>
  <si>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</si>
  <si>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</si>
  <si>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</si>
  <si>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</si>
  <si>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</si>
  <si>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</si>
  <si>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</si>
  <si>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</si>
  <si>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</si>
  <si>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</si>
  <si>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</si>
  <si>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</si>
  <si>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</si>
  <si>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</si>
  <si>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</si>
  <si>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</si>
  <si>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</si>
  <si>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</si>
  <si>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</si>
  <si>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</si>
  <si>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</si>
  <si>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</si>
  <si>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</si>
  <si>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</si>
  <si>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</si>
  <si>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</si>
  <si>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</si>
  <si>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</si>
  <si>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</si>
  <si>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</si>
  <si>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</si>
  <si>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</si>
  <si>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</si>
  <si>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</si>
  <si>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</si>
  <si>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</si>
  <si>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</si>
  <si>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</si>
  <si>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</si>
  <si>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</si>
  <si>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</si>
  <si>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</si>
  <si>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</si>
  <si>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</si>
  <si>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</si>
  <si>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</si>
  <si>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</si>
  <si>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</si>
  <si>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</si>
  <si>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</si>
  <si>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</si>
  <si>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</si>
  <si>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</si>
  <si>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</si>
  <si>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</si>
  <si>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</si>
  <si>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</si>
  <si>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</si>
  <si>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</si>
  <si>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</si>
  <si>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</si>
  <si>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</si>
  <si>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</si>
  <si>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</si>
  <si>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</si>
  <si>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</si>
  <si>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</si>
  <si>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</si>
  <si>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</si>
  <si>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</si>
  <si>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</si>
  <si>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</si>
  <si>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</si>
  <si>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</si>
  <si>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</si>
  <si>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</si>
  <si>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</si>
  <si>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</si>
  <si>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</si>
  <si>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</si>
  <si>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</si>
  <si>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</si>
  <si>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</si>
  <si>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</si>
  <si>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</si>
  <si>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</si>
  <si>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</si>
  <si>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</si>
  <si>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</si>
  <si>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</si>
  <si>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</si>
  <si>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</si>
  <si>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</si>
  <si>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</si>
  <si>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</si>
  <si>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</si>
  <si>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</si>
  <si>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</si>
  <si>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</si>
  <si>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</si>
  <si>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</si>
  <si>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</si>
  <si>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</si>
  <si>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</si>
  <si>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</si>
  <si>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</si>
  <si>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</si>
  <si>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</si>
  <si>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</si>
  <si>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</si>
  <si>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</si>
  <si>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</si>
  <si>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</si>
  <si>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</si>
  <si>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</si>
  <si>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</si>
  <si>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</si>
  <si>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</si>
  <si>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</si>
  <si>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</si>
  <si>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</si>
  <si>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</si>
  <si>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</si>
  <si>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</si>
  <si>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</si>
  <si>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</si>
  <si>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</si>
  <si>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</si>
  <si>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</si>
  <si>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</si>
  <si>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</si>
  <si>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</si>
  <si>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</si>
  <si>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</si>
  <si>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</si>
  <si>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</si>
  <si>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</si>
  <si>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</si>
  <si>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</si>
  <si>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</si>
  <si>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</si>
  <si>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</si>
  <si>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</si>
  <si>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</si>
  <si>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</si>
  <si>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</si>
  <si>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</si>
  <si>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</si>
  <si>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</si>
  <si>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</si>
  <si>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</si>
  <si>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</si>
  <si>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</si>
  <si>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</si>
  <si>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</si>
  <si>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</si>
  <si>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</si>
  <si>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</si>
  <si>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</si>
  <si>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</si>
  <si>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</si>
  <si>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</si>
  <si>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</si>
  <si>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</si>
  <si>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</si>
  <si>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</si>
  <si>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</si>
  <si>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</si>
  <si>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</si>
  <si>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</si>
  <si>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</si>
  <si>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</si>
  <si>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</si>
  <si>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</si>
  <si>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</si>
  <si>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</si>
  <si>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</si>
  <si>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</si>
  <si>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</si>
  <si>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</si>
  <si>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</si>
  <si>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</si>
  <si>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</si>
  <si>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</si>
  <si>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</si>
  <si>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</si>
  <si>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</si>
  <si>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</si>
  <si>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</si>
  <si>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</si>
  <si>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</si>
  <si>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</si>
  <si>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</si>
  <si>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</si>
  <si>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</si>
  <si>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</si>
  <si>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</si>
  <si>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</si>
  <si>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</si>
  <si>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</si>
  <si>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</si>
  <si>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</si>
  <si>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</si>
  <si>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</si>
  <si>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</si>
  <si>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</si>
  <si>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</si>
  <si>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</si>
  <si>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</si>
  <si>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</si>
  <si>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</si>
  <si>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</si>
  <si>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</si>
  <si>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</si>
  <si>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</si>
  <si>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</si>
  <si>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</si>
  <si>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</si>
  <si>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</si>
  <si>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</si>
  <si>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</si>
  <si>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</si>
  <si>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</si>
  <si>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</si>
  <si>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</si>
  <si>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</si>
  <si>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</si>
  <si>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</si>
  <si>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</si>
  <si>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</si>
  <si>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</si>
  <si>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</si>
  <si>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</si>
  <si>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</si>
  <si>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</si>
  <si>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</si>
  <si>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</si>
  <si>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</si>
  <si>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</si>
  <si>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</si>
  <si>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</si>
  <si>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</si>
  <si>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</si>
  <si>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</si>
  <si>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</si>
  <si>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</si>
  <si>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</si>
  <si>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</si>
  <si>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</si>
  <si>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</si>
  <si>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</si>
  <si>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</si>
  <si>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</si>
  <si>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</si>
  <si>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</si>
  <si>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</si>
  <si>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</si>
  <si>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</si>
  <si>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</si>
  <si>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</si>
  <si>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</si>
  <si>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</si>
  <si>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</si>
  <si>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</si>
  <si>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</si>
  <si>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</si>
  <si>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</si>
  <si>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</si>
  <si>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</si>
  <si>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</si>
  <si>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</si>
  <si>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</si>
  <si>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</si>
  <si>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</si>
  <si>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</si>
  <si>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</si>
  <si>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</si>
  <si>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</si>
  <si>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</si>
  <si>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</si>
  <si>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</si>
  <si>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</si>
  <si>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</si>
  <si>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</si>
  <si>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</si>
  <si>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</si>
  <si>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</si>
  <si>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</si>
  <si>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</si>
  <si>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</si>
  <si>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</si>
  <si>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</si>
  <si>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</si>
  <si>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</si>
  <si>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</si>
  <si>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</si>
  <si>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</si>
  <si>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</si>
  <si>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</si>
  <si>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</si>
  <si>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</si>
  <si>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</si>
  <si>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</si>
  <si>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</si>
  <si>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</si>
  <si>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</si>
  <si>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</si>
  <si>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</si>
  <si>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</si>
  <si>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</si>
  <si>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</si>
  <si>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</si>
  <si>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</si>
  <si>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</si>
  <si>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</si>
  <si>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</si>
  <si>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</si>
  <si>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</si>
  <si>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</si>
  <si>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</si>
  <si>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</si>
  <si>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</si>
  <si>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</si>
  <si>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</si>
  <si>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</si>
  <si>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</si>
  <si>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</si>
  <si>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</si>
  <si>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</si>
  <si>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</si>
  <si>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</si>
  <si>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</si>
  <si>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</si>
  <si>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</si>
  <si>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</si>
  <si>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</si>
  <si>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</si>
  <si>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</si>
  <si>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</si>
  <si>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</si>
  <si>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</si>
  <si>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</si>
  <si>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</si>
  <si>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</si>
  <si>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</si>
  <si>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</si>
  <si>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</si>
  <si>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</si>
  <si>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</si>
  <si>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</si>
  <si>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</si>
  <si>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</si>
  <si>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</si>
  <si>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</si>
  <si>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</si>
  <si>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</si>
  <si>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</si>
  <si>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</si>
  <si>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</si>
  <si>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</si>
  <si>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</si>
  <si>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</si>
  <si>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</si>
  <si>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</si>
  <si>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</si>
  <si>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</si>
  <si>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</si>
  <si>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</si>
  <si>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</si>
  <si>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</si>
  <si>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</si>
  <si>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</si>
  <si>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</si>
  <si>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</si>
  <si>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</si>
  <si>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</si>
  <si>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</si>
  <si>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</si>
  <si>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</si>
  <si>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</si>
  <si>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</si>
  <si>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</si>
  <si>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</si>
  <si>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</si>
  <si>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</si>
  <si>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</si>
  <si>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</si>
  <si>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</si>
  <si>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</si>
  <si>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</si>
  <si>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</si>
  <si>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</si>
  <si>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</si>
  <si>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</si>
  <si>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</si>
  <si>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</si>
  <si>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</si>
  <si>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</si>
  <si>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</si>
  <si>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</si>
  <si>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</si>
  <si>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</si>
  <si>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</si>
  <si>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</si>
  <si>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</si>
  <si>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</si>
  <si>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</si>
  <si>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</si>
  <si>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</si>
  <si>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</si>
  <si>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</si>
  <si>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</si>
  <si>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</si>
  <si>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</si>
  <si>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</si>
  <si>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</si>
  <si>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</si>
  <si>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</si>
  <si>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</si>
  <si>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</si>
  <si>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</si>
  <si>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</si>
  <si>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</si>
  <si>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</si>
  <si>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</si>
  <si>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</si>
  <si>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</si>
  <si>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</si>
  <si>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</si>
  <si>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</si>
  <si>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</si>
  <si>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</si>
  <si>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</si>
  <si>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</si>
  <si>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</si>
  <si>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</si>
  <si>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</si>
  <si>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</si>
  <si>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</si>
  <si>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</si>
  <si>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</si>
  <si>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</si>
  <si>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</si>
  <si>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</si>
  <si>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</si>
  <si>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</si>
  <si>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</si>
  <si>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</si>
  <si>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</si>
  <si>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</si>
  <si>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</si>
  <si>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</si>
  <si>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</si>
  <si>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</si>
  <si>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</si>
  <si>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</si>
  <si>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</si>
  <si>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</si>
  <si>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</si>
  <si>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</si>
  <si>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</si>
  <si>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</si>
  <si>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</si>
  <si>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</si>
  <si>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</si>
  <si>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</si>
  <si>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</si>
  <si>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</si>
  <si>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</si>
  <si>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</si>
  <si>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</si>
  <si>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</si>
  <si>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</si>
  <si>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</si>
  <si>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</si>
  <si>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</si>
  <si>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</si>
  <si>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</si>
  <si>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</si>
  <si>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</si>
  <si>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</si>
  <si>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</si>
  <si>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</si>
  <si>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</si>
  <si>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</si>
  <si>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</si>
  <si>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</si>
  <si>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</si>
  <si>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</si>
  <si>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</si>
  <si>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</si>
  <si>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</si>
  <si>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</si>
  <si>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</si>
  <si>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</si>
  <si>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</si>
  <si>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</si>
  <si>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</si>
  <si>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</si>
  <si>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</si>
  <si>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</si>
  <si>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</si>
  <si>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</si>
  <si>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</si>
  <si>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</si>
  <si>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</si>
  <si>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</si>
  <si>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</si>
  <si>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</si>
  <si>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</si>
  <si>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</si>
  <si>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</si>
  <si>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</si>
  <si>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</si>
  <si>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</si>
  <si>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</si>
  <si>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</si>
  <si>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</si>
  <si>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</si>
  <si>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</si>
  <si>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</si>
  <si>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</si>
  <si>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</si>
  <si>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</si>
  <si>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</si>
  <si>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</si>
  <si>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</si>
  <si>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</si>
  <si>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</si>
  <si>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</si>
  <si>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</si>
  <si>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</si>
  <si>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</si>
  <si>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</si>
  <si>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</si>
  <si>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</si>
  <si>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</si>
  <si>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</si>
  <si>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</si>
  <si>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</si>
  <si>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</si>
  <si>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</si>
  <si>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</si>
  <si>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</si>
  <si>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</si>
  <si>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</si>
  <si>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</si>
  <si>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</si>
  <si>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</si>
  <si>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</si>
  <si>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</si>
  <si>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</si>
  <si>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</si>
  <si>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</si>
  <si>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</si>
  <si>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</si>
  <si>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</si>
  <si>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</si>
  <si>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</si>
  <si>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</si>
  <si>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</si>
  <si>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</si>
  <si>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</si>
  <si>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</si>
  <si>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</si>
  <si>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</si>
  <si>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</si>
  <si>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</si>
  <si>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</si>
  <si>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</si>
  <si>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</si>
  <si>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</si>
  <si>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</si>
  <si>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</si>
  <si>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</si>
  <si>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</si>
  <si>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</si>
  <si>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</si>
  <si>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</si>
  <si>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</si>
  <si>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</si>
  <si>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</si>
  <si>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</si>
  <si>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</si>
  <si>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</si>
  <si>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</si>
  <si>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</si>
  <si>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</si>
  <si>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</si>
  <si>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</si>
  <si>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</si>
  <si>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</si>
  <si>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</si>
  <si>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</si>
  <si>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</si>
  <si>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</si>
  <si>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</si>
  <si>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</si>
  <si>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</si>
  <si>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</si>
  <si>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</si>
  <si>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</si>
  <si>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</si>
  <si>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</si>
  <si>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</si>
  <si>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</si>
  <si>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</si>
  <si>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</si>
  <si>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</si>
  <si>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</si>
  <si>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</si>
  <si>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</si>
  <si>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</si>
  <si>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</si>
  <si>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</si>
  <si>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</si>
  <si>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</si>
  <si>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</si>
  <si>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</si>
  <si>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</si>
  <si>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</si>
  <si>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</si>
  <si>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</si>
  <si>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</si>
  <si>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</si>
  <si>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</si>
  <si>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</si>
  <si>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</si>
  <si>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</si>
  <si>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</si>
  <si>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</si>
  <si>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</si>
  <si>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</si>
  <si>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</si>
  <si>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</si>
  <si>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</si>
  <si>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</si>
  <si>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</si>
  <si>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</si>
  <si>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</si>
  <si>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</si>
  <si>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</si>
  <si>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</si>
  <si>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</si>
  <si>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</si>
  <si>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</si>
  <si>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</si>
  <si>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</si>
  <si>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</si>
  <si>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</si>
  <si>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</si>
  <si>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</si>
  <si>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</si>
  <si>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</si>
  <si>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</si>
  <si>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</si>
  <si>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</si>
  <si>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</si>
  <si>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</si>
  <si>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</si>
  <si>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</si>
  <si>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</si>
  <si>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</si>
  <si>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</si>
  <si>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</si>
  <si>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</si>
  <si>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</si>
  <si>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</si>
  <si>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</si>
  <si>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</si>
  <si>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</si>
  <si>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</si>
  <si>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</si>
  <si>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</si>
  <si>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</si>
  <si>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</si>
  <si>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</si>
  <si>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</si>
  <si>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</si>
  <si>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</si>
  <si>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</si>
  <si>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</si>
  <si>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</si>
  <si>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</si>
  <si>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</si>
  <si>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</si>
  <si>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</si>
  <si>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</si>
  <si>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</si>
  <si>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</si>
  <si>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</si>
  <si>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</si>
  <si>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</si>
  <si>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</si>
  <si>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</si>
  <si>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</si>
  <si>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</si>
  <si>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</si>
  <si>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</si>
  <si>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</si>
  <si>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</si>
  <si>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</si>
  <si>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</si>
  <si>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</si>
  <si>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</si>
  <si>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</si>
  <si>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</si>
  <si>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</si>
  <si>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</si>
  <si>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</si>
  <si>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</si>
  <si>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</si>
  <si>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</si>
  <si>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</si>
  <si>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</si>
  <si>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</si>
  <si>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</si>
  <si>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</si>
  <si>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</si>
  <si>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</si>
  <si>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</si>
  <si>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</si>
  <si>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</si>
  <si>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</si>
  <si>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</si>
  <si>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</si>
  <si>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</si>
  <si>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</si>
  <si>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</si>
  <si>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</si>
  <si>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</si>
  <si>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</si>
  <si>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</si>
  <si>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</si>
  <si>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</si>
  <si>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</si>
  <si>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</si>
  <si>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</si>
  <si>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</si>
  <si>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</si>
  <si>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</si>
  <si>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</si>
  <si>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</si>
  <si>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</si>
  <si>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</si>
  <si>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</si>
  <si>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</si>
  <si>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</si>
  <si>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</si>
  <si>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</si>
  <si>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</si>
  <si>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</si>
  <si>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</si>
  <si>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</si>
  <si>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</si>
  <si>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</si>
  <si>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</si>
  <si>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</si>
  <si>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</si>
  <si>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</si>
  <si>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</si>
  <si>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</si>
  <si>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</si>
  <si>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</si>
  <si>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</si>
  <si>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</si>
  <si>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</si>
  <si>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</si>
  <si>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</si>
  <si>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</si>
  <si>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</si>
  <si>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</si>
  <si>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</si>
  <si>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</si>
  <si>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</si>
  <si>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</si>
  <si>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</si>
  <si>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</si>
  <si>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</si>
  <si>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</si>
  <si>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</si>
  <si>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</si>
  <si>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</si>
  <si>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</si>
  <si>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</si>
  <si>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</si>
  <si>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</si>
  <si>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</si>
  <si>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</si>
  <si>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</si>
  <si>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</si>
  <si>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</si>
  <si>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</si>
  <si>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</si>
  <si>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</si>
  <si>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</si>
  <si>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</si>
  <si>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</si>
  <si>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</si>
  <si>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</si>
  <si>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</si>
  <si>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</si>
  <si>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</si>
  <si>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</si>
  <si>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</si>
  <si>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</si>
  <si>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</si>
  <si>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</si>
  <si>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</si>
  <si>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</si>
  <si>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</si>
  <si>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</si>
  <si>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</si>
  <si>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</si>
  <si>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</si>
  <si>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</si>
  <si>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</si>
  <si>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</si>
  <si>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</si>
  <si>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</si>
  <si>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</si>
  <si>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</si>
  <si>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</si>
  <si>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</si>
  <si>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</si>
  <si>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</si>
  <si>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</si>
  <si>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</si>
  <si>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</si>
  <si>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</si>
  <si>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</si>
  <si>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</si>
  <si>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</si>
  <si>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</si>
  <si>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</si>
  <si>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</si>
  <si>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</si>
  <si>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</si>
  <si>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</si>
  <si>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</si>
  <si>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</si>
  <si>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</si>
  <si>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</si>
  <si>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</si>
  <si>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</si>
  <si>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</si>
  <si>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</si>
  <si>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</si>
  <si>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</si>
  <si>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</si>
  <si>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</si>
  <si>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</si>
  <si>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</si>
  <si>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</si>
  <si>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</si>
  <si>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</si>
  <si>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</si>
  <si>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</si>
  <si>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</si>
  <si>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</si>
  <si>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</si>
  <si>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</si>
  <si>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</si>
  <si>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</si>
  <si>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</si>
  <si>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</si>
  <si>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</si>
  <si>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</si>
  <si>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</si>
  <si>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</si>
  <si>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</si>
  <si>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</si>
  <si>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</si>
  <si>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</si>
  <si>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</si>
  <si>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</si>
  <si>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</si>
  <si>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</si>
  <si>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</si>
  <si>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</si>
  <si>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</si>
  <si>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</si>
  <si>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</si>
  <si>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</si>
  <si>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</si>
  <si>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</si>
  <si>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</si>
  <si>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</si>
  <si>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</si>
  <si>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</si>
  <si>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</si>
  <si>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</si>
  <si>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</si>
  <si>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</si>
  <si>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</si>
  <si>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</si>
  <si>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</si>
  <si>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</si>
  <si>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</si>
  <si>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</si>
  <si>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</si>
  <si>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</si>
  <si>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</si>
  <si>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</si>
  <si>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</si>
  <si>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</si>
  <si>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</si>
  <si>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</si>
  <si>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</si>
  <si>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</si>
  <si>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</si>
  <si>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</si>
  <si>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</si>
  <si>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</si>
  <si>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</si>
  <si>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</si>
  <si>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</si>
  <si>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</si>
  <si>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</si>
  <si>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</si>
  <si>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</si>
  <si>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</si>
  <si>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</si>
  <si>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</si>
  <si>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</si>
  <si>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</si>
  <si>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</si>
  <si>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</si>
  <si>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</si>
  <si>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</si>
  <si>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</si>
  <si>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</si>
  <si>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</si>
  <si>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</si>
  <si>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</si>
  <si>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</si>
  <si>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</si>
  <si>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</si>
  <si>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</si>
  <si>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</si>
  <si>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</si>
  <si>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</si>
  <si>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</si>
  <si>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</si>
  <si>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</si>
  <si>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</si>
  <si>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</si>
  <si>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</si>
  <si>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</si>
  <si>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</si>
  <si>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</si>
  <si>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</si>
  <si>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</si>
  <si>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</si>
  <si>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</si>
  <si>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</si>
  <si>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</si>
  <si>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</si>
  <si>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</si>
  <si>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</si>
  <si>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</si>
  <si>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</si>
  <si>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</si>
  <si>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</si>
  <si>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</si>
  <si>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</si>
  <si>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</si>
  <si>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</si>
  <si>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</si>
  <si>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</si>
  <si>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</si>
  <si>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</si>
  <si>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</si>
  <si>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</si>
  <si>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</si>
  <si>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</si>
  <si>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</si>
  <si>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</si>
  <si>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</si>
  <si>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</si>
  <si>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</si>
  <si>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</si>
  <si>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</si>
  <si>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</si>
  <si>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</si>
  <si>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</si>
  <si>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</si>
  <si>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</si>
  <si>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</si>
  <si>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</si>
  <si>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</si>
  <si>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</si>
  <si>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</si>
  <si>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</si>
  <si>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</si>
  <si>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</si>
  <si>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</si>
  <si>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</si>
  <si>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</si>
  <si>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</si>
  <si>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</si>
  <si>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</si>
  <si>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</si>
  <si>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</si>
  <si>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</si>
  <si>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</si>
  <si>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</si>
  <si>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</si>
  <si>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</si>
  <si>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</si>
  <si>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</si>
  <si>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</si>
  <si>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</si>
  <si>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</si>
  <si>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</si>
  <si>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</si>
  <si>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</si>
  <si>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</si>
  <si>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</si>
  <si>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</si>
  <si>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</si>
  <si>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</si>
  <si>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</si>
  <si>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</si>
  <si>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</si>
  <si>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</si>
  <si>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</si>
  <si>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</si>
  <si>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</si>
  <si>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</si>
  <si>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</si>
  <si>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</si>
  <si>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</si>
  <si>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</si>
  <si>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</si>
  <si>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</si>
  <si>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</si>
  <si>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</si>
  <si>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</si>
  <si>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</si>
  <si>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</si>
  <si>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</si>
  <si>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</si>
  <si>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</si>
  <si>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</si>
  <si>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</si>
  <si>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</si>
  <si>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</si>
  <si>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</si>
  <si>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</si>
  <si>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</si>
  <si>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</si>
  <si>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</si>
  <si>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</si>
  <si>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</si>
  <si>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</si>
  <si>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</si>
  <si>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</si>
  <si>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</si>
  <si>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</si>
  <si>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</si>
  <si>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</si>
  <si>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</si>
  <si>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</si>
  <si>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</si>
  <si>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</si>
  <si>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</si>
  <si>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</si>
  <si>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</si>
  <si>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</si>
  <si>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</si>
  <si>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</si>
  <si>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</si>
  <si>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</si>
  <si>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</si>
  <si>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</si>
  <si>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</si>
  <si>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</si>
  <si>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</si>
  <si>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</si>
  <si>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</si>
  <si>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</si>
  <si>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</si>
  <si>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</si>
  <si>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</si>
  <si>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</si>
  <si>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</si>
  <si>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</si>
  <si>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</si>
  <si>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</si>
  <si>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</si>
  <si>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</si>
  <si>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</si>
  <si>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</si>
  <si>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</si>
  <si>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</si>
  <si>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</si>
  <si>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</si>
  <si>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</si>
  <si>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</si>
  <si>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</si>
  <si>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</si>
  <si>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</si>
  <si>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</si>
  <si>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</si>
  <si>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</si>
  <si>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</si>
  <si>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</si>
  <si>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</si>
  <si>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</si>
  <si>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</si>
  <si>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</si>
  <si>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</si>
  <si>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</si>
  <si>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</si>
  <si>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</si>
  <si>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</si>
  <si>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</si>
  <si>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</si>
  <si>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</si>
  <si>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</si>
  <si>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</si>
  <si>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</si>
  <si>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</si>
  <si>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</si>
  <si>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</si>
  <si>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</si>
  <si>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</si>
  <si>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</si>
  <si>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</si>
  <si>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</si>
  <si>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</si>
  <si>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</si>
  <si>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</si>
  <si>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</si>
  <si>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</si>
  <si>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</si>
  <si>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</si>
  <si>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</si>
  <si>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</si>
  <si>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</si>
  <si>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</si>
  <si>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</si>
  <si>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</si>
  <si>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</si>
  <si>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</si>
  <si>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</si>
  <si>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</si>
  <si>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</si>
  <si>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</si>
  <si>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</si>
  <si>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</si>
  <si>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</si>
  <si>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</si>
  <si>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</si>
  <si>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</si>
  <si>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</si>
  <si>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</si>
  <si>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</si>
  <si>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</si>
  <si>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</si>
  <si>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</si>
  <si>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</si>
  <si>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</si>
  <si>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</si>
  <si>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</si>
  <si>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</si>
  <si>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</si>
  <si>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</si>
  <si>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</si>
  <si>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</si>
  <si>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</si>
  <si>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</si>
  <si>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</si>
  <si>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</si>
  <si>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</si>
  <si>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</si>
  <si>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</si>
  <si>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</si>
  <si>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</si>
  <si>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</si>
  <si>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</si>
  <si>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</si>
  <si>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</si>
  <si>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</si>
  <si>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</si>
  <si>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</si>
  <si>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</si>
  <si>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</si>
  <si>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</si>
  <si>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</si>
  <si>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</si>
  <si>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</si>
  <si>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</si>
  <si>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</si>
  <si>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</si>
  <si>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</si>
  <si>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</si>
  <si>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</si>
  <si>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</si>
  <si>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</si>
  <si>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</si>
  <si>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</si>
  <si>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</si>
  <si>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</si>
  <si>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</si>
  <si>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</si>
  <si>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</si>
  <si>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</si>
  <si>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</si>
  <si>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</si>
  <si>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</si>
  <si>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</si>
  <si>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</si>
  <si>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</si>
  <si>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</si>
  <si>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</si>
  <si>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</si>
  <si>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</si>
  <si>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</si>
  <si>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</si>
  <si>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</si>
  <si>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</si>
  <si>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</si>
  <si>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</si>
  <si>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</si>
  <si>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</si>
  <si>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</si>
  <si>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</si>
  <si>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</si>
  <si>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</si>
  <si>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</si>
  <si>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</si>
  <si>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</si>
  <si>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</si>
  <si>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</si>
  <si>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</si>
  <si>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</si>
  <si>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</si>
  <si>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</si>
  <si>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</si>
  <si>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</si>
  <si>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</si>
  <si>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</si>
  <si>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</si>
  <si>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</si>
  <si>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</si>
  <si>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</si>
  <si>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</si>
  <si>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</si>
  <si>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</si>
  <si>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</si>
  <si>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</si>
  <si>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</si>
  <si>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</si>
  <si>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</si>
  <si>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</si>
  <si>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</si>
  <si>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</si>
  <si>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</si>
  <si>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</si>
  <si>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</si>
  <si>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</si>
  <si>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</si>
  <si>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</si>
  <si>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</si>
  <si>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</si>
  <si>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</si>
  <si>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</si>
  <si>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</si>
  <si>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</si>
  <si>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</si>
  <si>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</si>
  <si>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</si>
  <si>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</si>
  <si>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</si>
  <si>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</si>
  <si>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</si>
  <si>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</si>
  <si>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</si>
  <si>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</si>
  <si>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</si>
  <si>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</si>
  <si>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</si>
  <si>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</si>
  <si>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</si>
  <si>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</si>
  <si>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</si>
  <si>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</si>
  <si>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</si>
  <si>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</si>
  <si>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</si>
  <si>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</si>
  <si>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</si>
  <si>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</si>
  <si>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</si>
  <si>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</si>
  <si>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</si>
  <si>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</si>
  <si>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</si>
  <si>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</si>
  <si>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</si>
  <si>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</si>
  <si>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</si>
  <si>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</si>
  <si>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</si>
  <si>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</si>
  <si>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</si>
  <si>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</si>
  <si>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</si>
  <si>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</si>
  <si>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</si>
  <si>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</si>
  <si>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</si>
  <si>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</si>
  <si>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</si>
  <si>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</si>
  <si>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</si>
  <si>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</si>
  <si>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</si>
  <si>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</si>
  <si>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</si>
  <si>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</si>
  <si>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</si>
  <si>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</si>
  <si>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</si>
  <si>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</si>
  <si>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</si>
  <si>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</si>
  <si>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</si>
  <si>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</si>
  <si>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</si>
  <si>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</si>
  <si>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</si>
  <si>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</si>
  <si>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</si>
  <si>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</si>
  <si>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</si>
  <si>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</si>
  <si>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</si>
  <si>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</si>
  <si>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</si>
  <si>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</si>
  <si>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</si>
  <si>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</si>
  <si>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</si>
  <si>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</si>
  <si>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</si>
  <si>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</si>
  <si>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</si>
  <si>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</si>
  <si>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</si>
  <si>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</si>
  <si>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</si>
  <si>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</si>
  <si>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</si>
  <si>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</si>
  <si>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</si>
  <si>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</si>
  <si>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</si>
  <si>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</si>
  <si>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</si>
  <si>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</si>
  <si>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</si>
  <si>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</si>
  <si>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</si>
  <si>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</si>
  <si>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</si>
  <si>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</si>
  <si>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</si>
  <si>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</si>
  <si>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</si>
  <si>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</si>
  <si>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</si>
  <si>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</si>
  <si>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</si>
  <si>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</si>
  <si>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</si>
  <si>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</si>
  <si>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</si>
  <si>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</si>
  <si>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</si>
  <si>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</si>
  <si>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</si>
  <si>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</si>
  <si>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</si>
  <si>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</si>
  <si>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</si>
  <si>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</si>
  <si>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</si>
  <si>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</si>
  <si>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</si>
  <si>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</si>
  <si>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</si>
  <si>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</si>
  <si>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</si>
  <si>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</si>
  <si>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</si>
  <si>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</si>
  <si>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</si>
  <si>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</si>
  <si>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</si>
  <si>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</si>
  <si>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</si>
  <si>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</si>
  <si>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</si>
  <si>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</si>
  <si>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</si>
  <si>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</si>
  <si>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</si>
  <si>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</si>
  <si>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</si>
  <si>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</si>
  <si>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</si>
  <si>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</si>
  <si>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</si>
  <si>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</si>
  <si>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</si>
  <si>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</si>
  <si>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</si>
  <si>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</si>
  <si>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</si>
  <si>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</si>
  <si>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</si>
  <si>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</si>
  <si>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</si>
  <si>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</si>
  <si>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</si>
  <si>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</si>
  <si>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</si>
  <si>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</si>
  <si>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</si>
  <si>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</si>
  <si>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</si>
  <si>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</si>
  <si>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</si>
  <si>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</si>
  <si>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</si>
  <si>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</si>
  <si>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</si>
  <si>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</si>
  <si>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</si>
  <si>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</si>
  <si>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</si>
  <si>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</si>
  <si>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</si>
  <si>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</si>
  <si>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</si>
  <si>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</si>
  <si>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</si>
  <si>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</si>
  <si>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</si>
  <si>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</si>
  <si>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</si>
  <si>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</si>
  <si>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</si>
  <si>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</si>
  <si>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</si>
  <si>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</si>
  <si>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</si>
  <si>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</si>
  <si>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</si>
  <si>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</si>
  <si>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</si>
  <si>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</si>
  <si>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</si>
  <si>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</si>
  <si>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</si>
  <si>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</si>
  <si>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</si>
  <si>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</si>
  <si>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</si>
  <si>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</si>
  <si>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</si>
  <si>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</si>
  <si>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</si>
  <si>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</si>
  <si>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</si>
  <si>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</si>
  <si>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</si>
  <si>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</si>
  <si>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</si>
  <si>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</si>
  <si>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</si>
  <si>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</si>
  <si>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</si>
  <si>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</si>
  <si>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</si>
  <si>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</si>
  <si>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</si>
  <si>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</si>
  <si>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</si>
  <si>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</si>
  <si>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</si>
  <si>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</si>
  <si>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</si>
  <si>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</si>
  <si>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</si>
  <si>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</si>
  <si>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</si>
  <si>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</si>
  <si>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</si>
  <si>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</si>
  <si>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</si>
  <si>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</si>
  <si>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</si>
  <si>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</si>
  <si>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</si>
  <si>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</si>
  <si>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</si>
  <si>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</si>
  <si>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</si>
  <si>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</si>
  <si>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</si>
  <si>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</si>
  <si>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</si>
  <si>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</si>
  <si>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</si>
  <si>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</si>
  <si>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</si>
  <si>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</si>
  <si>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</si>
  <si>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</si>
  <si>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</si>
  <si>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</si>
  <si>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</si>
  <si>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</si>
  <si>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</si>
  <si>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</si>
  <si>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</si>
  <si>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</si>
  <si>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</si>
  <si>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</si>
  <si>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</si>
  <si>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</si>
  <si>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</si>
  <si>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</si>
  <si>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</si>
  <si>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</si>
  <si>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</si>
  <si>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</si>
  <si>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</si>
  <si>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</si>
  <si>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</si>
  <si>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</si>
  <si>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</si>
  <si>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</si>
  <si>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</si>
  <si>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</si>
  <si>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</si>
  <si>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</si>
  <si>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</si>
  <si>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</si>
  <si>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</si>
  <si>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</si>
  <si>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</si>
  <si>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</si>
  <si>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</si>
  <si>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</si>
  <si>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</si>
  <si>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</si>
  <si>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</si>
  <si>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</si>
  <si>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</si>
  <si>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</si>
  <si>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</si>
  <si>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</si>
  <si>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</si>
  <si>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</si>
  <si>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</si>
  <si>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</si>
  <si>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</si>
  <si>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</si>
  <si>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</si>
  <si>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</si>
  <si>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</si>
  <si>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</si>
  <si>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</si>
  <si>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</si>
  <si>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</si>
  <si>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</si>
  <si>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</si>
  <si>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</si>
  <si>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</si>
  <si>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</si>
  <si>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</si>
  <si>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</si>
  <si>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</si>
  <si>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</si>
  <si>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</si>
  <si>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</si>
  <si>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</si>
  <si>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</si>
  <si>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</si>
  <si>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</si>
  <si>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</si>
  <si>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</si>
  <si>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</si>
  <si>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</si>
  <si>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</si>
  <si>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</si>
  <si>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</si>
  <si>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</si>
  <si>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</si>
  <si>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</si>
  <si>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</si>
  <si>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</si>
  <si>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</si>
  <si>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</si>
  <si>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</si>
  <si>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</si>
  <si>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</si>
  <si>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</si>
  <si>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</si>
  <si>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</si>
  <si>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</si>
  <si>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</si>
  <si>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</si>
  <si>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</si>
  <si>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</si>
  <si>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</si>
  <si>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</si>
  <si>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</si>
  <si>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</si>
  <si>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</si>
  <si>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</si>
  <si>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</si>
  <si>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</si>
  <si>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</si>
  <si>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</si>
  <si>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</si>
  <si>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</si>
  <si>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</si>
  <si>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</si>
  <si>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</si>
  <si>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</si>
  <si>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</si>
  <si>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</si>
  <si>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</si>
  <si>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</si>
  <si>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</si>
  <si>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</si>
  <si>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</si>
  <si>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</si>
  <si>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</si>
  <si>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</si>
  <si>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</si>
  <si>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</si>
  <si>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</si>
  <si>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</si>
  <si>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</si>
  <si>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</si>
  <si>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</si>
  <si>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</si>
  <si>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</si>
  <si>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</si>
  <si>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</si>
  <si>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</si>
  <si>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</si>
  <si>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</si>
  <si>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</si>
  <si>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</si>
  <si>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</si>
  <si>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</si>
  <si>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</si>
  <si>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</si>
  <si>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</si>
  <si>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</si>
  <si>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</si>
  <si>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</si>
  <si>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</si>
  <si>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</si>
  <si>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</si>
  <si>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</si>
  <si>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</si>
  <si>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</si>
  <si>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</si>
  <si>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</si>
  <si>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</si>
  <si>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</si>
  <si>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</si>
  <si>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</si>
  <si>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</si>
  <si>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</si>
  <si>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</si>
  <si>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</si>
  <si>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</si>
  <si>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</si>
  <si>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</si>
  <si>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</si>
  <si>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</si>
  <si>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</si>
  <si>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</si>
  <si>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</si>
  <si>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</si>
  <si>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</si>
  <si>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</si>
  <si>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</si>
  <si>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</si>
  <si>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</si>
  <si>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</si>
  <si>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</si>
  <si>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</si>
  <si>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</si>
  <si>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</si>
  <si>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</si>
  <si>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</si>
  <si>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</si>
  <si>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</si>
  <si>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</si>
  <si>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</si>
  <si>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</si>
  <si>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</si>
  <si>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</si>
  <si>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</si>
  <si>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</si>
  <si>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</si>
  <si>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</si>
  <si>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</si>
  <si>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</si>
  <si>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</si>
  <si>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</si>
  <si>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</si>
  <si>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</si>
  <si>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</si>
  <si>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</si>
  <si>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</si>
  <si>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</si>
  <si>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</si>
  <si>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</si>
  <si>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</si>
  <si>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</si>
  <si>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</si>
  <si>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</si>
  <si>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</si>
  <si>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</si>
  <si>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</si>
  <si>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</si>
  <si>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</si>
  <si>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</si>
  <si>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</si>
  <si>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</si>
  <si>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</si>
  <si>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</si>
  <si>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</si>
  <si>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</si>
  <si>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</si>
  <si>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</si>
  <si>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</si>
  <si>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</si>
  <si>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</si>
  <si>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</si>
  <si>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</si>
  <si>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</si>
  <si>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</si>
  <si>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</si>
  <si>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</si>
  <si>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</si>
  <si>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</si>
  <si>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</si>
  <si>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</si>
  <si>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</si>
  <si>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</si>
  <si>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</si>
  <si>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</si>
  <si>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</si>
  <si>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</si>
  <si>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</si>
  <si>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</si>
  <si>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</si>
  <si>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</si>
  <si>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</si>
  <si>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</si>
  <si>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</si>
  <si>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</si>
  <si>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</si>
  <si>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</si>
  <si>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</si>
  <si>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</si>
  <si>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</si>
  <si>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</si>
  <si>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</si>
  <si>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</si>
  <si>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</si>
  <si>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</si>
  <si>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</si>
  <si>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</si>
  <si>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</si>
  <si>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</si>
  <si>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</si>
  <si>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</si>
  <si>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</si>
  <si>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</si>
  <si>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</si>
  <si>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</si>
  <si>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</si>
  <si>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</si>
  <si>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</si>
  <si>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</si>
  <si>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</si>
  <si>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</si>
  <si>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</si>
  <si>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</si>
  <si>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</si>
  <si>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</si>
  <si>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</si>
  <si>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</si>
  <si>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</si>
  <si>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</si>
  <si>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</si>
  <si>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</si>
  <si>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</si>
  <si>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</si>
  <si>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</si>
  <si>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</si>
  <si>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</si>
  <si>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</si>
  <si>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</si>
  <si>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</si>
  <si>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</si>
  <si>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</si>
  <si>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</si>
  <si>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</si>
  <si>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</si>
  <si>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</si>
  <si>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</si>
  <si>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</si>
  <si>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</si>
  <si>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</si>
  <si>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</si>
  <si>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</si>
  <si>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</si>
  <si>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</si>
  <si>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</si>
  <si>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</si>
  <si>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</si>
  <si>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</si>
  <si>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</si>
  <si>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</si>
  <si>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</si>
  <si>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</si>
  <si>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</si>
  <si>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</si>
  <si>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</si>
  <si>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</si>
  <si>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</si>
  <si>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</si>
  <si>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</si>
  <si>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</si>
  <si>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</si>
  <si>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</si>
  <si>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</si>
  <si>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</si>
  <si>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</si>
  <si>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</si>
  <si>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</si>
  <si>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</si>
  <si>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</si>
  <si>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</si>
  <si>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</si>
  <si>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</si>
  <si>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</si>
  <si>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</si>
  <si>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</si>
  <si>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</si>
  <si>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</si>
  <si>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</si>
  <si>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</si>
  <si>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</si>
  <si>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</si>
  <si>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</si>
  <si>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</si>
  <si>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</si>
  <si>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</si>
  <si>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</si>
  <si>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</si>
  <si>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</si>
  <si>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</si>
  <si>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</si>
  <si>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</si>
  <si>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</si>
  <si>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</si>
  <si>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</si>
  <si>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</si>
  <si>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</si>
  <si>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</si>
  <si>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</si>
  <si>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</si>
  <si>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</si>
  <si>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</si>
  <si>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</si>
  <si>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</si>
  <si>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</si>
  <si>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</si>
  <si>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</si>
  <si>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</si>
  <si>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</si>
  <si>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</si>
  <si>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</si>
  <si>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</si>
  <si>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</si>
  <si>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</si>
  <si>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</si>
  <si>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</si>
  <si>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</si>
  <si>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</si>
  <si>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</si>
  <si>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</si>
  <si>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</si>
  <si>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</si>
  <si>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</si>
  <si>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</si>
  <si>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</si>
  <si>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</si>
  <si>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</si>
  <si>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</si>
  <si>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</si>
  <si>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</si>
  <si>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</si>
  <si>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</si>
  <si>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</si>
  <si>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</si>
  <si>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</si>
  <si>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</si>
  <si>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</si>
  <si>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</si>
  <si>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</si>
  <si>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</si>
  <si>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</si>
  <si>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</si>
  <si>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</si>
  <si>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</si>
  <si>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</si>
  <si>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</si>
  <si>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</si>
  <si>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</si>
  <si>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</si>
  <si>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</si>
  <si>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</si>
  <si>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</si>
  <si>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</si>
  <si>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</si>
  <si>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</si>
  <si>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</si>
  <si>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</si>
  <si>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</si>
  <si>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</si>
  <si>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</si>
  <si>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</si>
  <si>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</si>
  <si>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</si>
  <si>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</si>
  <si>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</si>
  <si>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</si>
  <si>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</si>
  <si>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</si>
  <si>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</si>
  <si>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</si>
  <si>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</si>
  <si>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</si>
  <si>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</si>
  <si>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</si>
  <si>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</si>
  <si>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</si>
  <si>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</si>
  <si>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</si>
  <si>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</si>
  <si>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</si>
  <si>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</si>
  <si>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</si>
  <si>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</si>
  <si>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</si>
  <si>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</si>
  <si>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</si>
  <si>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</si>
  <si>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</si>
  <si>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</si>
  <si>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</si>
  <si>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</si>
  <si>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</si>
  <si>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</si>
  <si>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</si>
  <si>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</si>
  <si>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</si>
  <si>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</si>
  <si>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</si>
  <si>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</si>
  <si>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</si>
  <si>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</si>
  <si>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</si>
  <si>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</si>
  <si>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</si>
  <si>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</si>
  <si>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</si>
  <si>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</si>
  <si>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</si>
  <si>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</si>
  <si>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</si>
  <si>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</si>
  <si>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</si>
  <si>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</si>
  <si>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</si>
  <si>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</si>
  <si>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</si>
  <si>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</si>
  <si>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</si>
  <si>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</si>
  <si>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</si>
  <si>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</si>
  <si>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</si>
  <si>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</si>
  <si>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</si>
  <si>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</si>
  <si>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</si>
  <si>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</si>
  <si>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</si>
  <si>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</si>
  <si>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</si>
  <si>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</si>
  <si>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</si>
  <si>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</si>
  <si>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</si>
  <si>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</si>
  <si>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</si>
  <si>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</si>
  <si>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</si>
  <si>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</si>
  <si>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</si>
  <si>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</si>
  <si>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</si>
  <si>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</si>
  <si>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</si>
  <si>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</si>
  <si>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</si>
  <si>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</si>
  <si>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</si>
  <si>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</si>
  <si>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</si>
  <si>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</si>
  <si>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</si>
  <si>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</si>
  <si>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</si>
  <si>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</si>
  <si>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</si>
  <si>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</si>
  <si>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</si>
  <si>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</si>
  <si>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</si>
  <si>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</si>
  <si>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</si>
  <si>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</si>
  <si>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</si>
  <si>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</si>
  <si>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</si>
  <si>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</si>
  <si>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</si>
  <si>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</si>
  <si>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</si>
  <si>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</si>
  <si>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</si>
  <si>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</si>
  <si>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</si>
  <si>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</si>
  <si>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</si>
  <si>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</si>
  <si>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</si>
  <si>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</si>
  <si>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</si>
  <si>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</si>
  <si>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</si>
  <si>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</si>
  <si>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</si>
  <si>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</si>
  <si>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</si>
  <si>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</si>
  <si>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</si>
  <si>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</si>
  <si>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</si>
  <si>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</si>
  <si>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</si>
  <si>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</si>
  <si>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</si>
  <si>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</si>
  <si>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</si>
  <si>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</si>
  <si>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</si>
  <si>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</si>
  <si>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</si>
  <si>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</si>
  <si>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</si>
  <si>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</si>
  <si>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</si>
  <si>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</si>
  <si>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</si>
  <si>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</si>
  <si>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</si>
  <si>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</si>
  <si>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</si>
  <si>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</si>
  <si>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</si>
  <si>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</si>
  <si>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</si>
  <si>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</si>
  <si>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</si>
  <si>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</si>
  <si>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</si>
  <si>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</si>
  <si>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</si>
  <si>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</si>
  <si>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</si>
  <si>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</si>
  <si>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</si>
  <si>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</si>
  <si>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</si>
  <si>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</si>
  <si>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</si>
  <si>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</si>
  <si>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</si>
  <si>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</si>
  <si>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</si>
  <si>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</si>
  <si>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</si>
  <si>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</si>
  <si>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</si>
  <si>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</si>
  <si>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</si>
  <si>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</si>
  <si>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</si>
  <si>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</si>
  <si>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</si>
  <si>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</si>
  <si>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</si>
  <si>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</si>
  <si>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</si>
  <si>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</si>
  <si>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</si>
  <si>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</si>
  <si>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</si>
  <si>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</si>
  <si>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</si>
  <si>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</si>
  <si>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</si>
  <si>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</si>
  <si>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</si>
  <si>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</si>
  <si>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</si>
  <si>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</si>
  <si>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</si>
  <si>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</si>
  <si>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</si>
  <si>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</si>
  <si>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</si>
  <si>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</si>
  <si>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</si>
  <si>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</si>
  <si>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</si>
  <si>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</si>
  <si>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</si>
  <si>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</si>
  <si>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</si>
  <si>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</si>
  <si>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</si>
  <si>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</si>
  <si>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</si>
  <si>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</si>
  <si>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</si>
  <si>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</si>
  <si>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</si>
  <si>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</si>
  <si>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</si>
  <si>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</si>
  <si>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</si>
  <si>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</si>
  <si>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</si>
  <si>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</si>
  <si>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</si>
  <si>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</si>
  <si>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</si>
  <si>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</si>
  <si>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</si>
  <si>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</si>
  <si>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</si>
  <si>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</si>
  <si>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</si>
  <si>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</si>
  <si>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</si>
  <si>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</si>
  <si>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</si>
  <si>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</si>
  <si>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</si>
  <si>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</si>
  <si>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</si>
  <si>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</si>
  <si>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</si>
  <si>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</si>
  <si>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</si>
  <si>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</si>
  <si>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</si>
  <si>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</si>
  <si>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</si>
  <si>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</si>
  <si>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</si>
  <si>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</si>
  <si>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</si>
  <si>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</si>
  <si>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</si>
  <si>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</si>
  <si>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</si>
  <si>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</si>
  <si>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</si>
  <si>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</si>
  <si>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</si>
  <si>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</si>
  <si>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</si>
  <si>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</si>
  <si>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</si>
  <si>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</si>
  <si>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</si>
  <si>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</si>
  <si>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</si>
  <si>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</si>
  <si>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</si>
  <si>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</si>
  <si>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</si>
  <si>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</si>
  <si>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</si>
  <si>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</si>
  <si>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</si>
  <si>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</si>
  <si>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</si>
  <si>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</si>
  <si>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</si>
  <si>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</si>
  <si>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</si>
  <si>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</si>
  <si>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</si>
  <si>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</si>
  <si>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</si>
  <si>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</si>
  <si>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</si>
  <si>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</si>
  <si>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</si>
  <si>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</si>
  <si>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</si>
  <si>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</si>
  <si>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</si>
  <si>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</si>
  <si>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</si>
  <si>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</si>
  <si>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</si>
  <si>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</si>
  <si>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</si>
  <si>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</si>
  <si>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</si>
  <si>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</si>
  <si>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</si>
  <si>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</si>
  <si>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</si>
  <si>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</si>
  <si>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</si>
  <si>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</si>
  <si>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</si>
  <si>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</si>
  <si>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</si>
  <si>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</si>
  <si>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</si>
  <si>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</si>
  <si>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</si>
  <si>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</si>
  <si>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</si>
  <si>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</si>
  <si>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</si>
  <si>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</si>
  <si>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</si>
  <si>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</si>
  <si>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</si>
  <si>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</si>
  <si>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</si>
  <si>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</si>
  <si>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</si>
  <si>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</si>
  <si>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</si>
  <si>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</si>
  <si>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</si>
  <si>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</si>
  <si>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</si>
  <si>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</si>
  <si>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</si>
  <si>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</si>
  <si>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</si>
  <si>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</si>
  <si>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</si>
  <si>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</si>
  <si>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</si>
  <si>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</si>
  <si>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</si>
  <si>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</si>
  <si>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</si>
  <si>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</si>
  <si>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</si>
  <si>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</si>
  <si>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</si>
  <si>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</si>
  <si>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</si>
  <si>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</si>
  <si>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</si>
  <si>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</si>
  <si>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</si>
  <si>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</si>
  <si>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</si>
  <si>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</si>
  <si>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</si>
  <si>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</si>
  <si>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</si>
  <si>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</si>
  <si>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</si>
  <si>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</si>
  <si>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</si>
  <si>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</si>
  <si>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</si>
  <si>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</si>
  <si>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</si>
  <si>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</si>
  <si>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</si>
  <si>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</si>
  <si>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</si>
  <si>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</si>
  <si>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</si>
  <si>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</si>
  <si>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</si>
  <si>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</si>
  <si>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</si>
  <si>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</si>
  <si>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</si>
  <si>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</si>
  <si>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</si>
  <si>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</si>
  <si>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</si>
  <si>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</si>
  <si>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</si>
  <si>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</si>
  <si>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</si>
  <si>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</si>
  <si>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</si>
  <si>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</si>
  <si>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</si>
  <si>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</si>
  <si>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</si>
  <si>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</si>
  <si>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</si>
  <si>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</si>
  <si>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</si>
  <si>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</si>
  <si>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</si>
  <si>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</si>
  <si>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</si>
  <si>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</si>
  <si>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</si>
  <si>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</si>
  <si>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</si>
  <si>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</si>
  <si>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</si>
  <si>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</si>
  <si>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</si>
  <si>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</si>
  <si>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</si>
  <si>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</si>
  <si>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</si>
  <si>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</si>
  <si>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</si>
  <si>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</si>
  <si>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</si>
  <si>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</si>
  <si>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</si>
  <si>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</si>
  <si>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</si>
  <si>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</si>
  <si>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</si>
  <si>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</si>
  <si>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</si>
  <si>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</si>
  <si>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</si>
  <si>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</si>
  <si>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</si>
  <si>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</si>
  <si>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</si>
  <si>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</si>
  <si>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</si>
  <si>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</si>
  <si>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</si>
  <si>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</si>
  <si>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</si>
  <si>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</si>
  <si>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</si>
  <si>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</si>
  <si>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</si>
  <si>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</si>
  <si>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</si>
  <si>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</si>
  <si>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</si>
  <si>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</si>
  <si>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</si>
  <si>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</si>
  <si>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</si>
  <si>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</si>
  <si>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</si>
  <si>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</si>
  <si>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</si>
  <si>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</si>
  <si>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</si>
  <si>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</si>
  <si>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</si>
  <si>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</si>
  <si>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</si>
  <si>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</si>
  <si>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</si>
  <si>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</si>
  <si>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</si>
  <si>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</si>
  <si>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</si>
  <si>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</si>
  <si>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</si>
  <si>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</si>
  <si>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</si>
  <si>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</si>
  <si>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</si>
  <si>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</si>
  <si>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</si>
  <si>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</si>
  <si>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</si>
  <si>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</si>
  <si>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</si>
  <si>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</si>
  <si>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</si>
  <si>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</si>
  <si>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</si>
  <si>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</si>
  <si>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</si>
  <si>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</si>
  <si>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</si>
  <si>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</si>
  <si>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</si>
  <si>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</si>
  <si>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</si>
  <si>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</si>
  <si>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</si>
  <si>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</si>
  <si>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</si>
  <si>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</si>
  <si>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</si>
  <si>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</si>
  <si>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</si>
  <si>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</si>
  <si>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</si>
  <si>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</si>
  <si>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</si>
  <si>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</si>
  <si>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</si>
  <si>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</si>
  <si>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</si>
  <si>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</si>
  <si>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</si>
  <si>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</si>
  <si>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</si>
  <si>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</si>
  <si>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</si>
  <si>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</si>
  <si>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</si>
  <si>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</si>
  <si>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</si>
  <si>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</si>
  <si>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</si>
  <si>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</si>
  <si>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</si>
  <si>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</si>
  <si>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</si>
  <si>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</si>
  <si>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</si>
  <si>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</si>
  <si>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</si>
  <si>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</si>
  <si>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</si>
  <si>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</si>
  <si>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</si>
  <si>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</si>
  <si>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</si>
  <si>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</si>
  <si>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</si>
  <si>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</si>
  <si>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</si>
  <si>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</si>
  <si>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</si>
  <si>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</si>
  <si>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</si>
  <si>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</si>
  <si>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</si>
  <si>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</si>
  <si>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</si>
  <si>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</si>
  <si>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</si>
  <si>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</si>
  <si>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</si>
  <si>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</si>
  <si>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</si>
  <si>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</si>
  <si>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</si>
  <si>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</si>
  <si>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</si>
  <si>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</si>
  <si>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</si>
  <si>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</si>
  <si>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</si>
  <si>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</si>
  <si>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</si>
  <si>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</si>
  <si>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</si>
  <si>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</si>
  <si>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</si>
  <si>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</si>
  <si>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</si>
  <si>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</si>
  <si>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</si>
  <si>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</si>
  <si>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</si>
  <si>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</si>
  <si>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</si>
  <si>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</si>
  <si>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</si>
  <si>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</si>
  <si>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</si>
  <si>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</si>
  <si>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</si>
  <si>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</si>
  <si>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</si>
  <si>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</si>
  <si>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</si>
  <si>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</si>
  <si>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</si>
  <si>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</si>
  <si>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</si>
  <si>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</si>
  <si>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</si>
  <si>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</si>
  <si>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</si>
  <si>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</si>
  <si>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</si>
  <si>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</si>
  <si>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</si>
  <si>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</si>
  <si>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</si>
  <si>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</si>
  <si>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</si>
  <si>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</si>
  <si>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</si>
  <si>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</si>
  <si>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</si>
  <si>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</si>
  <si>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</si>
  <si>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</si>
  <si>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</si>
  <si>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</si>
  <si>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</si>
  <si>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</si>
  <si>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</si>
  <si>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</si>
  <si>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</si>
  <si>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</si>
  <si>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</si>
  <si>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</si>
  <si>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</si>
  <si>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</si>
  <si>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</si>
  <si>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</si>
  <si>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</si>
  <si>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</si>
  <si>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</si>
  <si>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</si>
  <si>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</si>
  <si>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</si>
  <si>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</si>
  <si>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</si>
  <si>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</si>
  <si>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</si>
  <si>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</si>
  <si>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</si>
  <si>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</si>
  <si>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</si>
  <si>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</si>
  <si>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</si>
  <si>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</si>
  <si>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</si>
  <si>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</si>
  <si>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</si>
  <si>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</si>
  <si>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</si>
  <si>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</si>
  <si>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</si>
  <si>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</si>
  <si>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</si>
  <si>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</si>
  <si>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</si>
  <si>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</si>
  <si>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</si>
  <si>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</si>
  <si>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</si>
  <si>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</si>
  <si>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</si>
  <si>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</si>
  <si>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</si>
  <si>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</si>
  <si>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</si>
  <si>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</si>
  <si>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</si>
  <si>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</si>
  <si>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</si>
  <si>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</si>
  <si>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</si>
  <si>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</si>
  <si>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</si>
  <si>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</si>
  <si>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</si>
  <si>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</si>
  <si>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</si>
  <si>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</si>
  <si>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</si>
  <si>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</si>
  <si>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</si>
  <si>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</si>
  <si>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</si>
  <si>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</si>
  <si>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</si>
  <si>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</si>
  <si>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</si>
  <si>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</si>
  <si>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</si>
  <si>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</si>
  <si>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</si>
  <si>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</si>
  <si>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</si>
  <si>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</si>
  <si>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</si>
  <si>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</si>
  <si>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</si>
  <si>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</si>
  <si>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</si>
  <si>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</si>
  <si>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</si>
  <si>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</si>
  <si>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</si>
  <si>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</si>
  <si>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</si>
  <si>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</si>
  <si>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</si>
  <si>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</si>
  <si>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</si>
  <si>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</si>
  <si>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</si>
  <si>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</si>
  <si>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</si>
  <si>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</si>
  <si>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</si>
  <si>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</si>
  <si>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</si>
  <si>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</si>
  <si>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</si>
  <si>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</si>
  <si>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</si>
  <si>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</si>
  <si>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</si>
  <si>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</si>
  <si>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</si>
  <si>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</si>
  <si>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</si>
  <si>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</si>
  <si>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</si>
  <si>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</si>
  <si>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</si>
  <si>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</si>
  <si>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</si>
  <si>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</si>
  <si>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</si>
  <si>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</si>
  <si>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</si>
  <si>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</si>
  <si>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</si>
  <si>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</si>
  <si>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</si>
  <si>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</si>
  <si>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</si>
  <si>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</si>
  <si>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</si>
  <si>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</si>
  <si>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</si>
  <si>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</si>
  <si>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</si>
  <si>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</si>
  <si>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</si>
  <si>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</si>
  <si>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</si>
  <si>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</si>
  <si>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</si>
  <si>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</si>
  <si>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</si>
  <si>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</si>
  <si>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</si>
  <si>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</si>
  <si>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</si>
  <si>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</si>
  <si>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</si>
  <si>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</si>
  <si>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</si>
  <si>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</si>
  <si>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</si>
  <si>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</si>
  <si>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</si>
  <si>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</si>
  <si>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</si>
  <si>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</si>
  <si>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</si>
  <si>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</si>
  <si>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</si>
  <si>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</si>
  <si>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</si>
  <si>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</si>
  <si>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</si>
  <si>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</si>
  <si>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</si>
  <si>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</si>
  <si>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</si>
  <si>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</si>
  <si>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</si>
  <si>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</si>
  <si>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</si>
  <si>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</si>
  <si>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</si>
  <si>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</si>
  <si>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</si>
  <si>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</si>
  <si>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</si>
  <si>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</si>
  <si>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</si>
  <si>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</si>
  <si>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</si>
  <si>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</si>
  <si>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</si>
  <si>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</si>
  <si>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</si>
  <si>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</si>
  <si>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</si>
  <si>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</si>
  <si>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</si>
  <si>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</si>
  <si>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</si>
  <si>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</si>
  <si>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</si>
  <si>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</si>
  <si>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</si>
  <si>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</si>
  <si>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</si>
  <si>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</si>
  <si>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</si>
  <si>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</si>
  <si>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</si>
  <si>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</si>
  <si>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</si>
  <si>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</si>
  <si>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</si>
  <si>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</si>
  <si>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</si>
  <si>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</si>
  <si>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</si>
  <si>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</si>
  <si>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</si>
  <si>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</si>
  <si>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</si>
  <si>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</si>
  <si>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</si>
  <si>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</si>
  <si>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</si>
  <si>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</si>
  <si>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</si>
  <si>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</si>
  <si>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</si>
  <si>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</si>
  <si>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</si>
  <si>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</si>
  <si>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</si>
  <si>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</si>
  <si>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</si>
  <si>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</si>
  <si>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</si>
  <si>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</si>
  <si>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</si>
  <si>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</si>
  <si>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</si>
  <si>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</si>
  <si>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</si>
  <si>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</si>
  <si>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</si>
  <si>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</si>
  <si>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</si>
  <si>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</si>
  <si>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</si>
  <si>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</si>
  <si>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</si>
  <si>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</si>
  <si>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</si>
  <si>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</si>
  <si>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</si>
  <si>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</si>
  <si>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</si>
  <si>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</si>
  <si>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</si>
  <si>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</si>
  <si>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</si>
  <si>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</si>
  <si>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</si>
  <si>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</si>
  <si>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</si>
  <si>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</si>
  <si>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</si>
  <si>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</si>
  <si>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</si>
  <si>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</si>
  <si>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</si>
  <si>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</si>
  <si>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</si>
  <si>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</si>
  <si>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</si>
  <si>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</si>
  <si>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</si>
  <si>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</si>
  <si>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</si>
  <si>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</si>
  <si>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</si>
  <si>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</si>
  <si>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</si>
  <si>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</si>
  <si>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</si>
  <si>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</si>
  <si>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</si>
  <si>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</si>
  <si>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</si>
  <si>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</si>
  <si>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</si>
  <si>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</si>
  <si>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</si>
  <si>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</si>
  <si>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</si>
  <si>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</si>
  <si>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</si>
  <si>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</si>
  <si>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</si>
  <si>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</si>
  <si>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</si>
  <si>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</si>
  <si>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</si>
  <si>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</si>
  <si>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</si>
  <si>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</si>
  <si>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</si>
  <si>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</si>
  <si>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</si>
  <si>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</si>
  <si>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</si>
  <si>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</si>
  <si>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</si>
  <si>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</si>
  <si>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</si>
  <si>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</si>
  <si>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</si>
  <si>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</si>
  <si>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</si>
  <si>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</si>
  <si>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</si>
  <si>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</si>
  <si>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</si>
  <si>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</si>
  <si>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</si>
  <si>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</si>
  <si>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</si>
  <si>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</si>
  <si>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</si>
  <si>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</si>
  <si>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</si>
  <si>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</si>
  <si>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</si>
  <si>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</si>
  <si>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</si>
  <si>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</si>
  <si>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</si>
  <si>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</si>
  <si>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</si>
  <si>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</si>
  <si>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</si>
  <si>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</si>
  <si>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</si>
  <si>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</si>
  <si>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</si>
  <si>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</si>
  <si>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</si>
  <si>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</si>
  <si>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</si>
  <si>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</si>
  <si>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</si>
  <si>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</si>
  <si>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</si>
  <si>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</si>
  <si>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</si>
  <si>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</si>
  <si>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</si>
  <si>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</si>
  <si>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</si>
  <si>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</si>
  <si>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</si>
  <si>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</si>
  <si>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</si>
  <si>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</si>
  <si>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</si>
  <si>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</si>
  <si>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</si>
  <si>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</si>
  <si>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</si>
  <si>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</si>
  <si>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</si>
  <si>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</si>
  <si>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</si>
  <si>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</si>
  <si>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</si>
  <si>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</si>
  <si>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</si>
  <si>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</si>
  <si>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</si>
  <si>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</si>
  <si>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</si>
  <si>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</si>
  <si>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</si>
  <si>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</si>
  <si>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</si>
  <si>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</si>
  <si>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</si>
  <si>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</si>
  <si>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</si>
  <si>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</si>
  <si>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</si>
  <si>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</si>
  <si>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</si>
  <si>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</si>
  <si>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</si>
  <si>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</si>
  <si>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</si>
  <si>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</si>
  <si>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</si>
  <si>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</si>
  <si>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</si>
  <si>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</si>
  <si>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</si>
  <si>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</si>
  <si>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</si>
  <si>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</si>
  <si>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</si>
  <si>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</si>
  <si>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</si>
  <si>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</si>
  <si>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</si>
  <si>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</si>
  <si>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</si>
  <si>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</si>
  <si>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</si>
  <si>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</si>
  <si>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</si>
  <si>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</si>
  <si>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</si>
  <si>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</si>
  <si>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</si>
  <si>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</si>
  <si>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</si>
  <si>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</si>
  <si>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</si>
  <si>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</si>
  <si>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</si>
  <si>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</si>
  <si>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</si>
  <si>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</si>
  <si>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</si>
  <si>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</si>
  <si>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</si>
  <si>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</si>
  <si>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</si>
  <si>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</si>
  <si>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</si>
  <si>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</si>
  <si>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</si>
  <si>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</si>
  <si>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</si>
  <si>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</si>
  <si>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</si>
  <si>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</si>
  <si>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</si>
  <si>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</si>
  <si>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</si>
  <si>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</si>
  <si>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</si>
  <si>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</si>
  <si>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</si>
  <si>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</si>
  <si>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</si>
  <si>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</si>
  <si>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</si>
  <si>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</si>
  <si>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</si>
  <si>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</si>
  <si>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</si>
  <si>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</si>
  <si>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</si>
  <si>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</si>
  <si>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</si>
  <si>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</si>
  <si>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</si>
  <si>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</si>
  <si>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</si>
  <si>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</si>
  <si>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</si>
  <si>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</si>
  <si>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</si>
  <si>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</si>
  <si>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</si>
  <si>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</si>
  <si>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</si>
  <si>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</si>
  <si>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</si>
  <si>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</si>
  <si>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</si>
  <si>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</si>
  <si>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</si>
  <si>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</si>
  <si>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</si>
  <si>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</si>
  <si>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</si>
  <si>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</si>
  <si>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</si>
  <si>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</si>
  <si>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</si>
  <si>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</si>
  <si>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</si>
  <si>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</si>
  <si>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</si>
  <si>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</si>
  <si>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</si>
  <si>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</si>
  <si>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</si>
  <si>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</si>
  <si>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</si>
  <si>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</si>
  <si>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</si>
  <si>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</si>
  <si>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</si>
  <si>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</si>
  <si>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</si>
  <si>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</si>
  <si>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</si>
  <si>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</si>
  <si>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</si>
  <si>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</si>
  <si>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</si>
  <si>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</si>
  <si>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</si>
  <si>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</si>
  <si>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</si>
  <si>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</si>
  <si>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</si>
  <si>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</si>
  <si>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</si>
  <si>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</si>
  <si>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</si>
  <si>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</si>
  <si>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</si>
  <si>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</si>
  <si>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</si>
  <si>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</si>
  <si>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</si>
  <si>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</si>
  <si>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</si>
  <si>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</si>
  <si>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</si>
  <si>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</si>
  <si>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</si>
  <si>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</si>
  <si>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</si>
  <si>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</si>
  <si>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</si>
  <si>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</si>
  <si>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</si>
  <si>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</si>
  <si>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</si>
  <si>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</si>
  <si>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</si>
  <si>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</si>
  <si>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</si>
  <si>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</si>
  <si>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</si>
  <si>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</si>
  <si>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</si>
  <si>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</si>
  <si>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</si>
  <si>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</si>
  <si>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</si>
  <si>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</si>
  <si>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</si>
  <si>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</si>
  <si>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</si>
  <si>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</si>
  <si>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</si>
  <si>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</si>
  <si>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</si>
  <si>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</si>
  <si>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</si>
  <si>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</si>
  <si>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</si>
  <si>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</si>
  <si>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</si>
  <si>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</si>
  <si>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</si>
  <si>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</si>
  <si>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</si>
  <si>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</si>
  <si>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</si>
  <si>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</si>
  <si>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</si>
  <si>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</si>
  <si>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</si>
  <si>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</si>
  <si>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</si>
  <si>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</si>
  <si>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</si>
  <si>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</si>
  <si>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</si>
  <si>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</si>
  <si>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</si>
  <si>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</si>
  <si>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</si>
  <si>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</si>
  <si>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</si>
  <si>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</si>
  <si>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</si>
  <si>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</si>
  <si>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</si>
  <si>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</si>
  <si>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</si>
  <si>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</si>
  <si>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</si>
  <si>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</si>
  <si>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</si>
  <si>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</si>
  <si>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</si>
  <si>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</si>
  <si>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</si>
  <si>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</si>
  <si>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</si>
  <si>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</si>
  <si>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</si>
  <si>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</si>
  <si>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</si>
  <si>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</si>
  <si>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</si>
  <si>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</si>
  <si>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</si>
  <si>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</si>
  <si>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</si>
  <si>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</si>
  <si>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</si>
  <si>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</si>
  <si>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</si>
  <si>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</si>
  <si>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</si>
  <si>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</si>
  <si>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</si>
  <si>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</si>
  <si>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</si>
  <si>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</si>
  <si>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</si>
  <si>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</si>
  <si>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</si>
  <si>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</si>
  <si>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</si>
  <si>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</si>
  <si>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</si>
  <si>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</si>
  <si>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</si>
  <si>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</si>
  <si>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</si>
  <si>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</si>
  <si>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</si>
  <si>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</si>
  <si>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</si>
  <si>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</si>
  <si>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</si>
  <si>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</si>
  <si>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</si>
  <si>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</si>
  <si>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</si>
  <si>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</si>
  <si>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</si>
  <si>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</si>
  <si>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</si>
  <si>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</si>
  <si>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</si>
  <si>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</si>
  <si>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</si>
  <si>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</si>
  <si>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</si>
  <si>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</si>
  <si>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</si>
  <si>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</si>
  <si>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</si>
  <si>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</si>
  <si>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</si>
  <si>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</si>
  <si>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</si>
  <si>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</si>
  <si>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</si>
  <si>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</si>
  <si>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</si>
  <si>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</si>
  <si>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</si>
  <si>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</si>
  <si>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</si>
  <si>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</si>
  <si>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</si>
  <si>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</si>
  <si>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</si>
  <si>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</si>
  <si>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</si>
  <si>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</si>
  <si>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</si>
  <si>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</si>
  <si>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</si>
  <si>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</si>
  <si>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</si>
  <si>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</si>
  <si>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</si>
  <si>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</si>
  <si>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</si>
  <si>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</si>
  <si>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</si>
  <si>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</si>
  <si>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</si>
  <si>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</si>
  <si>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</si>
  <si>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</si>
  <si>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</si>
  <si>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</si>
  <si>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</si>
  <si>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</si>
  <si>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</si>
  <si>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</si>
  <si>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</si>
  <si>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</si>
  <si>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</si>
  <si>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</si>
  <si>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</si>
  <si>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</si>
  <si>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</si>
  <si>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</si>
  <si>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</si>
  <si>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</si>
  <si>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</si>
  <si>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</si>
  <si>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</si>
  <si>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</si>
  <si>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</si>
  <si>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</si>
  <si>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</si>
  <si>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</si>
  <si>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</si>
  <si>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</si>
  <si>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</si>
  <si>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</si>
  <si>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</si>
  <si>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</si>
  <si>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</si>
  <si>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</si>
  <si>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</si>
  <si>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</si>
  <si>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</si>
  <si>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</si>
  <si>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</si>
  <si>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</si>
  <si>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</si>
  <si>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</si>
  <si>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</si>
  <si>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</si>
  <si>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</si>
  <si>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</si>
  <si>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</si>
  <si>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</si>
  <si>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</si>
  <si>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</si>
  <si>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</si>
  <si>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</si>
  <si>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</si>
  <si>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</si>
  <si>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</si>
  <si>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</si>
  <si>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</si>
  <si>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</si>
  <si>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</si>
  <si>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</si>
  <si>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</si>
  <si>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</si>
  <si>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</si>
  <si>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</si>
  <si>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</si>
  <si>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</si>
  <si>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</si>
  <si>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</si>
  <si>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</si>
  <si>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</si>
  <si>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</si>
  <si>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</si>
  <si>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</si>
  <si>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</si>
  <si>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</si>
  <si>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</si>
  <si>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</si>
  <si>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</si>
  <si>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</si>
  <si>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</si>
  <si>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</si>
  <si>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</si>
  <si>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</si>
  <si>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</si>
  <si>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</si>
  <si>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</si>
  <si>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</si>
  <si>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</si>
  <si>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</si>
  <si>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</si>
  <si>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</si>
  <si>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</si>
  <si>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</si>
  <si>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</si>
  <si>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</si>
  <si>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</si>
  <si>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</si>
  <si>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</si>
  <si>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</si>
  <si>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</si>
  <si>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</si>
  <si>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</si>
  <si>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</si>
  <si>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</si>
  <si>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</si>
  <si>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</si>
  <si>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</si>
  <si>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</si>
  <si>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</si>
  <si>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</si>
  <si>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</si>
  <si>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</si>
  <si>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</si>
  <si>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</si>
  <si>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</si>
  <si>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</si>
  <si>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</si>
  <si>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</si>
  <si>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</si>
  <si>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</si>
  <si>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</si>
  <si>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</si>
  <si>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</si>
  <si>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</si>
  <si>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</si>
  <si>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</si>
  <si>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</si>
  <si>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</si>
  <si>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</si>
  <si>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</si>
  <si>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</si>
  <si>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</si>
  <si>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</si>
  <si>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</si>
  <si>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</si>
  <si>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</si>
  <si>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</si>
  <si>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</si>
  <si>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</si>
  <si>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</si>
  <si>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</si>
  <si>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</si>
  <si>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</si>
  <si>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</si>
  <si>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</si>
  <si>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</si>
  <si>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</si>
  <si>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</si>
  <si>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</si>
  <si>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</si>
  <si>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</si>
  <si>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</si>
  <si>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</si>
  <si>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</si>
  <si>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</si>
  <si>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</si>
  <si>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</si>
  <si>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</si>
  <si>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</si>
  <si>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</si>
  <si>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</si>
  <si>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</si>
  <si>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</si>
  <si>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</si>
  <si>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</si>
  <si>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</si>
  <si>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</si>
  <si>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</si>
  <si>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</si>
  <si>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</si>
  <si>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</si>
  <si>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</si>
  <si>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</si>
  <si>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</si>
  <si>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</si>
  <si>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</si>
  <si>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</si>
  <si>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</si>
  <si>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</si>
  <si>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</si>
  <si>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</si>
  <si>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</si>
  <si>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</si>
  <si>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</si>
  <si>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</si>
  <si>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</si>
  <si>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</si>
  <si>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</si>
  <si>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</si>
  <si>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</si>
  <si>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</si>
  <si>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</si>
  <si>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</si>
  <si>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</si>
  <si>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</si>
  <si>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</si>
  <si>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</si>
  <si>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</si>
  <si>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</si>
  <si>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</si>
  <si>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</si>
  <si>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</si>
  <si>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</si>
  <si>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</si>
  <si>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</si>
  <si>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</si>
  <si>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</si>
  <si>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</si>
  <si>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</si>
  <si>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</si>
  <si>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</si>
  <si>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</si>
  <si>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</si>
  <si>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</si>
  <si>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</si>
  <si>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</si>
  <si>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</si>
  <si>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</si>
  <si>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</si>
  <si>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</si>
  <si>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</si>
  <si>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</si>
  <si>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</si>
  <si>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</si>
  <si>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</si>
  <si>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</si>
  <si>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</si>
  <si>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</si>
  <si>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</si>
  <si>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</si>
  <si>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</si>
  <si>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</si>
  <si>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</si>
  <si>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</si>
  <si>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</si>
  <si>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</si>
  <si>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</si>
  <si>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</si>
  <si>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</si>
  <si>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</si>
  <si>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</si>
  <si>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</si>
  <si>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</si>
  <si>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</si>
  <si>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</si>
  <si>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</si>
  <si>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</si>
  <si>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</si>
  <si>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</si>
  <si>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</si>
  <si>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</si>
  <si>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</si>
  <si>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</si>
  <si>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</si>
  <si>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</si>
  <si>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</si>
  <si>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</si>
  <si>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</si>
  <si>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</si>
  <si>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</si>
  <si>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</si>
  <si>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</si>
  <si>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</si>
  <si>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</si>
  <si>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</si>
  <si>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</si>
  <si>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</si>
  <si>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</si>
  <si>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</si>
  <si>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</si>
  <si>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</si>
  <si>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</si>
  <si>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</si>
  <si>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</si>
  <si>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</si>
  <si>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</si>
  <si>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</si>
  <si>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</si>
  <si>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</si>
  <si>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</si>
  <si>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</si>
  <si>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</si>
  <si>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</si>
  <si>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</si>
  <si>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</si>
  <si>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</si>
  <si>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</si>
  <si>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</si>
  <si>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</si>
  <si>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</si>
  <si>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</si>
  <si>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</si>
  <si>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</si>
  <si>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</si>
  <si>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</si>
  <si>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</si>
  <si>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</si>
  <si>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</si>
  <si>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</si>
  <si>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</si>
  <si>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</si>
  <si>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</si>
  <si>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</si>
  <si>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</si>
  <si>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</si>
  <si>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</si>
  <si>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</si>
  <si>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</si>
  <si>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</si>
  <si>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</si>
  <si>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</si>
  <si>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</si>
  <si>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</si>
  <si>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</si>
  <si>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</si>
  <si>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</si>
  <si>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</si>
  <si>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</si>
  <si>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</si>
  <si>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</si>
  <si>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</si>
  <si>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</si>
  <si>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</si>
  <si>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</si>
  <si>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</si>
  <si>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</si>
  <si>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</si>
  <si>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</si>
  <si>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</si>
  <si>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</si>
  <si>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</si>
  <si>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</si>
  <si>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</si>
  <si>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</si>
  <si>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</si>
  <si>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</si>
  <si>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</si>
  <si>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</si>
  <si>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</si>
  <si>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</si>
  <si>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</si>
  <si>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</si>
  <si>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</si>
  <si>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</si>
  <si>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</si>
  <si>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</si>
  <si>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</si>
  <si>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</si>
  <si>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</si>
  <si>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</si>
  <si>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</si>
  <si>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</si>
  <si>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</si>
  <si>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</si>
  <si>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</si>
  <si>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</si>
  <si>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</si>
  <si>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</si>
  <si>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</si>
  <si>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</si>
  <si>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</si>
  <si>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</si>
  <si>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</si>
  <si>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</si>
  <si>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</si>
  <si>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</si>
  <si>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</si>
  <si>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</si>
  <si>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</si>
  <si>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</si>
  <si>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</si>
  <si>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</si>
  <si>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</si>
  <si>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</si>
  <si>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</si>
  <si>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</si>
  <si>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</si>
  <si>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</si>
  <si>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</si>
  <si>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</si>
  <si>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</si>
  <si>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</si>
  <si>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</si>
  <si>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</si>
  <si>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</si>
  <si>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</si>
  <si>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</si>
  <si>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</si>
  <si>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</si>
  <si>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</si>
  <si>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</si>
  <si>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</si>
  <si>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</si>
  <si>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</si>
  <si>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</si>
  <si>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</si>
  <si>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</si>
  <si>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</si>
  <si>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</si>
  <si>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</si>
  <si>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</si>
  <si>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</si>
  <si>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</si>
  <si>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</si>
  <si>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</si>
  <si>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</si>
  <si>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</si>
  <si>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</si>
  <si>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</si>
  <si>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</si>
  <si>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</si>
  <si>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</si>
  <si>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</si>
  <si>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</si>
  <si>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</si>
  <si>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</si>
  <si>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</si>
  <si>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</si>
  <si>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</si>
  <si>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</si>
  <si>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</si>
  <si>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</si>
  <si>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</si>
  <si>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</si>
  <si>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</si>
  <si>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</si>
  <si>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</si>
  <si>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</si>
  <si>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</si>
  <si>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</si>
  <si>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</si>
  <si>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</si>
  <si>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</si>
  <si>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</si>
  <si>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</si>
  <si>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</si>
  <si>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</si>
  <si>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</si>
  <si>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</si>
  <si>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</si>
  <si>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</si>
  <si>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</si>
  <si>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</si>
  <si>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</si>
  <si>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</si>
  <si>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</si>
  <si>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</si>
  <si>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</si>
  <si>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</si>
  <si>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</si>
  <si>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</si>
  <si>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</si>
  <si>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</si>
  <si>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</si>
  <si>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</si>
  <si>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</si>
  <si>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</si>
  <si>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</si>
  <si>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</si>
  <si>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</si>
  <si>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</si>
  <si>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</si>
  <si>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</si>
  <si>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</si>
  <si>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</si>
  <si>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</si>
  <si>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</si>
  <si>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</si>
  <si>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</si>
  <si>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</si>
  <si>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</si>
  <si>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</si>
  <si>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</si>
  <si>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</si>
  <si>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</si>
  <si>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</si>
  <si>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</si>
  <si>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</si>
  <si>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</si>
  <si>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</si>
  <si>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</si>
  <si>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</si>
  <si>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</si>
  <si>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</si>
  <si>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</si>
  <si>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</si>
  <si>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</si>
  <si>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</si>
  <si>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</si>
  <si>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</si>
  <si>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</si>
  <si>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</si>
  <si>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</si>
  <si>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</si>
  <si>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</si>
  <si>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</si>
  <si>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</si>
  <si>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</si>
  <si>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</si>
  <si>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</si>
  <si>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</si>
  <si>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</si>
  <si>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</si>
  <si>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</si>
  <si>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</si>
  <si>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</si>
  <si>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</si>
  <si>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</si>
  <si>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</si>
  <si>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</si>
  <si>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</si>
  <si>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</si>
  <si>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</si>
  <si>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</si>
  <si>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</si>
  <si>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</si>
  <si>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</si>
  <si>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</si>
  <si>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</si>
  <si>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</si>
  <si>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</si>
  <si>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</si>
  <si>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</si>
  <si>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</si>
  <si>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</si>
  <si>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</si>
  <si>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</si>
  <si>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</si>
  <si>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</si>
  <si>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</si>
  <si>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</si>
  <si>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</si>
  <si>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</si>
  <si>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</si>
  <si>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</si>
  <si>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</si>
  <si>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</si>
  <si>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</si>
  <si>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</si>
  <si>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</si>
  <si>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</si>
  <si>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</si>
  <si>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</si>
  <si>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</si>
  <si>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</si>
  <si>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</si>
  <si>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</si>
  <si>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</si>
  <si>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</si>
  <si>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</si>
  <si>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</si>
  <si>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</si>
  <si>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</si>
  <si>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</si>
  <si>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</si>
  <si>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</si>
  <si>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</si>
  <si>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</si>
  <si>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</si>
  <si>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</si>
  <si>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</si>
  <si>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</si>
  <si>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</si>
  <si>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</si>
  <si>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</si>
  <si>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</si>
  <si>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</si>
  <si>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</si>
  <si>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</si>
  <si>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</si>
  <si>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</si>
  <si>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</si>
  <si>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</si>
  <si>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</si>
  <si>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</si>
  <si>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</si>
  <si>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</si>
  <si>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</si>
  <si>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</si>
  <si>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</si>
  <si>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</si>
  <si>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</si>
  <si>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</si>
  <si>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</si>
  <si>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</si>
  <si>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</si>
  <si>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</si>
  <si>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</si>
  <si>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</si>
  <si>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</si>
  <si>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</si>
  <si>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</si>
  <si>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</si>
  <si>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</si>
  <si>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</si>
  <si>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</si>
  <si>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</si>
  <si>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</si>
  <si>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</si>
  <si>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</si>
  <si>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</si>
  <si>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</si>
  <si>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</si>
  <si>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</si>
  <si>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</si>
  <si>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</si>
  <si>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</si>
  <si>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</si>
  <si>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</si>
  <si>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</si>
  <si>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</si>
  <si>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</si>
  <si>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</si>
  <si>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</si>
  <si>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</si>
  <si>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</si>
  <si>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</si>
  <si>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</si>
  <si>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</si>
  <si>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</si>
  <si>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</si>
  <si>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</si>
  <si>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</si>
  <si>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</si>
  <si>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</si>
  <si>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</si>
  <si>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</si>
  <si>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</si>
  <si>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</si>
  <si>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</si>
  <si>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</si>
  <si>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</si>
  <si>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</si>
  <si>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</si>
  <si>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</si>
  <si>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</si>
  <si>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</si>
  <si>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</si>
  <si>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</si>
  <si>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</si>
  <si>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</si>
  <si>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</si>
  <si>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</si>
  <si>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</si>
  <si>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</si>
  <si>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</si>
  <si>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</si>
  <si>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</si>
  <si>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</si>
  <si>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</si>
  <si>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</si>
  <si>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</si>
  <si>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</si>
  <si>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</si>
  <si>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</si>
  <si>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</si>
  <si>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</si>
  <si>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</si>
  <si>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</si>
  <si>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</si>
  <si>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</si>
  <si>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</si>
  <si>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</si>
  <si>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</si>
  <si>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</si>
  <si>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</si>
  <si>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</si>
  <si>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</si>
  <si>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</si>
  <si>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</si>
  <si>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</si>
  <si>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</si>
  <si>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</si>
  <si>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</si>
  <si>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</si>
  <si>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</si>
  <si>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</si>
  <si>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</si>
  <si>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</si>
  <si>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</si>
  <si>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</si>
  <si>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</si>
  <si>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</si>
  <si>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</si>
  <si>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</si>
  <si>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</si>
  <si>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</si>
  <si>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</si>
  <si>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</si>
  <si>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</si>
  <si>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</si>
  <si>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</si>
  <si>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</si>
  <si>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</si>
  <si>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</si>
  <si>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</si>
  <si>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</si>
  <si>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</si>
  <si>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</si>
  <si>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</si>
  <si>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</si>
  <si>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</si>
  <si>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</si>
  <si>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</si>
  <si>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</si>
  <si>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</si>
  <si>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</si>
  <si>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</si>
  <si>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</si>
  <si>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</si>
  <si>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</si>
  <si>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</si>
  <si>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</si>
  <si>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</si>
  <si>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</si>
  <si>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</si>
  <si>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</si>
  <si>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</si>
  <si>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</si>
  <si>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</si>
  <si>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</si>
  <si>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</si>
  <si>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</si>
  <si>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</si>
  <si>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</si>
  <si>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</si>
  <si>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</si>
  <si>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</si>
  <si>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</si>
  <si>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</si>
  <si>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</si>
  <si>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</si>
  <si>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</si>
  <si>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</si>
  <si>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</si>
  <si>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</si>
  <si>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</si>
  <si>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</si>
  <si>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</si>
  <si>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</si>
  <si>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</si>
  <si>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</si>
  <si>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</si>
  <si>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</si>
  <si>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</si>
  <si>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</si>
  <si>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</si>
  <si>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</si>
  <si>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</si>
  <si>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</si>
  <si>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</si>
  <si>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</si>
  <si>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</si>
  <si>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</si>
  <si>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</si>
  <si>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</si>
  <si>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</si>
  <si>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</si>
  <si>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</si>
  <si>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</si>
  <si>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</si>
  <si>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</si>
  <si>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</si>
  <si>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</si>
  <si>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</si>
  <si>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</si>
  <si>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</si>
  <si>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</si>
  <si>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</si>
  <si>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</si>
  <si>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</si>
  <si>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</si>
  <si>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</si>
  <si>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</si>
  <si>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</si>
  <si>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</si>
  <si>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</si>
  <si>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</si>
  <si>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</si>
  <si>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</si>
  <si>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</si>
  <si>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</si>
  <si>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</si>
  <si>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</si>
  <si>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</si>
  <si>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</si>
  <si>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</si>
  <si>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</si>
  <si>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</si>
  <si>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</si>
  <si>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</si>
  <si>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</si>
  <si>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</si>
  <si>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</si>
  <si>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</si>
  <si>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</si>
  <si>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</si>
  <si>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</si>
  <si>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</si>
  <si>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</si>
  <si>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</si>
  <si>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</si>
  <si>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</si>
  <si>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</si>
  <si>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</si>
  <si>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</si>
  <si>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</si>
  <si>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</si>
  <si>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</si>
  <si>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</si>
  <si>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</si>
  <si>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</si>
  <si>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</si>
  <si>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</si>
  <si>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</si>
  <si>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</si>
  <si>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</si>
  <si>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</si>
  <si>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</si>
  <si>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</si>
  <si>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</si>
  <si>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</si>
  <si>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</si>
  <si>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</si>
  <si>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</si>
  <si>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</si>
  <si>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</si>
  <si>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</si>
  <si>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</si>
  <si>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</si>
  <si>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</si>
  <si>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</si>
  <si>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</si>
  <si>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</si>
  <si>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</si>
  <si>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</si>
  <si>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</si>
  <si>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</si>
  <si>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</si>
  <si>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</si>
  <si>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</si>
  <si>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</si>
  <si>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</si>
  <si>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</si>
  <si>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</si>
  <si>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</si>
  <si>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</si>
  <si>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</si>
  <si>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</si>
  <si>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</si>
  <si>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</si>
  <si>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</si>
  <si>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</si>
  <si>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</si>
  <si>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</si>
  <si>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</si>
  <si>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</si>
  <si>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</si>
  <si>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</si>
  <si>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</si>
  <si>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</si>
  <si>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</si>
  <si>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</si>
  <si>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</si>
  <si>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</si>
  <si>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</si>
  <si>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</si>
  <si>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</si>
  <si>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</si>
  <si>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</si>
  <si>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</si>
  <si>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</si>
  <si>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</si>
  <si>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</si>
  <si>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</si>
  <si>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</si>
  <si>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</si>
  <si>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</si>
  <si>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</si>
  <si>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</si>
  <si>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</si>
  <si>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</si>
  <si>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</si>
  <si>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</si>
  <si>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</si>
  <si>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</si>
  <si>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</si>
  <si>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</si>
  <si>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</si>
  <si>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</si>
  <si>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</si>
  <si>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</si>
  <si>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</si>
  <si>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</si>
  <si>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</si>
  <si>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</si>
  <si>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</si>
  <si>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</si>
  <si>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</si>
  <si>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</si>
  <si>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</si>
  <si>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</si>
  <si>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</si>
  <si>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</si>
  <si>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</si>
  <si>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</si>
  <si>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</si>
  <si>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</si>
  <si>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</si>
  <si>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</si>
  <si>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</si>
  <si>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</si>
  <si>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</si>
  <si>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</si>
  <si>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</si>
  <si>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</si>
  <si>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</si>
  <si>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</si>
  <si>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</si>
  <si>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</si>
  <si>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</si>
  <si>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</si>
  <si>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</si>
  <si>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</si>
  <si>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</si>
  <si>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</si>
  <si>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</si>
  <si>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</si>
  <si>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</si>
  <si>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</si>
  <si>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</si>
  <si>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</si>
  <si>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</si>
  <si>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</si>
  <si>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</si>
  <si>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</si>
  <si>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</si>
  <si>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</si>
  <si>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</si>
  <si>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</si>
  <si>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</si>
  <si>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</si>
  <si>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</si>
  <si>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</si>
  <si>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</si>
  <si>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</si>
  <si>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</si>
  <si>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</si>
  <si>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</si>
  <si>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</si>
  <si>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</si>
  <si>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</si>
  <si>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</si>
  <si>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</si>
  <si>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</si>
  <si>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</si>
  <si>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</si>
  <si>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</si>
  <si>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</si>
  <si>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</si>
  <si>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</si>
  <si>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</si>
  <si>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</si>
  <si>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</si>
  <si>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</si>
  <si>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</si>
  <si>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</si>
  <si>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</si>
  <si>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</si>
  <si>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</si>
  <si>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</si>
  <si>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</si>
  <si>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</si>
  <si>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</si>
  <si>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</si>
  <si>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</si>
  <si>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</si>
  <si>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</si>
  <si>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</si>
  <si>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</si>
  <si>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</si>
  <si>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</si>
  <si>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</si>
  <si>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</si>
  <si>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</si>
  <si>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</si>
  <si>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</si>
  <si>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</si>
  <si>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</si>
  <si>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</si>
  <si>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</si>
  <si>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</si>
  <si>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</si>
  <si>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</si>
  <si>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</si>
  <si>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</si>
  <si>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</si>
  <si>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</si>
  <si>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</si>
  <si>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</si>
  <si>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</si>
  <si>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</si>
  <si>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</si>
  <si>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</si>
  <si>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</si>
  <si>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</si>
  <si>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</si>
  <si>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</si>
  <si>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</si>
  <si>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</si>
  <si>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</si>
  <si>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</si>
  <si>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</si>
  <si>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</si>
  <si>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</si>
  <si>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</si>
  <si>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</si>
  <si>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</si>
  <si>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</si>
  <si>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</si>
  <si>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</si>
  <si>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</si>
  <si>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</si>
  <si>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</si>
  <si>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</si>
  <si>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</si>
  <si>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</si>
  <si>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</si>
  <si>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</si>
  <si>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</si>
  <si>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</si>
  <si>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</si>
  <si>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</si>
  <si>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</si>
  <si>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</si>
  <si>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</si>
  <si>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</si>
  <si>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</si>
  <si>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</si>
  <si>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</si>
  <si>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</si>
  <si>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</si>
  <si>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</si>
  <si>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</si>
  <si>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</si>
  <si>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</si>
  <si>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</si>
  <si>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</si>
  <si>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</si>
  <si>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</si>
  <si>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</si>
  <si>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</si>
  <si>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</si>
  <si>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</si>
  <si>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</si>
  <si>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</si>
  <si>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</si>
  <si>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</si>
  <si>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</si>
  <si>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</si>
  <si>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</si>
  <si>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</si>
  <si>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</si>
  <si>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</si>
  <si>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</si>
  <si>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</si>
  <si>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</si>
  <si>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</si>
  <si>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</si>
  <si>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</si>
  <si>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</si>
  <si>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</si>
  <si>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</si>
  <si>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</si>
  <si>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</si>
  <si>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</si>
  <si>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</si>
  <si>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</si>
  <si>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</si>
  <si>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</si>
  <si>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</si>
  <si>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</si>
  <si>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</si>
  <si>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</si>
  <si>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</si>
  <si>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</si>
  <si>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</si>
  <si>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</si>
  <si>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</si>
  <si>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</si>
  <si>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</si>
  <si>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</si>
  <si>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</si>
  <si>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</si>
  <si>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</si>
  <si>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</si>
  <si>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</si>
  <si>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</si>
  <si>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</si>
  <si>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</si>
  <si>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</si>
  <si>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</si>
  <si>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</si>
  <si>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</si>
  <si>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</si>
  <si>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</si>
  <si>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</si>
  <si>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</si>
  <si>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</si>
  <si>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</si>
  <si>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</si>
  <si>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</si>
  <si>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</si>
  <si>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</si>
  <si>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</si>
  <si>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</si>
  <si>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</si>
  <si>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</si>
  <si>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</si>
  <si>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</si>
  <si>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</si>
  <si>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</si>
  <si>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</si>
  <si>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</si>
  <si>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</si>
  <si>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</si>
  <si>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</si>
  <si>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</si>
  <si>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</si>
  <si>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</si>
  <si>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</si>
  <si>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</si>
  <si>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</si>
  <si>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</si>
  <si>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</si>
  <si>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</si>
  <si>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</si>
  <si>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</si>
  <si>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</si>
  <si>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</si>
  <si>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</si>
  <si>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</si>
  <si>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</si>
  <si>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</si>
  <si>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</si>
  <si>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</si>
  <si>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</si>
  <si>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</si>
  <si>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</si>
  <si>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</si>
  <si>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</si>
  <si>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</si>
  <si>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</si>
  <si>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</si>
  <si>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</si>
  <si>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</si>
  <si>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</si>
  <si>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</si>
  <si>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</si>
  <si>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</si>
  <si>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</si>
  <si>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</si>
  <si>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</si>
  <si>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</si>
  <si>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</si>
  <si>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</si>
  <si>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</si>
  <si>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</si>
  <si>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</si>
  <si>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</si>
  <si>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</si>
  <si>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</si>
  <si>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</si>
  <si>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</si>
  <si>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</si>
  <si>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</si>
  <si>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</si>
  <si>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</si>
  <si>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</si>
  <si>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</si>
  <si>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</si>
  <si>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</si>
  <si>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</si>
  <si>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</si>
  <si>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</si>
  <si>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</si>
  <si>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</si>
  <si>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</si>
  <si>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</si>
  <si>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</si>
  <si>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</si>
  <si>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</si>
  <si>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</si>
  <si>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</si>
  <si>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</si>
  <si>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</si>
  <si>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</si>
  <si>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</si>
  <si>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</si>
  <si>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</si>
  <si>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</si>
  <si>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</si>
  <si>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</si>
  <si>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</si>
  <si>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</si>
  <si>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</si>
  <si>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</si>
  <si>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</si>
  <si>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</si>
  <si>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</si>
  <si>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</si>
  <si>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</si>
  <si>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</si>
  <si>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</si>
  <si>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</si>
  <si>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</si>
  <si>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</si>
  <si>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</si>
  <si>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</si>
  <si>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</si>
  <si>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</si>
  <si>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</si>
  <si>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</si>
  <si>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</si>
  <si>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</si>
  <si>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</si>
  <si>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</si>
  <si>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</si>
  <si>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</si>
  <si>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</si>
  <si>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</si>
  <si>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</si>
  <si>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</si>
  <si>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</si>
  <si>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</si>
  <si>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</si>
  <si>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</si>
  <si>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</si>
  <si>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</si>
  <si>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</si>
  <si>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</si>
  <si>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</si>
  <si>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</si>
  <si>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</si>
  <si>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</si>
  <si>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</si>
  <si>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</si>
  <si>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</si>
  <si>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</si>
  <si>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</si>
  <si>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</si>
  <si>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</si>
  <si>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</si>
  <si>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</si>
  <si>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</si>
  <si>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</si>
  <si>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</si>
  <si>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</si>
  <si>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</si>
  <si>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</si>
  <si>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</si>
  <si>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</si>
  <si>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</si>
  <si>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</si>
  <si>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</si>
  <si>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</si>
  <si>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</si>
  <si>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</si>
  <si>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</si>
  <si>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</si>
  <si>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</si>
  <si>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</si>
  <si>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</si>
  <si>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</si>
  <si>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</si>
  <si>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</si>
  <si>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</si>
  <si>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</si>
  <si>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</si>
  <si>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</si>
  <si>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</si>
  <si>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</si>
  <si>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</si>
  <si>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</si>
  <si>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</si>
  <si>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</si>
  <si>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</si>
  <si>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</si>
  <si>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</si>
  <si>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</si>
  <si>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</si>
  <si>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</si>
  <si>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</si>
  <si>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</si>
  <si>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</si>
  <si>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</si>
  <si>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</si>
  <si>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</si>
  <si>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</si>
  <si>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</si>
  <si>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</si>
  <si>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</si>
  <si>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</si>
  <si>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</si>
  <si>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</si>
  <si>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</si>
  <si>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</si>
  <si>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</si>
  <si>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</si>
  <si>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</si>
  <si>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</si>
  <si>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</si>
  <si>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</si>
  <si>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</si>
  <si>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</si>
  <si>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</si>
  <si>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</si>
  <si>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</si>
  <si>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</si>
  <si>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</si>
  <si>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</si>
  <si>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</si>
  <si>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</si>
  <si>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</si>
  <si>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</si>
  <si>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</si>
  <si>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</si>
  <si>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</si>
  <si>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</si>
  <si>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</si>
  <si>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</si>
  <si>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</si>
  <si>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</si>
  <si>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</si>
  <si>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</si>
  <si>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</si>
  <si>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</si>
  <si>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</si>
  <si>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</si>
  <si>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</si>
  <si>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</si>
  <si>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</si>
  <si>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</si>
  <si>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</si>
  <si>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</si>
  <si>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</si>
  <si>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</si>
  <si>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</si>
  <si>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</si>
  <si>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</si>
  <si>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</si>
  <si>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</si>
  <si>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</si>
  <si>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</si>
  <si>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</si>
  <si>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</si>
  <si>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</si>
  <si>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</si>
  <si>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</si>
  <si>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</si>
  <si>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</si>
  <si>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</si>
  <si>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</si>
  <si>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</si>
  <si>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</si>
  <si>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</si>
  <si>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</si>
  <si>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</si>
  <si>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</si>
  <si>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</si>
  <si>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</si>
  <si>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</si>
  <si>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</si>
  <si>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</si>
  <si>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</si>
  <si>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</si>
  <si>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</si>
  <si>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</si>
  <si>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</si>
  <si>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</si>
  <si>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</si>
  <si>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</si>
  <si>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</si>
  <si>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</si>
  <si>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</si>
  <si>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</si>
  <si>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</si>
  <si>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</si>
  <si>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</si>
  <si>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</si>
  <si>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</si>
  <si>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</si>
  <si>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</si>
  <si>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</si>
  <si>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</si>
  <si>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</si>
  <si>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</si>
  <si>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</si>
  <si>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</si>
  <si>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</si>
  <si>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</si>
  <si>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</si>
  <si>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</si>
  <si>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</si>
  <si>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</si>
  <si>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</si>
  <si>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</si>
  <si>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</si>
  <si>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</si>
  <si>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</si>
  <si>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</si>
  <si>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</si>
  <si>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</si>
  <si>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</si>
  <si>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</si>
  <si>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</si>
  <si>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</si>
  <si>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</si>
  <si>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</si>
  <si>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</si>
  <si>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</si>
  <si>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</si>
  <si>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</si>
  <si>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</si>
  <si>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</si>
  <si>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</si>
  <si>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</si>
  <si>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</si>
  <si>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</si>
  <si>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</si>
  <si>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</si>
  <si>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</si>
  <si>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</si>
  <si>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</si>
  <si>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</si>
  <si>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</si>
  <si>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</si>
  <si>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</si>
  <si>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</si>
  <si>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</si>
  <si>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</si>
  <si>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</si>
  <si>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</si>
  <si>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</si>
  <si>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</si>
  <si>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</si>
  <si>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</si>
  <si>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</si>
  <si>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</si>
  <si>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</si>
  <si>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</si>
  <si>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</si>
  <si>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</si>
  <si>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</si>
  <si>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</si>
  <si>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</si>
  <si>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</si>
  <si>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</si>
  <si>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</si>
  <si>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</si>
  <si>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</si>
  <si>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</si>
  <si>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</si>
  <si>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</si>
  <si>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</si>
  <si>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</si>
  <si>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</si>
  <si>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</si>
  <si>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</si>
  <si>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</si>
  <si>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</si>
  <si>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</si>
  <si>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</si>
  <si>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</si>
  <si>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</si>
  <si>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</si>
  <si>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</si>
  <si>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</si>
  <si>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</si>
  <si>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</si>
  <si>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</si>
  <si>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</si>
  <si>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</si>
  <si>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</si>
  <si>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</si>
  <si>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</si>
  <si>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</si>
  <si>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</si>
  <si>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</si>
  <si>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</si>
  <si>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</si>
  <si>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</si>
  <si>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</si>
  <si>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</si>
  <si>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</si>
  <si>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</si>
  <si>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</si>
  <si>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</si>
  <si>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</si>
  <si>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</si>
  <si>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</si>
  <si>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</si>
  <si>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</si>
  <si>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</si>
  <si>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</si>
  <si>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</si>
  <si>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</si>
  <si>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</si>
  <si>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</si>
  <si>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</si>
  <si>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</si>
  <si>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</si>
  <si>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</si>
  <si>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</si>
  <si>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</si>
  <si>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</si>
  <si>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</si>
  <si>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</si>
  <si>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</si>
  <si>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</si>
  <si>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</si>
  <si>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</si>
  <si>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</si>
  <si>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</si>
  <si>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</si>
  <si>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</si>
  <si>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</si>
  <si>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</si>
  <si>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</si>
  <si>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</si>
  <si>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</si>
  <si>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</si>
  <si>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</si>
  <si>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</si>
  <si>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</si>
  <si>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</si>
  <si>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</si>
  <si>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</si>
  <si>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</si>
  <si>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</si>
  <si>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</si>
  <si>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</si>
  <si>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</si>
  <si>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</si>
  <si>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</si>
  <si>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</si>
  <si>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</si>
  <si>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</si>
  <si>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</si>
  <si>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</si>
  <si>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</si>
  <si>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</si>
  <si>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</si>
  <si>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</si>
  <si>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</si>
  <si>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</si>
  <si>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</si>
  <si>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</si>
  <si>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</si>
  <si>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</si>
  <si>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</si>
  <si>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</si>
  <si>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</si>
  <si>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</si>
  <si>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</si>
  <si>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</si>
  <si>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</si>
  <si>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</si>
  <si>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</si>
  <si>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</si>
  <si>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</si>
  <si>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</si>
  <si>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</si>
  <si>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</si>
  <si>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</si>
  <si>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</si>
  <si>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</si>
  <si>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</si>
  <si>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</si>
  <si>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</si>
  <si>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</si>
  <si>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</si>
  <si>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</si>
  <si>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</si>
  <si>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</si>
  <si>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</si>
  <si>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</si>
  <si>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</si>
  <si>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</si>
  <si>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</si>
  <si>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</si>
  <si>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</si>
  <si>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</si>
  <si>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</si>
  <si>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</si>
  <si>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</si>
  <si>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</si>
  <si>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</si>
  <si>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</si>
  <si>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</si>
  <si>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</si>
  <si>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</si>
  <si>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</si>
  <si>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</si>
  <si>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</si>
  <si>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</si>
  <si>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</si>
  <si>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</si>
  <si>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</si>
  <si>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</si>
  <si>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</si>
  <si>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</si>
  <si>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</si>
  <si>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</si>
  <si>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</si>
  <si>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</si>
  <si>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</si>
  <si>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</si>
  <si>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</si>
  <si>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</si>
  <si>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</si>
  <si>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</si>
  <si>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</si>
  <si>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</si>
  <si>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</si>
  <si>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</si>
  <si>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</si>
  <si>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</si>
  <si>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</si>
  <si>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</si>
  <si>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</si>
  <si>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</si>
  <si>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</si>
  <si>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</si>
  <si>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</si>
  <si>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</si>
  <si>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</si>
  <si>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</si>
  <si>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</si>
  <si>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</si>
  <si>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</si>
  <si>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</si>
  <si>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</si>
  <si>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</si>
  <si>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</si>
  <si>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</si>
  <si>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</si>
  <si>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</si>
  <si>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</si>
  <si>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</si>
  <si>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</si>
  <si>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</si>
  <si>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</si>
  <si>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</si>
  <si>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</si>
  <si>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</si>
  <si>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</si>
  <si>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</si>
  <si>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</si>
  <si>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</si>
  <si>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</si>
  <si>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</si>
  <si>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</si>
  <si>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</si>
  <si>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</si>
  <si>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</si>
  <si>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</si>
  <si>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</si>
  <si>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</si>
  <si>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</si>
  <si>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</si>
  <si>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</si>
  <si>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</si>
  <si>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</si>
  <si>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</si>
  <si>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</si>
  <si>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</si>
  <si>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</si>
  <si>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</si>
  <si>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</si>
  <si>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</si>
  <si>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</si>
  <si>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</si>
  <si>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</si>
  <si>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</si>
  <si>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</si>
  <si>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</si>
  <si>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</si>
  <si>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</si>
  <si>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</si>
  <si>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</si>
  <si>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</si>
  <si>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</si>
  <si>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</si>
  <si>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</si>
  <si>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</si>
  <si>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</si>
  <si>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</si>
  <si>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</si>
  <si>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</si>
  <si>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</si>
  <si>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</si>
  <si>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</si>
  <si>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</si>
  <si>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</si>
  <si>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</si>
  <si>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</si>
  <si>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</si>
  <si>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</si>
  <si>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</si>
  <si>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</si>
  <si>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</si>
  <si>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</si>
  <si>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</si>
  <si>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</si>
  <si>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</si>
  <si>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</si>
  <si>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</si>
  <si>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</si>
  <si>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</si>
  <si>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</si>
  <si>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</si>
  <si>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</si>
  <si>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</si>
  <si>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</si>
  <si>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</si>
  <si>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</si>
  <si>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</si>
  <si>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</si>
  <si>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</si>
  <si>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</si>
  <si>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</si>
  <si>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</si>
  <si>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</si>
  <si>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</si>
  <si>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</si>
  <si>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</si>
  <si>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</si>
  <si>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</si>
  <si>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</si>
  <si>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</si>
  <si>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</si>
  <si>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</si>
  <si>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</si>
  <si>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</si>
  <si>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</si>
  <si>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</si>
  <si>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</si>
  <si>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</si>
  <si>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</si>
  <si>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</si>
  <si>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</si>
  <si>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</si>
  <si>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</si>
  <si>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</si>
  <si>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</si>
  <si>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</si>
  <si>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</si>
  <si>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</si>
  <si>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</si>
  <si>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</si>
  <si>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</si>
  <si>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</si>
  <si>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</si>
  <si>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</si>
  <si>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</si>
  <si>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</si>
  <si>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</si>
  <si>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</si>
  <si>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</si>
  <si>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</si>
  <si>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</si>
  <si>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</si>
  <si>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</si>
  <si>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</si>
  <si>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</si>
  <si>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</si>
  <si>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</si>
  <si>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</si>
  <si>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</si>
  <si>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</si>
  <si>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</si>
  <si>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</si>
  <si>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</si>
  <si>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</si>
  <si>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</si>
  <si>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</si>
  <si>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</si>
  <si>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</si>
  <si>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</si>
  <si>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</si>
  <si>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</si>
  <si>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</si>
  <si>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</si>
  <si>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</si>
  <si>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</si>
  <si>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</si>
  <si>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</si>
  <si>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</si>
  <si>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</si>
  <si>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</si>
  <si>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</si>
  <si>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</si>
  <si>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</si>
  <si>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</si>
  <si>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</si>
  <si>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</si>
  <si>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</si>
  <si>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</si>
  <si>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</si>
  <si>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</si>
  <si>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</si>
  <si>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</si>
  <si>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</si>
  <si>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</si>
  <si>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</si>
  <si>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</si>
  <si>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</si>
  <si>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</si>
  <si>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</si>
  <si>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</si>
  <si>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</si>
  <si>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</si>
  <si>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</si>
  <si>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</si>
  <si>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</si>
  <si>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</si>
  <si>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</si>
  <si>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</si>
  <si>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</si>
  <si>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</si>
  <si>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</si>
  <si>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</si>
  <si>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</si>
  <si>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</si>
  <si>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</si>
  <si>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</si>
  <si>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</si>
  <si>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</si>
  <si>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</si>
  <si>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</si>
  <si>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</si>
  <si>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</si>
  <si>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</si>
  <si>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</si>
  <si>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</si>
  <si>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</si>
  <si>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</si>
  <si>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</si>
  <si>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</si>
  <si>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</si>
  <si>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</si>
  <si>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</si>
  <si>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</si>
  <si>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</si>
  <si>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</si>
  <si>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</si>
  <si>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</si>
  <si>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</si>
  <si>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</si>
  <si>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</si>
  <si>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</si>
  <si>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</si>
  <si>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</si>
  <si>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</si>
  <si>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</si>
  <si>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</si>
  <si>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</si>
  <si>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</si>
  <si>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</si>
  <si>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</si>
  <si>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</si>
  <si>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</si>
  <si>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</si>
  <si>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</si>
  <si>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</si>
  <si>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</si>
  <si>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</si>
  <si>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</si>
  <si>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</si>
  <si>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</si>
  <si>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</si>
  <si>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</si>
  <si>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</si>
  <si>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</si>
  <si>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</si>
  <si>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</si>
  <si>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</si>
  <si>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</si>
  <si>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</si>
  <si>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</si>
  <si>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</si>
  <si>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</si>
  <si>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</si>
  <si>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</si>
  <si>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</si>
  <si>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</si>
  <si>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</si>
  <si>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</si>
  <si>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</si>
  <si>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</si>
  <si>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</si>
  <si>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</si>
  <si>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</si>
  <si>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</si>
  <si>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</si>
  <si>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</si>
  <si>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</si>
  <si>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</si>
  <si>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</si>
  <si>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</si>
  <si>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</si>
  <si>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</si>
  <si>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</si>
  <si>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</si>
  <si>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</si>
  <si>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</si>
  <si>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</si>
  <si>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</si>
  <si>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</si>
  <si>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</si>
  <si>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</si>
  <si>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</si>
  <si>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</si>
  <si>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</si>
  <si>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</si>
  <si>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</si>
  <si>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</si>
  <si>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</si>
  <si>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</si>
  <si>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</si>
  <si>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</si>
  <si>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</si>
  <si>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</si>
  <si>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</si>
  <si>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</si>
  <si>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</si>
  <si>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</si>
  <si>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</si>
  <si>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</si>
  <si>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</si>
  <si>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</si>
  <si>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</si>
  <si>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</si>
  <si>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</si>
  <si>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</si>
  <si>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</si>
  <si>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</si>
  <si>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</si>
  <si>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</si>
  <si>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</si>
  <si>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</si>
  <si>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</si>
  <si>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</si>
  <si>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</si>
  <si>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</si>
  <si>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</si>
  <si>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</si>
  <si>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</si>
  <si>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</si>
  <si>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</si>
  <si>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</si>
  <si>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</si>
  <si>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</si>
  <si>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</si>
  <si>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</si>
  <si>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</si>
  <si>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</si>
  <si>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</si>
  <si>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</si>
  <si>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</si>
  <si>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</si>
  <si>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</si>
  <si>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</si>
  <si>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</si>
  <si>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</si>
  <si>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</si>
  <si>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</si>
  <si>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</si>
  <si>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</si>
  <si>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</si>
  <si>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</si>
  <si>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</si>
  <si>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</si>
  <si>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</si>
  <si>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</si>
  <si>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</si>
  <si>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</si>
  <si>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</si>
  <si>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</si>
  <si>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</si>
  <si>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</si>
  <si>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</si>
  <si>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</si>
  <si>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</si>
  <si>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</si>
  <si>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</si>
  <si>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</si>
  <si>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</si>
  <si>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</si>
  <si>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</si>
  <si>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</si>
  <si>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</si>
  <si>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</si>
  <si>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</si>
  <si>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</si>
  <si>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</si>
  <si>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</si>
  <si>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</si>
  <si>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</si>
  <si>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</si>
  <si>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</si>
  <si>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</si>
  <si>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</si>
  <si>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</si>
  <si>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</si>
  <si>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</si>
  <si>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</si>
  <si>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</si>
  <si>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</si>
  <si>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</si>
  <si>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</si>
  <si>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</si>
  <si>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</si>
  <si>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</si>
  <si>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</si>
  <si>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</si>
  <si>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</si>
  <si>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</si>
  <si>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</si>
  <si>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</si>
  <si>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</si>
  <si>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</si>
  <si>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</si>
  <si>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</si>
  <si>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</si>
  <si>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</si>
  <si>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</si>
  <si>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</si>
  <si>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</si>
  <si>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</si>
  <si>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</si>
  <si>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</si>
  <si>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</si>
  <si>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</si>
  <si>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</si>
  <si>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</si>
  <si>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</si>
  <si>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</si>
  <si>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</si>
  <si>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</si>
  <si>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</si>
  <si>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</si>
  <si>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</si>
  <si>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</si>
  <si>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</si>
  <si>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</si>
  <si>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</si>
  <si>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</si>
  <si>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</si>
  <si>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</si>
  <si>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</si>
  <si>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</si>
  <si>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</si>
  <si>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</si>
  <si>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</si>
  <si>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</si>
  <si>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</si>
  <si>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</si>
  <si>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</si>
  <si>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</si>
  <si>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</si>
  <si>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</si>
  <si>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</si>
  <si>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</si>
  <si>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</si>
  <si>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</si>
  <si>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</si>
  <si>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</si>
  <si>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</si>
  <si>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</si>
  <si>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</si>
  <si>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</si>
  <si>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</si>
  <si>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</si>
  <si>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</si>
  <si>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</si>
  <si>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</si>
  <si>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</si>
  <si>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</si>
  <si>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</si>
  <si>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</si>
  <si>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</si>
  <si>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</si>
  <si>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</si>
  <si>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</si>
  <si>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</si>
  <si>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</si>
  <si>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</si>
  <si>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</si>
  <si>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</si>
  <si>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</si>
  <si>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</si>
  <si>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</si>
  <si>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</si>
  <si>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</si>
  <si>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</si>
  <si>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</si>
  <si>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</si>
  <si>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</si>
  <si>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</si>
  <si>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</si>
  <si>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</si>
  <si>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</si>
  <si>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</si>
  <si>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</si>
  <si>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</si>
  <si>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</si>
  <si>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</si>
  <si>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</si>
  <si>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</si>
  <si>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</si>
  <si>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</si>
  <si>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</si>
  <si>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</si>
  <si>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</si>
  <si>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</si>
  <si>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</si>
  <si>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</si>
  <si>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</si>
  <si>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</si>
  <si>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</si>
  <si>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</si>
  <si>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</si>
  <si>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</si>
  <si>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</si>
  <si>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</si>
  <si>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</si>
  <si>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</si>
  <si>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</si>
  <si>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</si>
  <si>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</si>
  <si>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</si>
  <si>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</si>
  <si>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</si>
  <si>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</si>
  <si>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</si>
  <si>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</si>
  <si>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</si>
  <si>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</si>
  <si>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</si>
  <si>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</si>
  <si>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</si>
  <si>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</si>
  <si>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</si>
  <si>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</si>
  <si>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</si>
  <si>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</si>
  <si>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</si>
  <si>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</si>
  <si>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</si>
  <si>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</si>
  <si>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</si>
  <si>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</si>
  <si>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</si>
  <si>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</si>
  <si>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</si>
  <si>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</si>
  <si>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</si>
  <si>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</si>
  <si>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</si>
  <si>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</si>
  <si>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</si>
  <si>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</si>
  <si>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</si>
  <si>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</si>
  <si>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</si>
  <si>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</si>
  <si>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</si>
  <si>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</si>
  <si>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</si>
  <si>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</si>
  <si>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</si>
  <si>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</si>
  <si>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</si>
  <si>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</si>
  <si>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</si>
  <si>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</si>
  <si>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</si>
  <si>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</si>
  <si>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</si>
  <si>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</si>
  <si>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</si>
  <si>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</si>
  <si>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</si>
  <si>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</si>
  <si>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</si>
  <si>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</si>
  <si>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</si>
  <si>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</si>
  <si>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</si>
  <si>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</si>
  <si>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</si>
  <si>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</si>
  <si>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</si>
  <si>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</si>
  <si>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</si>
  <si>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</si>
  <si>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</si>
  <si>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</si>
  <si>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</si>
  <si>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</si>
  <si>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</si>
  <si>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</si>
  <si>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</si>
  <si>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</si>
  <si>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</si>
  <si>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</si>
  <si>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</si>
  <si>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</si>
  <si>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</si>
  <si>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</si>
  <si>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</si>
  <si>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</si>
  <si>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</si>
  <si>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</si>
  <si>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</si>
  <si>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</si>
  <si>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</si>
  <si>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</si>
  <si>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</si>
  <si>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</si>
  <si>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</si>
  <si>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</si>
  <si>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</si>
  <si>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</si>
  <si>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</si>
  <si>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</si>
  <si>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</si>
  <si>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</si>
  <si>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</si>
  <si>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</si>
  <si>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</si>
  <si>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</si>
  <si>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</si>
  <si>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</si>
  <si>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</si>
  <si>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</si>
  <si>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</si>
  <si>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</si>
  <si>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</si>
  <si>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</si>
  <si>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</si>
  <si>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</si>
  <si>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</si>
  <si>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</si>
  <si>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</si>
  <si>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</si>
  <si>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</si>
  <si>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</si>
  <si>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</si>
  <si>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</si>
  <si>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</si>
  <si>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</si>
  <si>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</si>
  <si>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</si>
  <si>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</si>
  <si>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</si>
  <si>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</si>
  <si>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</si>
  <si>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</si>
  <si>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</si>
  <si>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</si>
  <si>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</si>
  <si>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</si>
  <si>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</si>
  <si>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</si>
  <si>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</si>
  <si>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</si>
  <si>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</si>
  <si>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</si>
  <si>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</si>
  <si>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</si>
  <si>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</si>
  <si>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</si>
  <si>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</si>
  <si>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</si>
  <si>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</si>
  <si>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</si>
  <si>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</si>
  <si>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</si>
  <si>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</si>
  <si>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</si>
  <si>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</si>
  <si>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</si>
  <si>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</si>
  <si>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</si>
  <si>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</si>
  <si>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</si>
  <si>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</si>
  <si>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</si>
  <si>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</si>
  <si>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</si>
  <si>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</si>
  <si>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</si>
  <si>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</si>
  <si>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</si>
  <si>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</si>
  <si>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</si>
  <si>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</si>
  <si>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</si>
  <si>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</si>
  <si>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</si>
  <si>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</si>
  <si>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</si>
  <si>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</si>
  <si>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</si>
  <si>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</si>
  <si>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</si>
  <si>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</si>
  <si>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</si>
  <si>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</si>
  <si>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</si>
  <si>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</si>
  <si>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</si>
  <si>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</si>
  <si>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</si>
  <si>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</si>
  <si>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</si>
  <si>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</si>
  <si>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</si>
  <si>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</si>
  <si>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</si>
  <si>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</si>
  <si>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</si>
  <si>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</si>
  <si>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</si>
  <si>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</si>
  <si>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</si>
  <si>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</si>
  <si>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</si>
  <si>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</si>
  <si>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</si>
  <si>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</si>
  <si>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</si>
  <si>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</si>
  <si>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</si>
  <si>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</si>
  <si>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</si>
  <si>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</si>
  <si>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</si>
  <si>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</si>
  <si>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</si>
  <si>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</si>
  <si>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</si>
  <si>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</si>
  <si>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</si>
  <si>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</si>
  <si>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</si>
  <si>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</si>
  <si>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</si>
  <si>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</si>
  <si>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</si>
  <si>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</si>
  <si>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</si>
  <si>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</si>
  <si>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</si>
  <si>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</si>
  <si>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</si>
  <si>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</si>
  <si>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</si>
  <si>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</si>
  <si>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</si>
  <si>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</si>
  <si>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</si>
  <si>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</si>
  <si>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</si>
  <si>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</si>
  <si>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</si>
  <si>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</si>
  <si>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</si>
  <si>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</si>
  <si>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</si>
  <si>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</si>
  <si>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</si>
  <si>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</si>
  <si>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</si>
  <si>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</si>
  <si>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</si>
  <si>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</si>
  <si>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</si>
  <si>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</si>
  <si>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</si>
  <si>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</si>
  <si>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</si>
  <si>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</si>
  <si>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</si>
  <si>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</si>
  <si>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</si>
  <si>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</si>
  <si>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</si>
  <si>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</si>
  <si>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</si>
  <si>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</si>
  <si>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</si>
  <si>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</si>
  <si>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</si>
  <si>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</si>
  <si>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</si>
  <si>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</si>
  <si>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</si>
  <si>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</si>
  <si>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</si>
  <si>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</si>
  <si>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</si>
  <si>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</si>
  <si>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</si>
  <si>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</si>
  <si>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</si>
  <si>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</si>
  <si>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</si>
  <si>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</si>
  <si>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</si>
  <si>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</si>
  <si>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</si>
  <si>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</si>
  <si>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</si>
  <si>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</si>
  <si>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</si>
  <si>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</si>
  <si>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</si>
  <si>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</si>
  <si>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</si>
  <si>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</si>
  <si>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</si>
  <si>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</si>
  <si>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</si>
  <si>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</si>
  <si>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</si>
  <si>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</si>
  <si>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</si>
  <si>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</si>
  <si>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</si>
  <si>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</si>
  <si>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</si>
  <si>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</si>
  <si>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</si>
  <si>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</si>
  <si>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</si>
  <si>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</si>
  <si>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</si>
  <si>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</si>
  <si>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</si>
  <si>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</si>
  <si>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</si>
  <si>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</si>
  <si>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</si>
  <si>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</si>
  <si>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</si>
  <si>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</si>
  <si>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</si>
  <si>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</si>
  <si>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</si>
  <si>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</si>
  <si>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</si>
  <si>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</si>
  <si>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</si>
  <si>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</si>
  <si>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</si>
  <si>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</si>
  <si>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</si>
  <si>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</si>
  <si>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</si>
  <si>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</si>
  <si>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</si>
  <si>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</si>
  <si>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</si>
  <si>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</si>
  <si>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</si>
  <si>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</si>
  <si>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</si>
  <si>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</si>
  <si>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</si>
  <si>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</si>
  <si>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</si>
  <si>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</si>
  <si>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</si>
  <si>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</si>
  <si>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</si>
  <si>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</si>
  <si>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</si>
  <si>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</si>
  <si>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</si>
  <si>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</si>
  <si>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</si>
  <si>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</si>
  <si>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</si>
  <si>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</si>
  <si>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</si>
  <si>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</si>
  <si>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</si>
  <si>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</si>
  <si>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</si>
  <si>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</si>
  <si>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</si>
  <si>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</si>
  <si>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</si>
  <si>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</si>
  <si>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</si>
  <si>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</si>
  <si>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</si>
  <si>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</si>
  <si>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</si>
  <si>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</si>
  <si>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</si>
  <si>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</si>
  <si>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</si>
  <si>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</si>
  <si>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</si>
  <si>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</si>
  <si>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</si>
  <si>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</si>
  <si>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</si>
  <si>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</si>
  <si>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</si>
  <si>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</si>
  <si>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</si>
  <si>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</si>
  <si>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</si>
  <si>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</si>
  <si>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</si>
  <si>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</si>
  <si>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</si>
  <si>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</si>
  <si>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</si>
  <si>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</si>
  <si>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</si>
  <si>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</si>
  <si>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</si>
  <si>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</si>
  <si>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</si>
  <si>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</si>
  <si>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</si>
  <si>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</si>
  <si>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</si>
  <si>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</si>
  <si>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</si>
  <si>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</si>
  <si>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</si>
  <si>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</si>
  <si>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</si>
  <si>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</si>
  <si>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</si>
  <si>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</si>
  <si>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</si>
  <si>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</si>
  <si>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</si>
  <si>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</si>
  <si>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</si>
  <si>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</si>
  <si>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</si>
  <si>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</si>
  <si>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</si>
  <si>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</si>
  <si>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</si>
  <si>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</si>
  <si>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</si>
  <si>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</si>
  <si>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</si>
  <si>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</si>
  <si>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</si>
  <si>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</si>
  <si>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</si>
  <si>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</si>
  <si>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</si>
  <si>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</si>
  <si>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</si>
  <si>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</si>
  <si>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</si>
  <si>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</si>
  <si>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</si>
  <si>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</si>
  <si>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</si>
  <si>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</si>
  <si>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</si>
  <si>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</si>
  <si>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</si>
  <si>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</si>
  <si>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</si>
  <si>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</si>
  <si>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</si>
  <si>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</si>
  <si>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</si>
  <si>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</si>
  <si>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</si>
  <si>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</si>
  <si>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</si>
  <si>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</si>
  <si>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</si>
  <si>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</si>
  <si>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</si>
  <si>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</si>
  <si>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</si>
  <si>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</si>
  <si>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</si>
  <si>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</si>
  <si>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</si>
  <si>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</si>
  <si>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</si>
  <si>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</si>
  <si>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</si>
  <si>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</si>
  <si>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</si>
  <si>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</si>
  <si>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</si>
  <si>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</si>
  <si>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</si>
  <si>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</si>
  <si>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</si>
  <si>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</si>
  <si>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</si>
  <si>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</si>
  <si>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</si>
  <si>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</si>
  <si>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</si>
  <si>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</si>
  <si>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</si>
  <si>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</si>
  <si>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</si>
  <si>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</si>
  <si>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</si>
  <si>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</si>
  <si>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</si>
  <si>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</si>
  <si>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</si>
  <si>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</si>
  <si>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</si>
  <si>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</si>
  <si>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</si>
  <si>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</si>
  <si>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</si>
  <si>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</si>
  <si>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</si>
  <si>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</si>
  <si>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</si>
  <si>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</si>
  <si>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</si>
  <si>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</si>
  <si>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</si>
  <si>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</si>
  <si>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</si>
  <si>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</si>
  <si>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</si>
  <si>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</si>
  <si>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</si>
  <si>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</si>
  <si>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</si>
  <si>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</si>
  <si>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</si>
  <si>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</si>
  <si>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</si>
  <si>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</si>
  <si>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</si>
  <si>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</si>
  <si>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</si>
  <si>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</si>
  <si>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</si>
  <si>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</si>
  <si>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</si>
  <si>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</si>
  <si>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</si>
  <si>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</si>
  <si>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</si>
  <si>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</si>
  <si>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</si>
  <si>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</si>
  <si>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</si>
  <si>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</si>
  <si>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</si>
  <si>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</si>
  <si>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</si>
  <si>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</si>
  <si>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</si>
  <si>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</si>
  <si>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</si>
  <si>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</si>
  <si>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</si>
  <si>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</si>
  <si>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</si>
  <si>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</si>
  <si>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</si>
  <si>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</si>
  <si>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</si>
  <si>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</si>
  <si>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</si>
  <si>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</si>
  <si>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</si>
  <si>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</si>
  <si>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</si>
  <si>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</si>
  <si>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</si>
  <si>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</si>
  <si>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</si>
  <si>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</si>
  <si>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</si>
  <si>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</si>
  <si>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</si>
  <si>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</si>
  <si>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</si>
  <si>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</si>
  <si>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</si>
  <si>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</si>
  <si>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</si>
  <si>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</si>
  <si>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</si>
  <si>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</si>
  <si>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</si>
  <si>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</si>
  <si>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</si>
  <si>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</si>
  <si>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</si>
  <si>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</si>
  <si>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</si>
  <si>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</si>
  <si>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</si>
  <si>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</si>
  <si>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</si>
  <si>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</si>
  <si>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</si>
  <si>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</si>
  <si>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</si>
  <si>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</si>
  <si>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</si>
  <si>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</si>
  <si>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</si>
  <si>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</si>
  <si>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</si>
  <si>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</si>
  <si>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</si>
  <si>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</si>
  <si>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</si>
  <si>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</si>
  <si>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</si>
  <si>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</si>
  <si>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</si>
  <si>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</si>
  <si>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</si>
  <si>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</si>
  <si>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</si>
  <si>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</si>
  <si>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</si>
  <si>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</si>
  <si>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</si>
  <si>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</si>
  <si>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</si>
  <si>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</si>
  <si>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</si>
  <si>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</si>
  <si>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</si>
  <si>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</si>
  <si>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</si>
  <si>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</si>
  <si>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</si>
  <si>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</si>
  <si>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</si>
  <si>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</si>
  <si>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</si>
  <si>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</si>
  <si>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</si>
  <si>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</si>
  <si>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</si>
  <si>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</si>
  <si>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</si>
  <si>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</si>
  <si>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</si>
  <si>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</si>
  <si>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</si>
  <si>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</si>
  <si>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</si>
  <si>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</si>
  <si>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</si>
  <si>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</si>
  <si>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</si>
  <si>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</si>
  <si>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</si>
  <si>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</si>
  <si>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</si>
  <si>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</si>
  <si>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</si>
  <si>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</si>
  <si>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</si>
  <si>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</si>
  <si>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</si>
  <si>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</si>
  <si>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</si>
  <si>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</si>
  <si>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</si>
  <si>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</si>
  <si>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</si>
  <si>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</si>
  <si>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</si>
  <si>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</si>
  <si>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</si>
  <si>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</si>
  <si>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</si>
  <si>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</si>
  <si>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</si>
  <si>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</si>
  <si>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</si>
  <si>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</si>
  <si>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</si>
  <si>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</si>
  <si>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</si>
  <si>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</si>
  <si>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</si>
  <si>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</si>
  <si>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</si>
  <si>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</si>
  <si>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</si>
  <si>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</si>
  <si>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</si>
  <si>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</si>
  <si>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</si>
  <si>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</si>
  <si>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</si>
  <si>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</si>
  <si>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</si>
  <si>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</si>
  <si>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</si>
  <si>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</si>
  <si>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</si>
  <si>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</si>
  <si>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</si>
  <si>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</si>
  <si>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</si>
  <si>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</si>
  <si>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</si>
  <si>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</si>
  <si>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</si>
  <si>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</si>
  <si>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</si>
  <si>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</si>
  <si>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</si>
  <si>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</si>
  <si>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</si>
  <si>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</si>
  <si>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</si>
  <si>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</si>
  <si>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</si>
  <si>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</si>
  <si>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</si>
  <si>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</si>
  <si>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</si>
  <si>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</si>
  <si>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</si>
  <si>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</si>
  <si>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</si>
  <si>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</si>
  <si>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</si>
  <si>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</si>
  <si>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</si>
  <si>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</si>
  <si>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</si>
  <si>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</si>
  <si>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</si>
  <si>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</si>
  <si>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</si>
  <si>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</si>
  <si>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</si>
  <si>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</si>
  <si>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</si>
  <si>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</si>
  <si>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</si>
  <si>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</si>
  <si>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</si>
  <si>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</si>
  <si>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</si>
  <si>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</si>
  <si>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</si>
  <si>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</si>
  <si>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</si>
  <si>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</si>
  <si>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</si>
  <si>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</si>
  <si>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</si>
  <si>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</si>
  <si>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</si>
  <si>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</si>
  <si>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</si>
  <si>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</si>
  <si>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</si>
  <si>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</si>
  <si>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</si>
  <si>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</si>
  <si>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</si>
  <si>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</si>
  <si>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</si>
  <si>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</si>
  <si>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</si>
  <si>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</si>
  <si>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</si>
  <si>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</si>
  <si>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</si>
  <si>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</si>
  <si>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</si>
  <si>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</si>
  <si>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</si>
  <si>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</si>
  <si>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</si>
  <si>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</si>
  <si>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</si>
  <si>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</si>
  <si>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</si>
  <si>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</si>
  <si>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</si>
  <si>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</si>
  <si>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</si>
  <si>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</si>
  <si>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</si>
  <si>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</si>
  <si>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</si>
  <si>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</si>
  <si>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</si>
  <si>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</si>
  <si>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</si>
  <si>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</si>
  <si>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</si>
  <si>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</si>
  <si>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</si>
  <si>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</si>
  <si>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</si>
  <si>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</si>
  <si>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</si>
  <si>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</si>
  <si>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</si>
  <si>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</si>
  <si>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</si>
  <si>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</si>
  <si>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</si>
  <si>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</si>
  <si>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</si>
  <si>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</si>
  <si>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</si>
  <si>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</si>
  <si>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</si>
  <si>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</si>
  <si>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</si>
  <si>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</si>
  <si>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</si>
  <si>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</si>
  <si>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</si>
  <si>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</si>
  <si>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</si>
  <si>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</si>
  <si>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</si>
  <si>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</si>
  <si>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</si>
  <si>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</si>
  <si>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</si>
  <si>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</si>
  <si>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</si>
  <si>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</si>
  <si>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</si>
  <si>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</si>
  <si>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</si>
  <si>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</si>
  <si>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</si>
  <si>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</si>
  <si>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</si>
  <si>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</si>
  <si>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</si>
  <si>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</si>
  <si>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</si>
  <si>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</si>
  <si>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</si>
  <si>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</si>
  <si>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</si>
  <si>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</si>
  <si>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</si>
  <si>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</si>
  <si>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</si>
  <si>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</si>
  <si>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</si>
  <si>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</si>
  <si>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</si>
  <si>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</si>
  <si>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</si>
  <si>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</si>
  <si>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</si>
  <si>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</si>
  <si>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</si>
  <si>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</si>
  <si>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</si>
  <si>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</si>
  <si>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</si>
  <si>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</si>
  <si>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</si>
  <si>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</si>
  <si>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</si>
  <si>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</si>
  <si>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</si>
  <si>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</si>
  <si>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</si>
  <si>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</si>
  <si>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</si>
  <si>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</si>
  <si>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</si>
  <si>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</si>
  <si>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</si>
  <si>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</si>
  <si>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</si>
  <si>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</si>
  <si>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</si>
  <si>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</si>
  <si>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</si>
  <si>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</si>
  <si>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</si>
  <si>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</si>
  <si>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</si>
  <si>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</si>
  <si>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</si>
  <si>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</si>
  <si>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</si>
  <si>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</si>
  <si>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</si>
  <si>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</si>
  <si>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</si>
  <si>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</si>
  <si>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</si>
  <si>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</si>
  <si>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</si>
  <si>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</si>
  <si>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</si>
  <si>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</si>
  <si>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</si>
  <si>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</si>
  <si>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</si>
  <si>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</si>
  <si>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</si>
  <si>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</si>
  <si>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</si>
  <si>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</si>
  <si>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</si>
  <si>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</si>
  <si>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</si>
  <si>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</si>
  <si>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</si>
  <si>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</si>
  <si>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</si>
  <si>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</si>
  <si>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</si>
  <si>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</si>
  <si>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</si>
  <si>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</si>
  <si>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</si>
  <si>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</si>
  <si>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</si>
  <si>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</si>
  <si>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</si>
  <si>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</si>
  <si>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</si>
  <si>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</si>
  <si>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</si>
  <si>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</si>
  <si>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</si>
  <si>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</si>
  <si>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</si>
  <si>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</si>
  <si>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</si>
  <si>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</si>
  <si>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</si>
  <si>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</si>
  <si>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</si>
  <si>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</si>
  <si>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</si>
  <si>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</si>
  <si>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</si>
  <si>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</si>
  <si>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</si>
  <si>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</si>
  <si>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</si>
  <si>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</si>
  <si>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</si>
  <si>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</si>
  <si>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</si>
  <si>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</si>
  <si>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</si>
  <si>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</si>
  <si>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</si>
  <si>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</si>
  <si>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</si>
  <si>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</si>
  <si>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</si>
  <si>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</si>
  <si>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</si>
  <si>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</si>
  <si>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</si>
  <si>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</si>
  <si>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</si>
  <si>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</si>
  <si>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</si>
  <si>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</si>
  <si>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</si>
  <si>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</si>
  <si>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</si>
  <si>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</si>
  <si>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</si>
  <si>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</si>
  <si>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</si>
  <si>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</si>
  <si>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</si>
  <si>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</si>
  <si>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</si>
  <si>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</si>
  <si>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</si>
  <si>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</si>
  <si>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</si>
  <si>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</si>
  <si>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</si>
  <si>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</si>
  <si>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</si>
  <si>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</si>
  <si>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</si>
  <si>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</si>
  <si>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</si>
  <si>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</si>
  <si>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</si>
  <si>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</si>
  <si>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</si>
  <si>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</si>
  <si>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</si>
  <si>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</si>
  <si>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</si>
  <si>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</si>
  <si>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</si>
  <si>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</si>
  <si>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</si>
  <si>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</si>
  <si>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</si>
  <si>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</si>
  <si>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</si>
  <si>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</si>
  <si>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</si>
  <si>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</si>
  <si>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</si>
  <si>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</si>
  <si>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</si>
  <si>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</si>
  <si>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</si>
  <si>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</si>
  <si>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</si>
  <si>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</si>
  <si>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</si>
  <si>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</si>
  <si>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</si>
  <si>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</si>
  <si>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</si>
  <si>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</si>
  <si>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</si>
  <si>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</si>
  <si>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</si>
  <si>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</si>
  <si>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</si>
  <si>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</si>
  <si>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</si>
  <si>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</si>
  <si>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</si>
  <si>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</si>
  <si>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</si>
  <si>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</si>
  <si>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</si>
  <si>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</si>
  <si>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</si>
  <si>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</si>
  <si>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</si>
  <si>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</si>
  <si>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</si>
  <si>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</si>
  <si>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</si>
  <si>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</si>
  <si>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</si>
  <si>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</si>
  <si>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</si>
  <si>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</si>
  <si>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</si>
  <si>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</si>
  <si>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</si>
  <si>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</si>
  <si>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</si>
  <si>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</si>
  <si>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</si>
  <si>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</si>
  <si>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</si>
  <si>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</si>
  <si>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</si>
  <si>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</si>
  <si>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</si>
  <si>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</si>
  <si>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</si>
  <si>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</si>
  <si>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</si>
  <si>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</si>
  <si>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</si>
  <si>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</si>
  <si>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</si>
  <si>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</si>
  <si>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</si>
  <si>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</si>
  <si>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</si>
  <si>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</si>
  <si>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</si>
  <si>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</si>
  <si>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</si>
  <si>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</si>
  <si>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</si>
  <si>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</si>
  <si>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</si>
  <si>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</si>
  <si>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</si>
  <si>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</si>
  <si>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</si>
  <si>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</si>
  <si>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</si>
  <si>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</si>
  <si>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</si>
  <si>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</si>
  <si>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</si>
  <si>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</si>
  <si>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</si>
  <si>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</si>
  <si>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</si>
  <si>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</si>
  <si>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</si>
  <si>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</si>
  <si>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</si>
  <si>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</si>
  <si>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</si>
  <si>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</si>
  <si>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</si>
  <si>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</si>
  <si>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</si>
  <si>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</si>
  <si>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</si>
  <si>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</si>
  <si>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</si>
  <si>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</si>
  <si>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</si>
  <si>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</si>
  <si>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</si>
  <si>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</si>
  <si>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</si>
  <si>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</si>
  <si>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</si>
  <si>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</si>
  <si>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</si>
  <si>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</si>
  <si>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</si>
  <si>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</si>
  <si>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</si>
  <si>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</si>
  <si>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</si>
  <si>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</si>
  <si>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</si>
  <si>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</si>
  <si>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</si>
  <si>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</si>
  <si>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</si>
  <si>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</si>
  <si>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</si>
  <si>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</si>
  <si>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</si>
  <si>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</si>
  <si>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</si>
  <si>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</si>
  <si>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</si>
  <si>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</si>
  <si>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</si>
  <si>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</si>
  <si>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</si>
  <si>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</si>
  <si>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</si>
  <si>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</si>
  <si>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</si>
  <si>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</si>
  <si>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</si>
  <si>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</si>
  <si>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</si>
  <si>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</si>
  <si>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</si>
  <si>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</si>
  <si>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</si>
  <si>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</si>
  <si>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</si>
  <si>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</si>
  <si>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</si>
  <si>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</si>
  <si>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</si>
  <si>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</si>
  <si>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</si>
  <si>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</si>
  <si>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</si>
  <si>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</si>
  <si>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</si>
  <si>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</si>
  <si>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</si>
  <si>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</si>
  <si>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</si>
  <si>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</si>
  <si>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</si>
  <si>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</si>
  <si>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</si>
  <si>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</si>
  <si>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</si>
  <si>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</si>
  <si>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</si>
  <si>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</si>
  <si>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</si>
  <si>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</si>
  <si>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</si>
  <si>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</si>
  <si>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</si>
  <si>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</si>
  <si>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</si>
  <si>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</si>
  <si>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</si>
  <si>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</si>
  <si>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</si>
  <si>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</si>
  <si>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</si>
  <si>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</si>
  <si>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</si>
  <si>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</si>
  <si>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</si>
  <si>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</si>
  <si>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</si>
  <si>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</si>
  <si>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</si>
  <si>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</si>
  <si>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</si>
  <si>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</si>
  <si>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</si>
  <si>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</si>
  <si>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</si>
  <si>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</si>
  <si>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</si>
  <si>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</si>
  <si>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</si>
  <si>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</si>
  <si>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</si>
  <si>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</si>
  <si>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</si>
  <si>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</si>
  <si>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</si>
  <si>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</si>
  <si>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</si>
  <si>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</si>
  <si>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</si>
  <si>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</si>
  <si>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</si>
  <si>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</si>
  <si>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</si>
  <si>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</si>
  <si>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</si>
  <si>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</si>
  <si>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</si>
  <si>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</si>
  <si>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</si>
  <si>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</si>
  <si>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</si>
  <si>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</si>
  <si>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</si>
  <si>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</si>
  <si>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</si>
  <si>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</si>
  <si>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</si>
  <si>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</si>
  <si>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</si>
  <si>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</si>
  <si>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</si>
  <si>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</si>
  <si>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</si>
  <si>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</si>
  <si>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</si>
  <si>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</si>
  <si>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</si>
  <si>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</si>
  <si>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</si>
  <si>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</si>
  <si>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</si>
  <si>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</si>
  <si>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</si>
  <si>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</si>
  <si>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</si>
  <si>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</si>
  <si>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</si>
  <si>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</si>
  <si>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</si>
  <si>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</si>
  <si>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</si>
  <si>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</si>
  <si>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</si>
  <si>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</si>
  <si>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</si>
  <si>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</si>
  <si>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</si>
  <si>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</si>
  <si>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</si>
  <si>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</si>
  <si>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</si>
  <si>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</si>
  <si>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</si>
  <si>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</si>
  <si>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</si>
  <si>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</si>
  <si>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</si>
  <si>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</si>
  <si>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</si>
  <si>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</si>
  <si>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</si>
  <si>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</si>
  <si>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</si>
  <si>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</si>
  <si>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</si>
  <si>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</si>
  <si>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</si>
  <si>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</si>
  <si>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</si>
  <si>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</si>
  <si>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</si>
  <si>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</si>
  <si>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</si>
  <si>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</si>
  <si>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</si>
  <si>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</si>
  <si>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</si>
  <si>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</si>
  <si>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</si>
  <si>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</si>
  <si>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</si>
  <si>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</si>
  <si>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</si>
  <si>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</si>
  <si>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</si>
  <si>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</si>
  <si>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</si>
  <si>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</si>
  <si>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</si>
  <si>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</si>
  <si>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</si>
  <si>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</si>
  <si>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</si>
  <si>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</si>
  <si>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</si>
  <si>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</si>
  <si>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</si>
  <si>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</si>
  <si>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</si>
  <si>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</si>
  <si>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</si>
  <si>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</si>
  <si>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</si>
  <si>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</si>
  <si>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</si>
  <si>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</si>
  <si>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</si>
  <si>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</si>
  <si>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</si>
  <si>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</si>
  <si>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</si>
  <si>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</si>
  <si>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</si>
  <si>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</si>
  <si>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</si>
  <si>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</si>
  <si>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</si>
  <si>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</si>
  <si>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</si>
  <si>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</si>
  <si>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</si>
  <si>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</si>
  <si>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</si>
  <si>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</si>
  <si>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</si>
  <si>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</si>
  <si>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</si>
  <si>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</si>
  <si>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</si>
  <si>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</si>
  <si>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</si>
  <si>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</si>
  <si>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</si>
  <si>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</si>
  <si>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</si>
  <si>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</si>
  <si>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</si>
  <si>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</si>
  <si>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</si>
  <si>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</si>
  <si>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</si>
  <si>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</si>
  <si>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</si>
  <si>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</si>
  <si>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</si>
  <si>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</si>
  <si>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</si>
  <si>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</si>
  <si>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</si>
  <si>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</si>
  <si>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</si>
  <si>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</si>
  <si>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</si>
  <si>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</si>
  <si>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</si>
  <si>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</si>
  <si>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</si>
  <si>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</si>
  <si>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</si>
  <si>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</si>
  <si>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</si>
  <si>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</si>
  <si>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</si>
  <si>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</si>
  <si>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</si>
  <si>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</si>
  <si>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</si>
  <si>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</si>
  <si>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</si>
  <si>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</si>
  <si>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</si>
  <si>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</si>
  <si>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</si>
  <si>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</si>
  <si>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</si>
  <si>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</si>
  <si>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</si>
  <si>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</si>
  <si>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</si>
  <si>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</si>
  <si>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</si>
  <si>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</si>
  <si>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</si>
  <si>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</si>
  <si>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</si>
  <si>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</si>
  <si>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</si>
  <si>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</si>
  <si>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</si>
  <si>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</si>
  <si>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</si>
  <si>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</si>
  <si>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</si>
  <si>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</si>
  <si>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</si>
  <si>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</si>
  <si>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</si>
  <si>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</si>
  <si>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</si>
  <si>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</si>
  <si>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</si>
  <si>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</si>
  <si>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</si>
  <si>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</si>
  <si>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</si>
  <si>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</si>
  <si>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</si>
  <si>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</si>
  <si>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</si>
  <si>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</si>
  <si>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</si>
  <si>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</si>
  <si>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</si>
  <si>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</si>
  <si>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</si>
  <si>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</si>
  <si>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</si>
  <si>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</si>
  <si>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</si>
  <si>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</si>
  <si>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</si>
  <si>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</si>
  <si>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</si>
  <si>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</si>
  <si>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</si>
  <si>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</si>
  <si>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</si>
  <si>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</si>
  <si>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</si>
  <si>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</si>
  <si>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</si>
  <si>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</si>
  <si>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</si>
  <si>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</si>
  <si>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</si>
  <si>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</si>
  <si>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</si>
  <si>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</si>
  <si>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</si>
  <si>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</si>
  <si>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</si>
  <si>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</si>
  <si>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</si>
  <si>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</si>
  <si>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</si>
  <si>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</si>
  <si>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</si>
  <si>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</si>
  <si>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</si>
  <si>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</si>
  <si>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</si>
  <si>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</si>
  <si>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</si>
  <si>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</si>
  <si>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</si>
  <si>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</si>
  <si>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</si>
  <si>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</si>
  <si>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</si>
  <si>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</si>
  <si>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</si>
  <si>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</si>
  <si>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</si>
  <si>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</si>
  <si>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</si>
  <si>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</si>
  <si>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</si>
  <si>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</si>
  <si>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</si>
  <si>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</si>
  <si>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</si>
  <si>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</si>
  <si>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</si>
  <si>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</si>
  <si>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</si>
  <si>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</si>
  <si>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</si>
  <si>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</si>
  <si>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</si>
  <si>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</si>
  <si>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</si>
  <si>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</si>
  <si>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</si>
  <si>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</si>
  <si>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</si>
  <si>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</si>
  <si>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</si>
  <si>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</si>
  <si>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</si>
  <si>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</si>
  <si>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</si>
  <si>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</si>
  <si>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</si>
  <si>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</si>
  <si>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</si>
  <si>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</si>
  <si>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</si>
  <si>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</si>
  <si>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</si>
  <si>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</si>
  <si>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</si>
  <si>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</si>
  <si>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</si>
  <si>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</si>
  <si>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</si>
  <si>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</si>
  <si>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</si>
  <si>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</si>
  <si>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</si>
  <si>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</si>
  <si>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</si>
  <si>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</si>
  <si>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</si>
  <si>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</si>
  <si>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</si>
  <si>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</si>
  <si>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</si>
  <si>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</si>
  <si>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</si>
  <si>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</si>
  <si>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</si>
  <si>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</si>
  <si>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</si>
  <si>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</si>
  <si>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</si>
  <si>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</si>
  <si>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</si>
  <si>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</si>
  <si>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</si>
  <si>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</si>
  <si>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</si>
  <si>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</si>
  <si>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</si>
  <si>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</si>
  <si>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</si>
  <si>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</si>
  <si>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</si>
  <si>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</si>
  <si>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</si>
  <si>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</si>
  <si>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</si>
  <si>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</si>
  <si>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</si>
  <si>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</si>
  <si>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</si>
  <si>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</si>
  <si>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</si>
  <si>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</si>
  <si>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</si>
  <si>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</si>
  <si>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</si>
  <si>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</si>
  <si>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</si>
  <si>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</si>
  <si>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</si>
  <si>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</si>
  <si>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</si>
  <si>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</si>
  <si>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</si>
  <si>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</si>
  <si>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</si>
  <si>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</si>
  <si>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</si>
  <si>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</si>
  <si>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</si>
  <si>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</si>
  <si>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</si>
  <si>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</si>
  <si>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</si>
  <si>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</si>
  <si>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</si>
  <si>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</si>
  <si>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</si>
  <si>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</si>
  <si>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</si>
  <si>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</si>
  <si>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</si>
  <si>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</si>
  <si>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</si>
  <si>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</si>
  <si>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</si>
  <si>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</si>
  <si>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</si>
  <si>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</si>
  <si>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</si>
  <si>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</si>
  <si>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</si>
  <si>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</si>
  <si>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</si>
  <si>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</si>
  <si>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</si>
  <si>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</si>
  <si>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</si>
  <si>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</si>
  <si>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</si>
  <si>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</si>
  <si>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</si>
  <si>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</si>
  <si>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</si>
  <si>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</si>
  <si>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</si>
  <si>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</si>
  <si>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</si>
  <si>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</si>
  <si>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</si>
  <si>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</si>
  <si>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</si>
  <si>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</si>
  <si>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</si>
  <si>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</si>
  <si>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</si>
  <si>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</si>
  <si>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</si>
  <si>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</si>
  <si>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</si>
  <si>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</si>
  <si>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</si>
  <si>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</si>
  <si>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</si>
  <si>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</si>
  <si>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</si>
  <si>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</si>
  <si>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</si>
  <si>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</si>
  <si>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</si>
  <si>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</si>
  <si>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</si>
  <si>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</si>
  <si>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</si>
  <si>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</si>
  <si>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</si>
  <si>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</si>
  <si>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</si>
  <si>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</si>
  <si>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</si>
  <si>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</si>
  <si>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</si>
  <si>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</si>
  <si>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</si>
  <si>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</si>
  <si>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</si>
  <si>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</si>
  <si>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</si>
  <si>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</si>
  <si>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</si>
  <si>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</si>
  <si>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</si>
  <si>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</si>
  <si>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</si>
  <si>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</si>
  <si>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</si>
  <si>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</si>
  <si>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</si>
  <si>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</si>
  <si>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</si>
  <si>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</si>
  <si>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</si>
  <si>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</si>
  <si>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</si>
  <si>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</si>
  <si>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</si>
  <si>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</si>
  <si>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</si>
  <si>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</si>
  <si>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</si>
  <si>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</si>
  <si>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</si>
  <si>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</si>
  <si>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</si>
  <si>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</si>
  <si>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</si>
  <si>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</si>
  <si>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</si>
  <si>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</si>
  <si>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</si>
  <si>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</si>
  <si>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</si>
  <si>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</si>
  <si>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</si>
  <si>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</si>
  <si>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</si>
  <si>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</si>
  <si>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</si>
  <si>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</si>
  <si>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</si>
  <si>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</si>
  <si>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</si>
  <si>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</si>
  <si>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</si>
  <si>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</si>
  <si>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</si>
  <si>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</si>
  <si>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</si>
  <si>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</si>
  <si>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</si>
  <si>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</si>
  <si>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</si>
  <si>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</si>
  <si>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</si>
  <si>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</si>
  <si>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</si>
  <si>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</si>
  <si>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</si>
  <si>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</si>
  <si>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</si>
  <si>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</si>
  <si>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</si>
  <si>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</si>
  <si>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</si>
  <si>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</si>
  <si>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</si>
  <si>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</si>
  <si>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</si>
  <si>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</si>
  <si>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</si>
  <si>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</si>
  <si>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</si>
  <si>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</si>
  <si>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</si>
  <si>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</si>
  <si>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</si>
  <si>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</si>
  <si>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</si>
  <si>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</si>
  <si>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</si>
  <si>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</si>
  <si>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</si>
  <si>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</si>
  <si>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</si>
  <si>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</si>
  <si>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</si>
  <si>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</si>
  <si>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</si>
  <si>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</si>
  <si>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</si>
  <si>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</si>
  <si>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</si>
  <si>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</si>
  <si>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</si>
  <si>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</si>
  <si>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</si>
  <si>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</si>
  <si>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</si>
  <si>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</si>
  <si>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</si>
  <si>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</si>
  <si>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</si>
  <si>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</si>
  <si>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</si>
  <si>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</si>
  <si>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</si>
  <si>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</si>
  <si>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</si>
  <si>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</si>
  <si>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</si>
  <si>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</si>
  <si>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</si>
  <si>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</si>
  <si>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</si>
  <si>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</si>
  <si>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</si>
  <si>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</si>
  <si>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</si>
  <si>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</si>
  <si>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</si>
  <si>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</si>
  <si>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</si>
  <si>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</si>
  <si>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</si>
  <si>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</si>
  <si>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</si>
  <si>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</si>
  <si>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</si>
  <si>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</si>
  <si>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</si>
  <si>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</si>
  <si>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</si>
  <si>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</si>
  <si>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</si>
  <si>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</si>
  <si>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</si>
  <si>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</si>
  <si>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</si>
  <si>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</si>
  <si>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</si>
  <si>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</si>
  <si>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</si>
  <si>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</si>
  <si>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</si>
  <si>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</si>
  <si>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</si>
  <si>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</si>
  <si>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</si>
  <si>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</si>
  <si>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</si>
  <si>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</si>
  <si>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</si>
  <si>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</si>
  <si>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</si>
  <si>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</si>
  <si>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</si>
  <si>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</si>
  <si>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</si>
  <si>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</si>
  <si>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</si>
  <si>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</si>
  <si>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</si>
  <si>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</si>
  <si>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</si>
  <si>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</si>
  <si>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</si>
  <si>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</si>
  <si>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</si>
  <si>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</si>
  <si>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</si>
  <si>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</si>
  <si>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</si>
  <si>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</si>
  <si>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</si>
  <si>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</si>
  <si>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</si>
  <si>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</si>
  <si>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</si>
  <si>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</si>
  <si>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</si>
  <si>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</si>
  <si>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</si>
  <si>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</si>
  <si>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</si>
  <si>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</si>
  <si>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</si>
  <si>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</si>
  <si>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</si>
  <si>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</si>
  <si>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</si>
  <si>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</si>
  <si>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</si>
  <si>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</si>
  <si>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</si>
  <si>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</si>
  <si>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</si>
  <si>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</si>
  <si>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</si>
  <si>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</si>
  <si>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</si>
  <si>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</si>
  <si>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</si>
  <si>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</si>
  <si>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</si>
  <si>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</si>
  <si>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</si>
  <si>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</si>
  <si>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</si>
  <si>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</si>
  <si>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</si>
  <si>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</si>
  <si>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</si>
  <si>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</si>
  <si>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</si>
  <si>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</si>
  <si>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</si>
  <si>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</si>
  <si>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</si>
  <si>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</si>
  <si>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</si>
  <si>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</si>
  <si>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</si>
  <si>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</si>
  <si>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</si>
  <si>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</si>
  <si>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</si>
  <si>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</si>
  <si>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</si>
  <si>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</si>
  <si>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</si>
  <si>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</si>
  <si>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</si>
  <si>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</si>
  <si>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</si>
  <si>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</si>
  <si>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</si>
  <si>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</si>
  <si>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</si>
  <si>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</si>
  <si>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</si>
  <si>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</si>
  <si>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</si>
  <si>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</si>
  <si>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</si>
  <si>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</si>
  <si>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</si>
  <si>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</si>
  <si>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</si>
  <si>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</si>
  <si>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</si>
  <si>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</si>
  <si>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</si>
  <si>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</si>
  <si>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</si>
  <si>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</si>
  <si>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</si>
  <si>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</si>
  <si>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</si>
  <si>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</si>
  <si>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</si>
  <si>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</si>
  <si>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</si>
  <si>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</si>
  <si>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</si>
  <si>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</si>
  <si>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</si>
  <si>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</si>
  <si>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</si>
  <si>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</si>
  <si>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</si>
  <si>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</si>
  <si>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</si>
  <si>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</si>
  <si>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</si>
  <si>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</si>
  <si>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</si>
  <si>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</si>
  <si>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</si>
  <si>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</si>
  <si>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</si>
  <si>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</si>
  <si>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</si>
  <si>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</si>
  <si>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</si>
  <si>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</si>
  <si>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</si>
  <si>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</si>
  <si>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</si>
  <si>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</si>
  <si>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</si>
  <si>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</si>
  <si>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</si>
  <si>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</si>
  <si>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</si>
  <si>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</si>
  <si>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</si>
  <si>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</si>
  <si>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</si>
  <si>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</si>
  <si>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</si>
  <si>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</si>
  <si>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</si>
  <si>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</si>
  <si>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</si>
  <si>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</si>
  <si>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</si>
  <si>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</si>
  <si>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</si>
  <si>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</si>
  <si>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</si>
  <si>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</si>
  <si>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</si>
  <si>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</si>
  <si>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</si>
  <si>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</si>
  <si>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</si>
  <si>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</si>
  <si>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</si>
  <si>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</si>
  <si>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</si>
  <si>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</si>
  <si>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</si>
  <si>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</si>
  <si>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</si>
  <si>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</si>
  <si>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</si>
  <si>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</si>
  <si>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</si>
  <si>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</si>
  <si>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</si>
  <si>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</si>
  <si>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</si>
  <si>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</si>
  <si>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</si>
  <si>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</si>
  <si>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</si>
  <si>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</si>
  <si>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</si>
  <si>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</si>
  <si>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</si>
  <si>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</si>
  <si>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</si>
  <si>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</si>
  <si>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</si>
  <si>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</si>
  <si>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</si>
  <si>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</si>
  <si>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</si>
  <si>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</si>
  <si>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</si>
  <si>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</si>
  <si>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</si>
  <si>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</si>
  <si>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</si>
  <si>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</si>
  <si>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</si>
  <si>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</si>
  <si>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</si>
  <si>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</si>
  <si>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</si>
  <si>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</si>
  <si>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</si>
  <si>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</si>
  <si>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</si>
  <si>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</si>
  <si>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</si>
  <si>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</si>
  <si>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</si>
  <si>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</si>
  <si>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</si>
  <si>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</si>
  <si>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</si>
  <si>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</si>
  <si>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</si>
  <si>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</si>
  <si>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</si>
  <si>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</si>
  <si>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</si>
  <si>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</si>
  <si>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</si>
  <si>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</si>
  <si>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</si>
  <si>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</si>
  <si>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</si>
  <si>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</si>
  <si>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</si>
  <si>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</si>
  <si>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</si>
  <si>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</si>
  <si>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</si>
  <si>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</si>
  <si>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</si>
  <si>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</si>
  <si>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</si>
  <si>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</si>
  <si>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</si>
  <si>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</si>
  <si>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</si>
  <si>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</si>
  <si>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</si>
  <si>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</si>
  <si>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</si>
  <si>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</si>
  <si>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</si>
  <si>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</si>
  <si>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</si>
  <si>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</si>
  <si>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</si>
  <si>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</si>
  <si>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</si>
  <si>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</si>
  <si>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</si>
  <si>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</si>
  <si>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</si>
  <si>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</si>
  <si>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</si>
  <si>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</si>
  <si>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</si>
  <si>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</si>
  <si>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</si>
  <si>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</si>
  <si>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</si>
  <si>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</si>
  <si>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</si>
  <si>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</si>
  <si>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</si>
  <si>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</si>
  <si>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</si>
  <si>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</si>
  <si>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</si>
  <si>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</si>
  <si>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</si>
  <si>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</si>
  <si>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</si>
  <si>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</si>
  <si>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</si>
  <si>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</si>
  <si>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</si>
  <si>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</si>
  <si>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</si>
  <si>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</si>
  <si>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</si>
  <si>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</si>
  <si>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</si>
  <si>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</si>
  <si>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</si>
  <si>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</si>
  <si>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</si>
  <si>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</si>
  <si>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</si>
  <si>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</si>
  <si>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</si>
  <si>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</si>
  <si>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</si>
  <si>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</si>
  <si>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</si>
  <si>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</si>
  <si>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</si>
  <si>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</si>
  <si>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</si>
  <si>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</si>
  <si>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</si>
  <si>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</si>
  <si>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</si>
  <si>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</si>
  <si>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</si>
  <si>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</si>
  <si>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</si>
  <si>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</si>
  <si>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</si>
  <si>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</si>
  <si>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</si>
  <si>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</si>
  <si>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</si>
  <si>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</si>
  <si>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</si>
  <si>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</si>
  <si>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</si>
  <si>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</si>
  <si>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</si>
  <si>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</si>
  <si>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</si>
  <si>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</si>
  <si>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</si>
  <si>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</si>
  <si>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</si>
  <si>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</si>
  <si>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</si>
  <si>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</si>
  <si>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</si>
  <si>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</si>
  <si>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</si>
  <si>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</si>
  <si>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</si>
  <si>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</si>
  <si>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</si>
  <si>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</si>
  <si>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</si>
  <si>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</si>
  <si>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</si>
  <si>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</si>
  <si>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</si>
  <si>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</si>
  <si>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</si>
  <si>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</si>
  <si>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</si>
  <si>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</si>
  <si>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</si>
  <si>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</si>
  <si>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</si>
  <si>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</si>
  <si>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</si>
  <si>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</si>
  <si>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</si>
  <si>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</si>
  <si>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</si>
  <si>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</si>
  <si>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</si>
  <si>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</si>
  <si>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</si>
  <si>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</si>
  <si>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</si>
  <si>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</si>
  <si>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</si>
  <si>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</si>
  <si>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</si>
  <si>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</si>
  <si>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</si>
  <si>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</si>
  <si>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</si>
  <si>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</si>
  <si>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</si>
  <si>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</si>
  <si>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</si>
  <si>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</si>
  <si>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</si>
  <si>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</si>
  <si>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</si>
  <si>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</si>
  <si>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</si>
  <si>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</si>
  <si>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</si>
  <si>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</si>
  <si>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</si>
  <si>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</si>
  <si>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</si>
  <si>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</si>
  <si>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</si>
  <si>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</si>
  <si>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</si>
  <si>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</si>
  <si>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</si>
  <si>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</si>
  <si>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</si>
  <si>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</si>
  <si>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</si>
  <si>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</si>
  <si>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</si>
  <si>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</si>
  <si>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</si>
  <si>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</si>
  <si>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</si>
  <si>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</si>
  <si>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</si>
  <si>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</si>
  <si>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</si>
  <si>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</si>
  <si>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</si>
  <si>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</si>
  <si>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</si>
  <si>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</si>
  <si>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</si>
  <si>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</si>
  <si>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</si>
  <si>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</si>
  <si>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</si>
  <si>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</si>
  <si>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</si>
  <si>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</si>
  <si>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</si>
  <si>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</si>
  <si>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</si>
  <si>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</si>
  <si>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</si>
  <si>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</si>
  <si>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</si>
  <si>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</si>
  <si>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</si>
  <si>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</si>
  <si>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</si>
  <si>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</si>
  <si>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</si>
  <si>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</si>
  <si>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</si>
  <si>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</si>
  <si>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</si>
  <si>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</si>
  <si>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</si>
  <si>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</si>
  <si>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</si>
  <si>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</si>
  <si>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</si>
  <si>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</si>
  <si>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</si>
  <si>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</si>
  <si>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</si>
  <si>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</si>
  <si>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</si>
  <si>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</si>
  <si>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</si>
  <si>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</si>
  <si>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</si>
  <si>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</si>
  <si>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</si>
  <si>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</si>
  <si>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</si>
  <si>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</si>
  <si>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</si>
  <si>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</si>
  <si>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</si>
  <si>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</si>
  <si>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</si>
  <si>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</si>
  <si>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</si>
  <si>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</si>
  <si>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</si>
  <si>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</si>
  <si>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</si>
  <si>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</si>
  <si>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</si>
  <si>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</si>
  <si>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</si>
  <si>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</si>
  <si>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</si>
  <si>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</si>
  <si>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</si>
  <si>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</si>
  <si>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</si>
  <si>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</si>
  <si>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</si>
  <si>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</si>
  <si>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</si>
  <si>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</si>
  <si>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</si>
  <si>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</si>
  <si>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</si>
  <si>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</si>
  <si>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</si>
  <si>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</si>
  <si>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</si>
  <si>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</si>
  <si>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</si>
  <si>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</si>
  <si>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</si>
  <si>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</si>
  <si>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</si>
  <si>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</si>
  <si>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</si>
  <si>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</si>
  <si>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</si>
  <si>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</si>
  <si>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</si>
  <si>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</si>
  <si>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</si>
  <si>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</si>
  <si>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</si>
  <si>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</si>
  <si>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</si>
  <si>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</si>
  <si>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</si>
  <si>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</si>
  <si>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</si>
  <si>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</si>
  <si>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</si>
  <si>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</si>
  <si>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</si>
  <si>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</si>
  <si>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</si>
  <si>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</si>
  <si>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</si>
  <si>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</si>
  <si>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</si>
  <si>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</si>
  <si>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</si>
  <si>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</si>
  <si>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</si>
  <si>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</si>
  <si>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</si>
  <si>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</si>
  <si>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</si>
  <si>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</si>
  <si>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</si>
  <si>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</si>
  <si>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</si>
  <si>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</si>
  <si>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</si>
  <si>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</si>
  <si>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</si>
  <si>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</si>
  <si>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</si>
  <si>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</si>
  <si>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</si>
  <si>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</si>
  <si>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</si>
  <si>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</si>
  <si>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</si>
  <si>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</si>
  <si>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</si>
  <si>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</si>
  <si>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</si>
  <si>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</si>
  <si>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</si>
  <si>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</si>
  <si>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</si>
  <si>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</si>
  <si>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</si>
  <si>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</si>
  <si>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</si>
  <si>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</si>
  <si>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</si>
  <si>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</si>
  <si>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</si>
  <si>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</si>
  <si>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</si>
  <si>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</si>
  <si>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</si>
  <si>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</si>
  <si>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</si>
  <si>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</si>
  <si>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</si>
  <si>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</si>
  <si>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</si>
  <si>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</si>
  <si>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</si>
  <si>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</si>
  <si>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</si>
  <si>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</si>
  <si>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</si>
  <si>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</si>
  <si>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</si>
  <si>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</si>
  <si>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</si>
  <si>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</si>
  <si>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</si>
  <si>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</si>
  <si>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</si>
  <si>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</si>
  <si>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</si>
  <si>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</si>
  <si>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</si>
  <si>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</si>
  <si>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</si>
  <si>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</si>
  <si>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</si>
  <si>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</si>
  <si>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</si>
  <si>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</si>
  <si>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</si>
  <si>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</si>
  <si>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</si>
  <si>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</si>
  <si>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</si>
  <si>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</si>
  <si>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</si>
  <si>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</si>
  <si>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</si>
  <si>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</si>
  <si>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</si>
  <si>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</si>
  <si>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</si>
  <si>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</si>
  <si>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</si>
  <si>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</si>
  <si>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</si>
  <si>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</si>
  <si>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</si>
  <si>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</si>
  <si>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</si>
  <si>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</si>
  <si>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</si>
  <si>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</si>
  <si>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</si>
  <si>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</si>
  <si>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</si>
  <si>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</si>
  <si>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</si>
  <si>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</si>
  <si>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</si>
  <si>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</si>
  <si>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</si>
  <si>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</si>
  <si>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</si>
  <si>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</si>
  <si>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</si>
  <si>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</si>
  <si>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</si>
  <si>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</si>
  <si>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</si>
  <si>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</si>
  <si>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</si>
  <si>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</si>
  <si>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</si>
  <si>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</si>
  <si>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</si>
  <si>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</si>
  <si>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</si>
  <si>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</si>
  <si>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</si>
  <si>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</si>
  <si>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</si>
  <si>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</si>
  <si>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</si>
  <si>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</si>
  <si>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</si>
  <si>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</si>
  <si>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</si>
  <si>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</si>
  <si>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</si>
  <si>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</si>
  <si>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</si>
  <si>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</si>
  <si>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</si>
  <si>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</si>
  <si>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</si>
  <si>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</si>
  <si>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</si>
  <si>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</si>
  <si>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</si>
  <si>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</si>
  <si>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</si>
  <si>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</si>
  <si>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</si>
  <si>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</si>
  <si>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</si>
  <si>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</si>
  <si>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</si>
  <si>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</si>
  <si>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</si>
  <si>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</si>
  <si>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</si>
  <si>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</si>
  <si>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</si>
  <si>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</si>
  <si>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</si>
  <si>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</si>
  <si>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</si>
  <si>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</si>
  <si>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</si>
  <si>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</si>
  <si>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</si>
  <si>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</si>
  <si>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</si>
  <si>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</si>
  <si>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</si>
  <si>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</si>
  <si>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</si>
  <si>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</si>
  <si>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</si>
  <si>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</si>
  <si>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</si>
  <si>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</si>
  <si>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</si>
  <si>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</si>
  <si>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</si>
  <si>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</si>
  <si>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</si>
  <si>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</si>
  <si>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</si>
  <si>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</si>
  <si>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</si>
  <si>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</si>
  <si>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</si>
  <si>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</si>
  <si>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</si>
  <si>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</si>
  <si>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</si>
  <si>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</si>
  <si>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</si>
  <si>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</si>
  <si>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</si>
  <si>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</si>
  <si>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</si>
  <si>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</si>
  <si>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</si>
  <si>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</si>
  <si>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</si>
  <si>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</si>
  <si>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</si>
  <si>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</si>
  <si>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</si>
  <si>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</si>
  <si>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</si>
  <si>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</si>
  <si>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</si>
  <si>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</si>
  <si>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</si>
  <si>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</si>
  <si>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</si>
  <si>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</si>
  <si>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</si>
  <si>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</si>
  <si>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</si>
  <si>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</si>
  <si>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</si>
  <si>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</si>
  <si>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</si>
  <si>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</si>
  <si>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</si>
  <si>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</si>
  <si>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</si>
  <si>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</si>
  <si>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</si>
  <si>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</si>
  <si>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</si>
  <si>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</si>
  <si>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</si>
  <si>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</si>
  <si>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</si>
  <si>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</si>
  <si>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</si>
  <si>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</si>
  <si>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</si>
  <si>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</si>
  <si>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</si>
  <si>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</si>
  <si>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</si>
  <si>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</si>
  <si>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</si>
  <si>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</si>
  <si>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</si>
  <si>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</si>
  <si>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</si>
  <si>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</si>
  <si>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</si>
  <si>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</si>
  <si>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</si>
  <si>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</si>
  <si>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</si>
  <si>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</si>
  <si>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</si>
  <si>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</si>
  <si>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</si>
  <si>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</si>
  <si>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</si>
  <si>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</si>
  <si>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</si>
  <si>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</si>
  <si>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</si>
  <si>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</si>
  <si>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</si>
  <si>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</si>
  <si>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</si>
  <si>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</si>
  <si>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</si>
  <si>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</si>
  <si>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</si>
  <si>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</si>
  <si>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</si>
  <si>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</si>
  <si>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</si>
  <si>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</si>
  <si>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</si>
  <si>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</si>
  <si>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</si>
  <si>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</si>
  <si>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</si>
  <si>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</si>
  <si>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</si>
  <si>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</si>
  <si>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</si>
  <si>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</si>
  <si>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</si>
  <si>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</si>
  <si>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</si>
  <si>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</si>
  <si>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</si>
  <si>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</si>
  <si>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</si>
  <si>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</si>
  <si>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</si>
  <si>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</si>
  <si>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</si>
  <si>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</si>
  <si>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</si>
  <si>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</si>
  <si>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</si>
  <si>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</si>
  <si>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</si>
  <si>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</si>
  <si>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</si>
  <si>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</si>
  <si>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</si>
  <si>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</si>
  <si>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</si>
  <si>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</si>
  <si>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</si>
  <si>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</si>
  <si>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</si>
  <si>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</si>
  <si>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</si>
  <si>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</si>
  <si>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</si>
  <si>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</si>
  <si>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</si>
  <si>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</si>
  <si>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</si>
  <si>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</si>
  <si>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</si>
  <si>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</si>
  <si>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</si>
  <si>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</si>
  <si>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</si>
  <si>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</si>
  <si>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</si>
  <si>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</si>
  <si>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</si>
  <si>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</si>
  <si>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</si>
  <si>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</si>
  <si>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</si>
  <si>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</si>
  <si>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</si>
  <si>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</si>
  <si>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</si>
  <si>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</si>
  <si>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</si>
  <si>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</si>
  <si>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</si>
  <si>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</si>
  <si>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</si>
  <si>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</si>
  <si>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</si>
  <si>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</si>
  <si>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</si>
  <si>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</si>
  <si>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</si>
  <si>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</si>
  <si>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</si>
  <si>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</si>
  <si>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</si>
  <si>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</si>
  <si>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</si>
  <si>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</si>
  <si>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</si>
  <si>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</si>
  <si>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</si>
  <si>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</si>
  <si>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</si>
  <si>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</si>
  <si>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</si>
  <si>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</si>
  <si>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</si>
  <si>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</si>
  <si>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</si>
  <si>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</si>
  <si>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</si>
  <si>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</si>
  <si>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</si>
  <si>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</si>
  <si>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</si>
  <si>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</si>
  <si>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</si>
  <si>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</si>
  <si>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</si>
  <si>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</si>
  <si>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</si>
  <si>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</si>
  <si>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</si>
  <si>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</si>
  <si>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</si>
  <si>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</si>
  <si>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</si>
  <si>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</si>
  <si>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</si>
  <si>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</si>
  <si>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</si>
  <si>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</si>
  <si>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</si>
  <si>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</si>
  <si>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</si>
  <si>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</si>
  <si>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</si>
  <si>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</si>
  <si>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</si>
  <si>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</si>
  <si>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</si>
  <si>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</si>
  <si>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</si>
  <si>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</si>
  <si>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</si>
  <si>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</si>
  <si>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</si>
  <si>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</si>
  <si>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</si>
  <si>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</si>
  <si>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</si>
  <si>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</si>
  <si>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</si>
  <si>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</si>
  <si>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</si>
  <si>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</si>
  <si>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</si>
  <si>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</si>
  <si>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</si>
  <si>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</si>
  <si>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</si>
  <si>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</si>
  <si>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</si>
  <si>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</si>
  <si>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</si>
  <si>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</si>
  <si>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</si>
  <si>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</si>
  <si>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</si>
  <si>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</si>
  <si>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</si>
  <si>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</si>
  <si>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</si>
  <si>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</si>
  <si>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</si>
  <si>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</si>
  <si>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</si>
  <si>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</si>
  <si>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</si>
  <si>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</si>
  <si>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</si>
  <si>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</si>
  <si>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</si>
  <si>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</si>
  <si>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</si>
  <si>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</si>
  <si>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</si>
  <si>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</si>
  <si>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</si>
  <si>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</si>
  <si>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</si>
  <si>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</si>
  <si>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</si>
  <si>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</si>
  <si>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</si>
  <si>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</si>
  <si>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</si>
  <si>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</si>
  <si>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</si>
  <si>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</si>
  <si>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</si>
  <si>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</si>
  <si>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</si>
  <si>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</si>
  <si>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</si>
  <si>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</si>
  <si>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</si>
  <si>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</si>
  <si>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</si>
  <si>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</si>
  <si>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</si>
  <si>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</si>
  <si>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</si>
  <si>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</si>
  <si>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</si>
  <si>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</si>
  <si>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</si>
  <si>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</si>
  <si>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</si>
  <si>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</si>
  <si>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</si>
  <si>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</si>
  <si>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</si>
  <si>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</si>
  <si>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</si>
  <si>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</si>
  <si>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</si>
  <si>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</si>
  <si>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</si>
  <si>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</si>
  <si>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</si>
  <si>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</si>
  <si>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</si>
  <si>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</si>
  <si>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</si>
  <si>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</si>
  <si>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</si>
  <si>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</si>
  <si>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</si>
  <si>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</si>
  <si>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</si>
  <si>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</si>
  <si>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</si>
  <si>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</si>
  <si>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</si>
  <si>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</si>
  <si>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</si>
  <si>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</si>
  <si>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</si>
  <si>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</si>
  <si>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</si>
  <si>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</si>
  <si>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</si>
  <si>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</si>
  <si>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</si>
  <si>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</si>
  <si>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</si>
  <si>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</si>
  <si>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</si>
  <si>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</si>
  <si>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</si>
  <si>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</si>
  <si>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</si>
  <si>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</si>
  <si>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</si>
  <si>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</si>
  <si>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</si>
  <si>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</si>
  <si>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</si>
  <si>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</si>
  <si>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</si>
  <si>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</si>
  <si>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</si>
  <si>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</si>
  <si>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</si>
  <si>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</si>
  <si>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</si>
  <si>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</si>
  <si>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</si>
  <si>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</si>
  <si>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</si>
  <si>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</si>
  <si>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</si>
  <si>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</si>
  <si>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</si>
  <si>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</si>
  <si>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</si>
  <si>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</si>
  <si>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</si>
  <si>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</si>
  <si>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</si>
  <si>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</si>
  <si>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</si>
  <si>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</si>
  <si>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</si>
  <si>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</si>
  <si>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</si>
  <si>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</si>
  <si>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</si>
  <si>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</si>
  <si>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</si>
  <si>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</si>
  <si>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</si>
  <si>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</si>
  <si>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</si>
  <si>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</si>
  <si>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</si>
  <si>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</si>
  <si>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</si>
  <si>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</si>
  <si>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</si>
  <si>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</si>
  <si>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</si>
  <si>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</si>
  <si>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</si>
  <si>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</si>
  <si>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</si>
  <si>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</si>
  <si>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</si>
  <si>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</si>
  <si>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</si>
  <si>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</si>
  <si>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</si>
  <si>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</si>
  <si>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</si>
  <si>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</si>
  <si>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</si>
  <si>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</si>
  <si>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</si>
  <si>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</si>
  <si>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</si>
  <si>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</si>
  <si>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</si>
  <si>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</si>
  <si>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</si>
  <si>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</si>
  <si>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</si>
  <si>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</si>
  <si>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</si>
  <si>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</si>
  <si>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</si>
  <si>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</si>
  <si>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</si>
  <si>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</si>
  <si>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</si>
  <si>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</si>
  <si>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</si>
  <si>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</si>
  <si>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</si>
  <si>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</si>
  <si>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</si>
  <si>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</si>
  <si>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</si>
  <si>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</si>
  <si>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</si>
  <si>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</si>
  <si>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</si>
  <si>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</si>
  <si>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</si>
  <si>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</si>
  <si>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</si>
  <si>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</si>
  <si>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</si>
  <si>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</si>
  <si>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</si>
  <si>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</si>
  <si>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</si>
  <si>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</si>
  <si>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</si>
  <si>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</si>
  <si>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</si>
  <si>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</si>
  <si>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</si>
  <si>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</si>
  <si>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</si>
  <si>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</si>
  <si>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</si>
  <si>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</si>
  <si>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</si>
  <si>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</si>
  <si>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</si>
  <si>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</si>
  <si>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</si>
  <si>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</si>
  <si>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</si>
  <si>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</si>
  <si>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</si>
  <si>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</si>
  <si>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</si>
  <si>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</si>
  <si>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</si>
  <si>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</si>
  <si>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</si>
  <si>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</si>
  <si>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</si>
  <si>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</si>
  <si>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</si>
  <si>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</si>
  <si>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</si>
  <si>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</si>
  <si>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</si>
  <si>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</si>
  <si>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</si>
  <si>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</si>
  <si>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</si>
  <si>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</si>
  <si>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</si>
  <si>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</si>
  <si>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</si>
  <si>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</si>
  <si>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</si>
  <si>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</si>
  <si>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</si>
  <si>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</si>
  <si>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</si>
  <si>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</si>
  <si>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</si>
  <si>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</si>
  <si>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</si>
  <si>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</si>
  <si>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</si>
  <si>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</si>
  <si>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</si>
  <si>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</si>
  <si>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</si>
  <si>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</si>
  <si>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</si>
  <si>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</si>
  <si>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</si>
  <si>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</si>
  <si>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</si>
  <si>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</si>
  <si>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</si>
  <si>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</si>
  <si>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</si>
  <si>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</si>
  <si>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</si>
  <si>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</si>
  <si>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</si>
  <si>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</si>
  <si>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</si>
  <si>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</si>
  <si>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</si>
  <si>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</si>
  <si>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</si>
  <si>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</si>
  <si>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</si>
  <si>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</si>
  <si>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</si>
  <si>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</si>
  <si>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</si>
  <si>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</si>
  <si>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</si>
  <si>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</si>
  <si>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</si>
  <si>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</si>
  <si>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</si>
  <si>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</si>
  <si>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</si>
  <si>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</si>
  <si>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</si>
  <si>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</si>
  <si>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</si>
  <si>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</si>
  <si>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</si>
  <si>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</si>
  <si>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</si>
  <si>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</si>
  <si>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</si>
  <si>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</si>
  <si>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</si>
  <si>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</si>
  <si>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</si>
  <si>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</si>
  <si>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</si>
  <si>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</si>
  <si>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</si>
  <si>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</si>
  <si>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</si>
  <si>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</si>
  <si>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</si>
  <si>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</si>
  <si>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</si>
  <si>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</si>
  <si>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</si>
  <si>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</si>
  <si>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</si>
  <si>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</si>
  <si>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</si>
  <si>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</si>
  <si>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</si>
  <si>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</si>
  <si>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</si>
  <si>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</si>
  <si>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</si>
  <si>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</si>
  <si>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</si>
  <si>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</si>
  <si>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</si>
  <si>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</si>
  <si>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</si>
  <si>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</si>
  <si>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</si>
  <si>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</si>
  <si>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</si>
  <si>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</si>
  <si>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</si>
  <si>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</si>
  <si>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</si>
  <si>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</si>
  <si>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</si>
  <si>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</si>
  <si>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</si>
  <si>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</si>
  <si>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</si>
  <si>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</si>
  <si>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</si>
  <si>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</si>
  <si>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</si>
  <si>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</si>
  <si>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</si>
  <si>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</si>
  <si>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</si>
  <si>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</si>
  <si>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</si>
  <si>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</si>
  <si>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</si>
  <si>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</si>
  <si>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</si>
  <si>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</si>
  <si>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</si>
  <si>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</si>
  <si>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</si>
  <si>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</si>
  <si>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</si>
  <si>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</si>
  <si>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</si>
  <si>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</si>
  <si>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</si>
  <si>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</si>
  <si>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</si>
  <si>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</si>
  <si>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</si>
  <si>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</si>
  <si>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</si>
  <si>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</si>
  <si>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</si>
  <si>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</si>
  <si>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</si>
  <si>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</si>
  <si>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</si>
  <si>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</si>
  <si>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</si>
  <si>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</si>
  <si>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</si>
  <si>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</si>
  <si>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</si>
  <si>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</si>
  <si>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</si>
  <si>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</si>
  <si>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</si>
  <si>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</si>
  <si>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</si>
  <si>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</si>
  <si>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</si>
  <si>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</si>
  <si>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</si>
  <si>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</si>
  <si>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</si>
  <si>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</si>
  <si>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</si>
  <si>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</si>
  <si>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</si>
  <si>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</si>
  <si>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</si>
  <si>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</si>
  <si>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</si>
  <si>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</si>
  <si>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</si>
  <si>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</si>
  <si>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</si>
  <si>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</si>
  <si>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</si>
  <si>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</si>
  <si>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</si>
  <si>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</si>
  <si>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</si>
  <si>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</si>
  <si>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</si>
  <si>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</si>
  <si>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</si>
  <si>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</si>
  <si>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</si>
  <si>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</si>
  <si>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</si>
  <si>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</si>
  <si>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</si>
  <si>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</si>
  <si>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</si>
  <si>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</si>
  <si>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</si>
  <si>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</si>
  <si>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</si>
  <si>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</si>
  <si>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</si>
  <si>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</si>
  <si>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</si>
  <si>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</si>
  <si>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</si>
  <si>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</si>
  <si>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</si>
  <si>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</si>
  <si>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</si>
  <si>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</si>
  <si>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</si>
  <si>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</si>
  <si>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</si>
  <si>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</si>
  <si>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</si>
  <si>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</si>
  <si>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</si>
  <si>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</si>
  <si>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</si>
  <si>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</si>
  <si>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</si>
  <si>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</si>
  <si>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</si>
  <si>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</si>
  <si>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</si>
  <si>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</si>
  <si>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</si>
  <si>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</si>
  <si>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</si>
  <si>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</si>
  <si>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</si>
  <si>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</si>
  <si>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</si>
  <si>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</si>
  <si>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</si>
  <si>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</si>
  <si>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</si>
  <si>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</si>
  <si>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</si>
  <si>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</si>
  <si>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</si>
  <si>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</si>
  <si>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</si>
  <si>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</si>
  <si>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</si>
  <si>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</si>
  <si>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</si>
  <si>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</si>
  <si>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</si>
  <si>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</si>
  <si>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</si>
  <si>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</si>
  <si>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</si>
  <si>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</si>
  <si>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</si>
  <si>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</si>
  <si>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</si>
  <si>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</si>
  <si>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</si>
  <si>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</si>
  <si>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</si>
  <si>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</si>
  <si>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</si>
  <si>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</si>
  <si>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</si>
  <si>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</si>
  <si>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</si>
  <si>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</si>
  <si>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</si>
  <si>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</si>
  <si>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</si>
  <si>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</si>
  <si>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</si>
  <si>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</si>
  <si>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</si>
  <si>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</si>
  <si>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</si>
  <si>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</si>
  <si>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</si>
  <si>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</si>
  <si>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</si>
  <si>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</si>
  <si>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</si>
  <si>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</si>
  <si>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</si>
  <si>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</si>
  <si>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</si>
  <si>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</si>
  <si>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</si>
  <si>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</si>
  <si>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</si>
  <si>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</si>
  <si>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</si>
  <si>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</si>
  <si>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</si>
  <si>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</si>
  <si>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</si>
  <si>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</si>
  <si>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</si>
  <si>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</si>
  <si>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</si>
  <si>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</si>
  <si>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</si>
  <si>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</si>
  <si>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</si>
  <si>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</si>
  <si>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</si>
  <si>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</si>
  <si>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</si>
  <si>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</si>
  <si>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</si>
  <si>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</si>
  <si>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</si>
  <si>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</si>
  <si>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</si>
  <si>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</si>
  <si>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</si>
  <si>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</si>
  <si>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</si>
  <si>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</si>
  <si>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</si>
  <si>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</si>
  <si>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</si>
  <si>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</si>
  <si>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</si>
  <si>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</si>
  <si>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</si>
  <si>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</si>
  <si>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</si>
  <si>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</si>
  <si>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</si>
  <si>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</si>
  <si>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</si>
  <si>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</si>
  <si>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</si>
  <si>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</si>
  <si>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</si>
  <si>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</si>
  <si>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</si>
  <si>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</si>
  <si>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</si>
  <si>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</si>
  <si>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</si>
  <si>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</si>
  <si>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</si>
  <si>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</si>
  <si>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</si>
  <si>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</si>
  <si>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</si>
  <si>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</si>
  <si>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</si>
  <si>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</si>
  <si>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</si>
  <si>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</si>
  <si>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</si>
  <si>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</si>
  <si>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</si>
  <si>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</si>
  <si>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</si>
  <si>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</si>
  <si>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</si>
  <si>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</si>
  <si>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</si>
  <si>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</si>
  <si>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</si>
  <si>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</si>
  <si>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</si>
  <si>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</si>
  <si>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</si>
  <si>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</si>
  <si>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</si>
  <si>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</si>
  <si>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</si>
  <si>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</si>
  <si>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</si>
  <si>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</si>
  <si>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</si>
  <si>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</si>
  <si>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</si>
  <si>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</si>
  <si>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</si>
  <si>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</si>
  <si>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</si>
  <si>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</si>
  <si>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</si>
  <si>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</si>
  <si>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</si>
  <si>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</si>
  <si>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</si>
  <si>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</si>
  <si>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</si>
  <si>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</si>
  <si>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</si>
  <si>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</si>
  <si>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</si>
  <si>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Categry</t>
  </si>
  <si>
    <t>sales</t>
  </si>
  <si>
    <t>Sum of Quantity</t>
  </si>
  <si>
    <t>Count of Order ID</t>
  </si>
  <si>
    <t>Sum of Profit Margin</t>
  </si>
  <si>
    <t>KPI</t>
  </si>
  <si>
    <t>For the Year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</si>
</sst>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Times New Roman"/>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6" fillId="0" borderId="0" xfId="1" applyNumberFormat="1" applyFont="1" applyAlignment="1">
      <alignment horizontal="center"/>
    </xf>
    <xf numFmtId="165" fontId="0" fillId="0" borderId="4" xfId="0" applyNumberFormat="1" applyBorder="1"/>
    <xf numFmtId="165" fontId="0" fillId="0" borderId="5" xfId="0" applyNumberFormat="1" applyBorder="1"/>
    <xf numFmtId="4" fontId="0" fillId="0" borderId="0" xfId="0" applyNumberFormat="1"/>
    <xf numFmtId="0" fontId="0" fillId="0" borderId="5" xfId="0" applyBorder="1"/>
    <xf numFmtId="0" fontId="0" fillId="0" borderId="6" xfId="0" applyBorder="1"/>
    <xf numFmtId="0" fontId="0" fillId="0" borderId="7" xfId="0" applyBorder="1"/>
    <xf numFmtId="0" fontId="0" fillId="0" borderId="9"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xf numFmtId="0" fontId="0" fillId="0" borderId="0" xfId="0" applyFill="1" applyBorder="1" applyAlignment="1">
      <alignment horizontal="left"/>
    </xf>
  </cellXfs>
  <cellStyles count="2">
    <cellStyle name="Normal" xfId="0" builtinId="0"/>
    <cellStyle name="Percent" xfId="1" builtinId="5"/>
  </cellStyles>
  <dxfs count="18">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val="0"/>
        <i val="0"/>
        <color theme="0"/>
        <name val="Times New Roman"/>
        <family val="1"/>
        <scheme val="none"/>
      </font>
      <fill>
        <patternFill>
          <bgColor theme="1"/>
        </patternFill>
      </fill>
    </dxf>
    <dxf>
      <font>
        <b val="0"/>
        <i val="0"/>
        <name val="Times New Roman"/>
        <family val="1"/>
        <scheme val="none"/>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7"/>
      <tableStyleElement type="firstRowStripe" dxfId="16"/>
      <tableStyleElement type="secondRowStripe" dxfId="15"/>
    </tableStyle>
    <tableStyle name="Slicer Style 1" pivot="0" table="0" count="3" xr9:uid="{7CCC1836-20A4-4522-94EE-2BD9BBE9236C}">
      <tableStyleElement type="wholeTable" dxfId="14"/>
      <tableStyleElement type="headerRow" dxfId="13"/>
    </tableStyle>
  </tableStyles>
  <extLst>
    <ext xmlns:x14="http://schemas.microsoft.com/office/spreadsheetml/2009/9/main" uri="{46F421CA-312F-682f-3DD2-61675219B42D}">
      <x14:dxfs count="1">
        <dxf>
          <font>
            <b val="0"/>
            <i val="0"/>
            <name val="Times New Roman"/>
            <family val="1"/>
            <scheme val="none"/>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FB8-45CA-9BC1-32F7539DDD57}"/>
            </c:ext>
          </c:extLst>
        </c:ser>
        <c:dLbls>
          <c:showLegendKey val="0"/>
          <c:showVal val="0"/>
          <c:showCatName val="0"/>
          <c:showSerName val="0"/>
          <c:showPercent val="0"/>
          <c:showBubbleSize val="0"/>
        </c:dLbls>
        <c:gapWidth val="219"/>
        <c:overlap val="-27"/>
        <c:axId val="33065007"/>
        <c:axId val="34001007"/>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FB8-45CA-9BC1-32F7539DDD57}"/>
            </c:ext>
          </c:extLst>
        </c:ser>
        <c:dLbls>
          <c:showLegendKey val="0"/>
          <c:showVal val="0"/>
          <c:showCatName val="0"/>
          <c:showSerName val="0"/>
          <c:showPercent val="0"/>
          <c:showBubbleSize val="0"/>
        </c:dLbls>
        <c:marker val="1"/>
        <c:smooth val="0"/>
        <c:axId val="34001487"/>
        <c:axId val="33999567"/>
      </c:lineChart>
      <c:catAx>
        <c:axId val="330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01007"/>
        <c:crosses val="autoZero"/>
        <c:auto val="1"/>
        <c:lblAlgn val="ctr"/>
        <c:lblOffset val="100"/>
        <c:noMultiLvlLbl val="0"/>
      </c:catAx>
      <c:valAx>
        <c:axId val="3400100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5007"/>
        <c:crosses val="autoZero"/>
        <c:crossBetween val="between"/>
      </c:valAx>
      <c:valAx>
        <c:axId val="3399956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01487"/>
        <c:crosses val="max"/>
        <c:crossBetween val="between"/>
      </c:valAx>
      <c:catAx>
        <c:axId val="34001487"/>
        <c:scaling>
          <c:orientation val="minMax"/>
        </c:scaling>
        <c:delete val="1"/>
        <c:axPos val="b"/>
        <c:numFmt formatCode="General" sourceLinked="1"/>
        <c:majorTickMark val="out"/>
        <c:minorTickMark val="none"/>
        <c:tickLblPos val="nextTo"/>
        <c:crossAx val="339995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3333333333333835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43D-4574-8FAD-A0AA1786BD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3D-4574-8FAD-A0AA1786BD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543D-4574-8FAD-A0AA1786BD7A}"/>
              </c:ext>
            </c:extLst>
          </c:dPt>
          <c:dLbls>
            <c:dLbl>
              <c:idx val="0"/>
              <c:layout>
                <c:manualLayout>
                  <c:x val="0.1"/>
                  <c:y val="-5.0925925925925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3D-4574-8FAD-A0AA1786BD7A}"/>
                </c:ext>
              </c:extLst>
            </c:dLbl>
            <c:dLbl>
              <c:idx val="1"/>
              <c:layout>
                <c:manualLayout>
                  <c:x val="-8.3333333333333835E-3"/>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3D-4574-8FAD-A0AA1786BD7A}"/>
                </c:ext>
              </c:extLst>
            </c:dLbl>
            <c:dLbl>
              <c:idx val="2"/>
              <c:layout>
                <c:manualLayout>
                  <c:x val="-8.3333333333333343E-2"/>
                  <c:y val="-2.777777777777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3D-4574-8FAD-A0AA1786BD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43D-4574-8FAD-A0AA1786BD7A}"/>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719-434D-B53E-FD0FEC803399}"/>
            </c:ext>
          </c:extLst>
        </c:ser>
        <c:dLbls>
          <c:dLblPos val="inEnd"/>
          <c:showLegendKey val="0"/>
          <c:showVal val="1"/>
          <c:showCatName val="0"/>
          <c:showSerName val="0"/>
          <c:showPercent val="0"/>
          <c:showBubbleSize val="0"/>
        </c:dLbls>
        <c:gapWidth val="182"/>
        <c:axId val="67704671"/>
        <c:axId val="75272031"/>
      </c:barChart>
      <c:catAx>
        <c:axId val="67704671"/>
        <c:scaling>
          <c:orientation val="minMax"/>
        </c:scaling>
        <c:delete val="1"/>
        <c:axPos val="l"/>
        <c:numFmt formatCode="General" sourceLinked="1"/>
        <c:majorTickMark val="none"/>
        <c:minorTickMark val="none"/>
        <c:tickLblPos val="nextTo"/>
        <c:crossAx val="75272031"/>
        <c:crosses val="autoZero"/>
        <c:auto val="1"/>
        <c:lblAlgn val="ctr"/>
        <c:lblOffset val="100"/>
        <c:noMultiLvlLbl val="0"/>
      </c:catAx>
      <c:valAx>
        <c:axId val="75272031"/>
        <c:scaling>
          <c:orientation val="minMax"/>
        </c:scaling>
        <c:delete val="1"/>
        <c:axPos val="b"/>
        <c:numFmt formatCode="\$\ 0.00,\ &quot;k&quot;" sourceLinked="1"/>
        <c:majorTickMark val="none"/>
        <c:minorTickMark val="none"/>
        <c:tickLblPos val="nextTo"/>
        <c:crossAx val="677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B09-4E68-A8F4-598B37C1D267}"/>
            </c:ext>
          </c:extLst>
        </c:ser>
        <c:dLbls>
          <c:showLegendKey val="0"/>
          <c:showVal val="0"/>
          <c:showCatName val="0"/>
          <c:showSerName val="0"/>
          <c:showPercent val="0"/>
          <c:showBubbleSize val="0"/>
        </c:dLbls>
        <c:smooth val="0"/>
        <c:axId val="1623990991"/>
        <c:axId val="158839711"/>
      </c:lineChart>
      <c:catAx>
        <c:axId val="1623990991"/>
        <c:scaling>
          <c:orientation val="minMax"/>
        </c:scaling>
        <c:delete val="1"/>
        <c:axPos val="b"/>
        <c:numFmt formatCode="General" sourceLinked="1"/>
        <c:majorTickMark val="none"/>
        <c:minorTickMark val="none"/>
        <c:tickLblPos val="nextTo"/>
        <c:crossAx val="158839711"/>
        <c:crosses val="autoZero"/>
        <c:auto val="1"/>
        <c:lblAlgn val="ctr"/>
        <c:lblOffset val="100"/>
        <c:noMultiLvlLbl val="0"/>
      </c:catAx>
      <c:valAx>
        <c:axId val="158839711"/>
        <c:scaling>
          <c:orientation val="minMax"/>
        </c:scaling>
        <c:delete val="1"/>
        <c:axPos val="l"/>
        <c:numFmt formatCode="General" sourceLinked="1"/>
        <c:majorTickMark val="none"/>
        <c:minorTickMark val="none"/>
        <c:tickLblPos val="nextTo"/>
        <c:crossAx val="162399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28575" cap="rnd">
              <a:solidFill>
                <a:schemeClr val="accent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11B-4416-8C2D-5B9852D24351}"/>
            </c:ext>
          </c:extLst>
        </c:ser>
        <c:dLbls>
          <c:showLegendKey val="0"/>
          <c:showVal val="0"/>
          <c:showCatName val="0"/>
          <c:showSerName val="0"/>
          <c:showPercent val="0"/>
          <c:showBubbleSize val="0"/>
        </c:dLbls>
        <c:smooth val="0"/>
        <c:axId val="1770513727"/>
        <c:axId val="1770514207"/>
      </c:lineChart>
      <c:catAx>
        <c:axId val="1770513727"/>
        <c:scaling>
          <c:orientation val="minMax"/>
        </c:scaling>
        <c:delete val="1"/>
        <c:axPos val="b"/>
        <c:numFmt formatCode="General" sourceLinked="1"/>
        <c:majorTickMark val="none"/>
        <c:minorTickMark val="none"/>
        <c:tickLblPos val="nextTo"/>
        <c:crossAx val="1770514207"/>
        <c:crosses val="autoZero"/>
        <c:auto val="1"/>
        <c:lblAlgn val="ctr"/>
        <c:lblOffset val="100"/>
        <c:noMultiLvlLbl val="0"/>
      </c:catAx>
      <c:valAx>
        <c:axId val="1770514207"/>
        <c:scaling>
          <c:orientation val="minMax"/>
        </c:scaling>
        <c:delete val="1"/>
        <c:axPos val="l"/>
        <c:numFmt formatCode="General" sourceLinked="1"/>
        <c:majorTickMark val="none"/>
        <c:minorTickMark val="none"/>
        <c:tickLblPos val="nextTo"/>
        <c:crossAx val="17705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KPI!$B$37</c:f>
              <c:strCache>
                <c:ptCount val="1"/>
                <c:pt idx="0">
                  <c:v>Total</c:v>
                </c:pt>
              </c:strCache>
            </c:strRef>
          </c:tx>
          <c:spPr>
            <a:ln w="28575" cap="rnd">
              <a:solidFill>
                <a:schemeClr val="accent1"/>
              </a:solidFill>
              <a:round/>
            </a:ln>
            <a:effectLst/>
          </c:spPr>
          <c:marker>
            <c:symbol val="none"/>
          </c:marker>
          <c:cat>
            <c:strRef>
              <c:f>KPI!$A$38:$A$50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KPI!$B$38:$B$50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EF6-4512-A710-04738ECF25D8}"/>
            </c:ext>
          </c:extLst>
        </c:ser>
        <c:dLbls>
          <c:showLegendKey val="0"/>
          <c:showVal val="0"/>
          <c:showCatName val="0"/>
          <c:showSerName val="0"/>
          <c:showPercent val="0"/>
          <c:showBubbleSize val="0"/>
        </c:dLbls>
        <c:smooth val="0"/>
        <c:axId val="158838751"/>
        <c:axId val="158839231"/>
      </c:lineChart>
      <c:catAx>
        <c:axId val="158838751"/>
        <c:scaling>
          <c:orientation val="minMax"/>
        </c:scaling>
        <c:delete val="1"/>
        <c:axPos val="b"/>
        <c:numFmt formatCode="General" sourceLinked="1"/>
        <c:majorTickMark val="none"/>
        <c:minorTickMark val="none"/>
        <c:tickLblPos val="nextTo"/>
        <c:crossAx val="158839231"/>
        <c:crosses val="autoZero"/>
        <c:auto val="1"/>
        <c:lblAlgn val="ctr"/>
        <c:lblOffset val="100"/>
        <c:noMultiLvlLbl val="0"/>
      </c:catAx>
      <c:valAx>
        <c:axId val="158839231"/>
        <c:scaling>
          <c:orientation val="minMax"/>
        </c:scaling>
        <c:delete val="1"/>
        <c:axPos val="l"/>
        <c:numFmt formatCode="General" sourceLinked="1"/>
        <c:majorTickMark val="none"/>
        <c:minorTickMark val="none"/>
        <c:tickLblPos val="nextTo"/>
        <c:crossAx val="15883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KPI!$B$53</c:f>
              <c:strCache>
                <c:ptCount val="1"/>
                <c:pt idx="0">
                  <c:v>Total</c:v>
                </c:pt>
              </c:strCache>
            </c:strRef>
          </c:tx>
          <c:spPr>
            <a:ln w="28575" cap="rnd">
              <a:solidFill>
                <a:schemeClr val="accent1"/>
              </a:solidFill>
              <a:round/>
            </a:ln>
            <a:effectLst/>
          </c:spPr>
          <c:marker>
            <c:symbol val="none"/>
          </c:marker>
          <c:cat>
            <c:strRef>
              <c:f>KPI!$A$54:$A$66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KPI!$B$54:$B$66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166-474E-A1D2-172B83365364}"/>
            </c:ext>
          </c:extLst>
        </c:ser>
        <c:dLbls>
          <c:showLegendKey val="0"/>
          <c:showVal val="0"/>
          <c:showCatName val="0"/>
          <c:showSerName val="0"/>
          <c:showPercent val="0"/>
          <c:showBubbleSize val="0"/>
        </c:dLbls>
        <c:smooth val="0"/>
        <c:axId val="1622868095"/>
        <c:axId val="1622864255"/>
      </c:lineChart>
      <c:catAx>
        <c:axId val="1622868095"/>
        <c:scaling>
          <c:orientation val="minMax"/>
        </c:scaling>
        <c:delete val="1"/>
        <c:axPos val="b"/>
        <c:numFmt formatCode="General" sourceLinked="1"/>
        <c:majorTickMark val="none"/>
        <c:minorTickMark val="none"/>
        <c:tickLblPos val="nextTo"/>
        <c:crossAx val="1622864255"/>
        <c:crosses val="autoZero"/>
        <c:auto val="1"/>
        <c:lblAlgn val="ctr"/>
        <c:lblOffset val="100"/>
        <c:noMultiLvlLbl val="0"/>
      </c:catAx>
      <c:valAx>
        <c:axId val="1622864255"/>
        <c:scaling>
          <c:orientation val="minMax"/>
        </c:scaling>
        <c:delete val="1"/>
        <c:axPos val="l"/>
        <c:numFmt formatCode="General" sourceLinked="1"/>
        <c:majorTickMark val="none"/>
        <c:minorTickMark val="none"/>
        <c:tickLblPos val="nextTo"/>
        <c:crossAx val="16228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KPI!$B$69</c:f>
              <c:strCache>
                <c:ptCount val="1"/>
                <c:pt idx="0">
                  <c:v>Total</c:v>
                </c:pt>
              </c:strCache>
            </c:strRef>
          </c:tx>
          <c:spPr>
            <a:ln w="28575" cap="rnd">
              <a:solidFill>
                <a:schemeClr val="accent1"/>
              </a:solidFill>
              <a:round/>
            </a:ln>
            <a:effectLst/>
          </c:spPr>
          <c:marker>
            <c:symbol val="none"/>
          </c:marker>
          <c:cat>
            <c:strRef>
              <c:f>KPI!$A$70:$A$82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KPI!$B$70:$B$82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743-492B-820C-DE73917411F3}"/>
            </c:ext>
          </c:extLst>
        </c:ser>
        <c:dLbls>
          <c:showLegendKey val="0"/>
          <c:showVal val="0"/>
          <c:showCatName val="0"/>
          <c:showSerName val="0"/>
          <c:showPercent val="0"/>
          <c:showBubbleSize val="0"/>
        </c:dLbls>
        <c:smooth val="0"/>
        <c:axId val="1621787759"/>
        <c:axId val="1621788239"/>
      </c:lineChart>
      <c:catAx>
        <c:axId val="1621787759"/>
        <c:scaling>
          <c:orientation val="minMax"/>
        </c:scaling>
        <c:delete val="1"/>
        <c:axPos val="b"/>
        <c:numFmt formatCode="General" sourceLinked="1"/>
        <c:majorTickMark val="none"/>
        <c:minorTickMark val="none"/>
        <c:tickLblPos val="nextTo"/>
        <c:crossAx val="1621788239"/>
        <c:crosses val="autoZero"/>
        <c:auto val="1"/>
        <c:lblAlgn val="ctr"/>
        <c:lblOffset val="100"/>
        <c:noMultiLvlLbl val="0"/>
      </c:catAx>
      <c:valAx>
        <c:axId val="1621788239"/>
        <c:scaling>
          <c:orientation val="minMax"/>
        </c:scaling>
        <c:delete val="1"/>
        <c:axPos val="l"/>
        <c:numFmt formatCode="General" sourceLinked="1"/>
        <c:majorTickMark val="none"/>
        <c:minorTickMark val="none"/>
        <c:tickLblPos val="nextTo"/>
        <c:crossAx val="162178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2FE-474D-9337-8B7DAF5AA8EC}"/>
            </c:ext>
          </c:extLst>
        </c:ser>
        <c:dLbls>
          <c:showLegendKey val="0"/>
          <c:showVal val="0"/>
          <c:showCatName val="0"/>
          <c:showSerName val="0"/>
          <c:showPercent val="0"/>
          <c:showBubbleSize val="0"/>
        </c:dLbls>
        <c:smooth val="0"/>
        <c:axId val="1623990991"/>
        <c:axId val="158839711"/>
      </c:lineChart>
      <c:catAx>
        <c:axId val="1623990991"/>
        <c:scaling>
          <c:orientation val="minMax"/>
        </c:scaling>
        <c:delete val="1"/>
        <c:axPos val="b"/>
        <c:numFmt formatCode="General" sourceLinked="1"/>
        <c:majorTickMark val="none"/>
        <c:minorTickMark val="none"/>
        <c:tickLblPos val="nextTo"/>
        <c:crossAx val="158839711"/>
        <c:crosses val="autoZero"/>
        <c:auto val="1"/>
        <c:lblAlgn val="ctr"/>
        <c:lblOffset val="100"/>
        <c:noMultiLvlLbl val="0"/>
      </c:catAx>
      <c:valAx>
        <c:axId val="158839711"/>
        <c:scaling>
          <c:orientation val="minMax"/>
        </c:scaling>
        <c:delete val="1"/>
        <c:axPos val="l"/>
        <c:numFmt formatCode="General" sourceLinked="1"/>
        <c:majorTickMark val="none"/>
        <c:minorTickMark val="none"/>
        <c:tickLblPos val="nextTo"/>
        <c:crossAx val="162399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34925" cap="rnd">
              <a:solidFill>
                <a:schemeClr val="bg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94A-4728-A1E7-9AED9FF6BF2E}"/>
            </c:ext>
          </c:extLst>
        </c:ser>
        <c:dLbls>
          <c:showLegendKey val="0"/>
          <c:showVal val="0"/>
          <c:showCatName val="0"/>
          <c:showSerName val="0"/>
          <c:showPercent val="0"/>
          <c:showBubbleSize val="0"/>
        </c:dLbls>
        <c:smooth val="0"/>
        <c:axId val="1770513727"/>
        <c:axId val="1770514207"/>
      </c:lineChart>
      <c:catAx>
        <c:axId val="1770513727"/>
        <c:scaling>
          <c:orientation val="minMax"/>
        </c:scaling>
        <c:delete val="1"/>
        <c:axPos val="b"/>
        <c:numFmt formatCode="General" sourceLinked="1"/>
        <c:majorTickMark val="none"/>
        <c:minorTickMark val="none"/>
        <c:tickLblPos val="nextTo"/>
        <c:crossAx val="1770514207"/>
        <c:crosses val="autoZero"/>
        <c:auto val="1"/>
        <c:lblAlgn val="ctr"/>
        <c:lblOffset val="100"/>
        <c:noMultiLvlLbl val="0"/>
      </c:catAx>
      <c:valAx>
        <c:axId val="1770514207"/>
        <c:scaling>
          <c:orientation val="minMax"/>
        </c:scaling>
        <c:delete val="1"/>
        <c:axPos val="l"/>
        <c:numFmt formatCode="General" sourceLinked="1"/>
        <c:majorTickMark val="none"/>
        <c:minorTickMark val="none"/>
        <c:tickLblPos val="nextTo"/>
        <c:crossAx val="17705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KPI!$B$37</c:f>
              <c:strCache>
                <c:ptCount val="1"/>
                <c:pt idx="0">
                  <c:v>Total</c:v>
                </c:pt>
              </c:strCache>
            </c:strRef>
          </c:tx>
          <c:spPr>
            <a:ln w="34925" cap="rnd">
              <a:solidFill>
                <a:schemeClr val="bg1"/>
              </a:solidFill>
              <a:round/>
            </a:ln>
            <a:effectLst/>
          </c:spPr>
          <c:marker>
            <c:symbol val="none"/>
          </c:marker>
          <c:cat>
            <c:strRef>
              <c:f>KPI!$A$38:$A$50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KPI!$B$38:$B$50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0F0-4DB3-852D-5C5B26BAE9AC}"/>
            </c:ext>
          </c:extLst>
        </c:ser>
        <c:dLbls>
          <c:showLegendKey val="0"/>
          <c:showVal val="0"/>
          <c:showCatName val="0"/>
          <c:showSerName val="0"/>
          <c:showPercent val="0"/>
          <c:showBubbleSize val="0"/>
        </c:dLbls>
        <c:smooth val="0"/>
        <c:axId val="158838751"/>
        <c:axId val="158839231"/>
      </c:lineChart>
      <c:catAx>
        <c:axId val="158838751"/>
        <c:scaling>
          <c:orientation val="minMax"/>
        </c:scaling>
        <c:delete val="1"/>
        <c:axPos val="b"/>
        <c:numFmt formatCode="General" sourceLinked="1"/>
        <c:majorTickMark val="none"/>
        <c:minorTickMark val="none"/>
        <c:tickLblPos val="nextTo"/>
        <c:crossAx val="158839231"/>
        <c:crosses val="autoZero"/>
        <c:auto val="1"/>
        <c:lblAlgn val="ctr"/>
        <c:lblOffset val="100"/>
        <c:noMultiLvlLbl val="0"/>
      </c:catAx>
      <c:valAx>
        <c:axId val="158839231"/>
        <c:scaling>
          <c:orientation val="minMax"/>
        </c:scaling>
        <c:delete val="1"/>
        <c:axPos val="l"/>
        <c:numFmt formatCode="General" sourceLinked="1"/>
        <c:majorTickMark val="none"/>
        <c:minorTickMark val="none"/>
        <c:tickLblPos val="nextTo"/>
        <c:crossAx val="15883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KPI!$B$53</c:f>
              <c:strCache>
                <c:ptCount val="1"/>
                <c:pt idx="0">
                  <c:v>Total</c:v>
                </c:pt>
              </c:strCache>
            </c:strRef>
          </c:tx>
          <c:spPr>
            <a:ln w="34925" cap="rnd">
              <a:solidFill>
                <a:schemeClr val="bg1"/>
              </a:solidFill>
              <a:round/>
            </a:ln>
            <a:effectLst/>
          </c:spPr>
          <c:marker>
            <c:symbol val="none"/>
          </c:marker>
          <c:cat>
            <c:strRef>
              <c:f>KPI!$A$54:$A$66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KPI!$B$54:$B$66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40B-4E25-AA0D-0FC45562071D}"/>
            </c:ext>
          </c:extLst>
        </c:ser>
        <c:dLbls>
          <c:showLegendKey val="0"/>
          <c:showVal val="0"/>
          <c:showCatName val="0"/>
          <c:showSerName val="0"/>
          <c:showPercent val="0"/>
          <c:showBubbleSize val="0"/>
        </c:dLbls>
        <c:smooth val="0"/>
        <c:axId val="1622868095"/>
        <c:axId val="1622864255"/>
      </c:lineChart>
      <c:catAx>
        <c:axId val="1622868095"/>
        <c:scaling>
          <c:orientation val="minMax"/>
        </c:scaling>
        <c:delete val="1"/>
        <c:axPos val="b"/>
        <c:numFmt formatCode="General" sourceLinked="1"/>
        <c:majorTickMark val="none"/>
        <c:minorTickMark val="none"/>
        <c:tickLblPos val="nextTo"/>
        <c:crossAx val="1622864255"/>
        <c:crosses val="autoZero"/>
        <c:auto val="1"/>
        <c:lblAlgn val="ctr"/>
        <c:lblOffset val="100"/>
        <c:noMultiLvlLbl val="0"/>
      </c:catAx>
      <c:valAx>
        <c:axId val="1622864255"/>
        <c:scaling>
          <c:orientation val="minMax"/>
        </c:scaling>
        <c:delete val="1"/>
        <c:axPos val="l"/>
        <c:numFmt formatCode="General" sourceLinked="1"/>
        <c:majorTickMark val="none"/>
        <c:minorTickMark val="none"/>
        <c:tickLblPos val="nextTo"/>
        <c:crossAx val="16228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KPI!$B$69</c:f>
              <c:strCache>
                <c:ptCount val="1"/>
                <c:pt idx="0">
                  <c:v>Total</c:v>
                </c:pt>
              </c:strCache>
            </c:strRef>
          </c:tx>
          <c:spPr>
            <a:ln w="34925" cap="rnd">
              <a:solidFill>
                <a:schemeClr val="bg1"/>
              </a:solidFill>
              <a:round/>
            </a:ln>
            <a:effectLst/>
          </c:spPr>
          <c:marker>
            <c:symbol val="none"/>
          </c:marker>
          <c:cat>
            <c:strRef>
              <c:f>KPI!$A$70:$A$82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KPI!$B$70:$B$82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12C-4D0E-8B32-BD1B9B85C7D7}"/>
            </c:ext>
          </c:extLst>
        </c:ser>
        <c:dLbls>
          <c:showLegendKey val="0"/>
          <c:showVal val="0"/>
          <c:showCatName val="0"/>
          <c:showSerName val="0"/>
          <c:showPercent val="0"/>
          <c:showBubbleSize val="0"/>
        </c:dLbls>
        <c:smooth val="0"/>
        <c:axId val="1621787759"/>
        <c:axId val="1621788239"/>
      </c:lineChart>
      <c:catAx>
        <c:axId val="1621787759"/>
        <c:scaling>
          <c:orientation val="minMax"/>
        </c:scaling>
        <c:delete val="1"/>
        <c:axPos val="b"/>
        <c:numFmt formatCode="General" sourceLinked="1"/>
        <c:majorTickMark val="none"/>
        <c:minorTickMark val="none"/>
        <c:tickLblPos val="nextTo"/>
        <c:crossAx val="1621788239"/>
        <c:crosses val="autoZero"/>
        <c:auto val="1"/>
        <c:lblAlgn val="ctr"/>
        <c:lblOffset val="100"/>
        <c:noMultiLvlLbl val="0"/>
      </c:catAx>
      <c:valAx>
        <c:axId val="1621788239"/>
        <c:scaling>
          <c:orientation val="minMax"/>
        </c:scaling>
        <c:delete val="1"/>
        <c:axPos val="l"/>
        <c:numFmt formatCode="General" sourceLinked="1"/>
        <c:majorTickMark val="none"/>
        <c:minorTickMark val="none"/>
        <c:tickLblPos val="nextTo"/>
        <c:crossAx val="162178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3B7-44AB-8E1A-DE1134C919F4}"/>
            </c:ext>
          </c:extLst>
        </c:ser>
        <c:dLbls>
          <c:showLegendKey val="0"/>
          <c:showVal val="0"/>
          <c:showCatName val="0"/>
          <c:showSerName val="0"/>
          <c:showPercent val="0"/>
          <c:showBubbleSize val="0"/>
        </c:dLbls>
        <c:smooth val="0"/>
        <c:axId val="1623990991"/>
        <c:axId val="158839711"/>
      </c:lineChart>
      <c:catAx>
        <c:axId val="1623990991"/>
        <c:scaling>
          <c:orientation val="minMax"/>
        </c:scaling>
        <c:delete val="1"/>
        <c:axPos val="b"/>
        <c:numFmt formatCode="General" sourceLinked="1"/>
        <c:majorTickMark val="none"/>
        <c:minorTickMark val="none"/>
        <c:tickLblPos val="nextTo"/>
        <c:crossAx val="158839711"/>
        <c:crosses val="autoZero"/>
        <c:auto val="1"/>
        <c:lblAlgn val="ctr"/>
        <c:lblOffset val="100"/>
        <c:noMultiLvlLbl val="0"/>
      </c:catAx>
      <c:valAx>
        <c:axId val="158839711"/>
        <c:scaling>
          <c:orientation val="minMax"/>
        </c:scaling>
        <c:delete val="1"/>
        <c:axPos val="l"/>
        <c:numFmt formatCode="General" sourceLinked="1"/>
        <c:majorTickMark val="none"/>
        <c:minorTickMark val="none"/>
        <c:tickLblPos val="nextTo"/>
        <c:crossAx val="162399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34925" cap="rnd">
              <a:solidFill>
                <a:schemeClr val="bg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12-4869-9E59-932BF7BCA4D5}"/>
            </c:ext>
          </c:extLst>
        </c:ser>
        <c:dLbls>
          <c:showLegendKey val="0"/>
          <c:showVal val="0"/>
          <c:showCatName val="0"/>
          <c:showSerName val="0"/>
          <c:showPercent val="0"/>
          <c:showBubbleSize val="0"/>
        </c:dLbls>
        <c:smooth val="0"/>
        <c:axId val="1770513727"/>
        <c:axId val="1770514207"/>
      </c:lineChart>
      <c:catAx>
        <c:axId val="1770513727"/>
        <c:scaling>
          <c:orientation val="minMax"/>
        </c:scaling>
        <c:delete val="1"/>
        <c:axPos val="b"/>
        <c:numFmt formatCode="General" sourceLinked="1"/>
        <c:majorTickMark val="none"/>
        <c:minorTickMark val="none"/>
        <c:tickLblPos val="nextTo"/>
        <c:crossAx val="1770514207"/>
        <c:crosses val="autoZero"/>
        <c:auto val="1"/>
        <c:lblAlgn val="ctr"/>
        <c:lblOffset val="100"/>
        <c:noMultiLvlLbl val="0"/>
      </c:catAx>
      <c:valAx>
        <c:axId val="1770514207"/>
        <c:scaling>
          <c:orientation val="minMax"/>
        </c:scaling>
        <c:delete val="1"/>
        <c:axPos val="l"/>
        <c:numFmt formatCode="General" sourceLinked="1"/>
        <c:majorTickMark val="none"/>
        <c:minorTickMark val="none"/>
        <c:tickLblPos val="nextTo"/>
        <c:crossAx val="17705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KPI!$B$37</c:f>
              <c:strCache>
                <c:ptCount val="1"/>
                <c:pt idx="0">
                  <c:v>Total</c:v>
                </c:pt>
              </c:strCache>
            </c:strRef>
          </c:tx>
          <c:spPr>
            <a:ln w="34925" cap="rnd">
              <a:solidFill>
                <a:schemeClr val="bg1"/>
              </a:solidFill>
              <a:round/>
            </a:ln>
            <a:effectLst/>
          </c:spPr>
          <c:marker>
            <c:symbol val="none"/>
          </c:marker>
          <c:cat>
            <c:strRef>
              <c:f>KPI!$A$38:$A$50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KPI!$B$38:$B$50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778-460F-AA29-239297E1A7A4}"/>
            </c:ext>
          </c:extLst>
        </c:ser>
        <c:dLbls>
          <c:showLegendKey val="0"/>
          <c:showVal val="0"/>
          <c:showCatName val="0"/>
          <c:showSerName val="0"/>
          <c:showPercent val="0"/>
          <c:showBubbleSize val="0"/>
        </c:dLbls>
        <c:smooth val="0"/>
        <c:axId val="158838751"/>
        <c:axId val="158839231"/>
      </c:lineChart>
      <c:catAx>
        <c:axId val="158838751"/>
        <c:scaling>
          <c:orientation val="minMax"/>
        </c:scaling>
        <c:delete val="1"/>
        <c:axPos val="b"/>
        <c:numFmt formatCode="General" sourceLinked="1"/>
        <c:majorTickMark val="none"/>
        <c:minorTickMark val="none"/>
        <c:tickLblPos val="nextTo"/>
        <c:crossAx val="158839231"/>
        <c:crosses val="autoZero"/>
        <c:auto val="1"/>
        <c:lblAlgn val="ctr"/>
        <c:lblOffset val="100"/>
        <c:noMultiLvlLbl val="0"/>
      </c:catAx>
      <c:valAx>
        <c:axId val="158839231"/>
        <c:scaling>
          <c:orientation val="minMax"/>
        </c:scaling>
        <c:delete val="1"/>
        <c:axPos val="l"/>
        <c:numFmt formatCode="General" sourceLinked="1"/>
        <c:majorTickMark val="none"/>
        <c:minorTickMark val="none"/>
        <c:tickLblPos val="nextTo"/>
        <c:crossAx val="15883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KPI!$B$53</c:f>
              <c:strCache>
                <c:ptCount val="1"/>
                <c:pt idx="0">
                  <c:v>Total</c:v>
                </c:pt>
              </c:strCache>
            </c:strRef>
          </c:tx>
          <c:spPr>
            <a:ln w="34925" cap="rnd">
              <a:solidFill>
                <a:schemeClr val="bg1"/>
              </a:solidFill>
              <a:round/>
            </a:ln>
            <a:effectLst/>
          </c:spPr>
          <c:marker>
            <c:symbol val="none"/>
          </c:marker>
          <c:cat>
            <c:strRef>
              <c:f>KPI!$A$54:$A$66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KPI!$B$54:$B$66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37C-4CFF-B44C-8A134F4C9323}"/>
            </c:ext>
          </c:extLst>
        </c:ser>
        <c:dLbls>
          <c:showLegendKey val="0"/>
          <c:showVal val="0"/>
          <c:showCatName val="0"/>
          <c:showSerName val="0"/>
          <c:showPercent val="0"/>
          <c:showBubbleSize val="0"/>
        </c:dLbls>
        <c:smooth val="0"/>
        <c:axId val="1622868095"/>
        <c:axId val="1622864255"/>
      </c:lineChart>
      <c:catAx>
        <c:axId val="1622868095"/>
        <c:scaling>
          <c:orientation val="minMax"/>
        </c:scaling>
        <c:delete val="1"/>
        <c:axPos val="b"/>
        <c:numFmt formatCode="General" sourceLinked="1"/>
        <c:majorTickMark val="none"/>
        <c:minorTickMark val="none"/>
        <c:tickLblPos val="nextTo"/>
        <c:crossAx val="1622864255"/>
        <c:crosses val="autoZero"/>
        <c:auto val="1"/>
        <c:lblAlgn val="ctr"/>
        <c:lblOffset val="100"/>
        <c:noMultiLvlLbl val="0"/>
      </c:catAx>
      <c:valAx>
        <c:axId val="1622864255"/>
        <c:scaling>
          <c:orientation val="minMax"/>
        </c:scaling>
        <c:delete val="1"/>
        <c:axPos val="l"/>
        <c:numFmt formatCode="General" sourceLinked="1"/>
        <c:majorTickMark val="none"/>
        <c:minorTickMark val="none"/>
        <c:tickLblPos val="nextTo"/>
        <c:crossAx val="16228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KPI!$B$69</c:f>
              <c:strCache>
                <c:ptCount val="1"/>
                <c:pt idx="0">
                  <c:v>Total</c:v>
                </c:pt>
              </c:strCache>
            </c:strRef>
          </c:tx>
          <c:spPr>
            <a:ln w="34925" cap="rnd">
              <a:solidFill>
                <a:schemeClr val="bg1"/>
              </a:solidFill>
              <a:round/>
            </a:ln>
            <a:effectLst/>
          </c:spPr>
          <c:marker>
            <c:symbol val="none"/>
          </c:marker>
          <c:cat>
            <c:strRef>
              <c:f>KPI!$A$70:$A$82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KPI!$B$70:$B$82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7F-46BC-B45C-05C8B953840F}"/>
            </c:ext>
          </c:extLst>
        </c:ser>
        <c:dLbls>
          <c:showLegendKey val="0"/>
          <c:showVal val="0"/>
          <c:showCatName val="0"/>
          <c:showSerName val="0"/>
          <c:showPercent val="0"/>
          <c:showBubbleSize val="0"/>
        </c:dLbls>
        <c:smooth val="0"/>
        <c:axId val="1621787759"/>
        <c:axId val="1621788239"/>
      </c:lineChart>
      <c:catAx>
        <c:axId val="1621787759"/>
        <c:scaling>
          <c:orientation val="minMax"/>
        </c:scaling>
        <c:delete val="1"/>
        <c:axPos val="b"/>
        <c:numFmt formatCode="General" sourceLinked="1"/>
        <c:majorTickMark val="none"/>
        <c:minorTickMark val="none"/>
        <c:tickLblPos val="nextTo"/>
        <c:crossAx val="1621788239"/>
        <c:crosses val="autoZero"/>
        <c:auto val="1"/>
        <c:lblAlgn val="ctr"/>
        <c:lblOffset val="100"/>
        <c:noMultiLvlLbl val="0"/>
      </c:catAx>
      <c:valAx>
        <c:axId val="1621788239"/>
        <c:scaling>
          <c:orientation val="minMax"/>
        </c:scaling>
        <c:delete val="1"/>
        <c:axPos val="l"/>
        <c:numFmt formatCode="General" sourceLinked="1"/>
        <c:majorTickMark val="none"/>
        <c:minorTickMark val="none"/>
        <c:tickLblPos val="nextTo"/>
        <c:crossAx val="162178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3333333333333835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3333333333333835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3333333333334356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8.3333333333334356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7633580720249747"/>
              <c:y val="-3.643329909848228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8.3332298157802551E-3"/>
              <c:y val="0.1354667351363688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4440217811617556"/>
              <c:y val="-4.95167180189433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85-4B80-8D75-580058BD07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85-4B80-8D75-580058BD07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85-4B80-8D75-580058BD0745}"/>
              </c:ext>
            </c:extLst>
          </c:dPt>
          <c:dLbls>
            <c:dLbl>
              <c:idx val="0"/>
              <c:layout>
                <c:manualLayout>
                  <c:x val="0.17633580720249747"/>
                  <c:y val="-3.64332990984822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85-4B80-8D75-580058BD0745}"/>
                </c:ext>
              </c:extLst>
            </c:dLbl>
            <c:dLbl>
              <c:idx val="1"/>
              <c:layout>
                <c:manualLayout>
                  <c:x val="-8.3332298157802551E-3"/>
                  <c:y val="0.13546673513636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85-4B80-8D75-580058BD0745}"/>
                </c:ext>
              </c:extLst>
            </c:dLbl>
            <c:dLbl>
              <c:idx val="2"/>
              <c:layout>
                <c:manualLayout>
                  <c:x val="-0.14440217811617556"/>
                  <c:y val="-4.9516718018943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85-4B80-8D75-580058BD0745}"/>
                </c:ext>
              </c:extLst>
            </c:dLbl>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E85-4B80-8D75-580058BD0745}"/>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4EB-47AF-9B6B-7F6E135A2A13}"/>
            </c:ext>
          </c:extLst>
        </c:ser>
        <c:dLbls>
          <c:dLblPos val="inEnd"/>
          <c:showLegendKey val="0"/>
          <c:showVal val="1"/>
          <c:showCatName val="0"/>
          <c:showSerName val="0"/>
          <c:showPercent val="0"/>
          <c:showBubbleSize val="0"/>
        </c:dLbls>
        <c:gapWidth val="182"/>
        <c:axId val="67704671"/>
        <c:axId val="75272031"/>
      </c:barChart>
      <c:catAx>
        <c:axId val="67704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5272031"/>
        <c:crosses val="autoZero"/>
        <c:auto val="1"/>
        <c:lblAlgn val="ctr"/>
        <c:lblOffset val="100"/>
        <c:noMultiLvlLbl val="0"/>
      </c:catAx>
      <c:valAx>
        <c:axId val="75272031"/>
        <c:scaling>
          <c:orientation val="minMax"/>
        </c:scaling>
        <c:delete val="1"/>
        <c:axPos val="b"/>
        <c:numFmt formatCode="\$\ 0.00,\ &quot;k&quot;" sourceLinked="1"/>
        <c:majorTickMark val="out"/>
        <c:minorTickMark val="none"/>
        <c:tickLblPos val="nextTo"/>
        <c:crossAx val="677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1C-41DA-ADA7-0667B4BBDE04}"/>
            </c:ext>
          </c:extLst>
        </c:ser>
        <c:dLbls>
          <c:showLegendKey val="0"/>
          <c:showVal val="0"/>
          <c:showCatName val="0"/>
          <c:showSerName val="0"/>
          <c:showPercent val="0"/>
          <c:showBubbleSize val="0"/>
        </c:dLbls>
        <c:gapWidth val="219"/>
        <c:overlap val="-27"/>
        <c:axId val="33065007"/>
        <c:axId val="34001007"/>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061C-41DA-ADA7-0667B4BBDE04}"/>
            </c:ext>
          </c:extLst>
        </c:ser>
        <c:dLbls>
          <c:showLegendKey val="0"/>
          <c:showVal val="0"/>
          <c:showCatName val="0"/>
          <c:showSerName val="0"/>
          <c:showPercent val="0"/>
          <c:showBubbleSize val="0"/>
        </c:dLbls>
        <c:marker val="1"/>
        <c:smooth val="0"/>
        <c:axId val="34001487"/>
        <c:axId val="33999567"/>
      </c:lineChart>
      <c:catAx>
        <c:axId val="330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4001007"/>
        <c:crosses val="autoZero"/>
        <c:auto val="1"/>
        <c:lblAlgn val="ctr"/>
        <c:lblOffset val="100"/>
        <c:noMultiLvlLbl val="0"/>
      </c:catAx>
      <c:valAx>
        <c:axId val="3400100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3065007"/>
        <c:crosses val="autoZero"/>
        <c:crossBetween val="between"/>
      </c:valAx>
      <c:valAx>
        <c:axId val="339995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4001487"/>
        <c:crosses val="max"/>
        <c:crossBetween val="between"/>
      </c:valAx>
      <c:catAx>
        <c:axId val="34001487"/>
        <c:scaling>
          <c:orientation val="minMax"/>
        </c:scaling>
        <c:delete val="1"/>
        <c:axPos val="b"/>
        <c:numFmt formatCode="General" sourceLinked="1"/>
        <c:majorTickMark val="out"/>
        <c:minorTickMark val="none"/>
        <c:tickLblPos val="nextTo"/>
        <c:crossAx val="339995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FFBDF63-53D1-405D-ADDB-96C483F47E9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3392C58-BA44-4E9E-90D5-FCE7A28235AF}">
          <cx:tx>
            <cx:txData>
              <cx:f>_xlchart.v5.5</cx:f>
              <cx:v>sales</cx:v>
            </cx:txData>
          </cx:tx>
          <cx:dataId val="0"/>
          <cx:layoutPr>
            <cx:geography cultureLanguage="en-US" cultureRegion="IN" attribution="Powered by Bing">
              <cx:geoCache provider="{E9337A44-BEBE-4D9F-B70C-5C5E7DAFC167}">
                <cx:binary>1H1pU9y6Fu1fSeXzM0ejh1v33KpjdwPNmJCZL64OEFue5Hn69W+ZBgJOk3Dr8l5Vc05VChphSUt7
77XXluR/X/X/ukpu1uWbPk2y6l9X/d9vw7rO//XXX9VVeJOuq71UXZW60j/qvSud/qV//FBXN39d
l+tOZcFfjFDx11W4Luub/u1//o2/FtzoE321rpXO3jc35XBxUzVJXf3ms60fvVlfpypbqKou1VVN
/377T7L+vk7Xb9/cZLWqh49DfvP32ye/9PbNX/M/9ctj3yToWd1coy1ne5ZpCmYSh9x+8bdvEp0F
dx8btrlnC8I5I8zZfN0/+2ydov0LOnTbnfX1dXlTVRjQ7b+PGj7pPX5+8vbNlW6yepq0APP399tP
mapvrt98qNf1TfX2jaq0t/kFT09D+PThdsx/PZ32//x79gPMwuwnj5CZT9mfPvoFmDNd1uEbb13q
RGWviY/ck9zhluRkM/3WU3wsZ4/aktumaW7wM5/i8/J+bYdp3n6G1pm3k2itdPeKGAm2RyxhSkuI
rTbk8D2JD0xK7j6fYfSn3mxHZtNqhsfqn53EY3GTrLt1eXO/dl/Brzl7hNiWybh88FuP/Zol94Rp
m4JTe/O5vH/2xq+9pEfbcfnZcobNYrmT2Gw8wGId6/o1bcbaE8LkxKZ8Kz6UEADkcMbow+ebmLfB
56W92o7R09YznM4WO4nTP6Ua9auGHrHHJgBsKjYQzEIPpXQP1EE6ptzEHvrUhF7Qoe3oPDScAfPP
5U4Cc0/f3ugfbzydNOl39YqGxO09hwgLdiRmzMDaI9RkjsnvPBw+f2xB/223tmO1/a/MgFvsJks4
VVWlm1Ldz9srRCV7j5uWtImAf5u+2FPMHLYnLIubXN5hNmMKL+nRdpx+tpxhc3q+k0bl6Sy7uarV
VVO/HjyC7klLUsn5xNfwBY/2hDQgWeI2HCKbsYUX9mY7NE8az9DxPu4kOuflTaCzVwSG7znIcWyT
mw9s4DEwlJE9KW1K+SwG/bkj2zG5bzeD4/xiJ+H4p4zXWbVG7vxqsoHYg4eyCad39Np+aimTI+MO
lQBlY0kzg3lJj7Yj87PlDJt/dhMbb52oH7rMXpUTWHtMCtN06J2oM/NjlDp7JrWYRcUdu75fGRty
/bI+bcfncdsZQt4/O2k94Gy6XF/r+zl6FRoA45GSCLaxjjk+BKoPOB2IwP1D74B5QVeegeWh5RyU
3Yz/q+xarV8123H2YC6O5dzpbI7z1KNBCEXgt4np3HGDGZ1+QYe2I/PQcAbM6mwnrWUfxqKu1/fr
9n83FmbvSUdKyvgcEcQY2+KC2XxjRTNjeUFPtiPy0HCGyP5uStMHN7oMXjW8sD1TgAYL5y6Lmbkv
m0PbEdwS5C74z4B5QYe2A/PQcAbMwW4GltX1OnzFqCLEHlJ9YrH7oD7jZJSKPVOilmCTGRv7Y0e2
w3HXbAbGarGTfmuVoHCj1StyZEH2KLAQiPObpGWGh43SjUBKI+2fEvVjgeYlPXoGmIexzLHZTQ92
/NrZi43IISzmWNZW/uVAprEJgv198QDK52Nk/tyf7bjct5uhcvxhJy3mGFPSXMXD/dz876GeW3uS
WZyhMjMjXxLkC2ChZLAxpRn5eklXnoHkYRBzUL7tJCgnulHVKzNjsufYiPSm+bMU81h8cSi0AGqj
UHDn52bgvKhL29F51HQGz8luhvzTtcpuXs9ghNzjyPOFfOSoHkNjOnuMmlSgPL3Vbv7Yne2w3DWb
QXK63EmLOV2XQ7LOrl8PlakkM/kxOUtYLHPPIhQ1NecOjRkvfklPngPkfgxzTHaTjJ2uq2p9FTbV
TV2/JiNje1C9kJhYdxnjLHGxUNAkErud7FnAf3F/noPnyXDmGO2oK1NXoQrWr6nyQ1QGNg6KmdsJ
s0T5hUCimYSa6euX6tife/QMQA9jmWOz2k2fplAdq153w4aJUONQqPp3Sf3MdhyxRx0oMdgwcO9J
N5rl6Uv68hwsD8OY47Kb4thUhZ3+z3N1P0mvwJpRlWTY6/SQRs7CDvJM7NBgEJvv1OZfzOZFnXoO
okeN5yDtZl7z+aZMdVa/HkAQZoglGf5DwH9MzywIaSYzHdO+2wQ102Ve0JPtqDw0nCHy+eNuujPA
8apiv8DeGBT5qQON8vZrBgwlsBkBzdmcdtU8Tv1P/9yV7ZA8NJxBcrqbkJzdfC/XVby+n53/3Y1N
my9QkeSWdbeTeb43xtlDFgrR5j4AzYzlJT3aDs3PljNsznYzozm7adevWYHhzh6XpkCWuV3IpNRE
hMEmdMvecANQg8c28+f+PIfLZhxzVD7vpBP7VK/D+3n5361lwgSZDDY435UjZ9ZyuznTgijDzFm4
/1M/tmOxaTVD4tOu+q7uzeE6zatQveaWc8H3TFtCJLvfPTYLKsgu5QQYKsyboDMjymc3L+zWdoRm
zWdQnR3upNFMgzq6Kaub4fVMZ6rLcIAg+fZNmBbKZCDTONS1yTKdGQV4WZ+eB+l+PHOEjnYWodOb
Xl29YiWTiz3BwASouKMCM0uixNyjBKQZxwfu18XdsQCslz/35nls7tvOsTndWWy+6TK+n6P/Pezg
qBPkSyamA4HbiDOO1SDTJPCCdxLnLPhMtvOnHj2PzqblHJtvO4nNeahe0WLg0wR2W0KhuatozizG
hkZAEJjsZ47T/Kk32zHZtJrhcb6bkeY8TrAb41WP1mITn81RsrxjaPPd5A6qnXBihFhQNG+/7u10
48te0qNncHkYyxyb4520lXc3WVYNSbt+1V2ysBnbwSbZOz3z193+1p7NbXvaJLCBB0Xpx2nNS3u1
HaOnrWc4vftnJ3G6CHEg+82qet1yGoQBk9nMuT8T4wCHJyoaeDVF5jkdRbv9gu97jNNLe7Udp6et
ZzhdrHYSpw+6+X9zWB3HNAiqm4zeMet5FJosDrsCkZxukJqxg5f3aztW8/YztD54O4zWqx/ABcfm
oGlISTdYzE934gAu4wQlH3OW/2xm+c/9+R1G963nCC12EqGPiE+43OLm5t7x/O9Em0vcuwGtE1uh
NvDMnB62o3Mx7ZR6lCI9dnov6tJ2hB41ncHzcTerbh9v+lc9+0RxMp3bAm5skwMhB30cjxxIc8iP
wBvurkyZ8YY/duc5WG5HMYfk605azGeFLemvyuamvYOU2Q7O1241GMvem6ie4PebC2blg5f0aDsw
P1vOsPm8myzui6qudFap193ZYaLEKTmuGdp8PTUZlKix7ROnPJztRzle1KXt6DxqOoPny26Sty9r
6NZZUL/q+VrcxoHDs9KynyEDt+drcejj/uD6THZ7WZ+eAejReOYI7agB3VT1m59eYROWX4ESwIMJ
hluG7nXrWdyxCQ51cguq6E/2/ZgSfHlpt57B6WnzOVS7WZT7MmhcsBa8Hm+bBFJsTGPmMwejUcHG
SXWKYiq5c4X3z96IPi/o0DPw3I9kDsxuyKNXv73y7bEJPfnN//a2OweSG9wcDqdtla9B3XDsA8du
73fozlKf2U10z3drO0az5k9G8v/pmrvnr8B7uCVwsa7Xy9vrBR/dgvf7T2+HizsPZ03vZJitrm8z
d6vrv99iZ9q03/bh2sLpjzwRcOb7oh81ullX9d9vDZQdcAeOhSMK0xVr8IAQFjr4q+kjZ084BHfo
4RgWNpZON3dk0119uPoQpAOHFqDwQaKdChpQK6pJGcFHkP5wtJRa06VuFrHw0f0Q3+lkwN0WD/Nx
9/2brEnfaZXV1d9v8fB881tTTyUeT0yIjDgeAZNn2EiBz6/WF/A7+GX6fzLSRGUaxuOhFVA5un4r
spOgD4ZPKe1bLwikhHDxMD1bHjj9wdkDrdtjfgw9t29P0zx+YJ04YW2M5nDY91H5nhht65lmpw5+
/xTn16dAHGVQuLE5hGJz4dNh1bIibSHD/nCoC3XQsb54H+uy9ZQl8iUxusSlVdktRBEZF1Vn9Z9+
/3jpIN7NhklNXEsJjd1mmGQH9fTHw2yawVbtYNWHOjGTfr/vwnE/sUJy2Appn/QsLI/6qC+rg8G3
UurmPvcrt8yVobwKXuKDtiUNXO3bw2nVhSp3AyoS1x67eH9gMX430UOaejwxxtbt88jMXOlXg/Rq
exh+FPUQX/DIjhdjb4+HoZCt51tmcZSasvjqq2I48NvUUG4e0CF1dcGLwjWZNR6SoqcfTc7ys7KL
6UfWt/27mjf+UWdW+dpOU0W8SrfDj7DCiNosaT8nTTYcVFGfnfjUSLzSVzb1Os2yk9An+jJUQ/6N
BgQNu145J1XRsyU1Tf/Caa20XrRVTvQKU5WlXoDKKvV8Gyd4D1jQYpjEqtjSGhX7OOjBXli9Ds9l
MWYnWjhl4iYBS9zcUuV7nbQ8cFurq72otmy3MsPxdOS9OvRJ2i24r8qjuGHF+yqt/aOxsfoDs6DJ
qqhHdIfX7eeIpO3nIhrND0CHLceKsGXGZOI1Zl9cDbqDPVgUa6jLhk9h7etvDRmBTJFn5NDsHNhQ
V/pHvM6cE5Ma6rAowuFH1+TDJ1KiyUDK6oupbfvE7wOxKoKafmySsfoS1V120mvtnKSpjRlxokJE
rkg7I3XNZiRunCT5ssr9xOuyli11weKL3Awdt6GB6UVMl1fCx7dBDCLtBREbg0Ojtys3E01x1Vcw
Z9uohwNTNclK2wB3sPJu0TdREi4qnpXZkphVssor23brUcYLSxj9gUH9+CLoaLxv2mFxhpM80kuc
oL2JyUDcrK7j/TQhBE6D6kvVF+1n39HjqVO0+FM8HA7y1Ldd2mPETmfkZ348GbtRyHMjIK0nHIzF
FJHj1k6Yem0cYym2Ydbe0FgNB4Ni4jwQQMJvHdsVWT4sUoOLdJHkDeY1DvK1lTjS6zs/ihZ1b+C2
Wh36/oVJ/OJKOmQ8zbpw+MS6VB1kGsaQlEW8b8RZfU0ik35UQnWLMEjGfWpgbqsAOEbNNNXTEk2y
vr0ZSox+jAcWuMUIJISphwNBsf7LuM2/JYHlHyVV/K0zquYIW3rS88D+QRqHtK4yUjN0Kz9lq7CS
l4QNxVfm+83ngGFtusyI1QEj2l4IkVwK32pvamHlZ3kksSh71np9CKBMy6j3/ULk53nKxblTd/K8
GXz6MVNV/q2Rpr40aoHVasXjfsl8fclTORxH3JAfenuwc9eIbMezs06vA9uqMk/xwXCd0okXt4Oz
QxhBpSvjoh/yrF70KhpPO3uovuSVEV8Muqa22waYH1pT/6hPotQzO6IOa40dk17v9+pA9qq8yhOT
AKY0bixvCO3iK1WxcxKRweJLXIVZnNUmC2z2xY4dGpvfWp119ZUqG/FN0SyNg8OWj5k4VPVoZEuk
4l1zOhSdL4+6gDfigsfD4BaiHz5Re6g9bTZh5lLZl4uiGM19rENJ3JoxJ3N1X8M1NdlZox3m1lhh
R8KI39WkMt5rklwYsjkTaZ7u26El34+lhO+0en5WyuCDL/2z1Cj4glgwooCN4Spl8adKCrpsEr9Z
NmL4ruy0WYq2uY5Dlq6MLLgaGhGuwtEM3Iw2+YlO226ZyLb3Kj+or6mqimWgquO+Lvz9pCvpUT/G
zoIOpeUllgwWQR6oMzGK4dRw8nbwytE/MiP7yIjzYqGSIhvd3PGLFS5tSRbM6IVXkEC6qYpb7aZJ
8iPIx9p2ucysg6YSg+eI7GLILLVkqeEcR2GQn1Zm1O2bIQy2iFJ6rAa/XzaOHazGAUAy2pIVyYz2
MLX04OU1t5e6M5iXcxtmmdHoICRW7jEjJcedVM5hE9APPPWdfVNY1QnNHJ4sGeb+qsq7zvRk4Rij
m47A0A2Suj1kubL2TdpdZtovT5qKJV7GSLMKOocuwAvMGCHMLBaDX11x3TUHgQwQ8xDA7f02RJgL
WV8vo8wsLrAllLq0jqv9oG3C3g1jI3Idu7+0ZRu5HY/746wPWtdO4vibY/ja8szeHA4c1arOs8zc
XqCkF3pWKzgYIi/eg53Z+6KR3Frl8K9kMcCJhG4R56xyc9jVqUiq/Lgb/XGpcSH1ivV5teBhCKuq
lkEQF26msQKHmsqj3Cz7T2PHI6+M0tazq+ywSxa8NfQRLc1xnSdErtiQjh/zKNeBRyvnsB+ls0ob
f3inYj4uWr8pjuI0F57JkhTLPW7dpAviZSW4eG9VIgY5GGjjBmWXuiS39wujTZeGk4xuJ/mwEA6P
vlpmoFybDN2+8IfWbZzW2C/CRLtNkL5PqIFYrki3Uor33BVtuwiMwPmc2AE9SBRWvMl1uLLb3l86
nS9OtaOFcuPOuEjr3j6jxTgcDXbZJi7Kn6FYFmaZ3oigOAv90Tpx+pqZnui6MnATHEBYpCKMT/Nq
pKs8TK3CU6FZHiejz781kTUI15KdFbmsS6rjcAhi24toRG7yNE2ThbAys1+QiLSrsSgcL0+N8qCh
ifzWJY1SizFW0Ymog+oq5ZFJTmkl2jFwaUYD+c1pCTnswrhSLgF9jlyjz+J9K5Ttdx1R7dVJN/GC
vHjf93WyMIs200u7TdWx0SdJ7PqDFVlYfmm4KnlbnjhFpYVX9lWVuJ2W6rDPbL/yIqXl+cB8dTiG
Wf6d5bZReWU+xBM2xL2lSFHEEYcSOh5GsspOHOZLOOe8vraV3+Ve0DEd75O4QsDJ4YV/ZEliL/LB
8C/y2JpsIAZNsHyS+4tANiBEoUq9Iszl+aiUcWHoPMdwFQ/3m1jF9iIgtvRSkLxwIcw+/97nzZgv
QwmQ6IjoPDRghRvyVShGP0Z0qK7zyIrsBZMhxkdTP/HdfhjYEjTU/NDHBWjZRBizJWtFvIhClqy4
ZWYnSTmOh4JU3SLVHZxxGQWRm+as8BehrBDcnVQbF1ngNJ8V48F5kIJpZNLMz4LxthdO8ZUbJmip
XxSTUx7T4UcdgZMoxwI9cYqCvoMbzK55bup2YQRmi6jdwlUGcERuWqI7Q5UPByE1ms+hIsCOFoad
eSQth4MgNYdj0kYYf9N2iyBALNcgW9/yKki9apjor2Pqb1bdJytWYQg8EPSjnfbDD3vI1UE/+nqZ
RcpxqeqqwR2kT5irc56sYuYU73+fRNBtOQQ1cRUa9lJjtwed5RAlc2IdBEZ9GBisOPIdOEPQYSvz
iqgo3ycToxl5YS9aAHNZDaW9yLoMk93U8k8JDUVd6Jd8ZuoJbnufjkFMxxuf5DOa6zSPivpQKDB/
zxwbeW6ZNVsGdecfDQKEMHQws3VA+ndWoNNlVEl+ONb6MvAzLMyMF0cVb4fjrMuLr00jxHmrWP+p
A+Pe/8PEITn+pbO4dJZx7Hl2cCvDrLM4CxBbrcGrQ0Nx4rZVZn4YchgaoVF4bjRYdQhFWGC0xYqP
68peEMSpozjr9TrKwZstARL0+07dppxPE1+IO0xAwbGn29inayQez2DQFFgjKqgO05QX3HMc7i8q
uylOxs5oD8qyCRdwzeNy4ByBx2/AoKIcyasVTmYq2vgi6kRxxBNzPGx8qa9zlVjvbTPIl05djIe+
UerCLWppoJD9u4xdblmIqIDYEC/IbQ2LzLouG4PnydCVh32BmDZYKo+WReoM+3ro4Z1U1i2ckFs/
Wja0h8rmwb5B2dqO8i9dFvClkqBLhuyCRZOn+rQtmfjW5nl2qkYeHxOS8ksm4rA/zYM8a4/LMLRX
vknjBRFq3Fc9DDqFKzkMHCXPCQ3zZdmn4KtJ6pyAQI77Wc+HYxGCzZdF0y305GGYaIyLNijND4a0
hh+pHRDpskwIw+UVfCyK1+C9nU5WTQMHFvoanB3JMvKSIMYvjWJaIWWQwhPfcvU+G4v3WVJMPsWZ
aHsMQu+ksnIFUeYHweN8yXo/P4txr/tJ1BTgoBSSQ9CG7edgNILQxcn85LLkTWwe1clotSeF3wWY
JKUChKSq7pcyiEPiNTn3E+OQ86jhpSdZbVRigQFl7LP2BXWrgufxyjLHJFjFoDQLf5x+4IPQ+wtS
2dT0fGVSu3UlGPcx7miurq2E9zmiMTh9ScIoW/h+iBEHmaOXPZxw6CY9qLzVU+IaA0g+0mlyiOwb
LtYW1RcSIdVkGZVeJQ1deqmTj6d9icTNDkX+fYiaeL9UtTpoWrArEndYkWONhCLMzOZzrZJLq0T+
OPY0/2Z3CVeLclAtkkrMnRN3tjoaR0w+go5xUUaMrygCx/uYt+rAj0M4PVvWyaqWtl73g6HXYqDg
hixhzIXZxvu8tst3yETtk6Egidt0SPpNvFDlS5Yil+l7ylekhzeqp9wuC53EC9O67TwxJn3rDknX
7NMxSFdlFSFrySzugjtZ71NeNp8JbdiSZUyvZVWqAyKQYeUU2fOizEZEgFrT6guLICgVRZKf1Zay
YMEC3qT2M3vB7RqZkS9EbXlajrCRijQZdXuKD2syFih59piVdEzcCtmhK5UYD7MQMbHIC6hyrEPI
6Z0phIYp3KUcLAhAKSu+doNln9AOMkuVh85JQPPySA1WdmIGmLgSAfQgI0x62s7az7g0Del9N6gD
e1KAHBvpZhpDH7IU0mS7y8YfNqx0XCp7zL/FZvqu7a38e93USLeJDM5pJio37ULToygGeZkxEeep
171wIGLZSmNh6GTCgHfJik6m2k/+ncRxt8ghllzKom/2+zKNTDciHVs2rYIyMiWvqidI4MNeFO9J
VgIZHYGK3MbiPAsyf9J6huMYV/GGE+mFrsNNTNUkSujEGo7HwBxO+xbq2u0yZD0kGCzvghz2jTGc
igCKB6+G4v2t4pNxLJ+0sxLPpFBOihRZcJJRdZgIEKoE9/2eNL4pvVt5wAgMTIMokNlCcMTUT0Le
qOxhP84hCHVh+KO0x+F0hLllXj8EICNdDy3MDqBekbyPL4pc9KkLAuwgTwEla7TVvyuaFuJcVgPi
oCPJqh8xItzyyCDijDBB7XSQ4HwzhPwXE+nljaGXToQlmEG465ZZCosJ+lSes9iUH0B4SAnhq62+
1FEJRXAUcfF15AJCmay74iqIoLhUpB4+ZQbM3GdlsjImcYVLAbeGjN4/ulVqDBvx3AbVKL1sVPhL
KYPYU4xwcZzi8bf6zW2Q7GNot5kOxcogxg0h40SXLQPwJSnIUlGReH+zNBWky1xAGso09S8ITbKT
XLN4UUhhn9h1VXzVFBoarQJoas0kJ3YpD89bgUzLC0gN526w6lonjr7sA5CdkhTOSWfBz+ouxBSG
siivSMYBSBw3dFkhfVpWJuh5HcGmp/VclJMbrnxdHSdVAkXSURY4b1yiOYLocKw4CF84qd7gJVMU
QIJ2SW0sCTE21XVT+HodUj84t5ocslE5rZ9YIAGAJ3ITE8PxJ/Xrlt7aDhTSIM7ii7RroSIJhEnT
ouzjbWygNSTgxg7CcwsuH7oTRNTWkOLcCgyJUNE59knhgIYUQ8w+duXQek4qoJ9pMGGBdNgLzYh+
zE1euaoBkLgfIVkNCclORt5kJ5KBxKYTBiHo4beq6sp8vxw1yHlH4c1E0H4eOtDkPIY+R3TCPhpp
BmcLP/ZVV3b+LTQT/wj6hendSoJtDdHSZrl/FGRht4h60M8K3iT3kObE+4HdY4XoHuSkRrKTwrAP
as6hguoERjGQVl8mzIBA3UEz5spHqlCDOHOz6BYM4vISwR6L59bN9hZmA8rRcFxqEXxBVj/k7sDS
KZ+oeqhQJe/flRBtPuUWWLsxdpAs2qrFZBK4t7CFHcUOR9Qy2xw5HsdaM4h/0XfQy1jSp2qVCVkc
dXkCEXFylRyX4yzLmMfno81iQKkkVC+jWvLCQXwIIZnAJkuo01ltDaeWQ+lHXljNjZX5/UGNrrsZ
CB73lIMkJE90/r1KS1COohqTVZTByFSuwnNmZZdtKzFro2XwFbNDmEobYw7qhCAbarviK1hJJNym
H3wEZaId8JZGqrPOIHCyXQE6obUPBjm0w6JtAPhgx+NpzCCp3357a5hDGiHEGLQpr2SHmJojqKyy
se7f9cwY9tMwUge60zBoBVYZWBJOppVY2SK3RumOUo2nuTkiI+usYb+v4h+NGLW5DCsksLdCsVXl
l4IhM+0mFjD0BVKynI3NAYQEjLhbWUnUHTa2+DaWQbgYp0pMDUFl2UgLD4t1Yx/Vfq3dW7p6Vxx8
t6HUmxLXlc6HUgXh3cvLHr79z0ed4v/bd2r9/OH07rOf353evzTtt7+FWz2n2nc1/6WpNw9/C525
691UHnzyzS+1yvtS3awauXkH2zMfPilVPinM3tfnb6uOU+3ugdf/Uqic1XcflTindne1StPcc5Dj
obKINAUO42etEncTTXvYcKoNJ3Vwf7eNHOCuVomzo4gP05shcAnxVMO8K1RSXDXFGS4ycCiUYFTj
rP+mUMmfJnXTE3GTvoNdJMzCu3dwxevT/CmhUZnRLpY3NvXrxlmyXOQIsSRv1fhZyiaP18IoZbWf
FUM1iEXNehQAPUP75HuQlSIzPM362DpyQjk0i9gxsuKwc9KkOk1kmhuDq+Ne5t9lXEe9XhimmUSI
w5Yl6A3KTkNzkYS9lawRvXP/iiOJM88CUxU5d1MIvOiKyCUKACFFrMoWQSLLOHd1J9P0hFpDgS4H
KZSYY5byLPphVK1Gm0eQ3i39x9VclKbznzkmLiBEoVE4KHlOZ0cwXVPx9VE116KpakIztG/8TmdR
cVinIhGgNG1VWodjFdRQP8HCcOt7QnzF/D8l3pMi8eT5eEEIUkVsZORA6peq5xhxuzKJqa4jCleq
vFpzyRHMHGYU0X7Zd0FZL8oQkSR0DWGMefauE3yoGAjlaHb8qDbDrIK0iYpkSc+g0Rb47PdzNCX/
j/qIqjNHURZLaDoHOC3Lp3PUh8pAfY8b16ZRtoQtgtEKrGI/sRGOUNUqa9O8jCXxa2zRezC3P2Mz
PVc4uNgTh+KnuvD8uahZaUsb3L4OBqw5021JnlRfQ+GzLHC7SDXqPPPx5sfaDUONo/Mbt7h5seCW
xz+tiGOjAK4Ww9uScFYFBWYGG3o67EC2yiB9yK8NK7GgP8iOmHINQzLqlR6VlZwpg2p6yuNiaD7E
FagcmFKoEkzK7ycCHuEpABL7DHDDvD3d/IN7Z2YA1KYi0RBn/pXvjJksD3SBOuGwNPy0clD2s8se
qPz+kb8OHpoPMnq88eH2EMhsO0AIDSWJUH+9FmYHK98fqDmisCfLDsUSpDu+MC/LBrNegD7jnPyl
JkNbOstWaZJ3f1gIdObJLILa47Q/HoaKS5Fxm+sMCmeMpJPXxncUDK3UAHkMJ4NIUdvG6yWbLkIh
yFNpNbAcWR/j6JVUJGw+pLkZDUi7aJl9cNIwLTOwZ12yi7RVWfX993M2+dPHdoJSMe40RS5LIfnB
Wma+pOl8Gwx77L/3ZV1iEZAmJpgs0ndcGi4YWGt8yFlcTEZTd3r6R+VB899OFi7wwPsLObIeG5UN
uLank2UXrKqHytTfs0Qa8OERvNfYue2ANEYec1/C71dBg7eMpJHM4FHLPC2pPLSNyGhjtwjhbSfP
P4RolYGntceij3Od/sGt0Pkaw7kh7O9mOJ6PnS3SnOt7Pe+y3MlG/r3ymWlA/6yrPGneFWOt8gzp
xFCgc4aVtvhMD0WqhwVo22B86PLcX1XYzRAFXooi83CchkVW+26GvUR+7TWSGMmFmTrBmHq4ib6H
S2RGNNDsiIxOgr8ao3aADRy/x/+pmUosUhMvV8XuJNTSKLXnDiM2wwIh1GjPwio24MRHZMvmZV7J
rHk/GHYjcJ/z7/zjtufhrRObzW/TK0OfAm31fY4aHGnOxrSUWPJ9ANLtEh0rqd2ywnV//93zLIpX
JuC6ccQqgq3D84XFO5/SrFXRmR8FWMpZDAfB/i9j39Ycp461/YuoAsRJt0B3+xwnjj1JblRxkkFI
gE4IAb/+fYgz9U0yVTvfvthdsdsNEtLSWs9hdVvKAXz15EyJIf/zBf+AURH6AbkBji5iqJkLfG/A
HyEYW30Cs7ToL2WucoFyHtwMBgpNAKW2SY6CALDR9nYcDT7D7/zP+KwTVuFXa5hRLZ19IH+PkNmf
xyLaSSG7g5AJX2ZwROY/9plcpRsZV/qLtghL5kScrLL7NOGAVonzG9YXZcuwv4wcZFBZe25RijQ4
QUPxoTM7i67sCNj8xUbeFQ9VXxwZ15ot40Av0ufHeleOUOzJbSnz5YO2Qu4v+1DIIOt4GI4soMdy
xopXE+X4IUHyv7+AflmxGUguNry4Pe5mYM65I+5clP7YDHLtemRs5uflQWhHW6grtQp8hEI2hjvv
o+lItmadj/Lr6orJ6DNdbLIAtlX7fGetZLYehtGmYxN1bFyvugzZyuepmlj2ssRLgl1bVh0St8VM
YHz+sjZ+X/zH0oDqs8SSJBl0fST5Y2kQtk1dQvXwZU9GB750TcG1O5CLAgA18SYg8v7zavwzvKfH
N8KmCRIhdLKg/3NFZ2PHAbCEzwRUDhZj8NlxnqSulMiGCqjnii9MkB2LMKR+dt19iUiNdfrPt3HU
B78dM2AGISxDJoCmJj/Zkd+3/U4WbyJajC9jNo0zAQjl8+iHMtwgvIOynZKTZaXqHxdXdQjhmueq
O3XVnEL5gL7cQBMAA3fmdmAV2Elih2qrXUiK5cNcRXHfAEBd1S0WUcwBOWYM6FIGduGInjzGOlQL
R7p2zYScj1AKfR55h9ZFpd5qIoEzLH+RJv55UFRo4RofrY/Sn1+igyLr9xHLgvEpGFc+Q6ICqdAp
txbAZrrsx7rNkLVmVzwJK5btCgwDL938s1SICn0saeJFSNkTW4tjSaemR7y86nVKjjPHQLWWnM2w
aNdf9nyT2HUsjEeRkmyAal9smRhso788xN+ZSvSrz6sKeQiiGvitBCK934dkCJBIJab0uZo5wd6a
weTgBuaI+GPr/tzHaM2x4d4YX48tjlh5hBSrDU7uiCeoi5I1P36kjERvt4GKEmKgMBzzYLagigcG
aSIQOk6OIQJjLdxZRqUlZw0JAnHNhgMYw/3L0P4oqTA0iq+vTBNslRgin+yPoc2rTMrBq+2ZdMsR
qWZrsLT2Ye/VtzmuZDpB86HM/lKmEM/IeoxUggeyFuPQbad9LJK5O1MS+fCMtN9iOiByIFh9ZNkR
TaY+Ar50ycKgj+jmETav+lQHhLUZKR4u2M8sxr9QtCaYirHLMBXzXPJobvLBC2wJTlOBf73NzxEK
j9Z4//9HMx5vAQkyglReoY6P/6d2SMKeFVthoo8LtEGIDm/1QsqrdZENSnXeTX8LC38cR8clM/Sq
SmMcS3DP/1nJxgJEV6HX8qPzCVbIvKEZc39BMoX5yYTOVH5iIVKrq4uBbJjwYWETckAEPcxSsOsw
P5aFq5g4szmrEAywIZcPFmZJnABjhI0/rxMOql+PrTOgP0K9AqvEXsEuOh5HJ9fjQUSiT/BCN0GX
D7EaFe4klxJnkyzmo/D/59mGEuf3mIjBH4cAggS+FgVp5Z+lIvJrB4R93T5yvgGErWcviW5YiJl4
KNI9s9vJcFvoqqYQvAleW2t6cxMPnqx5rZE+RrdgLqPsno28JI0Jau2+xf0AFQzzWdHKclLD90wM
u/0wqmK0X8OeDOFdtiTxurcV8MpcNwYJufPnEPJqebCGs1XVxQgQ8o7ENqHtNFmaNGKdvWUQ3VVm
FzXkmzZbQUpA6ynrZbdhAz0U5SITZ5omPnsqhnnLuiZeEw+Nl6YBeDoSYujkrmdeItVtyn0I+w6c
AEtRX69yYx4wKjTO54WWHWnzMVr3j4By0/7FZ0PHWpLNadJsKPjVBt5udrSlfRpk0+VDdwWd+Nwa
FYf9ltEpji9JSHh6Brpb8fikpRqz5y1fOhk9UxWv68d1Xsl8H7kZwgWcGKX/ntuisM+gbLtJ1Vqp
hLv3dAVefWE94KLzrrJqVDUEGySFrMzuzlSvySiq6TtPtVrWFktlMz+on0OIGzkEl4grsIMmr1oU
VvlQXNgYyeKBJmUk5WUpIDwb+A9eTWTGLIO/rGwGQbNasKT3xIJUeQ9L41zEp2nKtC6vPWU9H+6m
HBKd7iQWKDOWuwBIt+/PDGpin39gE4SY14XIeFedsVYKImu97DGO9cFVfYCEOMoKA9KW2V1s16Fz
EYd+vh9x2jSShgwBdtG9zz+pyBe5u8biCBFrAkHakjx4jawLet6NVGvxbkjLEi/z2w+jvh/wO3QC
gnK72ZXLzOvuDU2XG1FY3aVXyRpFJcSjIoeG9LJOIhlBXGXLcS7GedRjOB3Jcah8XdkGN2cjck5B
S25BB10+ChaJMJxLSaJUX0u/0Wp5VwgCrWJtKD1AntLOOZcvZcdYtN9CeOswU9FmELLvEbUNz28j
wsDq3CW96ZPhUYggKnYKAoGgO6kezdtsg5B13NK2RAMk4nHHt960sZbiUODMcZRPn9IunXC9UQyU
PvuuMqaxABYws2nle5wgTVLw40Nw/0hZakjajpw+4w6jbzRPJlKcBQ/HjJFhlnhRDsaJp2ksj5Cf
gY2pyoaGWWEB7BPyjctM7Yj36behcrCKmD4jSvyHs8QxXG3gyVHqJP3xeBKd8TT/VzKsxzxPGYjF
uY18ZPEookmC1v9hDAoaA16/R6bVhCrZDtlexaEIwROEuBzMvph8P2G+Ir6rC/d7lqz3lSiPW+7x
pPX+VGBl4QoEvzKvLFqPBVbY6Hjy+RbhZwOFHBBOgCXBW3HEVibgHhb4gDHGX+OxFrqYVyCYHD/L
V62KJ5lnjBJoGigQNbgAOCwZp1+rh+2O4iNLER2DY/P2czI8Vo1tfuW4NIfkEv8iLpf3JO5t9PRr
qqGVP97+n0l+ex+gl1Tel6kecQPJFPHlVfaF7u2ln8iGQZt0X/FXHaRtffwERKNTtM7fHpTalxlL
DVCGt931lNCN5XUi+bIV7+joFWZpSccBb0k1QEvbADeC7L2G0v5IeqGUS/HDoexi80rfZlBp7CDE
tbcx8bRHjdZoNRUhudp8dcAd8dujfVseBZNQaJ+KrMdfnPJyOAYPUSzHOu0Se1yGZ7zADzdl4pI/
71Gf+fkGIyXH9L4tpN1vHneJQR6fkvTW4e8gfCJYXW7mx62/TSg4uR3/UANRWXmK4hwF9vUOC+mq
L10MiDA+hd7DVHFHf9bf2gU8334pU/OaFN2E5eNyZKwYvF2Q7L5zIAeOD0yX4yVbugovwxQf22EE
846XyRcdD89+6IauP09dhcXODUk6ciUdRM7zLXlbK71wdC4vv6acisXidtaeSHwITgCFiwvdQy96
WSByLeJnZG6iAr1lonnqm9h1DBfPBceXp4K40wCLISE9oDA8Ju6vS9Ud2xnujgM5kxBZiuoskSyu
2w2hbljV1ZypGAaeAaq+camZg87vOqGJx/v5bBxekDTmw8NoPP6//QRf8jgkwN4MyJHhYZEzAygQ
rMDVE96p5aUAF4kqgG37sfYDvGVA3VdiwPPXleWDr07DiCN2PK3RxKi7zimOqvVzXKwC8aYblJLy
6hc+L+aBW3H2fEC9+23LHBrvXWkBkXt8IT/3jFHVgAlzLEi2vxBeqTA/GxJ4KK6gbzqGvtLOYYqI
ht4dI5JdcPmp2CHEAxFss2P6EuA+mMxD9oCXN0C6cjLgryG7OcY7932KF4sFjvdDDp7jX/2wA6hH
vx850RqQxVaM90QnFu8otuSoYZfcO0CUbyDLnuSDZWc/GcvS646ZHZ+xv2GZDGU5YFgIESQAaJZI
lL7jiNppgjIYwER+OwINw0jnLPRgNSBNnhEqSXEIrh7chkgjziDUjsnzPTmggtRXEuSGGKYOf44v
SMEoPwekZyy6CcxZ2z9An32gvsrjuLsvJdQs8/sMuODGTisT0cbPRdD54FpAF0Cv6hIgUPEl60iC
khyHIcXD36Nsx6gKaJwwoWPOjjm3qU2w+N5mUswK0D7p454sN2HPR1a+l7sP0ZNFMg1UYdeGFl8Q
bwHuRUHvmAGRxccYmJ4iBP9fcBzUEgc8DsJMBf2loBs3yWu2wt32UBRGb+ycpcrN0b9DnwgIxnGi
kSGv3QBCIWqqISntCyDeIOePcWdE1zUs3whfPwRIzoj5DtHyYtLPjlWAJi5W+mWkTZTuTr7smU8z
aNZxOoCKn5NEIacsy5z6xGOVj4KmDSxIW1QudRlA9a3tr5G8PUujBRD3Bi0Kt2NYP8PNMCxH/KNb
d0QTZP/H5u3deLwDkhfMGRPp8bM8iSO8Y+u2442MAJ0YT6jcD7KoH5jGVu6QLbKHfd4SfRLYqMeu
pOPxm19LFjklIhFFuyP86o1gOMJp1EFDvllS1klq4+rR87ILqg7xBDoi23ZG0+tgpmOXd9F+wIEO
YCZeMqRl87XZY6zvLAah8wAg+LhzYKX4018Xyi3FkWawVKKnt4ptgrenlLWYtM/ey7eAJd+ARlMl
B7ofDeYAIZ0tbJa1YzcaxSB+KHz05PtcY8yQbwgspT7tjjSOZyuuUS7DcVv+54aLlMQ5UrPcH5tc
pwdvC2HyeqzJku2p7GsIy6dxPHExYDee3yYEwPoR9CS+lBCfm7kkErc8JUNZ/QX4+qOgB5aD+IAV
nCK4FfAZ/lHQ8xmkDAiA9IkrVeCuy65bsRug4x8eTJQdO2hYALzweunNce9/qe5+r+2Oy+NLsdB3
8fjeWFz/D5zV+lVFwZWAqt5CowAGjLtAHYCd9M+X+oORwG6COzjGtQBZ4f/FAb39FxscKmkqhlTy
P2skljAZNkZDifgO33RzrG4KbRlefC/whFVmMzyyX8Hxn+/ld5gvh8P4sG4CbC+gL8A6T3+/F7aQ
FPCt6J7wtQcIYz3crQjRzlVA23eF1Plv8/y/F0SHIwAH6FGVAlz8UwMuuYXEbITmx6wTDopO4sS/
LjeJMPdrZ//zAJMDtvt/fNkxQmC3cQ4BV5Um4Pf+gHBhjMu6aR6KD78iBhy/B2i/FWTL8/OauWo5
C812+94Hsol29NMRz4lFaIjcnuE8+ssd/b7ScUcopY5vvyMlzaFL/JNn3GgcQbtDzAfIGY9NFZDX
YY+vXsJmde6rpccj4Jk/eA9KcDggtYjgFY6Q/BDj92YxqOzP+UgOZ9OK0LI1CPUGb8f+YMlDvxHU
k014Iwj1W5j950Ec2+G/ZhX3D7YE9nmIUtCdD/Di7+smbPvaWzhSr8opsjJvynEsyZfC4vn+bcX8
76XAd1WA4tHcDDXRnztzZOm4+a7ort5OziVHMY9hp2bEyz+P6g8qCJ8OhQYFGQ/qCWkrAsHvw5ri
mTOxavotFkBVf62CtJBHZmPJeFQ/oVrgiI5HOGDLurQDgPl6QObkmplMa/ksQow9+5f7epOI/NeE
A3LDFMB8gJYD2InQuf5+Z3EMegN6YAfxcBpzd0rz9VBJ+DhLvfq32ycQ7Y1yUNM6Wo9sR9FVzzm8
zOMtDj1Ig7pGSQ0A5S7NUMLHjyPL4bS5gpcTXPUD7KIyWbeGpWBuPjtjRlQT0HtnkzmNg9/TuYkV
zMhjW9kciNUdWRNFikf6RovJAjk9ecemMTHrvez4QiHl8UvRJ4AWBCQkV8jXyx4m4UhoLJFf5zwU
qce5Jt9OZyS6FWJu8TMavGXs8udsBj6miICosI7TNCwwO0ZXCn0ahocp9ZhuZCqFLx+Ig6ENWdhb
iqBB2uK5wYSX7LDHuXlM9npylk59W2io4Hz9H+TA4PTh9a984GciAoIqYH53Ux1nYWkWADRI0WWR
nnSlcMlRIjlfbiCWZn3XQLuILz26ABYfxPBMkD1S8lBsM830NXxv0VFTu8UCrtzeyhkaNkdMy6Uf
gV4CyCgB1teCz5ViTeQVhMdjbdBrNk8fqaG6DKfOFBBHfsw3uuzqI2D7gxhCKhWnxYOaoU4sPvYa
oG3XYp1D5nDm1iSJgM0Mudu/N1RwrrrJizWkX2DQ3eYKbtvA9PuJUiFTODhdBIW+RmeKdW7QDgMc
/2lSG55tG9Z0t1sdRyjwlwYZTpJXzZZtLNxJ6ma316DJQ4+ilFYW9GLPY3fJ4mEOr0U8yo23LEPe
CsFyOY320wQAI/I1DBEHc/UrkzXg6bvirhoR/sR54pDteiSjP9MV4MdHurVN8xG735bG8DOpmspB
ovKxFEodKCVtXECMaV2nStxGKmVaBwkt9UfEQlU96YlGw3nsc5h0edeFp3zrc9FufWCXPlvIVR+T
/Xq063IFQEB9KG2RNivN+UPZQwgK6HWxHxkW9VXW5Qqi8Czlr8Lq4RMaKah2pQlDSTeQ+YKaEchM
OuW3lY6/KIntCIdVcYeeGho2fs7xdOPInkW5Ziehev9uF8Mcn5DczifIvMmAFVuM37j2T2mS6Vub
Rd3tuLj5lDsguRDIwJqtPG05DdX7UnMDvYHuv8PTzNqB6w7mpGlqc0bNTbWn43ljE8jUSUNTjnRu
m5oMdopzwEdeVyhrXu2q/AV6DPbdUDlc5JrAs7pRkZ+5iNWTzgBxQ+wfG1dHRHXPYd2rr0M05aiI
/fgxVGl/itM5vsliyvtaRRGB8zOH/X12aIUpSvYeGFwPHdVM6PcEjAnKgkQnH5ZU8P6styk6JW6c
P7glQ92OUNC6bfU3xNkNFuQxVOiVQRmvPvVLSrdrEPn+m0szkZyU1zOqhX7kW72go/mPas7LsY3g
vboZKVj9Nktm8X5diES5Marb3M2JQUMLrr7Gwum7tcziW1ckxwpl+UFFdkuAnNmv93Epl2uAyNEN
DMA8bStEv+9JCAQ6/r1KOKpPHX2GeS78MFG0Nmmf7F+dEyoFMa8ha9x3h5XLBz1A9qush+EiyPWm
8J3p6jjR/cOWlAjEqEyaJZCB3KCn2qBv7GrsOdU+vc2Hca0BmL7kYfsWe8YeMhgpYaDzcwuELoaf
Yh2Xss03RU4ZOnY8aJ7Zz5tekdrEYIk7V3sJKYFsyr7L0XvAk+wrCF5Vk3SYLgr1dp3G4/we1hf5
3vFtlo2c5+4ZnTLMJ7vqMa1hEFkbllgtaoH7A3FZAbrCxlv53mRrFR5p6ji84/sivopR7zW4kvEF
359uaq2X5D1MytW1Tm3VeBuzm6yfsq+uKtY7Adh8AXqfeVyUzfDYRQaFne/uiipSfT0kkn61EXLq
tkKaI+pcOPNYhEKeEeiLAm6BvbyaE8UfoR+CRCJw+5yqSV8WvyYXoZfiqyXsOaDcfN7NuFcX2D62
Wpix+7FhQi58Lr0/IZvanmZLc1bbDKaDRHZzHXOopgsq9cUgnUvqrnT0mU4zfYVvi3wUlqnXZV/2
H/BKs3YpVXqfgZ+/xDgpWrOa+QlpWlTn6BByF1knv+ywOl/IkDAoxoDKPvAtznCWrYhIsegrwCq5
LK7wvdas0W4SF5l7+wzNGcH9L+lNEk/kLOAu+Ax4yzzSidurZBvo0zja/bZzwpzWEiEX1eTYP0xZ
PN9Yn4XHyTH70VZV9o2gQwa8c2aDy2sbsXkADb1LyOxvV1vCdB5WogB/VNOFFWPWosqE8hPoAb3e
I8vu4E+z73cI5J8rCII+m72aP+LA7w6jY3m/J9EMbVXRnwfK8jsQxeh8Mo90aGHEmQjWu53Oexep
Rwkk+7FblTYNBBbx2YbD8Tv7rEONuu93lmb+FgIqiSJ7VB87slPYrLpxPZFSVlcJqLNm0Xv2rlo6
AoDbRt8jlkIbd7fl2d7TZhtX1AQtHCEjnBQyJ0s5n2J89cUw1wPV7A69T7pHgBXDQ5Rt08sw26/4
mw54aZ+8uBEZjPCleFipgCw010l/Q5VOv/iIedhoeIjvoZjxz326LOYCtzXJGsqT8jZjylZnGo8T
vRl5pVvQodleL6CN24ruY1mLfaZLPRI2PagItPntFpkSc13EYbawlyzgS5LVJgF2CDO+I2sWvS8n
2mu0S7Ac1hGq7QfR9egsAOZ047doOKH6NrJTDqUmQ7+fS7k4t3/YqgkG1suResQtNasalMSsKXQs
uJEobS3ah5TIXJocLQ6We4AOwjUE7Ws+hnKHdwNtOYo7yAhZ0oYEKeLtjHp2fsl7FFEWccTq+bAo
xt0Edc7VMhflDQwu8SQ+7mRjKQx8q4mpv0kR7OLrKgOwfjHDNtmWLy73TzTqJBpDpN1AbW0j1g2y
iTK6PvUE4pM65dnwXm1JtF8C6jXRxKVJ47tAYUNqUgs4/L4cEE5bCPf2VgEguhHp3DdFUsqbOdpW
J94NW1TQnWD6p3gdW8AdozzETjrNx3czupBUc7sVohhgWPROYT9UYAkbn8DXcsoSP/A7yUFy1uME
tLSBU8NMNRk38CelF/Jq6rNcnbqQh3vZA21sxdqvV4dDvWrR4ouXQJaETa5lZzVYPZgsNhgHQSLD
pT0/RDldy2YUDA6+MpOwlW6Avl4SHdnvC0VqQtCoIL3AWJKQEyyrqU8bpHA8QncEdyi6Ql3y4sMW
ZapEYuarrR8aRNIZb1Bx1ONLeBCETAWDCDw18J2aZKUnOZZJyU86XVWe3yfRUvhncKIjuxKmyr52
y/Jl33n33HH9paM6FzXKhPEpQCJxYhWzlxiHR4wgUViwSOV+O2zp8GBJ79ERxKILhNG7rkvIR3U9
jvn4ZKehaK0tttpXfYb4uszjt7lj+7lUA9iwbmX3IOqquElWF0y747DJHqnj5KmEDse2/QLIBOsB
CwYKxD58T5SW77WZXHVyZdndOTWpJ2/c3J08Woywa4CvXVlH44r2HUqYNp3McEaThBySwjiBN5ur
W8ny6D6Va3abanB/qnPggCnKojZNGb5awpf+sq8pPGSwMw5jG9PFuJNOCvUAGV6Yr7VFFxWKlgRr
Y2Qnmqxwi64pmjNA2wpdob92BQZ32oAVP+3M9t8Z6GNzEaCpWotNGep9k/YBpzwO/76QQ9sL5Be4
BfRLorI/e3j+Gz9p/iL6LvkCAAtdy2RCLyqm47nUpXiMRGybBV2NPsXT+DwICKo6FG7nMmXiswop
rDw5UeoziRmsbSlha83sKqqmB8Z4w3SKQXcxgOIereVQhJN3AmXJzRKS/pvkpPwiWZd8kgkJdwsI
0DbXRl0TIK8vwLBhrUNMW3VNRGzuC8YI8lYEx2MRZt8yeRTp2zQep/aaule1VFF/go0LfCIwWVVc
T/nUqwb+3XUGZbMrYG5lEAlaqCGO1Og6IfL7Qbv0lXM+w4c24B5qAatn1Uh8bgMUCWuCbzq/Hguf
li1K+GWwyLVkdzNqNf9Lo2rjjdSExF9w8AZb06gKy1U0y6KdtYiuepOnzwf9Dq/xIn3db5F+l+er
ePVLpXE8oPI8K88gKlIsJ3dgwOyt3qDNgBMdKc3d6rx+lem8ok0c0Dp0mVqG9ds8b9gr2JSo07wG
GPh9Afmz1CC2FvSrWMgNsN4OyqN+RVOjQ335I4MSk53Hks+32Yb6rY6QjsztwEyUnyIDv30T70v+
Mrth+FxqdDKSjrh2iCMTP/hQJk8gqSoKcQ1yuLqYAx8uAUnVDaLfFOD65VwglaNIPSGGiNQD4SGJ
Gs8OQds2xjlM/HqB8wHCDiyiJuNwpGVyQUOfAozEKBshkaTZ01HGonndhu4kyKnJxPZPk/OTfJeq
JLgWVQWTCGno27Hrxia+G7ZLFKdiyt4VnqB1gkxMT74OUF9GU7NE1SrYGbyTXON7yVWhaINqe83g
Od356HxT4sDNt5aDBqrgI4fKPNvgy9vYKG+3igHSaZxHAaYf0XGOFKRGfzVP/dl6dGv4hE5Amera
gK0CNgIuIXRXqxd444r53CFXm64999H4b2fcuuQnDhnROJ1yA8rqCc1EQGFcNPRG8wR7fBbF4lF4
LfEcsgiqIy8gCAaUjkYFFsP/gdZOZYx5dGLaWqr5mn/KbZ7ypzfMM9IHbo/OSgfCmCZs1bfoD3sw
4KDdDzoB+3Avv3cZi9fiAnnyjv1m0Iyo/+w1PIO8nioAcBEqWyZCgSMC4Xh+8bAAmupuRkK5PsSC
xlvW+M6hv8VlB0mEp4UjTyjxSio/LWObD7PfplviMby97hXECq6BdgQtW57InOu+OBXQe/bkJvbe
bApynn5GjoPaoTNnrSv0BILaTbUSYp77FJoopO6aImJutEcSVWWXfi7HbdMAMxcAkn0DZZIfQnbq
pjXrh5MOEK5QYAfoAne3I/WrTiwaCgYyaWFU+zrJDM1O5Qav9AX02fiiKz88RxCpzHWqYIqrM4+9
c4JoY/weTxJZFlT53MqTKhzlLVpaTOVa76kBh7cXfvup/r9Bu4/lEUr75Qpwan+nYrg2YdP09yLZ
tvGkyQjN00LBp+poeBJ0DeW1QQpX1gTd7rJ6nYKcLnaOIQZcKx0mmIYW+V3vMYPL2mawmRc4R307
k3374PoorEgQouGEDBQVIhM6zy+2yOaxZWO1vkY7Q5O3OumCST5U6A+UtwHfkP7N4ovtYRwXC0qD
aY8WVCNWJPyEdMK6K89zuXzv0FAQiAsy6nRqdsm7M/xjC4vOo08qaFxSQ6eGxZlSJzSDcfBxq/Lz
sAwZAMuSpZ1CT7O0h7MZrl73MFZF7Ns0zv38CQoCqA8gBYVYrYE0wixIkJIU8hyAWw8dKm8Y5w3y
8PsVvNV6tPcqT6UshpuocwqKcJ/D9AGJmh6hgEg379pqyimYnWjmF/gp8GDKtUPfD0jUrowejGg8
ALPXHbw/1gaj730UK4xz1+hPptfHDQ8bDbRYRU8CEoUfaKGHpEAK3d1FCMPuC4rLwN+XYrRH1kXS
/goZTHFj0TOkf0WIJNuFLJn4oAJh91Abdt87m2Dmq7CvUH0xD2Rk3/u11mi/9VytuX8MduAYAux1
IFnLUSGaliM0/zKnHxLAhyXaQqpwnQC06NsAicm/Asngb8yly66mTAio/Gz+ZFinznM6xZ8K65Ka
lpDzcTvsELq7favhy9oe4PVM+zb1boHZbJigM0dfNLpcd4WFyMtNO1SVHQsrbpcOh8IA1XCjp3JL
zyBaQFfGBIbHtlvIgtAbwTbQ17MuodIjnUPvmm7a3D3x2t916CqHZiB5p8sz9AT6Y1jLGeLdGd2A
apDq5ZfM8qpDewGevTPRkfE6fLnFVCOn3vq6kIxC1SFNz1sc6AICJsAlj/sIBKDeC62Lk1ygU2tJ
PPan3az4G3j33TXUF6NuF6L/HRxHnyrm1ibM+fa5RLRY0IZvsrodzFJ9cLmdPS6X5wYFQQ8UaEzV
PRlYelvxQZZQ2zC03UBjFXobRTx93YZe3qyRdo+QvIkGUqr0K9w6foJppKRb0+dO2KYMWb+1PmwC
3SJsNbOT5301IP5aMtyKJN3y81yE/CViXK8PQK4kARigxq0e9Jh87imEA+idldgHBaFGfCpDvqEo
oCnMAYbF+Xga0czoo0QDRPQwkTifF+TnLSfWVMe8Fe8C+T/2zmvHbivttk9EYzGTlz/JnSrnoBui
SpKZ42JY5NP/gyW5W5JP2zDOxQEOGmg3YEtVu2pvkusLc445M4Y2jSa+8srKfOkQKwBIHctXU1bN
Sz80TQDMn9kjwkT0RsnEJV/2r4k2i4TaSmmhRuVxCWAHOBZzl091MmqnPuemjvqscK8BgzRng91h
mejd4oK5gHvUYuE9MTHOXC6DxHnHEG7uFFCwu6lfjFMhm8EI88kDrrXUokKBUjPicaX0jtIEFROt
vkbhVGW+OtS2MZV3uHhhxTDcinoudcCHpg180fT183ppUiR2s/6Sxot68eMBkK4cBZZOu9hVXhn/
jjpXRJZtDY8e5f5Bt2L9vUHI/SL4EhvoDm8cyvkXrCvepWJXfmingbvOG9/Q+Q437SiWOPCGRujc
B+uNn2gFFY1uVQfOg76mzZBm5LloPPjqi7kz+uecYUfkKRqVDijzGqhUb540r7Tu8xR8aWgx1T+1
LSidJkCwWJgm+Eim//2uaJkH9e8cUEU1RaySMQO90NGC3rrrLdlY9vWQpx1PeUCtm8Sn7/Bls2tX
AHs6dg3s7Zpra0GRshyAHm8aJLMBe5OexLiRY07ooZfhMc7UbH+2a6spjnkDctYKY6sXgxZ5k23N
PQ+vAlEIuzZkBrmvZ46I0K/pK2UjNMEs7AunF+o0LoopJuBgZe8t8BbeJ6cGCzsEXVuUCjYeVAFh
R9R5rPsjbXGSBF2IhVQJVS9lPOKkBY82Nw1qcMtGUZm2zVfRafBtIna76N3A3s5LkSJ1yZIC0U2b
xJsWm2uwYw2S5MkqutsJwg4tDBRDp++fGm+Opzxin+nR9+G8yVR+leeNHJtIzo7n6CBZzFF272Ox
TvoS8F3abGE9alGSgfxIeTIcY+ybOeBUbdl+E8tJhF8e0kRNbvc8aslq2EEWewV/hqTcddS5Nkga
5nOgNXHphEqA15n2f72e+3mnzdYQOLyDd9bf8syxaf2ym8vsBScNVKIvRdNuC43qm06hKvySD1xr
WEv9zaLy5xXy9orYuFlWbt5hfHK/4sEZznmDQN7/tfr2itM3EQic0Z5NsnRTa0SzNQkFKDTNcpaC
337lf0Rz+E8Qhh8ZDP9XyIf/dzSHnwIRfqQ56ELgCviXSeNPOIf/Kd/e3/6dCLoBIL59yXeSg2cR
Z+fhV3HwbuqbDuJf1HnP+81CpWDiNjMYUGGC/BfKwbR/E0wYXMKIUIywFON6YGX7gZ0ncg1jP0E5
eDMJKoB4/geu4ubb/vivsPO/7tr5LptcQsfztW2af72Sc701LGla2tHXNFjXWb7AjfEt+fDDe/L9
ZX/kIfx8w0C352VcKhKfVxO43n+5YVYg7wtDc+2IvgLSH8drRBviXQPkga3916+1rex/WJxvr4V5
EpM/FlzEA/Zm6vhBbcNngah0MuPjojf+tXD66ZLFP0uWFSJi61TZ3/lJTf3Pvx6JKo5uC2xJUBm3
ENcfX1IV0u7Q1cXHbOljxtldM1yw+EkYqzPKBizqz/6TQPxh7MVIuUYrhg3+4DCrqQ+dnYyhPU3W
DGoG8E+bZ/3Rb8Bos4zrxXuN8IIRsfQP1JT+YV7hPgHQNEJEpvUZxQQE2QJvZ6n1w6M+OPUZjsp2
j40/u4qXAZxxgiE7MqEFHUCyVSfYh/hWBlndGsgWv7JIXZ/Swuqf3Da5FOOS7cBx1cDvsKmshllc
WhZajTDNzfHWkGP1+2quzfVqzvmjIbI8qEVc7u0urSnCoOyOAKWPookxgq6dcfAmgW0Y59hOT5ka
lYMpz119aK5oFVBycuy+iTLRjqWzjQF7bT52C+dNYCk/dnjsG81nCe7+wlkrxUppTcdAdDO1au9Z
eyGN/jUrNH8uIpX2rqTZWGbEra8g/uxFXsB/zfdu7dITzTHXeShSSAIUzlX9PvZu+5pjCnjO/cK4
8zlZ0nAW0v+Se7hcAtSw7kbcWpoChUGm9v3kUZGhP0rfi7QEHsZGq7wWJSOjkC18c+HipDlfmAw8
ecuKhxHWPYPFbcGXr6zkLEZb1+hS71IF8ipW+XKXIvrcSV30rzi6pn2jxLD3JkezA4Ud6EtfVekh
rdPPS5+3UYKi7jzxPfbe+mqn1U7y5qR1XF52ZbU+gzrQbk2s9RcCoqwMpNILpqKT0CKgvDE4wQaZ
IkClU4zPC2FLDVVpyYoLkILjl0Q6w3uhL3m5W5PVqXfakPlnvAUSE4rzuRuA3jNKu6pLaIXwV74I
U81UuNZ5rA0qKIrk0ZfUbV3clget9TZRbAV3W801WnELxBcoxMBth/Nc6y2mNUOCikl4+RuCqZi/
7H4y49GMGAUtbLSc7i6eS+PCSeWNreYZqp3nWlza3D2KehQ+BrT1XJ++qsrV9navDZCX6vV9ABET
8sna7+DeimsKeFRS6zDcdThWgEZ5dyhiM9hH64s29uYVZHEoXMsqrzR3XXez78z3de2PZCD4036p
rNt6rp5dM26MIyDfebKCgbn88rl2MsQG8TRSzjgj4pAyAPNu5MFKAx8VSVWgsDbGpQiXsnPWC2CL
izqVvoA7EqasRwC/aRQwT4WcUdEjcBrlnPBGNF00LpPMHyy07skA+hfG1zQ/uMuQ7nxdugmLX2Ye
oRajMw3sTjhA07y6PswTmpsXpVm4ipDYGUxIvVkKwOXa4u1lLrPOwsMwIDGHC5ncTYW9+Y/abEqu
nI7FUdAgMZlvEiasnhm0TifTcz/WJpayqMvtV6Nl7wYMoI61dIe5zzeecjTM9p4Jo+1+cRXDRdb9
GGTOigUIRX9fVGiEKPh94Pya3Rb3/kQKQC9qHsNN5drHSQzlkxsv2ibqNeIlmEfHPEPs1IhgXqd5
DGwt9Q/2YDI9NeLuQlfKPkJTFy5N+UJ3V60+dL60AUomu+0/u7ET3y/LOH92jJrJY63X7Z5di3lq
SpQqwWgxpivG0jq1UtRnFOH+bqjGtQ6rLmaiw7C4Oe8si62QO7n6XndkQ2ZBxnyw9YewlsJTAQoK
+q049j+xoQP9PGj1PXbFmLl3rY00vdNc3SrTar9aVJIX/CBZsi/QTzNH9qs1wiJRprseR+2J7bp/
XdqZ81ZWtNgYjSb8udKtbrW5cNnMY7+oQ2zH/JmtDdXvbD3LJ1PAECuL3MEnuFbNfVLBlwskZQRE
y6ZwRu7bMvo4W/9RFfj/MdPrP1aBNqnRP1Qhf6oCwzdQTQyrMwy9/yZ6ffuq74Wgrlu/6SY2ZrHB
dmyAyP8qBHWDnF1iETZ/7QcHgPrhO9OLqDCho+TbQvWgM33UiH8UgoDATL6h6wkPaSkC039SCP6i
hGT4SQFjoNxHF0zNaVhbjfND2TTgaGy7cVRX9WwC3JmZhwSNiX8sLNx5uuVIWs5yNdXFTohieB0a
a3osLKkQw/t19/zDu/d/qBf1n/udj5/GAlu1dVoCeabzS0XFDdoWPnTwK6Or9aukWOGOjm7DWkdN
A3auabbGV3dqKZL6yhs6UNw9AwHcZq5FueXWX/xhENd8j5TxJpz3R1S1nn5YHDv+qmN2U3/TEhq/
VNIfmBbswqicedJR4/5CE7BAzfLZLsMVds4kiRxMqY8ToFdzD6ewAWK4KD2PMpfn0eo6DMiWQpiH
immMzmKwGb6kYOz1MNNaG5xj1jATr1KOWre3C3xeTZ7eFCP6AsbcMkIa4z/JtDvHwGqrXSY15zLr
06k6/PXn8OePgU5XuHwQDtcG3vOfLwp30Rhjt6W8AoPjPzWJpxuBVRhcGm09qptZ9f59G+vly1+/
7C/1tGAZTTtETc0SZ/u/7cf64Vpk5ZlYLTEwV7W36lfY88YrZJwYHuP06a9faWs8fmgWPl7Jx92+
id0xeHu/XGdtjb2jQ2FxhWjPesOf3ZeHmOgmIyjadCc6nGOhKRavCZFjzdXfXTS/atW31k8YNv0c
XR5Ph19eHrl1RlNPoe52hQ04abTfinL7GfCMyh1j4CZYBB/9YS67GUlW0bhf2SNh9/UX60I5bIJC
6nA0Hjk6y0ezbw0qKG9Zvrba1EZCQ3wS2gix+iO5q+v4N63Wr40Pbx88Ih4biMLhEjCf+PmDEs5o
17Yda5f6GFdvGeNToh60YqitwFxAqZwRmVW84xBEcbd2OKkY7WQhw2j394FqqyGgJoHl2+TT16w3
3S+T3abu2V9/xAjsf/2QQRhwEQGgh7HC3flLR+j0XiZ6RIiXuYXpwof1DBH2sJnL/f1A/Yb7pxO3
U7XYI8y31GV9WR/oLNpDabVgbcquumthE6rAJfrjec4rcrIk47XW7tpH1FIetNk6pvPJ8wxOhMmA
PM5lfTW3mmSczuQ1oZok7mKlGAqNKa2OqGrKOyNPbhJUUiooR5dgnrh7GKhszMiZoJ3r2WLwbLDG
dQ3E7OUXZWp7r7Fgh586nn6xMgTzaVhSZplc89lJ83pG5PPirZE+g59fc/W5lSjSRrxJ7A+qwaWs
6MYTrDvjoUuhOB5gBOtZsKZF/O5DE2CRXXfap7FCTdm2kkExsrqT3vnll2xqHe57syruMz9WbjAx
QTzr434MF94HZrqGf41qRO2YXHZ7XVf6RPaOqyPbmnFeh5ORxrtKmj27cf86jZELRnjIhiNHjTGH
OEgdJrxu+aIqkZ4bvd/e2+wlD6OfawbupGp985ym30mhQFlPhQfentHqGwKL+XeE8C1Uc+SoY1An
xpTs1ZA33BzzvFuSafT2fROnEe1ndaz5qzhurJ7CfUJHGeQyzzW2YzO1Y2OrNbCGMg5NSrqKtV2x
Syy8GbezqVtRJns00zlX0rA3h9mXB2W66sJhjVTGOEq6oaoCNDlInr6kcWoY66ucNbWtkPyeR3nz
mbyZfDB7Ntrj2IqroRhQlrOi7NYDIvohRo2cUcjlRtnci41Nmy+mOYYjn0GMLEf4rNFSFG5RHUOk
xhlZzN0OeFMiwr4kGuo6pSFAX1os7pxGiyr94cKRg8kVNccA0udw5CzcO1qax9cTt46ThJ3X0lHr
JuypfV1mvR8wemXxtlNoVKhyfd1nKhxjiMNyEGOXTX24dPu5dEu60JiqYG/XSbWG3mrzxKyNAm1n
lfZaiWh1SeQNO1GMZk2Seb9r4+RmIhKNMSDB9kbvykYHFp/Vpju4dh7WSnbrcpSCpxuSpSR18QrK
ae32fi/rbL+UTrUchZRVG9oGa6DQVfZSHnpIAVrIx2o8a2216hGigKKK+Edo14hkNDSxQ10/51Xl
Vyez94dyV+BCu1tHeot9zkJVP0/nVNL0u6mRDoe4n9r6nsPYPGO+bRT7seUn2DVDCZvd09XKWDpf
2vmy8lBR7zRulR59vj6e9bBbyyiJzWSMXOBmbZC5kvqkhsy5fmXm4TuoaAYURjBT0u6ki8w6MlAu
QPsXoPyirMniaB3jgt3I3Lc+UIU5t0ITJxxZThh8tHOmLtZeb2N0pG7qu+1OB63XnNJMn5Nd4Vsp
jCb+HmMMemAunwSHkJozVv+oVrRPJOHh1ES3UngGETSMDUgomizNfIDBb4xXTusvTVSz3bi0x5oj
KcH4siWWIaUw9xAu9PoVPUydnnW4/tVezvaanQPZGR6s3LDfbBWzFvd0Ll7cvrgddtJZM3549P24
QkzoQiELgl0G4eG1pME3ArIlpnuG9/N726cm+pg5iXceDFCUel7M97HLBsYHUHr9CgWSad3KwdYf
9AGdSTA7YETCATKC2k1GlWfHHiEXgkqXzfV1prn+Uy267eLM804e3FIyWVCLNXgh8yQ+m3Su+cEa
lLf6OSeY/8SKhau74inZR57uq+Y0SD82bvIebfWd4dW+dVJWPo+Xgxq24jNd1I1daI4isKvipZuG
JAX6+mpYkQe72y+//ehkcWw/F+vFK8uu+S3GDjvwlihUrKFfTNw6bZkU2W0NAAPp3EhVkPBnPFON
oU6vO91a2HiZbUpeY0oXPl5WWsr2OBNjh1gMM6K5W6YONwX/ThPLb8QDBKnMVicT7/iEeMY/w3aW
eQEMiYLrAg3i21xv4T2qZyxlDkrI84QyNz9vWogB98TTzQdZC/2q85PuFaSZ022cgsw4azxyPs5h
1rG5XHq3Q+KG2+1AbATgFwScy+eiLOwbNUqW+x1Az+J5dqotgCVGgINHfnuGZB0RiPQBHjEleBLk
nkmt/wwrvNpXc5sw17N4zC39nN5leF/OUSbldmQbvYF5t7QtjqPU8J/6XJuSXWnU3CarFpv+yaob
vfta8UBezjydS2qH3plrJLeR2ewR3kw7Dpm5O9f7kZis2C+HiZPWhJ3u9l3+qfcxk2gLZfrZ6g+9
/gVzw0L6gq67E9ppg2+lKn2TxM941k4tH8scaqztYNFM03CpFhdJycRk0nPl0apYbR3XebO6oEqU
66Eti6a5JFTLutAGZBu7tKur6TwBppKStSGr9IFKRH4RuJjwu7iZnIIilTNigXnyOk6BpbsvkXlm
L3qzmt4UIMkulsd2QFHLN0MGvktB2SRnWtzO72lC1CsAC+kUpwzP362SWrweepSU2S5bRy7SzBhy
80YV5WpfVU67yTXbSTiXlp7iQ1mobuRuRl2KMcurSUxh3Vzx7CCEa6crkyDAqWRAcVjhEPGjWipx
iZJDihLGLeLIZxbooP7TnmuNk85/4lqv5E3t14BgR6P1sfBXKTJXNb4mS29rBmQpvbyz0XPO0YzD
zUJwX0KSIv/KR5eWcEXv2szk06RxWNRFZg4Fs9i+Tc0btMmlcwKYhOooU0pLLoteI4CikltiFNXY
OFyWJaPyoAeKsJepV6SYn4Q4LZ3Ffb+wnMng1KXutxii/05S/i7I2XaMv1yo3Xyta7mUiG1/HqZg
v9y+8Ps0xbV+o+Xgft32SjDvts7pe5izJ36DkwuuC7uxw4ZWN36cpvCfGKaw7YISa24zmD+mKQQ9
6zbmdrZ0nL6WZ/2TaQqUlJ97DtKqycY1XdTlbNcYq/zSOSP0kGvViuVou3WBAmWTDrH2mRk4b1fj
DlQcRglifPtqPw9O5weG7PuT5TW62NOSznmYIvL0w04OpY3ny3a0gBJijHr/M9qI+Hp2SFGrFh1d
RTYqHS4sUcVBpUnJWBzu+orCHcW+iYN/565Li4IujbdwBdAhB3KhmqdeLv3ZknfplY6Ffedq6/oY
G5rJBY/cdtf7gnypFIfNPSt/VR9F55NypnPAvFHHOHVYYMHJg8YxuV1FS5JpNSpiz9L6mBEV/FXT
9eTzDL7mkjLdfcGtlI+Rr/nWRVqVDEp1l/ydgDEA6/LRTgjU1Wb7BnBoeT6Zfn6dNelwOc1SO+hx
viJqi3GyNcOkdhQOeIFc6oXQ5k0JlWJOrPWkTZRUdyrA7UHeWGmbj17P26xr4GSD0UjFWe0k4w6d
gHU0jI3yg9WSvYylw+TwqxuYVg56oLW6JUClQfPp9TQqSKQR/BX1me0abZh7axwWc+ruDd8QGCe9
6rKmywF55DozDLiiXalibfHMlGO4GBvrRfLUutelrL2D13PCRGCDE5TywEkOKCTNJ1UWxj4fTe9Q
tUmOhmiN40tUIVm0mKIIK5wOl7Y9yTuX3OJ8R2izfWaiD0JXw6bGqvQ7d7rBdFMjrLC6g5WIG2sc
N5l1Y5hXOqG4r8jekse+MtU1qwWstZWzo2CCXVgVGgXkUB1wM5dnKI/iC7/N61tb8KRlyfKczRup
riEVY0FRCdY/Ybo+2jQdml0dZ4E5utGHsCjy/I60THE9atKNYmXNKNmaQwGMflcRPxmmo2iIyGp4
2vpTg/cAx9B+dKrid3+eP6Ps0vYNvk/kUEOp33GRY81RqjuRVFkFa+mbO92z56hgThU5tX3bcLVh
Z/HPEXSC7fY6J9JS+bJi9wQpw1YopaAIbHibR+RnABVGtNf6iK+nnFLthYEG53WZdnd22baXCwTK
M9eTXYRYf9n1OuL4ElnclTl1XDdctpxJ7F0PLcV+MNaooXJMW0WIutemHbDV3YK2jbSSDOXxwbGq
JdEfvZiVw176+mzixtBXi7l8PqdJ6t3NDtSWNlyw0I73hlHYuFOh9tsWK50i1Z8wgSb5Tth5do7K
x70dPBrKZ2Wt1QCDJS/NPZlhDEAR1y+8/gTKhsHVs2+2rE7KHI8dGeBm2mNqaTT7RfnEHZzIA2d6
VzYrMwqVC8JwDn2j9dM91aA13yPfGfELknaYmwSoEdL4ivy7X+sInXztbuE+m6W5xWETTRKMUsRl
liSvJC8kZZin5DFGhdZUXJ5EwcByQrlG0o+eKX59RMzsrsq89rwdZn5q5iOmZOt12xgPn91vecS8
R/5IxuqmaUN+bdoqqONiYEZSYz884UwFPx6kgk75oS5GUAiiMyncjIHUZW4sXe0+5kf/Pan/5qTW
CSj4YdL2p53H/wB9buq3Hxce377kj4WH8H8TrDXACLpMRj6EGN+P6G0XQgYC1/JG6fDZiPzriDZd
lC981beVBn/Cz/DHEU2+CRZ/NNAMSqHBev/ohDa22eSPo1+f+EeqAIoHwc/zJ05I1SF2VIUzg8xr
sfEze5qHqqwDjyxvQdczeTCo884dSNIpYMJV4hkzOqK1gtZNPhiVNaw9plgT9mDZ4wnnyHYniNbe
PUldlLoQ4/M60+nmZoU7xwJMX6GI95djrs2zhsYa4kw1nZDIV3JCSIt4dWgv63IhFXCaMlb4vteS
IAWh4gwhySROeUa22mLF8UNudi0PJedFk810mJvJ3VCe4DbtvL3IKzR5Va7YBNp2YTykTsYCMUtZ
1dK/b80upF5/N+MBmVlsrghVnNJRdysOhzdBynJBlICcLgk7oHtgFMLp2k9bb+CbiSgPJLKXBzWB
eI4YLmcnurnOvfL9YcpDuQhEAJrG6Nppl+EwENDO2bzh8dPKKo5t3M/7fO15lmAE4RujmY4VErp4
ujbsuH4d5kXn2ZjW06EZchCYUrIdT3DFoSZIlpUqqOqj3O6ml6G3licOFNcJ+6Rr1Uk1IIVQ5Nv8
orgpRuOFvIkO+KZeMtB1tkdhMe2I6uz0QOr9xQxBdHPnA1tg3MSDMStm++Swe33yc1oJ42PCl31M
+9KPyd+0DQHBKTMP7JgMGh8zQnMbFzofk8MpH1z4Vds80f6YLRKHwZyRoS1AWKaNxHAxhsSwxkTS
2IaT8zamBDTCxHL5mF5iMGKSqW9DTTfOxNsKomdf2NyN+01QsmMIt7xV27aQgVjFeLRR7b1e9+k5
aNPypdnGqLGY9DlstWSAx0vLFxm9ew1KjdHrNoRl4QE/En0ls1nxMadNkrLbL1Oi6BV7/1ptA91u
G+2O25A3/Zj3NtvoF8ov54OdjghAGJmdYAkZp2EbFxNmFH/ibmCGDDHUf4+rickyc/KpOCRDZzzE
ZTae5r6icCoRSQd+Hct7ZOCfxTasnraxNVEXTLC5A7JT4zJqDpePGXeyjbsrp7TOim0EvgmpDpNM
nTiwqQ2oq7dxufyYnEtm6AAP+qvOE+t7OVTUo12yPI1ZWxGEuc3fNU0wi2+3sfy0DeiXRtVXnQ1i
NBg+JvjGlMVbXUmtSxzpo5N0QzBrfn3CkZs8D4htkOQPcXlXbOsBSRrfAXvjYWggsvRubCFZsApx
a6cdo/GPLUNTWwYsfDvW4/MPI81oD+01LbDPXFuUX+l9lxMaryZUW9jCpBafU2/4nDMXZERI7WRj
ozxuFFN8dsabmpdnOHpEPxaJryJ/MtyeBD+TzWPJ2I8c6tG5oXCOmTQFYPTGpf+2+vnvqfg3pyKe
we1I+s+C0Af6169Sfv3648H4/au+n4ye/hs3g4tY0DJdvtn3U9EXvyEtZE+19bVbsBY97XcZgOn8
xiUuNiISQgBgK4ge/zgVrd9YIrPbog+2PROt6T85FpGl/3wsbsFEKAFgPLHUEz7HI3/+w+7VXXpT
S2e7JpCykDpXthvTZuHTmllADhVwsUB3XGO+GIxlCSvZLZEulXmA5eseu4pc+tiOJeRFzv4r2VnO
gypEsSNsiCyuxJEkHPTmrkoc9VJR3Hd0OLb55ie1fjJaUYajb89hRxDPzo3dLxhhhxNQ+eRgZzVb
dVBqoU4ObbhyWh4W8uSxHJpACVfiWPbccZA8a49mL1+aF6vtvDcE0tUJhzDhp5mzH/EORwKhdDhh
r73W+9g71qxr0A+RcMuywqLpoJxsXlJ97A7GpK1nciqxliWG47zHRLXiSqjwLjG8SpLLpkfGX+SD
d8FOStyNc29ENXHQ06j7l4JDOvKqJPlUktXN2VlMx9UdEYdlXcyGUPQHHhf1cc6ssOjN5bZpG/fU
10bNdqZYgnWc9Gu0iwQ9FpHdqOJG82KatZhgRH2ZgYhuvqux6Oz7Xpj1bu6Q2VHSW6BclTyNctWA
NKz6GaHO2lkp63ZXGN0aplq+RpJK+rJziGTawebRMOXP4wOlkLWD9elekL1hH6xWr/YAakjsXuV6
206GvHQzLQ6K0XhwVKU+L1TgOzmDPo/dQt6uGBRZQDrl3uFYirRWLXeoHt33kSO+rZdP+IPkQW/N
/DhOiXEgCiV+msir3ed57HwhrKRYLsfFyC8T+tKg9FqF4kMN1c6ryimCOYw9xen7fefgnCLGwNgB
GTQCYihw5i69/471dv49mRd/v4paeWEXb7ZONNAwPWdZXix5+5jSPWH2apY3DdW9yVbGFpfgEqdz
girIka8EH3LmE5rbJhRhjhF7UboW3lksnPra1Kfmspz1xxT30cCAxeqO3tgUt6rptDMw4dQxVe+f
W13mYCwrLWxIGRxP9zhqY7bsYYIwF/XxlhThOqr5jOJsT2YDlOFVkaJAirPHiryjbeoao9oYwowT
VgDVAdHTog5LY2RvhDbOiPKO4aokbY4tw1rdaJp99GkegxS+6mXvGG9N2bnxRYe3Oj1v9fLZyXoX
0rx9iFHDaCesrOyCD2xF84IJuj/X/ucV+Gm2S4DXXq+TYnU3Gl712a/NeL2wauo1bxgf7VaZN71H
+My4w531YMUy3/k9aa9JCQVjblyjAocjyyVqU6e9a+Hh5nOYUWIcW8st+kcDX2ihIpu5ypBGNRtL
96yWtie1qLJzQ1zzoOR9r0B+7GMnrynemiQWryu+G9hk1DZX3eJW7jO9hNGxFWasfFsrf4y/5HEH
4CJb/YAnXJDqlkZc1tjcc+XaReDBeYb33VMKIiYqGaqLwc/fXfxl2tFDLtuc7KakgGy8cSyiiUgr
djsqHa3LOan8pwrn+Vuh09mAKF70BObvgE6H6bS6IZPU+rJYtLYHxnxTeyRv0KWY1zIfnLaOWnBX
21CbmGYkPYQJJfQHM2Eigt2vRL8o5pbU1MTiFYciBi1l+CwA4H9mOUAL9njNtUuP3zgh9OfUHD70
PyJqmkkDVKOw6Qi8W9dqctQeAxH/ijo5D3qb9xhIRrw8lGCbznt2ZT3BnwA1gHH58yGnPbpkn9UR
Y+5z3ys7juyitMgHGU33gAs0PdTu5B0adKc3tVEiPvB1FwOW3Vyo1E7P4xZrIdxhiKMlw1FuKrae
CFlxkAZD7hhnntsf6Nzz7V7NeX4lTraDuGVqe8E6+B6sB3Mtg3KOnT0QN0er6ys3HZs7b3IJ2nC6
6dXOYwOWhumfw7U3WVH3eoRjPKHHGFb6p3UsCbzFXvmZkK93zqj+Cj+Ts59d6AzEs2MfNkQn7pNV
j1mT5d6jDcH1lij6mMOhJnga2M91Q1zNHsGsOJtQtn9eDce+WeChSJf1Do/O+EjKm3gpXD2LgMZ4
r6CpCWQYYqM90pWoc3d110vLNrwg6RQZrZgPP6UMpM9skllR46s9TQOmYhLH83AwU51lP3v4Xb7E
643j58xcC/8gMYQSdNAMp8WZxgMYnfVAR2F3QQ6MKsTLT75y2aTXqHLAhrDs9EhN5hGPngqrVw+u
aub17xVtfmDoSEcTIwaYtCTk3KL32Fm5z5SKX2DfymJCZTxbKY/G1XoB8N5zFpKN90YTPFzq7qp/
nUaj2dvIBHeFHutHR3bms6Z4PcPHZ98SF73PsxaaAOzNq0LM3dPIfXg59kN/YzOwvyDTBMNyWufg
VQi470xstgUx7CzxS+dYrtMnLNTZxQIq7TluRnEF1sbnm0iHSmALNx+9RgDZMMWVVGTGhxl3/o0N
T+3AKqB/88im71hrRaZah9te2lvON/7mU4V34nYDR5/redG8EyAAoAqNya5YGnFKRfIc9zVR6nUl
KB5cGCLasm0hi94DX6S9qDqGkZ423aWieT83NZkRWU7DGSnNbCGNpThnlD48asZIJNYoE4nWn70g
Dkps0ZNymOLbwsU1Cq1lU6cMYVeRXucEgAj0hO+GvIfVHTc1nJSoiTP7zVAwjJSVssd0Rc6TgGgs
n9Zo2kDx9+Z3ZXhSkcr7IJ2lzW7/O/Wqh2xY/qa+R8hC2f2fy/v/IeSmlm/yx+r+29f8Udz7v2E6
cgQVOYC8bbj17wKfpZXO/slhJ/ShAGYp9O8CH2EwOksLNSKam60t+KPAN5EAM9j2iRr4tuv6JwU+
h9/PBT6pUPzP3EZvOvxl2/llM0VAjUHbOlonu/RAs9kkC3LPToeVRKgzFsmsp7WGeMtmnpcvMA/d
C7uwwId4uj7fNdyYwShb7Q3pD+AOrF9XaHPNBwfpW8LEx6HKl5Z7lZZsK5Z8yh4qaQMXHKfsRNGv
f2ramMI1d/MzZL87IiW7dxYS+VGhXkM8l/8ve2e2JCeSbt1XOS9AG44DDrdBzBGZykjlqBtMUkrM
M8709P8iq8u6u45Zn7/v+6bMpFIOEeHAN+y9NprSTUeo+0+CPLhrE3tuYZXJrK9ED2ZnXMrlJVQy
P2jy1iUG8rvKsZIAbRTG1rSIz2LoEFckBSKlwnAlE+FInYH3Q+NjFP+lqr2cnbvnX+cu4tGo3Mm6
TYb2AT5m5p2YEyhf8MmHzVDJZm8pJkeisqK3VUbDJiV7EBPgiNASTxANqq1wsduXDcAYbEm1/I3s
cVXazViXxFBaQVu0PdBUYePiQANDsubUwc5M9MHJzfpjZAa3ly3xL02Cxqakjnxu7BRtxUTheKiL
KT36SA23oz2CI1KzQOJi6dfKS0J83/F466tk+enP4/y2bpJuEaTHI+Ss9dGXTjeWqsQkgBnYA0LS
F/gizY9C6mkL8kXt6yEfDkpkvIxomlD2lvlxKD+Fprb+MHy5SVpnDqRfXwjHRTZoTDtNehFxGBWr
Jie8K7K6QHdonCgCsy0OaWxIQ9scmmZwfkeQEqBZ9AkUMXs8UIyFJ4u41AciFhemV0aanWNsusZO
Lqm+1PacvkRz4r+rxiVDLXFrYEXYcephbJ780E7uFtM173C0TMMG707ySqRUd021mX+1K7s+YB63
/M1IxNDRmXKVbrJcytsyq+QuiuxlPyuFmgFzknpETCEo2noWmkknhxXTaT74LWelino3DNLFzn9q
sjDvQwKoj3Ap5cXtsTYVtQuWxVPJW0M8zH0Z1c4Ni/tynJD/3COukBdrdFbkfBV9IVyie0oX6Qfg
YvNTYehTXYYrQqp0PLTttfVe+sK9ayj5TuTcUEGkOZiNgnJwz/PY+ZLX48WKR5vj2LRHw+wBGET9
91h75gxsLRM7qw7Vd5B+v6g9ilM014Dm5sI5VU1o7xXCvu2sSutF2tnPmSVUFBiRbb0rr3yqBrm8
dF09A+cozVsVu26JS55oBAdI3dqweuZ9PAhHBCMJBN+RkqQPKsoafNhS+j/xXVMWDnxRtCT5Myrb
IhikwYhyyIpLGvEhjlIyHtbAwDzyNb4q2fXgaPyhpb4VT31VnphQuecKJkAJhjvAv1SU8PzT7CbF
qvoI86PLWu3shkt5wo6PdbzWGbWAL/Eg+MlJoZ3aAydqtqrDhxaWU/qIrcf+tQD7CWSWMiuI4YnC
YMneFEDbZ1XWxq22iirgA1XkNMQZ5EaAIw9GO6FpdJtLg9UvDXyfgictDmEH+g+jfw7K7jaE4fBm
kOtNkpQUt9Qk1KQks64L8tEc7ktzaH/KHtYJJrstnDB1gI+EJC0X2mC4Kr03/AANQlo2zAnO/Lki
52COvixdlR2MqUeGN88OGuTPusFbSwh6sZ0uF6qKpdLa2/r+8BwtM1VHnvnwM9ZSxPqsSnJdLJcK
fsfdvBYtguol/axjoojCLcl9PFMuRb+/Fjy5kbxiaDNPuQnYgrlxs7HWAilfS6Wwiv2bs5ZP3Wcl
BcKxvyW9kW0VdZbDfuO7u5Ze6VqEmYhz+6BeS7NhLdK8z3qNcBR3BwzTf/HXcm5ZCztMm8m1oNbz
SZA78kRcAtAcw30X2QlHaUyvXYqwoGcpei203T70axGZruWkESY5FLai3iFijfZiLTsXlpk7Zy1F
MxR3R3ctTxnpVPt4Sq1fi4r03biWsfZnRZusxS3Sg+SZlDIqXgx8/l6uZTDIKRBCa2lsCIpksZbL
kLvWZS4ltKl568vYWbbz3Ne7bi21vc+qe1oLcKnobGXGwN03bOrz2tTLYY6kPpQwzk6Zv9TPuYY3
LGhxCFFbHrK13K8Hksc382cXoNeGwKEzcNcWQTAaOfsiyr7Bsci2I+7bzSB43CZre0GsMX2lYH6x
yZrWf89cN9kW5Wi+5SEWZO5M8Snsre28Ni6LTo2fNNzmuV7bGgh53RextjrO2vRgWu1uOZOk52j0
wr1Ym6P4s09i6mdAJjTcvWQhcN/ST5VrY2V+9lgU9fRb+dp6TXIUW2pXeLKdcXFK04JaVAJ3I4ai
GkmI24hSA6wtssS8rdsBnv1pGj1ph0Jkk2rgkEEp/f7WRE1+rGIu6c1UqyzDRtkCWsIv0/wmvSo7
DXmM+WQajWsCqBHQZfEwIDw+9o5+h7aFY7haoTceHtwfWe++w6z8bob6t8qXd1JoH0sBP4U0pJqf
1xSM2RRL/iZ5QgZSn7EdqKehzqyXLB3LnyiEptc25AuHkl75Oxt29ljnGlWmqc910zVDf2BjBvj0
jlILwArMqcx06Bqq3gajlcTXiQko5JlJew9N38zuW+eGvxkASY+dzMgHh4PQwqeNAjEIK/NAoFO9
HArIG3d0zkb1XnMDpfbyByQ3yF2ajKzNs2egSmPgZm0p8rKLwD5w1m2i3h1E+N/MdVj7wLAiv6jY
Ee0TLKU4POQLYr4ymLoRkhYxpk764WE3Mp6dJpwcjNlkNmJVhyl6alQit6VhzofWr8r94HavGE7H
TTtF+ZbgUAhDkf0KZmI8uklNSFzR63v+5bT3iQgJoGeek9a+asRbWKUNjE8ZJNcXeGrGkVrkuVzi
fBe7ljrzBCEVykgiYMy5CBgAz/fsqpr7lk/zvPRsY+Jk/L5mAZ1bf1U/2QZ9cDnNYKnWcotMXE1u
m2wvSXLKwj2REoTiVWF/BMjNRLXxkkMHQiGYQ/tWLNim0saITotNwiFM5fDcFlZy7k2wwyLPUaqK
+orVGTpopJpvWrp5ABFqPiTNkEBN6vwdjgWWZ0le7cbQridSjTMeZMgaA4eP+ahZneJot4qDY4bm
b1sDeQnqrAbKySZXig/XK13vFdFTqbqf2l5NP89hg1qEZrbJE9K9/tvE/f80cYo+6d81cQRXl79+
9slP3f9zH/fHl/2pMBR/w1NprrsM4IEsY+ij/r6oUfJviosXMoiCJgHUAmnBP/k1HapMtrp/Nmt/
9nG2yaLGd5k1O/RedIb/kV/Tttc+7Z/0C+sQDW8c+kK2RQ6Kxr8YDrE+0GpWyXCsiKzeWjF8vXgp
/cDp+7fZzX54iHeAbC/9DqueH2AU7jbTNGeooLM6MHvvyRu87GyQang36fw6eCuS1nApS1uGayYq
G5ViMJo1rDcIggsKhsLccreUm9hr/H3tGzRervYDDIS3OhwwdcTcSFLby3aigcMXCX4mF80QpFiw
A5PnyzbNujcWKjwAkgphcWWBIEx/uEZtbnOihMFEcj9EztCe6qF9E15cB4szSBDKjrEjNesF2dsj
wb0/hpYf7zr1W17hzY16kAIEZgSs124iZmxvlbweomthQLfNmytS8jBXoMNo8PJKTAHU5CU8JYOV
S+udyIzp8Znw1gz4XqK+kJslzX5bmTFtXJe3svLabms2fNN84C1gRvvMS+BtML0TW41ui12E1S3T
TIDLNrUe5NeNjq3qmNrwOCrC8LZu4/J/M/s2errfrV+Z2hhCEx+iJINGCumZt6AmT2Dn9GK5RVV+
8xHL7vKOH4ntxLk4dsOvP0prpxt+IVkz8TKX6JlcHWpOtZaHVfl7Lhu09rIFHhzOlBDZzIbcz6Of
YW4wkG39J9+kl5BlXgedCbRupVLtMUN4DLUH2tbU754g/2aQR+iGwCIue3CHy3H0ePfkOmYbHXVi
h/D0eUiSZqbPsJtuWyvOAa6PW8FeJ4BoSFCAGLC18J/CdG5Dwi8VpZl9olPw9yIFE1hB+T4rv7dY
yK+nqOffIgO6TzrBVrvqrJ0a4jRwQxYqC4r7DYqZOigc557z/HvyYbbBnPE2+Zj8gHbDZ7/wpzRE
O0ZgfLkdew/44VDxNas6lLWmt7VUvdyRbeAHbde+fX7eRQTxbqAsDgjXWvZRzJEB78RH31BYaNfL
z6aIfnORc6q5l2Oe4HR6iqNSrdcCOoH5OY/5o+tB3UTeCtHFp3ars+Re83YhNHmasRuxqeM6ITM9
PI94++9iWpLAV92bgjwduIpP2NMcJo+r8fPNKGsuitHgn9ZZ8YPkN2sX4qw45xYxfmgQ6yDPuvA8
00w+QsOrAws1EqC0eQhkX9f7pbAQ/qLh3BatzVtqDvwOUdxdWLdMB0Ys4iqbkIz2frF2GUx7Qrwl
MPe05FlbccqgF2AeKrM7jyXtivkDzT/wJKcmyXcm1wl7huQ2xM795+Ul02U5mkJbIOcQCWlkOcCj
mQaYBR+3HfvZOYrN8jBRw+zg+3IZZnhsPz9bo+DlG2F5dYmb5BbCESjrxmctwHvzecrJTlv2Vd0y
JKdv3mE/8veod/ItyM06+DwA6wnnEr8l9gJ8f+Y25g9c3/biL8fPj7nXRCD0LceI2VK/G1IRfq8T
xzg6MS91wU8DrV+wP/Uldy9okhRufAQi+03/K2mNuXpMg6sZHaMfWKUIz2aryyu7jOnemZyDN6Y/
jCiZNwZReNcws7IdBVKC+c40jpHDdVqh7LnOeLf2yuWQlYUsrwbQ12ApuX0BtWQQyc0BbxbWBfvg
xzn5I4zcr6EYhwBskxuo3pRgtp1u0yAfP41uB/++BPU4JYUJhMeRJMlF3BQjwc1t5KNDCe0fQm3d
YqQEh0WU8wGnCBk39oCWGuFIQNxpEoxacBWpujoyqOY/Cjjg573J8idr93nR4gwcmCUYT3zv+MFp
ORKtY9+seSUbsV7cOPTnPHZGDlMz1fuOejHIKjiAGBRLzMv2dK8V2l8bSCD2HH7y+l4j6c+2WcG3
1ILP1S5RWdlT320Nz+EWuDZYKjfCB4tyfguvNj94YfO7Ufx1odMdFz3y1YT7iW3kyV607U/PBKVc
Gmidqka9FBUem8yIH4xR37NeSTcSmtB5Tib2b0be5QKaC8pVKxuR0ZaTgWCXlPlvQG/JB3WpCNyd
74mO1MqlTX9YKXtuGjsfGpBpPTkRRO/OG+v0DtujPidkhXsbaWJw3ADVtvVuxe1t4irpH9jzudCi
KD4ZxbXdhHhuzkiEQfzTdjva5VoQ88VOuQ71d7i71Qdcq592YlZ6E8kp++010ljQLaLb7wJu/+MR
nma1xxo1+TV0/UYGdUoOQJHag7GNeBRtIUyEd/5YLay4ZDl295j5PYWwye6KYz8vvfE2R/aAVDsa
8msY+7Jn85ALN2hm8J/3zuBaM6mzAGAeS+Tr51i5T/9Uij38UcH8MyvsL27tta6xXRpGnDUIXgjA
+lcBSu4TNkkgqT6qZKYLWeLfScbDRZbek24rybHiqrMTTvq//7nM5f9aT0FiYVJDO20qaf6lnsJQ
b81+X+ujGD9vdlyDMsk+ytHI6Eiz3//+pzHP/98/TbEOsGwB6tn7y09bRgK+EWXqYz5zQNZKwM8Y
hJKFbv7xuv6r1Po/NjnStcx/2wW8/ur6/3lJ2ij5i9Xo71/5ZyOgqPZh7fkMHJ11N8M3/Xsj4FkI
uSwkVwimhG1+ipX/bATMv7nShNmIP4nTTBfxj4WO+huyYxfAn+ubmOJpH/4Dgp/r/a+jJFfXkr0q
ysAbyL9m2EWzPeZlGsWnrlD6UsFcpkC06u6Ct9jessSn58+0FI84gUC+R6wb6UhByIvxSHyfQcRD
qLkD9X77lTsbEmGZ+y8JkprDZ/wCKQ9+dakmp1nNGiQFTagwT124qHavUx2ywTXsEQaV5xA0ayM3
3A4+RafD9uLIEPqMIEsPyHOiFviUFz2LEh8t++U2pH1I3zB/vCB3DV0ku938vPTDaqbM530yGOaW
wA59I45VnJkWM5abym7c9WDDB57SId4N1CpXvgQdLyYJqO2VcUvCOgVbNqXjsZVNdbeMM4PtTpqv
S9sOlxSix1NYz3I/t138gMaCfYuPbZIKucyI2iuYqJGei4oJRD9mg3EuvkYx6ZEWGUABG+lkq8xG
XCCyPlfssFdNw3Dn2TPstrwPQPNXUJkrZMtdYvdfM0JmH7Dey1sIbYVKyEV8sq9mzSvOuXtvEa34
2EMHtFf1IDbu3ORbfmdW2R1IWLti8QuRXqFCka94j+sj88mrsvGiCB1/iTxCzbfWbNr5ljrZCmyH
fUFJt2Bfe6wd4aYr3X7juQu89qI/ovLpn+1uTmkPk0XsjMEi6DWdJXjlrnT4PBx9XTzr2Kfme4KX
e6t5Lbss7F/CElmEP7bPcwZs3p/N8htOtfks4lqxdfBiVCM8HkTvYPOIosfOLiXyFzI/iKIvmnvs
4gVvdV7EalMXlfslItHkIZNGiHNHDe8MMK3b3FTpzkEgeJ2X+ldvSQjM5by4u7BJoodlTLvz5LMQ
JxQpwCkwXXM4yxueUUh9SyO8Cdm/IYxjSt2r7BS7IBkvY0+BeiPqtWq+o9vrvjFR1r+TdBA3t6gd
lhWN/Jq5dro1nFJfna5rXHiqBW/ZWBftnbbMb6j49b1RW8bOGs1fdll8U+NYdfQhZXMaUmS/eSLN
L9ALBXkI7YxQOYr100K4X5AOYb5zmzDXCG60Lo6mrZ0UYVNV5ogOxvFbjAxobZwQKu86g1QCOOct
rj4+5Z2jUMAlZTeYt6FawYJmbF6piZUMJjGHt6G2HtC4vy+d/04VukEN6O9aBXv76FN1+YGt4qZF
Ms2JMSPLfXVC7ykK61+mpSGupYhvdi0hZEcnHwbvSwz2ZFP6FKspk7pjxD3nke8QYdXrYjSdyQXS
0XgiO6zoOMwr/ZzcgdG66/xuiajHpjYi86t+LxKj1o9tP6MUMjsQCzp8ILJ55UFmGK4GOWy7Vaqk
Tf+Aaio+ZUjjmptF2lRx1KEoACzoOb1gREozKEd1mW8mqtq7zpHhTskqPsVFKHZNzbTQVYZBJcaA
zW5BuWz65VKailq77+JD5uWIuFwLUmA4o74z53GP8WANUsuzt8mRYOTSZrx4iaLk7ItNHc6CwMLO
zjZZmzo3bJDZjl6bEpBwysCjicccUjTnNJMkEYHyOAx2R3MviuhuHJyRd4Am6KnJTefk9F57B9rR
eBmjLdL5izazaFvQ1OebJKo8YuBlQSjtxQWfjXDM3VYt7JVpCZedw7+65A5iTZHLhsxm22BD3lSN
ZW4djZz4lLmDx52qbW6Ey8onVMJovVxaXCbAeNHneiFM3QgrxZY8y96X1NfM0dXIKEFQ8rbDtzwj
2yEedDxtYNISQufgm5uW4T5fovk3M+SB/6vUPnYiHJgqqfVhCrufNvG1W5cGBsGhW4ptZZn6FBYz
gURV2F6TXH/jwYL+qs+HY7k07D3zsFoBFPU4uqv5tf9plTxtdjTG3dVe5fBDJL5GuH6P0ijMS2Iq
wkRKLz3kClBsvLTHrvYIpOcBi4sT0qMojeFotaV5MmclaCGy+OSO9rSjUjfZ2I7U8Gs6V1eb1lUr
4V+mUiU7qOCPobvMgeoidRhrv/OwjSTrfF7DXKLKh7LBvXdkT0Qmr9WgzhfFAqIia7bmqn0UVWBU
kzUHDpfoHfGLyT2tHxk1ec3mZMn8LboEcZ77Bk6Kbi5TQVKdCdIfTUU7BVFRj7s0z+trLyXUR23H
p3ZBv+r3LHGd9gPMgt7pbPxRFHQNppjFDqvdcyXa+MQkKjrqMZfbIvTuBxE+AiWQ9yDzmUnowblB
vS/2rdHdR3P6qM3OuI1x+jDxvp4Z+Ftcjfl9pIplP7mZz6ORTDxz4w6du3dYu2yZuUflxhk07lZ7
mp/tbP7kMo72I/kZkXte0n7Wd3NnRtXO4snZbqxPhx/t6Ixu1f70/rnQu0zGYH69fC0S0zfexk/H
YKIUVg/4/FbAong1FbLGznME370Q87ER0dcM0FWK5XChlOnQId4PmSC6rHIEkx72RwwSRFv8misx
EZWhl4YUGsuIt7Q7y6us9fRagFs/qz4VF92U3aGZDVSjQ6EmhF5zNpxNiDnc+nPGmtMQ96QxmsSK
FNwxPQge3+fUS7cIdNLzQJwZTYelikcPPMK5MAvmIdLZMU0esex40QekDePQ9XiXu9lr9qPXCDQd
PcOTAjoDWzrJG5TN2bRHbBa9kKKK5yjFxclaiz4Soop9JFzZHhjkgaAaITiOG55uy7hB1SAvba2L
eNdbLSq7DbkajJR4cpl73KItiJU5ZlfdKQ3GKWP9MncCpfzidYM+mfGsL3mcGSejaVwKPzxRGZsT
2/8iHAOHWtUvTYK7qPF3FbFOxLRJjdkXOul752Dn3OIRTW8ewUSPqZ+OONJA1wUViqhDl4QgcT3T
PS6QfQfgZBPMDBMCCMMLZPGvmFX8LYwGrDupVzibHLvo2yITe48L4CB7vMKbBBn/vPGYZ/L1uG66
Sg6AcIxx2BhJF+0kumFSC90U8bOhmjwo0FydMGybr+QSpkFUY/3F2Cu9bE9SSzlwXHozgETWv3Hz
XnaSN+lS+eIHomNC4JikFxs+0bBhd74mkvgkWOPB0ukMaMUh3wX3dx3Yblx8KQlWogOHPrfrnfiu
dsZ67wPRuo5aYRKLvXpdXXrOrcshwiBALvMD44p2RwawPHuaJeE2x6z1MaGT+OZTcz8zs1eX0Eaj
u0qh1bUzKc22DAYi/47hqCQ1Rb0xeu5e5xANsBs5NlLUJQog+5unFkxtGyCWct8l85ox6Ly6PSZS
cR/ILf8OpvT8y8L0E/RNIr5zP00YQBhiB8vCfRvwc8z4DAoV7o0GKf22Nxek833R7snZlY8wCuQO
+g6rwFllu8xO/IM/FXoHjHW4LGoY79FMjY8d8m3SJseJuRgEXFKm4+/ExbHxtaoKJBF8FndTi7rd
NSyDMa+z/pJh3+wMN3b3FhPyD6u0pmvdJcs9kJD6az2y4gi4n6e/q150T35pErAr4EJDuk39M5v5
8JwgODubZGDuFef1YjaRe5OsCSGg1dXJIn9gZ7AjgCpg17sZRz61v+nuwNPpoFJ9DMgyL8r96NbO
ISXG9jSZ1OK1n49PEPfk3mA33dcN2IGojSF8FcN9qpR14SYxbLkAuVgUkvtu4M4nszbBRtFgqChS
dzfbAjVJNswN5oFVWd3a6QUkSbjDNdpQQPX5zzhzneWoSErbJY12f4OxHD/cYoo9aD/+dDdY1iT3
I9kj+89Jw3/7//+j/2dtJ/6tlPO+ItP6f4LvbZUn/+pj/vuX/jkAcP5mO5arbA/XloVq4h+KTuj+
EjCmbUJ+d1c7F7OBvw8AsGxhYobpCL5aWnwZX/UPRSf/VIAKlb5jcq+U/8kAQJl/HQAwe7DYBSrE
fJjEuNz/dWKmsqkpyKVHQwkiADY4NZDaLsicx601kNe764caCDtTrxgWjsWA74THyPcCdyHBLUCA
BVVLLhMVbuVUUXM0cjRL7Ya8kII7eiy7D5AK3nUOY5DJXKH3lQM8ubfxBWww68Dvql15GpI1DHvk
2iJVKQcODpjZu/pYKN9JbazfUTzhJh6gUNebEcnUVcSWjT8LJBZENkLhWGS6LrIRy6sPFgQSTB2Z
sX6JXJFzWZrMD1bTowlnUgPwqybuctN33vQYTQ6+jERMjyTYy1OYFcCFZD2p9gujyqw6V05beWeX
FctH5+G5yMuC26uIS4MCMgIhh/ZweiBhBE4WlFVeRu3bGDQsK2rZY0jxhC3P+a6IcnmoKkMf5RDL
52X0sHzIiqJUmgxZ3KKDVWs1vP4aO9xL6uZ866ZJap6Iftp1h9pfuo/0k+9H6Iv1lHR5/S5D9jGb
CXgnsvFJVBf8Oc73OeLrNjriF3DEatkec36aKSPrKYW1VQQIFOJl4/oTr9rO+JleJut3QHe8dj93
qNn1aMp7l1LwUmLzupeZkV69ISQufUymuzRMhhPqrAy1rOJrlLG+n+4U8qwtyMpyt5xr/uaPDzQ3
YcBsowQMrKXXT5jbIHEK+MK6NxeS3HQd15ZpyzYFiprZ5fDLDPQVQITnlO9SQ9xYIVE5BDYn17wv
Y2qsfcVkwDgbydhzAmWoCGNAXxDUxp4rNl8huthyD9zeqED+Lr/jUPNOmAN0tjkfH1EhOTy7YtcO
8jAJXxarS2+MUXwbcVJjBNjXrKcSosj7Cibn1OKJ3+MY0SgG0fJQdmOlo61F8pjwm3CIKGCnB+hT
/Fn1A6fBajs+WcbgiHf92ZEnFAE4gXKlgKnVUcfhMyzQZSF0SxJQx7r/QOO9Om/6WtzH4+qwV/7E
B4zyGHMZ+U6ECxNhBo6sTAn8JH80B6U1cETdjeCyvFY1fKKjSkN5MtLBkusujt/7DzhXkYXToyR/
N2QJXHBiQqG7jwnYSoSOEKwMC0zOyexP9TuKounBk708FY6u31la8M164sMPpCP4NF2kTcwDIIDa
FvU7Qd/hy+cR/oTlzUREXar1Yk/XQxq6w/Q4Ss1bQnrv/DAhGH4oFqu64FEA/2i5tv+CnY83rq9q
yeYh9zgwWpnVJUdDxQlYLwmdY3Ba1VRQ6WLNh43tHuFr0rwzTWyPDTPDmP2LK57oIcIXIzVxNpGr
GBPR1ESYOzFMItyrZn/HkCA5gESlVByTgpeDV/qUdBMfKJA5/pVnmhwwQ3KRY3Dh/SGpTzwN5AUf
ZnPhDoLZVp4UkrPrWOX+dcENWW/6ZOY7VLXAeZGjSUfTpIilfUibAa8did4z99No8bdEtquj67Tm
3sxT/4o0z8CVFxvtSl/n9UJCi8b90s0aaj8XRbixWpSPG8Ry0yPhZpDs5m6q76JU+7uEKSZ7Sq5l
Wi/75JUZ8LZCsIsm8qiwGYyw1Et7bhmmGSKcdWrNO1jY02PNQU9AO2XNe2aGzdFHHAnCOLaeFNK8
exJmAXV6MY3R145QGfs4kQh7kuB0ruQjgHQwfBSi2xxyylNoLkt9jioFU1qWBc1EEaYJGs8lOWjb
Ak+IcK095klIkjuxg+0OSxlnCkISB3xmwNiwTc9hSBBYx8K4FOKp0SvuzUGgvqX2xJVUoB3P9qLr
aTlKTuno03duCrcR98gpxFNRCH6fFBBSuBvQfXElCjKvydBo+fZWFHYfEeHXhyR2ON2AwJ7kevba
xBHpxa51e9SC6ez+88zbls0XmT2vObCa9fwzkBD3mpy9F1xJmHRYBPEjhlE0/W1oHJo0E5w240UC
LbdwANfz6M+gJevG818MufBB/nFLSzvyTtA7jBwlBmqtPqUeAQQbyKkjeYbCEA+2y9WVo9Il6XDk
7cWHCWWBv0McYb8wh51EMDVOG+8/76xVFQv3MKKueRF4uUrGRdGcvTqj5D6RI79PNmIYk4Md9853
Ctc1FrEpkLsQEu1F5UcZE37c1qg1Nl6DORZka8Qd2M+haBPDxY0sp37QgVd5NQOeOC5F/AXa4nzk
9iOLERuApoTYRGQr0/lUi38pyo4cNkuFE6C/LvHz25Lmv+ASrGq/vDeiFx6l7bHsnYKPCIbvwq5h
4l7LNUk3yS2mgmBKDmmABNf9qKBPVpFozxAlNGHIszcyM3Fl+4TO6VT564Ooc8v8KZmj+sIzxnsQ
pUJ1h7hG7tsGNlkjRH9PMFJ16XQOW5gh63OiGof4jTL81iAiITOmobViJdv2Cl1fyjWw0YUoCJfp
+/nUxbq+qBR6RvgAPblC6N2/lo3eQzxu9oar/AfaK+KK1WMIKN98xdCM3xQ2cOGGJ5DFBXdVZofs
McnJk2BGtrVZF1vLtVBZIkNHjOri4ghQNxVH8WnlTVZXr2Fncp99Wn2hge7N1f1Ll40RGJEAY0mL
2Od5P7uMkI8+x7IN2CEjYrGYsV16aS9fvKlX545W/KaQ2B6TTwtyMYpne3UlG6s/OVmdymr1LOdi
VUDFHmnlXoql2awnIKsZS6KWVv1OwXJhvGI40/ccBPfzrIpnO6XJvpLpZt9gUK0hMN3oBfaCUsdj
XPsbYpz/I17d1t3oW5uFQ7ZrHJVsAXfQRhqpfzQH+t559WwX3mrftm3snlp26Z3XxumMXla7Hzjm
y/0CQ5jneGLuCPh+9v203mcJNlFAzN/QfmDhxTmOAJuYHGcutyJvrD2Zo8TQ9k57Y/gUU/6UtHir
Ez3Fkm6kCsDX2HV3HoH1aD5nh6ZNF+xaDPsQ+nTctZ8QR9t0T42vMb23nwb4rmBJ1C8ht6gMiLGD
0oTIWjs866IVZ5QVyEL8qkPKre1rJRcz4E0rd8PqvJ9cSDdr4vrO8BdsBqtSlROSPdhNulVUncaS
iS88BFhi2EO5jxD1nPIWtz/m10CyHzmi3W8P7EeoWXFvAIfx9dGhq2Z7NBvvXTiBJEPtcrcwh9ZJ
YW3BGJuPjKW9azXn/bM1WcZ1/oQSGJ+AgpHa9Uf/iS2A9L2c+6kkgjzpq7eU8p3yTmNh5Xxb2ZOF
XP6oRmncm6sxgCev2mYkKzHimPeA5YvTaCr13ciKt8loACsIkM/B0Lbd3lAcG0YqjFgRDugDYbhx
4KyEBm7+TKBICT6EUQy/oXQ+6pXoYPWI5MVKeeBuJU64lOT3sDXxCYdVN71REe+orsGaoKIptwQk
ZLue0cVT2HBH4c7fsgWpgMoYiaWO5kqdKGIc5t1KonBGkr6vsTYU4ZNSr0PuzvUgu297x3wcxizH
mw4zBXarahZMIkkoJhKH08LOj2qBMfTBzT/ax6lFDpXHOpHcG0QpURyCeaoiGR56Nza4MbWJy5BQ
jy9G1lkej73QcjeJFvG2rXs6kLjZIehBxd1xXSSyH19YSuSnBecm46Y528OuWLDxrA6bVCV718rN
5zGaPI64RJ5inNEhUfhxIyV+86cPc+kaNQVOnL57JQtHX4rWu3Ozsgt4eIVfC5ZTLO0YBm40vUt/
zppmTl67/8feea3HbWzd9lXOC8AfUFVIt53JZo6ibvDRkoicC/Hp/4GW7S1R3tLxvvaNo0ig0UBh
1VpzjulUnXlGuKuvzw0yI0V3YNXC8ODLrqb3bC1NtpCNW3AdaH+gmmXKtxrRNAKZrzMW9QAkToWA
aZhwbq1sq5nBfNB8ne21yJRhrsLWMBl00Dzu5IsX0evYCTppeN9iT4Y79G12fqzNhv+O9gwkt2nn
8JZJaQbcanfUoBHmG7DYA60g+s+Kd1NMMPB0blozOD0xWA+Am+n6LeZ6htHUZz+XYbwXm7B1ttnY
CzbQWPnU+2C6joicuNJxcghKyIebvCzl+DyruWs/qGkGKatyn2qkLOwsdcjf5uX78xNYZMTfCUE4
A6Tfir+5nuQsFpnvN7yVIXLA9god4liDfIl/qQ3jTedbAVRuo41Cis2g2sdLUMRRV7igmEK1wRVy
VevBMzsY0qCh+39+WTB3SdukbHfgIC4n/c1JFbLD/5Oo8FAYlH71yNt/O8YlNSni2GytY0Hlg9eI
4gjecvXyi2tCa+T9NeHwKC48NBxcnHfimIL2I4nlM9cE2DvYI6uemJS1tZcnfCHRRJeP+DlPPqTY
VM6spfwmiY2eW0/Ag7hWDoxpMhNSHUYHveygqzoskrcWQejdV8r1L074xy9xUV/YS2IJsg7r/fXq
fVrWkmjZQxH0ebPysQu268hJK4om2yfSGGRcsXXGtn6FgTbd1ZpeBZAbOgDl2NzlRb3+xRm9x/jg
GqQGUkjXQfxg+X33DRo2sRMddcMBIjZlowOV/E7TknpqafG0aMaW7e8gRPsZhbtEa83+ohiW6BGr
4ZW8xha47MG4sj8/Mfl3J4ZBGhe0ZwEAfK9WQR1c4Ymto0PlhFSoYcneCxvHMDToejGftMU9YDJP
nU0lZetmlGWbnvdK9Hed6v2WQeTgP5mMGRBPnOpiS7ONNdCoENMwU77HIU6NZc5IDb/0egrf5Mle
0rEpTd2Flj7RGPz8dVMa58N41+HdYRGaqvEO8ScywD6Zx5uljnuNi5R7a249hge2W7ED+vnlEO8S
dnjukQa5CIjoGyjHV8sC9c2TFlm04pkEGHsZQSyhgz5D1PcwWHHPjJw9Cz9WZeH1xn0h0CEiWo84
rQkv2/2IELm4D6XF7sSeAezhHeUfuVj8FVPNFG5P7SEpquXLBuw+XuCOCuNDCaUlX8duBSw97DGW
ziRFz0y5Upo3MHh67hA2BJ9PH/bfTvSvOtEwW3kM/jtU4PK1bV8/RV37Rev2W0eK+PqTfzSiHf83
X3h0taEHSNcyfd4V/7GkwA/AWSLAUy6szf+ww4gQ8xZN5ckmohZW9l+NaGX9JnDb+qjUIIgtCrZ/
0oh+34am2+2aaE5sCwcMZ/duyfHlBLWqMpigxtkbaQD+3vDKYBV77PO+uTo3P0pE/+5ILLSIpVys
OdYPEtFCFWoeLY4kmJGCa/pYFeVIvEnU/eL5/LsjcQzk3MoVSnnL///m8Qw1cHymtNVBD2m3Djrz
uu3zhN3d/PSPP5IH8w3yKYczOdb3B+qxwPllM1eHqU3fyEt4Y7P/lvD3/+Uw9mJb4hv/4Tuigp0h
IY8VXDC6B75XE98WYXRLx/h/uHTcq6xoLpFLwCGWl/y3l64yc1VGfKI+yJuLcRk8k6HpXTS8iX/+
oZbf9J0TikxsQvWWcQrqR8Yw3x/J7XPPoIKtDtEwpCvU23dgI58sY3o6vdZ+frD3FSN3OXxJ9KAu
fIolhfn7gxkQj3g2S5RVjIc3bps3h8QD51Ya8avp0aKMFQ4ZVFn6n9+Ki6vMZtDD+wJWyPcHZkfR
0WguKoqZuLzv6IWsbN9I6ZHyTz//jMsF++GCMutiVcDlxlP9/aEwDZMCTNj9wcBjdMi7atpC5Aru
f36Uv3m2ThO1P4/CkvXtDYKhHlk6DeGD4Y/2UTTjU58PxXnR/G+X7pvP8+7SDcwSyh6r0yHKuolo
vuR1pjzgdfnLx+uHWRxn7bHInniMSsDw+f5DlWDzPDLa80PVI7evaF+jOqj0eDOrfNr6AcpQy2+s
Xe3b9sFsxnIDyNvfyloV57QfHWcNOw3A/UgodAMX+5Mbxfn6NAzwXdNiX56+TUwXz4BY9ZeV2xIQ
U800UMEw1bSt+SPgyfOtmeK7IEnVPrhMB29p24jn1BWwzYIk+AiZdtoMOUGqgUvTosQ4tEdX6W1S
BDIhDN8OtVUKP2/Tg6Y405pWUJdmBSIUt7jXRqLOTX8ePp0SqS1N5nTvWBwlId50QHmCn8z1opLB
eGb+nkAfXMct52MIX73m5B9s0l5jifPDigHdXLJFB1QDOyJYUgE6xuGrWmofGwnGudoMSGupMcwY
DdKqnEiY7ZyzcOWJq3HAAFnB9oYEDZ03ZHxeAYU7WjuNkRrFj78kf9Pt2NMAL4+WqUuIjPTaocCR
+JWZ4jmMevs4hlbyMfTK7MkZUnY8LaO02skFhBF+EXMdBiQVQqyZc0LKuYrciiRYKaFlQlRQVNiG
arInmmU2EEGitSm69ceAS3OMkrq6drrkDe8YPF1YaM+5F79hxg7uEZuUNFiWsye49Thlokx3TYY6
kGfbz6IbICjjXTIy2WBF13hzCM/tQ8w4lAGIoUEBkl8bLvZ7RV13FUqS1RInLN4cwyc5sUy4iF1G
/LcwBixxp9s+wzV1PuNLuYALXWyxtPMxO8Q0WE4getZV+ODNy+QvBIkDqGGZ5JKMuAnsiOqQeJxy
Xpdz42T7uBBmRfZfX/kbJ4KLEQUVe0QBg8dbF8QXsKk3i+bCgFHz7BmF/TAWKfG1zFzO+YzTFv5K
sDJNrz4okMFPpWDwI4uS+4e5io19UNl9uiLEsy933Ugl3Iz4IEEf8xVoqEDEZIsKejW7GaK9E4ft
TQ1tuVLmbFAH84qbJ2xOWlYwqO2MSJ0nXRhhv++8Inn1B/Sg5M70l45bWiE2zB5MNJ3Hu4HUnw9z
M6d7Bi0aFIvRgNBJKmnP2zmhxUUvPIRd7aBc+332iedBs1qewVRgBEokZ/vYu7p6CRNlH90pYw1l
JmSjMDLkuWMqQovVQFiZlfJN2BGgh5o59fkYhMW2GdHF0dt7E17kY/UiDJkTIYQ4zKeNAS5p2ES5
E5GJymC/Cwl+Twy+oU7y6uvkQtlmZrWxQTbfJz26pE1EE/ZLUfn2oUApSrsqIoyaIeaHqp36PQ2n
ZcPacSPMxPmcoxxknwyaoSaNaN1a2R4ozhdNVjog7vG+qJGFl/3vtDORwhUOLlQQPUdehe5t1PFQ
WgWnZVpZf9njwduGKc+5Apa8EkAdnmmrzUcS7Hb57GbrkBAv9EFD2iKyjZeGus64qVkVafZk1bQp
aONdS4rKXU2c/ZbIZgz+fUWftE2m7UzK2iEfQFdZy3u3Unxugr9eGd9419jv7NdsbL1b2S+ChZBW
El5beT523FE0kYOPy5x/bWZAnPpiyXZuZx4jUiT8a12QHd0aTYZhoWXNiVTq3VpOU6+Umb3aNgtl
07B+0A90b+cY5LhommkTuKRArmzZebdBmTYX1tAtntyl0up8oEgZ7sdNwjh8nYslNHzg0ER8IuFa
gjgEfK1PEeBdVM4Ygf0WRq2CLQ9v4FpWGqbJINH0Ent33QIRX8Ulw9fMqriZhppZKpFUQA9crg5D
ehKOHGCcp1WXDM4XnXrWF3NgtQLQk61tmnFXCPrjq8Sm59lPxLi4A5UE7DttXyWhvWvJrF/35eIg
lksPSJdLLIlTPjJ38K9nuLWb0XQxDhhLoiDfMDQak+Eg9KTioWd4t/acojgP5i6/bTvWHiNk9SC3
dFukPRifHigM8BW7XoWgIq9kIMzffavTx96wqUfL7toDgnQAj93vGf/6+9wPjUvdxNcylhB4kqS9
nkYCYoiGeY5NOTx7i03MmxgNqtmCYubH87aI6vy6MpqApGywUk1OQzbCLY5GTun4kef5qenN8CC8
Esd2mNdrFADVtZpaQdTMBN/EUb8bNo474fLSOw1njTjKnuqClReKDr2I3LMeYtOq8K/ylcL2XGoL
R7XYbvkOduy9YHA7I6wMTxXrHpVJd8iFrZp9ERH7g3cC1EXrIxedsozFLGGTV3OLJH6+JlYGfcZQ
wzH1KpKoCmaopFL1NT3prJJxvpK4jk3mj0ONaD0Xj20u8vOhlvk5ojezWkMxrc9l1nZkEOWTyIgq
xSfvHKdBjPnMyydrWP9yerV3tRiI7zBBJhl7FffA1Oj/yJ75Ux703rnqCepARN+hQFpTizf4V2a/
cRkKJZG3QhKff6lsZwkuDd2zkUkE3KiTl1GCP9xiaVgcjh4pghisEWjeAH2lP4Zxwu+QMpJ1oquo
IbhIdlafs/a0Hz1GAOjuxux+SOSIrMZyaM9QXIOZrtypPy8gRW3iyvydIMlDhTKYXHZ8LMo2IiQJ
PF8sHP2tbSdE1CIESDbazclux+q35zkVGLeTdsJO7umDqDFmj3Xwirsp3boDhl1hlth03dr6kGuB
W5V3NGPTEEtlodD8MueQ8xWPa/gpxPTRwS5Azpu50BYQQRln8Wib3s4Nc9Y3pvgs+vhB1uyW1LAa
FBqdTcUHPjBKQN7kTXb/T3vL8CvIBqeER2IGYFS9q7DbeSa5tDWzQ80LdOOIob/UYWe6xD9QJ2hK
y6sJ2jfzXTJz9qnfoPhohM2oEeIsOrJfbdTeN7tO50OHAAmmvWx232/UQpQjSAWyQ5NbT505HZuU
NXVw49ci6+4gDlu7n28xftgZAvDAlseRCHemz/Guu9aq3s7DoYJqV1OEFUHHeLDgdVwUUXk01FSe
/fx47wOR1UIMMV0bbLpJvph8b+ssiMlKFZoLFpQahDCrRLmJ24Is5qTJX7VB8lfaRtSDtjfcnF47
eHGZ+UeMOnYReo91kKKfKOe6348t7/Wfn5/8Yc/F+dkWBFjHxV37w6a8Wpr4nurSQ4St4Lzr2/wN
zCHP1KDB6uWrUFFsZxmMplWUMGfvyXtYEcBdXVcWhXbMh6CUKWA3As6bBDtP1Hy0ErOps49KxDRL
iUK5SB16sLpfFGy6C+xDGLAqy5GN61Yx4r+XirRtZBsMLnz+svcMy70FsssLOCCx9smM4+Tj6a3I
pBOh4jDjU/7FtbCWXex3u9zlWlBRmqbj0IR/T7oPmT4nvL0gSC3ycpB3QHzHJFwPUn2oY5xD0F37
lZdEYmc3iAnCRv8qmvqHM5Ck0QmbE0FyCqLi+82inhzUyKifDj777b1thCUQxOFXy8APHQtforTn
k0pXCcYU77akXdz1gVOU8cFBl46mnIWrqND+14LIw5WT4qmeEjYPUIf7Dz+/38SP15gSRS79H4Q4
jCLeHXuyUnCQ2RAdVEuY64GBsX9hgMH+mHeUxi2EsOnaNxDeoZN/gvRUvxno7Ld66m1U7CUhW8t6
2+hVnXVEg4YamIUimPFA/e1fJGXRfq4J1dBnRtCycT2d/b/96l/0q+lA8j3993Y1aeJl8/q5/LZT
/fVn/mhUk3pI9NPSWbYRYS/wpL8a1fSFfzNpUTs2c09fcGf8pZimG708B4yG/uOm/lMx7fxGdjtO
awy3X1vf/6RRfZoffvPkm57LW5FnghaehFD7fuhi5hG2EYMMZcrWmpE4YTre1H1oel8VzTkKWpcN
UMoiHyV7xkBObF9ITKvDNsyhVbh6ZZcT4WznJGQjur0sDIHTgEG5JmonIecsa+J23xELMQY4D2M7
ji/scOiByMz816A7BPXMsR5Nux/qmXCjLu/G6IKqx8Y5tho811hFoB/XRg9mJj/nwWYynsohgydS
A6A0X8SpTVY6uqmm+6Seefq2ngoHF7PO2EX+dRyDeNE+UansaYSRr0lxRn2Xdc1sTCt3MkiuC+2S
5O+v6+q/T80vnhq+Y5+C578/Nldfhv93eEWTG8XNl2+fnT9+8k+7AeQAeM80sr8CBf6c8Ijf7MV+
4FHRwR07caX/ZA3Yv3F/EYm2lFZ/DH/+eHAY/gBM4Y9LmtKwoM1/ZDX4oS+Mp01KUmiQzlLhOO/e
V4ohclh77nxICztay5kAJuGET99clP+f4c5yEJ50GqB8zh/63HQXjIrncT50qQCD7LbzBmu4C0hP
6e3PD/UuAo7RhOsrLotrK0KxqZG/f/+WtCLrBDzhYexjDXU2To9CSGpEGrjQtmJ9yK3G2I8zmYys
EOUvDv/D5QQqx6jMh9tA7o/1fpQgstmzB0fUB8xU5Mm5z17cbn7+CZf36zcrHZ1oDmHDFfdNvjfh
vOvkN40xdQiG68VD8IDN+Qk7XrnuBNkN5lxzl/51O//NNye9Hwp8Dw2N6dmLaAQCqvluw8FeVDmj
35JzPcj6PExziw2ob+TnqR3kpG6qR3XaqKqvm1ZZJjlvdnyH8EGXjW0L+37litAitoM221k3uGyC
0SX5ZJSfNsftaaMsaotNc872GVCZOENdLSHxDPuwb/VboTyal402xdPU+tXamHwCU1IDhyyJXP5G
RqncsPsYn6ZksSk74bBk/rhNtFG1nz84CNee48ktcWY2MBvC0r62dZHeOciyVj3ucmwZOrzq+sIC
aOEHm2WPvbJNABl9N89nqRdewl3tdzLP35Sb3ZWx+uTM3q1u8G0MysvPK3P8GNKg5BD4xwzoSasc
aNaG7Nh6j6yQ1ieGartNhi9N5NdnbhJdV8xXNzFTwq0SuPKGcnCuxlGmYGed4FyE8smFXnueRDG1
XesSZtf3XySNYLquLWk5VpJczX4dPmhHkbPkEc7u9yEaRdhE4xCQTRRnAXyiMbosiGlCG4Vf1Jvw
iYe4ZbdDY+hpHQ5T6J9pL+lQWpSu/1ATC7KJPBjR6PHRVwKTM49FRUbErhibxnlUhWs8R2nfXCMq
5vd44ygeSnL4jrwmu4MpoVfFlHgwLuolSCSvm0soUfZWFHVK+DvwC3z2yU1dYvcGzmptkQWLXQ+H
/AntE9uQvh7XRhSL7qWLwXKQaTdZFwb034c4qukBoRmkbQELJaodtuJDbPlnMz2hCyykzW01F81N
3rQXgT/Jl3r29IPqZHqojci6tEbpHHKciStQr/Gu08W4B9T1EqWNjbM37ki9cOVIeRv7tybNiT2b
huYSWnJ5s3QrRdtNl+FYVogiq8zcQcuoX0qHnLYVeHNaJejt9o2vumMc0MAN5si5id12FwSyzFeB
dq0VIOCPSYetnR97HnuqjjwgeqIabqspfUyQ+6+MPqFjkxf9UUPmW8UR+o2+C4dbONXWXsjYPFgm
u2BgrWD/ETkfSb6gMDApAK5hJXiCO1pAGcY7at7iR5peWwOOc8ZDc9GHiXHUMOLYwJGD5WQQMpDn
o+FPg9qFJVdztDCVyGB9w5DrUozBLkDIfA7SP3jxUl1gEEANEAbBcBzp0azdshsAfRkR3XaTGPgU
TDCjcRC+QUcUJMzbFfTV4Ry8s3UxIhPbBUtvvyzLZA1IuNgAHXiVgXz2rRnciNbmXTxO5kH08qPL
94oSCw95aQLdd7nSMkYCq8pu3Qc4V2dl6E0w9GDwPAtSwpxcGm1d3SbQOTZFPX+OCX3ySJglgcsL
wv4sMHDiW4Z5O07dTo9leABkARTQr4b9TKNyHcJBeGwImc5XbTsYm4oZxI64FPlKdBjTtahytu24
Y7AiH2wbHAdxfw1pgm7f3nRGJV9Zt70zpEhyb1pRtsaQLrZR1PEN2aqar4Is1QILbTVh//eyCxak
+cwafZL+hP3SlNiyKZ0N6sagXGdVgEnVjC6AGe4jXgCrvDdhMoch+uIst4qrNvfOsl48MhU1VyIg
lSX0mnO658ZmBqmzCVLDuwyD9Esw4luY63brdhj1OlNVvycd8VYVsDCfcQrPHkuCcx1PyXhBVZ8R
BCqag/TidFMO8/ChHPF1Uw1xZCIXEelmDg/QyoDR/uYnRvZs0dl8YASpcPImzgbukLW2sjwBK2Jn
iE2zSG+dgvvLGp3xMwGWxnVaAwEhSpsZiZs82TTMD5Mfl9m6boCrWGqEy4HKYpt5oOG62VUXmYyH
Gjvg3F/nrWccQICBM6vdT64lQ71aFI0b0hGSMy/x3IesHa19Ycf5thEKPkQ/xQeRKrG1HD86dHG5
oJA6+2Br2752YotWikHCm2eTaRdP+wyoMx7haHy0WLk2QpGvw0XKHqQXWvTdLYSMhk7FvaqdrUPj
71lPqfo49ox0nMaZnwE5bJicDeizq6a56qxK7zAZc+dNbnJQKTOJDH/axpblG7AisQrqJt052GKI
LyoHQDSSNeNrj1d/7fiKpft7etX/W+T/osin9qam+aso+iEUefMlex1evy/vv/7Mn9W9zc7YR7nk
KToxX9nBf1b4NsRhl87fVymWsP/aGUv/N0QSbJaJMrRdFLEUqn/ujL3faG5aiL8gkSEg/mcFvuXL
dwWjz+ac3Ycy0YIum4x3BWOaAFq1qBIOuFCiD+TvFtXGqSSzznHG446lNte7qp5ushLt1TqLILWa
LktaYFY74l4I+JrlbH0IYizzq4KR4zr2zeHLqCleQIYmhAOQdpKFtP+JHWQkmn1UBpM7CfhoVzD2
2k/YGxmD+uyouYjxAUmFfZ9oKJokAc5XWWJD+/E6YLRu3QZqHSR5c06bL4UzCjEUW0IEOpzGMs23
5jjWsDWdXPLYjXayHzg51tLGqc7cOQ7OsBvouwLP3Tnupo+4X4wPcZYDtawLBKb1WOxBmYcEAdI6
q7y2uobgQird2N5iPPpsGykfMuCT4mW+ZaqQ7nzc15vJlgasmEKDW0rfCOOKB1ZAtAeFCY/ZBru1
w8nMWHPm6FEvbh05mqvY1Ze6pKfaCcillvcQ9N2lFQBoicbink4BL0PIkpAr4FwID/m+8HIsIPmF
8qoPoL3Eerb0eA6U9SPU3rMlTGC1JKDAHvlY2wBl3bK8H/HdvqDlMDeVjCLMHlUHgAlSbByDzKKi
G+EWBG6CSzXAetFT2jo2v5o1hRV5dknmSw1jR6xveY/UNnsCZKaeKJQArS444ToM5A69K4HtWte8
R/O3dq5uTLq9hwBzgyZf8LVUVvOAhAIDcBzgypNVth08Ud0wPD8E3sw4ydb19dRHzQeGrw9OG5d7
pNLx3mongO1B6m5n17dQYTneliDqx2yuDOazcnikh70USSQXwT1FikHGZPfJMOsGb1ZtylstMnmV
xzV0k0FEI8TjpUpEWnUvl/R42ZClvOHtfddmmnxej0mnlJGzDnhyVgk5cpsoI3ytzxmE7ptakk0Q
VhZbgXhieMd2c6W93imvBP6SY0huRgfWwbAfGfvER5U75kfFB9+0k4YeC18t3iByKMud5TVBg210
Mo/DVNv6rCRcgwDvRE9vaCdmY+8xLQ7eJt8dLjPRSIx6BfzbDNU0QeR44ao8sb6KtP5d6H+x0KOz
c9iv//eV/m/BkV9/6D9LvaDPuSzcJ9ntsmr/sdR78jcGMAonOP1Mz6aC/XatV7atmEqwYwe8bNK0
+HOtBymBoB9OwyI+PCEl/gE4kmrm3VrPDt2VLkJQ4sZsOjpLf+IbheZyk7KnCq2D500FFsm+9BZg
tw2AeKqhP8st0XcfpwKuI4E72CzNjvggtVgvcaN0V7J0CDZoMGbaLk14iHO2dxMtxs1msXCWBYbM
FW3gszrQLCQBTs+pq18ZsINP2TRxEz5irSuehHZACeQD9W4vjOYzKfAUWRENfqgM9mth1ovuXbT2
q6wc/tDJa66d0viSju74yNYjH78s8z9CxeJWDVfEm2+bvMVlNiZH0HGVtwcmXTww2QkB/oZGp646
jeACbH5pPBjKJsiVaMJ+W3mMgtAJpKuWFUJtCAcYr6xmzDZwgjxAaRnxmUSae1yWUoiDNQ7hRVJZ
CLtSh/4uw5ByG3jDYO+smv0HQPnfVT4Xx3BgFmZ7s9rY0Bo+NEmL4sQKyJKnIoBeIIcnIZJpyWYl
UlS1eONpQlU3gT+bLrS1SJ2RemW86DbDHtSO42NktqzeMZp/9qZ97T7B0wG34zojEiwkQ8jWxiTA
ehX4C+GCIluL6zqWmJoMVrKHpvYo6iu1QCRQRr2oUHkXlCbWA1X7cpVTi2uB8sJ68FOcQpA+0NDQ
FFtsxJXNr9cyM+F6LoyAVkrRIcZrK6i5TMQJ7LV7XrRomJbE9aZmuzgwDD2C8WK5P/1jBmFzXiMf
wspRdwV/bopyfgYYX0ojYfGGwxZjNG7rHJgGqQIxTWzHg/a5CO4yiInW5oT+8MqU/nihgVOQsoTB
sfEWL5vfKOuBNGM+Rk7+3H5g3znvR+3jf18c1NWI0XWvgPPRLhrb+egXE8efchgc9KAweyRq5gPx
nuH31AvUR6czrnjDmziBwaqxRblhwtXN+6B6ySjnA9KaEELALWpksvFwYaiN55aOuAr6xYnf6sAM
z3TVo40Ly0R/xk+HOjKd+XdQa/xagiZx4TCBxQJSGmx+QA4ai0ddMQqgU3NSG3qzxmmNb4Ur2Awj
/3eusfGcWAHjGPG1zC0CtNOwTxn4mlcwv80bL+6di9MRHSST464nIe8M4yT3Zt0Lrm/ClO5paFJc
epSiAA/UIPp53zSWejWnCVkf+aXl0TGhO9YguMF+2SOinzix1e2JZJDKOirP8KvBsF60IpI5Y8zv
D2XGx5pyYi0x3TnPSieT8XQ6S9LTuhAQsqIAoU3KydqVw13GWMW68huYrJQ8LcOL1oFAsU5z5C/3
CPLRSjKp4ivFK8AV8JLJbK/0BKwWYwxqyqbk3/1pcfR8xW4YJUqmtFwoGf4iAnUB5wI+SRA5qxzE
3m4xH77N84LiSBxjuacskRHAZRtevi+7fiiPrpWP3Tqq0pFiONXDRvtiPrRIf+5I8Rxv+mSqXiR3
mlwD6rYIJYiKnB2Z8kH9eaCoKtubcNoYNawywZi8y4sQxkfTulcO+T3HxJ/8J75MJ6LscK27JJo0
KIqmrV40ao5g5yZivO+5i/fJ4OW7me0CIL1w8Qbr9lNiSAtOOi+dp8zPxnvPYfbjioYbWzRDw4fh
AlwgQjT4dPky/J1LGyupHoBgbWy/aAFLxGFPU5zBwmFAWPGpBmArt1ZRMoKlgYuzSrSpOgvRN57J
Yrm+KLGCpwaw34XTUXVywHy4HjCKbBVhViE+ckRQglGtvyKBoDqTYyz3ZUaAwrrhjXFbWFVxl/Ul
ERh9msH3IwlBPPrl7O6MoZm+oBqQ50Gj40PSe9bnzHbnJy/sRndnsgRegBaIv8h6HIgVsaczzHYk
RCVZsC5j4xEHXPMUCdXS3Ul1ucogm+4ni16uAD5zYY3FwH8bi53pIdEuQnP+An0g5QkYMhIS7MFd
HGHuBBJyDuTLlCbtUQ+I/db03a2zbm7Sy9wGk2tjYluiorVg0wMemaEfaUYOoEJa9JHazl5D6tg4
1aBf9OhdETJ9B5RAIJi0LdmsU69vrYvsxECdFxwq7MG97gGkznjvN+0CTR0WfGq6gFSLvmE1Aa1a
nCirVlF8kKgcGZufKKx9F8uLKiWQ6zGoZPk0RFlzT+b2TWT3NdbaxREWttZdgN3ovoCPxmgQftR1
vXBgYa1VW/z15gfi+cYjGSUP88KN7RaCLCTostnbQwHen+8NWX3Pbm3LePIwVrTru0rctC1CNsi6
EY2YBVaLyiUjhwmp2m0bleV2FK5JEhiA2zaRzYirD5n1lgQ9tiVREA0fg2rMM9o5CyUX2STEXKDI
NHgMS2XbXhLt542mfhBF6r3EwjdbXoXAd7sFw5ubRnXWO5K7GnLOx5HX+3HIuu5KLxTfxqsvq3ae
NKSAsSJDoQj0RUsbcAM4SNxPhLgdpzGxblPL0W+9GpuP04kbPJ4YwvGJJ6zRBp+FbMTAgjQf4PIF
t1FkBWQCgiJmHj5eoDqVa+IEVsRXN+ddK41rmtw0Ak88Y1gLXzI9jBf1HMPftidxiz+/f/FiKMZh
ThfYR7F7PXZD6CLEX6jJOIeqK1LK00swL6KAI2satwr69MZV3bDlcpHgzvjlvGrz4mPcabW2y+ox
6CrzPDWbJ3Tb/RZ3u71pE/PFEuFZguT/wphs9WEYQlRzKPOatRW01jZAFHZEJh5eS6/sLju3IeJ+
0OhmhWZHZ6GjcstqVBdDpImmRP6xFpGS2SasyEDm5WfAnVpgw3Cq88ErDyKznlHbuKswc8BMi1Kt
i0GnG4epzsaqeu4DUaltNDo+bwo/mDchDbIVNEVI2Us7BRGiqOStFyoH6Euj78sGxfuqKRC2gQfS
63QeIRKA4S4blNZVFz46zAKORWPE2OrBdofFZO+gq+b3cYIbhJ0agG+CO+INMNik3TKSMVaddlCk
Tm0U3eRjA6xjQYUja+2PUyvNZ2C5LFBOWF6yAvXgN1omdjr3b6VGploVHSFjWqjqKPO5hloBOnA9
LcBylJMom6MFY94tQPM4dojLCJwzwtChOKCFf4SZBQLdzrunqIs+JEEerCHUeBQUNP0fkdjXK7cd
2THXLSLyCrb6CMt5pfwI+m/n8D3oJgHDnudYM9ae2zkAORZSe3+CtlcLv11hk0U0HPkwktycIFyG
UU+Vzwfvq7G5D5LS3bVoIJMtr8Ph4MFq2zCfS2mE08IdGwuDrFMQYJtE6DSnsD2WalISRhyc0XFh
F2IpBmPIz4yXKC2BG5JD13/GvuG8eSf24QmDGC1ExMp1wRU1pC1lJ17iQk7MFobifMIp0gZ2tvHC
WEwQCAOC9ghzrCyxCWBerBn69LhV4DNiWe2vZgBz8pH3W3qpi4xo8XUOuvKG7FkJ/Mku77p8DJ07
wiXkgqv3m1Wv0bgBHlW/p5Yww52PWpkHyKQWTB0rxZcy3pOBMV7QZG23U4fcHvK7FyBm7odLkZF3
j2VYhh/cvC9KRKs0rQPlv4RgNO/mYEAHkocRqX3dBE7ctq9qtMgo7Qn0oE9ld+eyzPRxxNq+98iJ
vLFs3T5EQ35eD/Wx8uZxU/uipmNdtp+IyzP3va6bc6u3g30Tek8UasPOhdXbu426TVAVMyzo0zTd
JSOI//M2mlEUxv48Q+5VsL0Q9RRlssqFM9910qx+H9McJjZLXtavkPBlK1kAvC5kMF+kXWPkn6Z+
bG8Mf5qvDcDL8TYkH6f73dPVQ9VNRequGN+pQOxzg8XtDGr1vo6ke1da2XMF6Cg6FlntBheyMF/1
4FeXo00hF3vcC2dwFCCwzsnEOBC5sXvnC2WbzzHEHb8ZVk1aBDclc6qdTTh6swjWq+F5XlA9SjZe
6N6EoqpvePud6a9Yn2928n8zyH4/NWdYTkwb1iBEGAgq3uscQn/oyMuirnWbRp0Nkp0oaZLigSTh
9jPurV9BIGxau9+N6cmBgAdpC0LjTEWp8E6IQBd1ws7flofi/9g7kyU7kWxrv0rZnVNG43TX7E4O
p4/mRCeFpAmmlh4cnMbh6f8PZWb9UkglVdW4BpmmTEnBgQPO9r3X+lbVhdd9SumuWJjfF0YPYsFu
ho9paQpxm4zB4JyYqjrxjEDaSKub3M2BSn31v3ttLbpL1a1ARQOM7bmzrfD1mELaosFEAUgYUkzZ
RszaJxP2T8iGXvTLo+2tlMVWI6vLBkBxvcQ70aBN6h8V9Eq1XwAzTyqqPWgD75ifyYKJnmbDlsQQ
8TInWalPrBhPlY9viugG9Ylbpv5CMAFNtTChou9bxZ8H9yDfmmDLNOMp7Rvr2mmywbLA9i+GGtQ+
zNk4HIIEV8TMH+wuokH0fegAY+mdsgJQfute+Csu7Ndf+trt+FYqgQsaXRqdGuQLIG1eisIKKuTY
U2YDdGLdLwMfYm9ABhHbtV8faFXJ/HAgEH6UAaA/GKvy+9+2XTp2cGDhm2OZIvWlOVFVu75u+X54
9law2grxTGh2Iq/nLfv23z16YK7KPFQ8SJR/8K9KY8bvOWsCqnNpP3nTRAA2CIKHr7roRhsc1et9
NgHGVLFt+/XBrVUA8v25B0SemCj/rBWW8fLcMeUAoo+75qgwrkiwa8kgbvyiBdOYk+27FdbK4BtR
ZjNyXqkFZofRggCLxC+PCXTMp68f6L/tzd+0N1nbmOz88+4monSsNB/7vzVf/sabYag+ZO+/laz9
8ff/anSizjSJsUEXhh1/VRz9o9Hpk3VjIT9jaPUXYeBvfwFyAzSdAiUXpu2AQc63gNzg76t+3uY3
vVXzxm/9G43Or6yT7286010XWNbXtX+6nvm3D9xs1YVFOLt5LHQTVcmXMjEueo7B9a3Mk/oInP6s
YMwxJ3hjFQxunN/JsMIf3yjIyzy0sEixhR1aL575xvUIZAgS89h0s3k7BI9oUOjZDEqyKzanbW6Y
hKqX8Y2UaEh8W9S7yX4rSGJcUuLvjOQGRyOWr2DfU41J37ptU9R3wh03hI+tEJ4V7/ZR6Io/RFZh
nW6M4l1OcuL6y1mIDabDV2ppDhmZHcrYzW54FE1PyzIpvOsWpOoMza3H6ATi0nFwAQ3R7NSv56DY
dNwNR408pCKpAJLSFdJ5HwT9ci9o+CF3hUcfGDdMKog66x0Ftvea9sI9nY+BFvKKbg/7ey98aznG
jryF90BjyfLM6YoQ4SI8H9NpSA2ZUiaX21FXEb7FB23ET3kLSbFQ4FF7iV/PNg+EStwlyr8iUPTD
gp+2z4uo9aby4C18jKmHTAc48WOlhXkocjotszl9rEWyTbxBXVOKw6HHFSU9xcGWfVY4l6RC9P/f
ZeVfCd5FybpaTv75unL7eXz/6buV5M+/8udSYlni72CLhINX548x+D+WEqrwfwxJkLUyVWZ2QXya
ywJjfTMkYcDODHtVqOK/R3f2b64dL4Yk6Gr99TA2wteQOvulSJP9rR7rTjo3fqz81/Mk3NPsWFBe
3YUoQzrW7SrGahhAh621aax2JOUjUbsJ5tthsFV77RK6YL9x06W4bfyyS69aTf57RAWriVbqMD44
oxjf9AUCyD6Zl00qZ1sTWBkQICUZwW+1x2ziMEyzRemuwGmP8XiByQgjEVc1s/li6YjRaONu2mcA
pqhbc/owXYHr2ZdzfwADJJuNTHON6Dtp1pijGdCxmGfiWRiBTskRoewygG/OMewPJaa4ci6KT61v
tADx3bHaTPACLjGgPvaOScy5V7KaAR7qrPBPzdyJZb9Yg5YHekT8rqNcaZ8ZG813beq28ylhhplv
0fBo4xzwASEHxwuYgaatKuce5ndzH4o8eSB1d7y0jKNoOpb9dkqJDIti1WADhRF1rMjoamnMN+DB
Mt3ruy4YinqL/V73EjC//QqPSO8vcjsBW+jbY2y52XCoYgSS/iFgDwKYrsvMxSTboupqMyrqQN86
/lLVVoTxxGD6YjVY8mXCGhvlHn33mvShAOq1flYSxpLzQG4J6yLmB5Y/N4tHfVu0tI/iXVVmXUjs
ctJVexlIiG7DSulK2HSmOaQ9azb2I1lgmGZdRfAmF3PAKw6u1BjTbdKaWNGPppqsGCJGWsbbVqhx
vXFQXUMtdJe9QawZDuaKRW889z0Fu3lrzVXeO92mUwpMNuiGyZ6U9SaJU/CPb3VGvGb3qZ9Aa1cb
t1iWMr7/74L3Ly14a3HzqwXvpqn79y/SBf74O3+teCYrHu4vSmLf/CMM4K8pMfa8VSy0DoJNXIUs
Z/9/AcRFg63TBNAXMC32VvPaX5J/MglWwJqPGMilrsD1+W8UT5RJ35fsrKWsgauNhz2xTYn3Ykos
l6aw43hOL76UyPNKo6JzPqW2G7ktqLCjz/Ct3sNlT3HwZw5Aa7s0Igig6Sfiaxda+UllE5Nspq0+
pUtbkS+ifO/j0sF/rOqMqCVRyfm6aYuufM4W0V43ajE/5U6iw43FmGqg92n5JHQZ4+gcMgMTut/3
vn1SbTiOZ82sabrppFfv0r7Q2KjtEm0uGeg3Ej5RRLcSx85sXJvDLJn08VBGVl4v9radu3fjYHc7
207Lkxi1OUdzjlOezfjgbujuiH0Y8BCRnbs6HoSXZjdMKabTUA7+0eiG7jQ2Fa2eLqs1+GjjYOfQ
gBs7fJ5q5DIp6eoVJWezfqp5yZ+1q0goHhy5HYCxpQQIgg8iP4lR9FTgY6M1VOaaHbHTuTSoa9YH
u2H2s2YdFouFLHYNLTOXwbqDwegCxV7UnZJT7l2tGSofuSLzFSHJCNufFk8up74Tioa23yW62K39
dklUI4t0F0DZ20GOnW6aXJTZCkEtZ8sy6z1K9WrEui3StHeOeaaZSGq6aHIc/Ktl0HVHf9FSlsXg
YkqLIU8ZtSadtseTVRVWiLB7Yhvv9RttsWmgTx4QXii3iFXF2xGe14MCon5XtqGhP4W1L1cxqKW+
zLFpT86tjfi8sh6xiVp7r898BoHSj/03khY+o+4qHK+npCjOXj3QV/C7ggCguRzyUybC2kELVNxb
FiJ5EwD1Jk6L6aJmWlyrpZTbUhfNdmZjCYvGss5BXgBHZuKzX7KsYDSYXpiFQkr0BpEBgC1tBPdd
Wkdl2yfnIOh94hgdrnZk50F8ZFpBkHbpzO6p0ma3J11avW9sWX60+9Zy9mGhPKgf7YIgLYiDkrCd
vCOcExPGWTmo2IRDqy5HBGQdRT28A7nJBH9phEvfLc/cNf4peZd0wrxi1FbtAfYYB2qHeutzuJvS
c+TBWix9XzODP6QTMW4XYcU+vJZgrQpsE0OLlbTYzW01boPCq0/jZLq3GbgGe6P7UlwTVb6c63gx
aceZAJCH9D2fMd8HZgVtqExuvVRBERmEd03XRL1JdRG/A9sa7hto9geZO2JXtEV9hrouX+VquXVr
371f72zedqTZsjWEy9Na4Iv9GbkXyI/Ake4+yKTdcQWk+aWxZvPSuEXyhh7jctW1YrpumAMeVenJ
zYxD45DnY3GIM3BHcbviVoCGHFAOhI8JyREbRDP2dVD4JECYl9rJW7IkYu+aSZp7LbPWOEKLmJ7d
Fug+AGw9XTN+tN/ittNkyc9LwyysNJ0Hqk2U3rVyvhjgi6qo52rsC8LOTkBgPtJRISw+i9H/GcPM
jqUYPfGINhLItU26/EcRzMmTCzbVJBSpcz/0Fa7nGjsMP0MapzIo7chxJLbwYSwhL3jNuQDOFAVo
4nfxSMaDUyfBUbvs7CZJjPdmgFW1BydO7pc/9NmVFRIoibaxiEquzxOteiYJefMQ2PN1SPZA5BZx
eDT8VCKgc1r/HDD+CBk+l8En7dXpXVgGGUC2pv4EYjkkA5ZBINgIk6CkuRGAnE3rFHv5Qw9imDp3
1NuCu/vRMlZHlDXNNlZlJ46mfnkVmLkF5xuRAEn2REPnJbORZjCdd02ZrOacwdjqyaLW1KbnvsXw
jvUG/stDowkYF343PRepImbOyZu1n17gWfD1RwLOxx2pFz1B65MREfW07JoyVQfNzvONXS/VZbGy
8DLqYLmbaxfd3ComtbtOXoFaMR99OMVFBAeoaPcN1epONa35HpUjuXZ6aB7wfAOGmqfUidJ8MDbC
6pMvemFvXo+1/9ax+wUhPLfWbmHJiVJKQjK2k3Ta1g0rf4CWb+OjnbqxsW5GPJHOXkAyfZW0obwK
Jjc9N2En71orHbc9G2uubJjOjJQZWrlj0uYIIuIUif5coo60VBXhQiP6wxrt09LN8xAJu/1cVRkT
d93ghHDt5kbndPANp+2ul7qZ7klD3A1zEd6g2nBxTM1ZGp+w+hQ3DOfarWW3+btSjUTFkN1x48tg
fjQni0xRIrjCBxHq/jgGvT41Os7EponFFI1pZl66URbPFSSx5yTAFVMPZfxaFnF2NeiWIe0ULK8s
Niy71Gzyw9yN8y4mymMDdh4tkuBsUQgzZO1PdbmMNDH94ZUgPGneZEJRo2duHXku+estM+E7PEqJ
s/MxLZwJ2RaQgIppvnLzuSoADQCWDxrhcB376Q1xlSghx9Q7zLoaU5I34+VsZZb3EfSDaURNXGd3
SU/apZeb4fO8uOpoioUXfVCbA36BRMHZzuh0EF4pcRyMDOpxXWGWSeIgQ6LDKBbhAhN1KYhE+m9x
/K8Ux1QLq6Xyn3cD9vjIs+/bAX/+nT+L48CkG0AZa9ENEKtZnOL0LwmlT8C2DbghtFaRJBLGfxTH
DkZyKmlBY9F0TBv26T+KY1v83aXYXvkcHrt6TKb/TnH8Qycffp5wcJACZYTa+bXx+E0nP5m0ubBv
HY62jSMQu1SIWk3YcLtwkMEq9t2uhoUBXGsbptjkvrlWd380MP9WD9Vdk9W9+r//eTE0ck0bcHmA
vR4/O9FfL+kRbUsKzbjo/jAN9rjz58rbWRmAn9nPquN/cCjyu2m6MCH5wfhLPTBaVuX2B2TbhO7Y
5FMSBSx3xC+3/8FZcSlD0JOANtkaf9+spZopJP3K/lBqnR00csVt1xM63mt/+M0gho3at8OIrxfQ
4ZxQrHJT/AAA0WMP09DlAoYQszYjGoy6Y06tR29LvtJqU0PFj92+iKTJ6PHXl3TdNn3TlP7z4CsS
g7uYKdqL8+wRTMVgvfqD0QhW/1ynu9pi7/Pro/x4j7g29yW8A+HZ+HVfHEUlgaPGNh5Wj6EHrIvi
mr2QxrS5y1eV1G9O6oX/l5NybZr57GctjOpM077/8lxeR05qkQWRzJT/mCQ/s0v9wjSP4qGsrryY
rdKvT/DHy+jaNOdWiTV8ox/8KtT3iOCcZiCkyHVxoRAWIM3wd07tF+37r+dl07cPgSlBePiK1fnm
QScwjBkCo/yDk43zxjGM68QAP2bZdqRNok1/fU4/u4rfHu3FlwYYIGmJqhgOwTjhXG0gMY6kxUqE
zLgOQ3Jji+LDrw9pv9jlfz3DALs9XCYs997LpWwmnhLVMo+dlXqCoasoXyfmgIekWYLj0CTsANoH
zHBB1NIA++T1ZnCWrnMckq45jEM47gb2kptu8uVHTMnGaSaUCXdh3z5S1ADFStl0F+3ym4XJ+sn3
v7KZTXD3gY/w+8UdF6jEs5uexyibBrK6hTEhTNDaHXd4UbHUKItgi6CZtg5Xb2eXWrwzF1/focxE
TdUvDhGySXiBPPTnDOCj/t/kc/Oz5fmnH431eX3CXf558dHykFx6QlB6FMfpjpLP3WYdUelt4PU7
1SbqFZuQPDInLyy3sO7hP9agk1RcYU2tVqHPaNabQqh80861uaF2xptZBwRag9FiBmN3t4g5jNNS
AOdsx55eqe/iv4G7+HoAL4niK4ij0MkI5RKGv0eiTdAV+gkmH/rcF53aIOVkhBK74UaX7hWYw1cD
+NbbQswwgZwFFim2rO1k9BeimZYjVKSFYRJIKB2X8TWqn1USBaqKBDjIVe78pZidhz7oYXb6yQpW
SvsLP7ne//pu/fEBoelFYcBTL0KMFBQZ3w70tErcwWXWc8jIozfYpEVAxk9Wpp+GJZbkZCO4/Q+O
6LJY4+JnIPkSvhwSmEQ8ctEfupgEKCV2pZV8DGtx3Tk11MXQe/Pr4/24bgdYrQIGG7BnKH1ejCyB
G401301/yOeSESGkgBPmTmcX2HAmf32oH29TIkqJpjJhFq9T2he3aTJgDJvGhrdgAAi3ISrm1JBw
/JsL+NOj0KekTHHoJL78yqD2GhWSbV53XmeSX++HxnFok+Du1yfzUmDAOsbZQBuHqrXmcLxU0hSZ
AU5N4iLUJGlu6bPnew9B1NZT6GYFIxxKCm58hkvJuQueOzs5NKLIfrcsvZgaff0YlDCYvVayB2T9
7+/Qtm3Eko0+7gJd+rupDcs9krB+L6Y+W6X1izhZNaLZzmw+l83kPxT9iq9wzfGmWhbn7BYQPn99
aeyffibsPhg70TbRGv7+M9EoMYw4ddShTob6ZHbuLjSHabMA4b2NlUTU7iP+KV0e5bI15ssAWjTy
oANvwwCFm1+Xn0tLj7dFoDGKT+9AXNhRm/Xyca7BjxKjgyuaffK5nstbw6Tx+Z+cAF4LZO+YD7DB
fn8CsdWFFYFxXNR0fkg6X+6HSSSvUlYxZLgExiNdNaPK93reWF11ntPlPUyKJ9V54WmQcRxpFNjr
5jW8R1nePAVi+bzgNjo7+FT2k0xAqRY5MY45zN8OM8BvzuAlcu6P2+KbM3ixcE09AuykmfG44kGA
jRrW597V4BQMc9tnHYv8gOsVggbBrDgy2YxWv7kLXuav/PkRGI8yI0WE8/JxD2bWktkdFNhgZGYr
+tL9QFl157NDRwZvfmrKUT/7YEk/qi7qhzGJ8sbGaeSkSF8TtbfRqW3RMPkrSGNCNWwPEuiwaR7w
1+YRIzzr80zyI0ul/+g7xc41c+CTRviMuao7omA0rw3XKo9L07z3R/PRmzlQApE4klMIeOTXd82P
pVvgsRvEJE1ws8lu6fubBtO0X8Q5C0Kbl891fPDHvNwaC+Fb5Fg5u18f7CfLtkcNzM5TQM/3f+BN
EhJVdyw6BwmCO8wQ7zoWtluhl/A3Rwr42N9vHzgtm6FRiD7RxxH4/WkBXh/oirvcSV3yVAAyeMZM
hWurmtlNuHOBHNT0jOAce9bvwIk/eftiDyEQ23F4MVF4f3/oPsloYOUmhDN/fhv3wZ322wdTxF9K
v//Altf7zQvqpX5nvWVJCgJhYdlsuPG5f3/AcDSUzjJuWbbhNRNw6p45drYE/46RMy6fIcI/NVmp
t8ksKW5EkEWjSrqtSbXy6+/3pzcTKkHeLDDXzJevZUT1o4tWUx3QtPdbU/p4xLErEEjXMOFNf8dL
/clLk+EbkioEQ+4qT/z+xL0wLxLIcHzJc6cPmIzjaBmC9Dd7xJ9eX4tOBncSl/eHCV+urKSxhFQH
9shdFIw6hYidh5EXB8ZpUjhTklEMSAZaTNoxqG26AeUON+LVwozpN8/rj5vyAMkF1TIyEJ+QoRdf
9gRIdEkV3X1n7E2QzH6yV91yM48zQXOVRagz9oZD6kNEaYrB/M1j9RLg+vVeWzlZvkvdHqDF/f6S
98mIHb02OwxCIv0g/Y7pwtQl/UVllosIwmuIaGgGfgCk4TXtePRaQL5g/wqbsYufFtFkzNMN+eBg
lWzm81A/Eld9+vWN+JOFJggJIWGNgegJSeL7j5kaQTa7tdceyOvu9gMM1Z1g9rejls9+c0l+cihA
XgKCmE8bLngp2WQ2pfC4+O2BgExwVs7s35NRxWzN8Mz/4LRW7TXku7Wl9sOqJmu59DIQ7cG1s+4+
RNxDdOfqiev697++gD9ZxDgSbRFKRMS+L/eN9hIneTNwJFxDyTYGc/FYJa294+1GcpyuGEo3RHb+
+qA/vZTsr4n78gge/KoS/KaNwKCx7kPEMIfZtnAouPB9M1I4t51pq98cKnQdboEXbwgqDRPXM5xL
kMsv7uSggHiEQ5ZbRKwBjN48912UpWJatm4V1yDKO2UDoS962DnOOBl7do6D3i3ad6r7KnB5uJB2
L+EpZoD62pYjMecdfqthK8sS5zfszPQ9BFfjpnACVOJJWuIEVDhqYGJwSk7kew0Sy3B0sSJMSMfo
7pNfeWAU4jPUEcTBoj5MrSdvsLHylkK79j7HX+ntnFCmNqGWJCx/9nKaJSih2MGkVzrtnBjveNGl
r1TJ4PBU1nTXDmlmVWJnmNI6V4vWxoGh5ahu3aoeghvRD3N875FmUO/5b2MCK9apgtmfCNEOAaQX
yU3g166/HeDq5PvBbcvH0QCiAePdaI7W6kjYzEnHxDJMs9eVQgm/0QOxuScffBzyhqHBjjoXOAd3
qBkIvchHtpMZmCumSAdFXG6x1SMTx20zMum+wjURm/QdKkl6cOWuxVVGeNd7El3ol/hxr6MlEE33
KF3y2A9NT+TBHa7D8bEmYajfzUYb+g9mgzqKUdCYDCeKWCBTAdO1vagTBqcMj5clUsQFH1YbVEMq
3tr+M4lhKXARucErskrBTZUVSbRKpLiwcinJVAiGe/q8+2F05XMs7fINQejmQ1970yaucn008Fbu
HGIAQJzt61btderXD7FPE1WQWFksJPLZopi2RVhU+2QYz844Tyje1Pu88MSG6M94O+QYhSrH+SQc
Y9qhP1V8hs4/eGoyd6HIvIMIUY9QMS+bHELLlRJSf/B7AjDEMOcb8Fnvl9Zzj6Ojl82oMdVmkKOZ
ZHqG1965wPt2yBmyO4yJSzSYmXUVEGl+40x8H+wWMtDV8Wu9OC7kZYs5KsJzVMLxKQ5FEem8GCgq
YIiQRYhlTvnLfVHqU9sLSJEEC/Ov4lLQXdKT6Jjjanu7mEW7031XbnLCUMhiKKqryUm3IEOCOzLS
Hyoj1TtrClIiYLslmkGDbGN7tg8LpetDnJTyXR0o87pOfbB2fesxOu07slzaOjJ6IOJI3coDEBf3
1EFN3GBd1CfHzFDCzD4YFD2egY7sM1da+8Kd31Tm0L6ps/jou+IxG+Y3ro4RFpuQw7ohflN5RkLC
RQEPDGlHjRu8jYntNZ5A38ZnFTvZFqtbsDMZmfI9tDjU8xAaJ/uGh6wzxrs26YIHNSA6nhx13c8o
D0q9ZJvZqD+rlkCuwMGxm6mqwtgSjF+E6gfG+dNCh6sAubnM0dC09eKwNbfNjsD3Jgv7p6IJgBLY
3DzPFcAjvfVb9hG8TFkkcrTHbxEJFLftxF2Wz3G9CQrrZA7EyTDYbfaetQRX/AKTKQ8E3krbndU1
HMNkUm/ntMPbgEKIkWexXZTdvTUQaph5glLPsPnMB5/48I+aWCR5dAoCdrZV0PnkpjTIuq4NwwMg
UfgB88MSSLVxpj1r4vxq2uzYdVypTV/UJQHC1fiU0tW/w1toP8Xg8rITuhFib8OsvbUmO9g3GVq9
jW5pxqWZMj94Zkw9SX9X7vzFLK8kL9mPvQoSb0eUY4M3380cGEjKexRjEX8Jae4PEVVAxeYbJvB2
mQOwEGNQfekkBA5ABsp6V2u/27JFcy9hbcu3WVhPW5Wq+dBTsTwFs8jfjoqfM6Nu3DW93Z6/5ldk
uhYn/ErqmS7cCjPCUAbzZ+BOSJ2wfZMmQYsvXEABJBf6jY/J/5iT3FVi7e6LfYYV/9lt2pn9YTNN
W48kYMRNi+LhKG3DjQpTFGiyYV/kFFynoXWLrU8LeceuNOzwXQJDPlaSQNJNjxv9dRtPyQJUIsNR
HyZTnEXg/dqQOChoDrJOy/UeNKZzEubpI4Bn0jv8Dkyk4nIar2sspOApZBGmVwRO8VG9Ynw92vhr
Id3FySUL4Nk3plxumh5CgcDMepKOzA7CzLzHsbfdhTgQv8V4maaXfFLyHa07e0fjzL0AhgfmVqOH
IdJcA7potKgOyIqTS1nKFV0Lpu7CQ9TyUPHt0oRvzwUo6YufpvJDNybdvVg660llXO8sL+bDMtf4
AlMuqsG8/crg1ryXbic/uOsOEyfWQlB40eYZeVRudnR1xY81BmyEnWjP0iK3dRmV/NDPsnszplzX
BZHGR1KO4GItQ8plbaFJnBEDz4ch7LG1Tcq9iKU1Vg5MmFw02GpJvYtg99OCyAeek7QBqKCvR5w6
X1u8ltHYhmjnjTRo1xiXNK9ZoYZYbdoGM5i0ZveSuU38SnopOiJ3aN55iVds+yFFEWUbS2xtxoAi
0h0cG4xj0J7nzsT/bAzjVVdx8gBs9KvAyFkXkzg7gn8pttI0kssA9wmhdOBSgdcowS/CacsTWjAI
GX1IE2ebFVN8TquePxCPYQD/cEJNnC8Si8PCc04bq1bP80zTOgDE+MlPhBuhcyxPVtevd/mQyoGZ
i+0+ZlU6ghrtB59wNj5k6ZrFQ9B38r2Tp94jue8t0ST1lF5mDxHxRkERf1MSMn4XeGp4bUpdPGTr
172GrV+7uUXUikABhNdk3pP2B1uFIiO9CMVVI29gvjMTY/5iLsiHDC3cGl5ZED+QbSROKCfqa4+w
p4esWYoHSnb9Cneh+rRMUFGIiqIlvjPISP7iS9p8RFamMflYrqU63NTGhADDaPyalXwhwAgtZfwg
UrZcOKYVIu1qBETIuXMnLUbbsfQSGjBuWbPSS1nkjRVV1tLcGU5OExfTKd+1qYJ0PHlOE9RRCH63
AevmMruoELpUE0D/Jrdei0RO2xFN8mdvzAdInDbSJVaL5Utj57KLPLuei6jL3eGzHQyLy3cG+Q1w
CZfF402uDib6yG7zlU+zIDB9CHushJnvjZ+1DNr7Pq5p/Le2vO1HAByQb9p7qw+SC2zO7NCHxMdl
KnBOrGNkj5NC4pwIAuufW6hn5n1nBIo1nrh7Fyl7w8ULHP+GPXG8l0MMnBctgU/ftHcGBsJO8A6/
cX8bVzI5jGU5Hr9yV1pem9cOdB+ixvwku/MEEUCyFupVJ0di+pb0S580/C8lJenyo3Q+uCFJS0IC
cZFY3rbAhkCwjY53sLheGyaaYlvg01pRO9UMK6LTdxQh06YWefzaLhOBHLd5hPJ+M/osido0US32
XbedhjC/ben/mEM6ojCUHYctvIs5VdZt6pP24q2pTtrMjBvtGWSjzG78SJJ9cwo1VFsW3WpZw7xI
XgA+eHKz/jzOc7nNeDZvzGTqrrHk1eckxTdEqU8JGDL+o4X6PnTT9lT4tX4omtH5NJbi3GamxZIW
8C9HtbvaAwute3GldS6eqbdX3ZluPoTTOmdq+n1KZxloFEGIUZtSkI55Mz8HoJYezDrF9kx+qdeU
7TacjAyQbtscg2l5T/+veltUIOp453CRbIMA89xjhxP58yxQDRWFOhWGSQhWbJiXohJyrwaCSyqw
s1tR2tU9vwAdxbDiaWgNj6UuTB4GxUEGN/bvBhMWH41pXEV+LN6HWei99lRfHrPMf63JDTjQLk2p
AynlNtWKg2uyKb3JAho3+G9PMfDBD6kZT/sxMMwDBKplG2SDs51GHkYl034zFbQKk3n2riguxDMB
cofa1Q0MjJwFmLQisEEe3LmwDMMvYzHYz1oKKDlVuKBaqMSTTHUeaWrYvcvaxamp8jXJ5cSrjHxL
7ohmcO9TF266viP8WWv5eWHUZEcyIQ6szbkNMhKNCDTUNaxSKecUfXauIi3zLmKAsAkXaICD71HQ
iyR/T6p0cU6w0fVFW+YbVxjXw6KduzwO3veZUe15FPdgp8i3YqpHQeYPt5Vw41dl0USZFuMeG7+Z
b2TQZw+B2QHBrpzgSs3QgGIz3aWAZjcFeuhLJd2midIptBhalMtpnhuiq4By19RoRsEDRxClhPl1
KXMnBdmcY3TYdF3NtrQ0ch4jZmjjTRj3+ZsKdNvBtWjA01pDYtwukpbGkBn6Loyd9hphY86uzh8z
YvW6vDiHU2Y+uD6cyNzXxxid7hio4oZEhuZK1fjhlGhKhqNQMupJ9YQ55PPGU/nRgsf1hqQopK7G
eyI9h4gE7yVqpTdGuV+TnDXCCnmjZ9GdGtv/YC3eZxyy7Tsq1hIVX9WwaCnjlV+6xt4B67zrfTLV
Zo+KpZw7i6F32C9Rgi9aUg7p42iTd3k2nGYS29E3lX/0C8TaLBpeczHQTq9Z535zoX3TAACGeNYw
BihZhBpYWe+qKq/v7Tao7r2MPvImm1lA83QiMl3Z5oca2gaZK+YiIxsl/qVFBXB2sfM8zjiepzcd
FQ/fGybmPRgTaLVfGVOlBI204EJ6y9uS3tlSWvDCgHk4J5Dv9hP1MTtTiMQCarxWnwAT9Z/wg9NE
IIy0+lKIlZ+hlj5+Z6rc+lCkK1QY+IS+U62O39lFxyZcxJkRRnKJ8Z+7Em+RvYwhoMjCrR/LVrMw
qFRPDZFcwFD2IpzoaBC8we2R2gMFTlOXzWPqDQBEIL7E71zL5e+EcMK6rZ9DQduK2uQ2qp0Zdgnh
SajHc9Cs2EhRaflsYjQHzTNRq6tsgRC8VWY9Apme5JQlwAwsfvJiBJqoyIn24zYV4WwcjHktAXom
pBjO15TLPDXReAMOomgFCsK3ZCy86lCvD2S3diOJXcmQrdmCiUuc5jBw1KF1yJ6ccNa9++NiuiPc
atSjjpVFizJRpvnWohukrF5zwBieRE4LDj2iF8SldyxRP7rox+pDCVPu9aosQFhaF7o4Sosu0MVu
3TVW1V1cyFp98+hOKCr4Cpm3RlPccn6F79IP6SQJclcKFcN4qGaEHzfh2I9fRpjdPEq2K9Mbz7DS
J1Lm7QPm7vq5gjF1X/hhG0dSBubTlBJNieEUKftFDGtcnj2afEaqcj51Vsd8ed6sa4P5H5zoiO+E
Z5fef0q4rwMenXuu588vta0+Zexesg0fNrye1ag+Z7nKCbUcOtBvQ4j0/gBBCrtdafL8bDCow5Wt
6f+dJ3IkzQ33IRWdmwr5/9g7k+bGlTNr/5def7iBeVj0hjMpipKoWRuEqlSFMYFMzMCv/57UtR22
o90d3ntzwxEuSZQIAm+e95zn5EfTbxBRGnYrAKpU5lFLRA+cxdcaPL/WgqaFYlWFPbYqe5mW8i4d
HHOt9AhZBhXknBJv4LOVU+qoyto8sZNuDqPonQcBDeGMlyl7WZZ0fB5td/hTVv9P0P1plr/++78+
vwQmyr+E1v8+qA5iQW/h/rUH9ViWGeVX7f/wRX81oQZ/cM7APUfDigWxWWet/mJCjaw/MIT4od6p
40H79qf+tZSFvhYsFZw9LB+YBB6lv5lQHfLyuFZ0S7TPboeal3/HhIr96x+VXpxveFwjjIyRq9cW
uoXm7+0wmZ+5eWm16WlSFh2Ro6wxS+eMECzFjRY2m+UimeXRoywUJxW9I4jX5hB6bMxagMOHxhIs
x2k/9k8LxHSAPHT8UkppmtMD8UXh7i2yG8ZDEeXNK5ARTu1MrwltjpD8wDUQLjkDPwzVqozR9la9
MBfYl6xJzlFOoHHVjs1yXKylc1dVTgfeUhJw2g7a9QhlrUZsamM5QDg01A9A8cFPWEG456H2bZOF
/AiR2LJrKY9EzNlYyeja58juMNFHwr8dwXkAue/h9dLnG7QsQ2nSHExodr6VPdIKOT+AROwuTWKL
q6Aut9oGU20wEFKz7a0qz0zClZ/La+lJymSTUW055MyHBGvWyZYNuYs03E+ZjfM/rbN651W0Vdtt
ytOxoyfS2kweM45LJO0VWJJNCq4pH4lH+Vuwb/R8zPKOxqhog9Ll3Pd2rlNjM3UUln1PGW+7QcMJ
tgY5l9UkjfLeCYzy4lTj1TOhrngl4MSVnIL0J/O53LvYUtcNd+YbSwgGcn9S16FxAv7saZbc8tB0
L2NaAbzu+qU/m+NW2XV9iWUjfueDH+0G7F271sOHkiCGXTFJ//TI9W6o7Ig5Habwnlv+w5DyGrmG
tWoCAeas9E7gD3mIoCA95jACrs4UTTeODMZ71CvkiSL9kWP//PRqf9wsyXRDice88ZieVj562wrm
tvEw1JN4LJtCrKuibC+2U6Trjr/IOo6Kh6bMu4sxgR7I+MQ+F9MC4qCleXNGQ9xI1gNby+OVGhwF
NuYQJ08LVVlU9YSKaSIHSMe3zXOyX1JaN06qzNNs9l8l//4u6d3yIaAFHjo34/E1QCV9CLnRrpaG
SnTSvstycQ2nW+dyMPYFB5L9YvTV1bS5ogO/787UAICGK+2VbBx3Z3HZ39YYlN+HJmDrZtAUTh4P
qjSqGNEOh1T3RhXFuO/zONkZqr/xMYWfzNS/HYZWMQRByUUqCWGi55NxgJ5NNTGx6QHZF+Gsj42O
eoruxTDKXdouV3Z+5i4ObtyBR3+rqrd57PP71GnujI4hn473TVS6V0uZ5bYK5c9WBsFR5PXLrL0b
pd1+iKApdzzuKHIRmX3juQRcKv1OzV9GEuMutbCELL356tJcvB7mKD7IcTBuR4AyW0hyySY33Xdu
hu2dDYFsZ7QNjRNFQiZete6Li8CAch60GxFjZjEcm4+VcQrwPq6Y8t45pKptH4hmXyIYMtaeli47
dwL4oIJxOVfZpYpbSKdQ4NC9BDbIXGzHUWa7YsyntQt68Qo/vnyQoZdQdcCfeV4K54iHbnoQU7ns
K7oVNpyvG6o5Jv/WbQYGfGc8NrMbFxsyMOPD6HYvPTnsg6Fm7zK6VlrxAatbl/BQlRtuGW2U1dj5
/RyPjgBd6F1IQ/2oVe1tfX+JnnJnpoUQ9CACVBbfzxRe3Hlp+1m5knoVympWS2Z9+nIgwpk2ZvfR
0m20161zm0aW9k1SVmKHjYRL2kxKQOIgDemNKO9nbrurFJL6iuAER52gmj+WHlDIEHN/HnquwWye
5o9onjiSgi1Rj2g0j5XpI7+FlbirGaBZwkRlL+8TL7aOjhyJTknbpQ6o9AaTETqvj7IgArYidYDx
VFbRtcuD37I2xzXQMzZ1aVgiYYQWJXjI3eGKZK2o47Wb4UVIWH57OcJY5hs7a0EUDu1O7OaUKZyb
O7uuCYAdBCjLPcxD1Z1EZVJ6G+Ir/FkYnONXKfw7czulo+3fFQ14wVVeT+Gh6Akinie38R8mHtiP
TkO7DEF2Lr1j0w3eW0ui8JQuYgYmxdLmR8fVnxHuVUm6hh8VuIiVMrgqdlUw4iyzOdUkJ05qjoHV
066c0LrXHWdWmndp2ZePyIoODLOB5VpakBxbR8uYvrN9breD7YoDLcbpJ7QoqpfZAOBsSubOPScO
+K9V4Eqk+mXEID1I0CejMwzDij2U8SC5tVPM4ZpEJFzStd3QtvfzBOUFLW2e6J+xKop/ULqcSRuD
+leT8+anaszsnWdyUq2YCG9bh5xbPHjRb+qYenYuEKKvBiP1qwHy9yLM4IgpoCQm5vhfXhURAstS
R/XoFEO5TVifHb16OArutlQrW/a8oYU+FKso5q+IwSwNX/ph9s6l35ZfRm7m8Un0Nlto+kjHh1i5
/gvPkWgrCcbt+nm2yViR4Y3xcFtpcmyyafpZZFnkcjOCGMwWddA2ICp8xJwa91nua7KNI5p3NjTF
xSklPTxD3LnB2o6onY56VXwRGCuucuRs1pYj5bLQyY6FBQWKwlk+rBJ6w92iHI4F7diCcrFZ2MF1
hfZ5K2EJvnvjPP6Kw1R9hC4yApFOuH5xJBLszGo2To2VD/csdTkcOIDGf7rmjGkfOQBbFoLfoQ9Q
xw+BMcqPKJkq6ORL3B+lBat2k2e5mnExi/xVERBzV2HtdGQHY9JkxuSoi9/J8shnjgNEb5uS4Lg7
KV2VG22doDHf46iLXbqnzGLaWIPh7fvSza5xJM09J7VgXfU9XRkwuAnSOSnkHI+Nxxp+RXCex06d
rLTzN750YYwMfbspbS44qKyA0MPGJUDnKbJuNmUSKcuNFR6NB6tvuw2kwehMPUGPZhnjUZqCXB7b
wG2qlSir5r1o8g52T9K31hpnUf1WzLasth0HUYXarZZfrMmd29gc5Ybgyg8qq6PnIK3EZ5209c5J
y6EEnBHEYjUDlTPW7LW5I3rTbB4zzCq30eIGH4PXlAcJxyRZ24m3sIpyZudHMAI/6WLLeYm6lGbX
UDgTie6Gfh9g6vWBQxD/s6AjMzwg4MzXkIapYT3RAvU5RLCQZOXJD+odugcv6qJqnU+2+d4vDJDb
xBx7riWz1QzDwPqKFBnIbSz8BNpIncdvLBar53np/JaUbTrd9G0/7+nNMtDrGnBnoOuKY54U94Tr
szdVBZdkHjZ1Kmh6CI3tGOIyr+YugnkUQXAKNFIooigUZLK07xA6jFVoJcFe0RYK6b0Z3B9Y5m0M
YrVMdL0t4edcjGwWLAjNMwH6zETFS5JL29nLdsSRQo9dOewX1+s2CwTFXW+a/RnI39bvYQiDbu0x
cPR+gCOCJMFqaCtsmX7XPCfw93/4bh3vhtpkU8q7ubRrCSH1NrUnAviMWewoY8+kFK4hSs7S182/
CMoQ2W30f6SRltxaHGgAuDpey3gqnzLPTCG4egbng7g/N5I6KC5wP7yhqy9aJyYzohiJxbNJaHdV
o/pDmEUQpcgnFG8t5vZmlcbjwD4h87p4K6XtbwluLjeFYcnTyPn+zG9Ynm03y37GS9btRNbRuSjV
sEsipzqqMnE2drG8ynkaKXeyreYzcVRw7yhl/LLMrPkzEfafU/L/dUqGkI758F+fkve/6ib5RwQc
PCb9NX89JJt/6NIgTqCmzZmb8t+/HZJD7w+foykCGEkYnerj//orAw6HVFv3Xfrf/+WYfxALYLKj
ECPAN/9vnYl5CP/TmRjXE6drDsUYrVziN9qK9XdWq8iuK4LFYXlwwuR9LNJp1bWodX5gvlWG/8hj
/0AyWL2FwmKMxp/EwwD0LUQd7aRg92UfnVHMx1b7LCpr9Hhk4b1oZlNuYCJV626IGpAVZAXrFLdG
rX0bhnZwoBeYV+Pb1aH9HU6J+0SGWbaL6T3b9klwpSYpvB+XjO6dTtxUYzby3XiuOKNS29aw7Q2Y
qeaE9WOtBnE3tzZAY+07gfR5hBO/PHht7G3qYAzWFlPQE73rcJ20dyXVLhYObQ+j9rW0XfLquyJb
2drzAvA3ve20DybXjhhTe2Msv8WSoP0yLLy2LgaaHiMNownTuPbWCEw2UOwBoOMQ2zTagZNpL06h
XTmO9ufIUiGka89Oo907o/bxjC5eghJrT6c9Pq52+5C9RhEI+k97wAmEmeWEngrRIsPOk2u/0NJV
yZZ3FbQMXiKBqajDXIQX4S7WbqPeUNNBOjhXpqC2rtxzyzemQvlKemUnovGB5iNxLciGnLMybBgq
8X2DKe1LyDBw0bd2OKDFQYB/69mrPmBnd49OywnLcSqWRTIZmkflGPGj7VpU2Rczyq8hPLoNOl+h
zcns0tTl+BZHiIrEOaOXSTgFxAO6DDd+jTckHSKxbUfA+ApX/UMwgmmCRYzcXtqDd+icUL4HWY6O
mwdD+VJRonvjwWLem9CxL271rYtbJTayxJTNmRNSuJGZA1U8i+zeWqU9W/aWp/WpaeOYnq3arE7K
WNjlKJ55igJbiAmU14rsAsmPAgRsgTt7DPKPwEaF30xxQumIjespp9XgMXSYpiaR1Y8WdNiL41Ps
4GqdlKVQ/iFljG6KIIawSz2FtdPCybbDjnM/e0NGf0rBrNonLljWrOX9GwXVf3Dx4RATktw0ul5E
mU75MnNs/dH01FMYjtMzR4OePBAb5N+kw3TPH9BYY9+iAAPekfWEo4IoXMe3JFkw9xuzSuZ7O+HS
9Pp4Lg5eO/DLqzmZr0Gpex9EbbJr9CkXaeEsFmtn5n2QYck3pA0rVeCls2o7D2LeTJ2Q7ymfv32G
dKeDguyF4ylrma1SztDS4gg6g9z6yuhU2Vu9I3/RbzHdx30t775fWU6GNdwNvcW3L207eEgWuBuI
wUhCTpyGD+6kDSSAe3+Xep1ReVX/1OYQFmp/xjuc6V/8e52L07l7DiY6YssSHMvRG7iJbAizzlsz
ajXuzM0/vq80Gs/4aQuhsH5lzWz1smmMqPuO6rtRRmwDWGHgBMKG8MJSw4Y9pN1+nXCDh8ZL3GNd
xNOVqhpyGw27OzthfDnIgTe1793qZNBrQKVDPModKl731QUpB3Gz9u9oqZ5vaG2wr7GZh9dRGWKb
ckUWqyXy4o/Ixk0yeoJZDica32gI+YkBcOhdmaTGY72QDVx8dkMKOgZ9D5CIv98tMYr6MUt0n0hb
xFW3tsgqrmuAnOc5cL2zhZoQryDooQL6Cd8e9l2yDsqJqx4KGrjJ8J0xeF7bqs7Wbb5cmIUuA7V0
vdE+DYqN1uDVH8ClKOj153UU3tpdz/Y7uU8HkzqRLj2IvPntjdFNBIh71bE3quzgOrUOO7Z03/nL
S9K0/sYzJzotsMFhsfJAUVJUKmfKB+yqvnY8x3pOOaSPNYviyo7gubVy6+IP3MMLK0woKpXO2grI
CGZivmRTtBmnfNOCvHCqIL63OmO6syYb3E6d4GkcQz/d+3WhC0sGdwuoiDEe9/VhGGhW68JCpRuj
sb7QbNaDsn8p8Pc3CqbOTb707bayBUd+2/vZWN2B2qYHdO1yDQXQYXuTxO9GYr+1Rvhz7glkL1Ur
dkzzHUc2kCuGcOYN62WWrXZjD2vp+/Uj4q8LGSRfvsTgsdRARtLu/J3sUB3yXp6ioNiTlkpB1S+8
wZlv7SZFO0A+zgXkA+vZn1ltsdo5FtMsjmZoO4eRm/DGDHu5nSraEsyoZ2m7yJ1R1+/KhPE0VbV5
ngszOAHB0h4/WPneEL+blgBLjLyCevMbDeYqszD4ldk4RdxRmR8B1hbOjsVTR+zvc54Nh74DThSZ
o8K12cOtj7GDncD0uWo1QEbfTM4AVjhfHFY8SPiglzZ2FD8q0X7RuhJvzSqcL1iOR1AHCYZFOoZs
aCbV0vTbZbCrM43Gl5J7/gOXFbKjH1v3zjK7jPP0dLARMnK60gu5AcJF3Ytly1+tZxfbRdjHWdQF
XUnys6dKcaPCNtrk1vBmxguVijVP+4iNG3HJ/icAg3fQ6ntzVvHzaEkS6E4xrDxcQGtYUcZt43rP
MRnhtc/HkP1jlbxRhgOwu3U2Hab+M6eXZMuQEH6xQRiuyJXWc0HHHDMEnZP4bv35NHbxiG/HhuxN
3iN/zmkIQn11xa+WNsBfuErKU9QIqPdJS+X1QL81z/RxV7R8bSKcLYcr8xLQIfAA8ZDVQqqYrByd
n5BNeJGDHD8qoDcfo205HJ8hKnhMWMjC2cLx1iHmLroMj1VacbaNcaVGK/BHyXnAUAgvi6ZaEDQU
7VzsSPW7MFHC5CORvHQ0Xt35VhOuCwdbEW8i1cVxkxhQz/P+HHiNyxVTxQmoSU9qCvrIY3Dq60sd
WsHJxQ2/jZUntnGrkDJINF5xYVDLsaCxVtjJKuPSJaF3ZFIo9pZZq2020S1DVWFNZUUz/a6Ebd9Z
IumexyYbOfgG6tVXumqGe+GG5Skb4GBsgVTKbE0q6VgIpjC8VsbJrLmB0WqgDjVpLs5sXY4jco5x
h1ohL6skLOCWP4IWum3bxONd4RvmbRNXza50qGFRNiGofixY6MjmdsK7TsxzT+UO2+Jwec+bppYb
ChSweY+qWS/oNyhFbbkTrtmt6cpw90u93E5ZOu+bWjf79NQ3esCD7peCGa8Y6pYn1xDezSOeeAVH
C1dvYbw7XXRByWp/jQE6ofLnbhdJH7GoREeGVJRgvMioKmvQ8Ikd29rpd+UJWt9VAUQ/GfXzqjVH
78WR034ap2SD5vU401V3YdNiAUwLUUYqa++ziF2XVrOthzr5paZ576AerAZVUwST5RCGzWk6ZYPV
rvu8jY+jis9Zoq5u7FGNEof5cV786SbOyXhiADTSwtpifrpGBXdX6yboDT/TNIy0tOS+EGOePDh+
rjZ8hNsRoa4dkbh0tXXCIyFRJjvhyExmNiGA7qfjxPy7nD1GlWKdJ6LwtnObo+CH0sYMA70wL1c8
t/t6IwAQ2aCIhnT+mRbUd7orOP61feBp+MrG+cHgPL4TVaSNEf34SC/ysrXmpb0kOZirfPDcW9bv
b2pxMthU/pUueGOdLx0Vonh7N2Xk5XcqkN6PdqqpSoeV9QNMX3c7isDYZdbwq0lmLKuePdyGw+Bs
aKN1T+7E6YcFd3uPHcI+Y0tQ14RRZWvHGJNmI/hguRnD3evzzxE8LZ7BxoVhF6MYGmysktwEoaoo
ZB6GbKLOLUx5VMoS6oGb7SHBP0VGN0EddW8Wh0Gb5flXYNNd6irRXGjaAGXmUm9gtzjXsug0J6xF
trmlh/4Eo8EPE0vNV1B4+Xkcq5Y5vnUPDiLLsWGjaYKeMFeKWcbAUd4Vx2WJw5YhwZ3PLh71B1mK
5bVszPK2TcVPDqCJ2Na26ln1d9rJULFOyqr0JxBanvqGEl/B4Ot7Vtx1u77Khl2DlPzO+OJvbfx5
V0rmljUz0NWh8+zOyWH9rigJc06mG6lNMNNzNPXV+OL3Y3+jpFOdl3IIwTLMXXlXVCqgXjF00h+V
alFLY/CKO2GlPArMiKWeDoHQ0jHSUfUFLpwbB8Ve1hVHXvjaNYF8XxwB+DrFqoyc6rgGt/wAJaw3
x+qp0qZ3T9vfUf5qyqGoTAit5Zhpkzw6a8YDGuM84t/4bmkzvf/tq/eqNMN6mY81ZqCaSyhhKMm/
PfiVtuNjbdHWfBbF3059pmdt3J/+tPE72tKPl2L4nWqbf6AN/422/k9kAFjgkbLQsQC8Z+eiQZSU
CZEBX5jDfaJjBI4OFBQ6WrDokIGn4waNDh7kOoLAC3vm4Bdvgiitd0aui8u/MwvfUsZ/VJ//S/Vx
vztB/7Xqc/z6TOt/NEZ8f8VfNB/LsuDT8jCnJMUxffS6v2k+lhX8YTsg94Hm+GGA+vJXW8T/Aq61
KAQgFIddFJHagwv579giaBD4RwkIUAf0L14WuAPQQNSm/qMEBE5V9Qij/gX3jnFM4mpSNxVOUDIG
Idb0IFlNtoBde5ooNygfl0x60Q+sFr9SkuGPblA43tqqnSfft6bXIjCyG8wXEy4eO8RWKCtf71OW
NmIfzczXXTFRJkiiyTiqZ7NSsbGit6h0xE0RZe2eCT7PLwFwMI5Mqgx3GLWro4hnYnJ5j/48W8mG
Gh53A9zC25Fns+1tHvUPBTXJrGzMMabJXspz29vdfvYHdWLdMX4tFgXaomOyi1qTCso62JtUa3w0
ojDXzDY+1uz202lyi98XhxQl0IClb5Y5nQ6mrN2d7YfGhb1njNk7GHapGVpNvG4iG0WEyERviWHn
UYXMSScbc7qAUvt1AF7rcjjewFyR6zZLzesMYOPa9arakNt9Lb0sep7YCtxNmoMrAeJOU+hvBwi7
sTOIBzc31MHtG/vSCNEce8SItZln2VlovK6nQbuRUX5GneKIRS506+H9v1GiiPZlbQw/2iKIjzP1
M7uistiDgd3eLhrd61h2qNYhi+lDZGe/+h68L97N6c2zwrGipJnyR6URwEqU4Ydt9wAKgjzlb1O/
iky8KoMfXSlJCjQdB/Lthrdl8Ku3UEKCtScxQ6yCkVrOVcmZyFo5WSQeg2Uido9bVR71Ffmshtbf
4frFs4gCBY/d7hXNnkEA1qwegk1l8Pzdmzi9Z8KUaNsrv7CSq8v2656WzeUuHlNznWoWcurYeHgy
c/L4KZTLkhdw9/h9CAkKw8keRzZ4Z08DlFOGp1vQNRBPkN3vx0Y1u6ptp59d6JbVClZeR0utIX9D
JGWDm7D53osgH8+MaBnU0ao9d9/A5skfk6/0m+IscV8D9KLDYe5lcGOhNrA47gLzgtBnrnxQwBQ0
VbZZrZU/0N0WEnigwhquCFsumxxPoXhWmOxJ7CQddoPmRhffCOla2NHNIFjxrzqpoYtMdM0uAsSY
KV5UoHx5ape5fcalUonVUNjpb8o+620YltEh0DDHxjO+/MUDm5GmtHkZcYJluzFG0LYLMXWHBA9t
mQAhEaSKFTaNG6lBkXSQpggUnvlj8C064DRHstBEyeUbLulrzqRu7F5xjB7fIk2hNIo4gCcQxru+
Ix2DeQVUZf1NrQw1wDL0CxZmImZZMxNmvSdwV28XxZPZ9+F7dJNDRg+T6hVPjLcPy7F/IRNUkzqs
SBnnMa0jQZRkN4bEXO6JKIQKG/Er+TXT18ouo5YF1YixoIG5Se1qzngVz9tMEzmHCTbnMCprl3om
ntJo5i3p3Pg21QxP34cHGofNU1YY/jVy+kNTOcvdyMSwrqfg5PV8rFGW7enIdpXhfvTre0LJxtb6
JoaGGh5atGBEhQaK2hotip1fbQxdddiPzXgMv/GjlRkFlMsrmuI5MjiTNG+ZOzlCwyulzK85z5ph
ys3TvGC6r9bIfGzUNOZ0MFW0SZzRPC7K+kJr9y/SVdWRkLR9FG3vrzKNScWPDqyWN3nfaIBqnMkn
I5AzuVxosY8csuZfAuMPqOxgPsw5A3UwK8TvRpNYOYFgE8i8Yh/QUbDJaOkkt7B0NFn303NFu9ZO
ySpZ+yFkVxNvKcIuN6JIc19jgh3vTm2mhxl/w9qYSsA9bjcb6CWe/85DcDlQdMNGKlfGatJkWehn
/e88NuqL62X1tVW+RcRDrBiizM9kEclWWTQf2vUwQHlrjWYt2bu920vSnRtRXltU0VNKJ93a0WBb
oh7d/aJht6PG3poagNuCAVarro+XrZv4zV64nCSZUMNNS5Hopg9S91eilZ0Rqm6PkrYuuGeWq7gY
KV3FNn9ODXQQ+mjHV1Z7IHk1nBcKXIQ8WfvvgCb4bDi+JBIaElbKium20lBfqfG+ZBHdj0Ijf8MA
+K8VV9V+MWvrcxSJi866UDzJLd3WyGBvoK6Q2HFMlCqzJlwvS3ikx+G6QBtmejBXUUMV27YwNY24
sr1oE2TDwwim+9WYPHgTPaU1s+YX5zRTVCtDJeOLmfjqFLENPCUUZmHg0+hj7psEKTrz3AaGc12W
/r6nsXpF3VZ5Q+qtoHSh75/y2RY6uEmRqq8JzRaRqiVJj1FoXAvUY87KTU2XjRNTd66RzNnk97sk
7MotUUmxNsP4jPm52Nfku45aGkUSInozSoEBqLfTXa/Rz0nX647ZklBwGItz4jXcvsd4/AS1K/fG
YPo3y9AGP62gLH80rTQuXts8tI7wHol+P5uzC4otihUHHyfABGMs+7AP+q3yguG5BbB8IvHymWs+
dZrDyVBFpll8aOQ9BkvMhEbSnjLOcSx2EvfaJlV9v+igJeFUb8AF8kDMyH4nFDaeCT2wqEXaHV6t
LDMO8Hu9s5BZfgIzv6s1UhscCuqD+zIZo7uiK7fcZrQFgvcfyqcoTOS+70J1R4zDWk+tJFSr4l8h
S4I1Cm66R9/izIXycGiB3Z1T1x1vpEZ+DxGOr6Clx1MuZHowly6/id8/paKq1naRB48AiL1dZxXs
akgeYilzbgfuqluZWh9xy7FB1C6hTFljQjVm8kzTeY4t97nUWHKlAeUuxZ17dubRLtP48gb4PmSu
rPnglMIRNuoj1AX49cGY9zs8MR+jxX0l0gj0hKNqoU+NJWR0o8fR2MyABQONTY+imdLUpLyZupug
BuPGsl8MF7eEBgMRiayKGZTPueFXjwxVxU2lQh711L7jwPiGtdc13HZQefJClmsnfEfuqbVt8BPh
/68maO8g4fGKpXZyDgjBb7Gl9YeEUyNKHXHiewQtShXcEtk1BHA957nH9m38aGmFwrHTeHLP8X65
k2yB1oXXWKd6aaodMO7ps/9G0reaTh8XGlRflImqVj77j41XL9PPqkjlhw+HikLR9hNbTbzhhfwW
vVC7HJ2iXs+V0Rzn1gzXIi+MQ0IVMoW6qhAYBdyiupWTzT6mcH2CskKlaxJZX+TTbHIUC9ZW4WOh
9yK9vinyO+bedZeZ5Q5n2LIzY8kTdIyt06Jx/TyE5SbFjXWIHcP8HYKOWXWa6993rDVqv0u2sCIa
2pX7ZtvSAUBDdOGgMM1IP3GrV382Dn7e6g/4TMnBnuJ4G3xXCLCGKFip9e2anUW7UX/2DOjKAZWa
TbSz+kCn/c2HQPJAWrGJyAlwd9bPSQblHbAJbgiDXbL9KexdXC0AKR7DKcb1ScgvTOufWS8Gtp+i
KiPxFExpUbin2Auz4qabwqh+GiGMA5vtvibDwHNUMSmv8oYcO0bm0gqGdUUsAZ8JRTsUDiWAtMH3
d8C45umXJJD8NUa8QmYE742vqT8M8tG72R7kESERx5k1QGwz2zA79QPlx0ryr+vWr98dPnkOpb87
fiIUjwgBo0ci2mdwJCkKl1P11cSmdVtnU3j0SavxCWadfwl6/2khuox3x/O/3FKC5V+CBQC7F41b
NgHNtRHKWeW+aNguSfFgjmlKNqOeEWHTsT+4Jb5C7gbzhqmPwgyXEcYeW0FMNysOflO6W/JO9o1Z
tSSuzIYRgNzdloXQhKt7Fs4qMPh5ZiFrMJqD+9oSrcEUm0kE6tYy7BUm2GJt8pe7jtBJ1lnZze+j
F98lOajPlUlB7SNLtGQz5AlueKzS5u0sE3udd227aegvZdfqhX5PxkaGdyFPYZbg7DZwrWIOX7VU
pp4mkedPSVh27x2jJ2emdrjM1ZI8Cm9pd6H+Y8cizffUn3H68mwBrTIexoag0TTg6pHmcc5b9RjH
wuw2FLfhJWOxdizaprp2CW62RFnqpUkb680i5fpW1clLLALz7NokiljhmNiGbUlQuYpQhPrBvAki
IR9JfMNbj2NZBbcEnNwHumc/g4VujJVcJrrijNSkIxgSRIbtLnHJmpIzuivKuXzNTdZYYT7G+5Ai
u2Q995ZNt8TQPSPgjF8DvIQ1hlJ4HCKRMPGTapdTPFxvpqZaUPM7D01fkZntFKCwDd7f8cfC1Jev
asOjOrie5nsVhAW9dlGZXZuEjKmpFjaJJIPtbRsa1tYOwM6wSc8ojFnyM8yt7CicKLiQgeMASx/W
xjeNH2VYL88phjAaIHBDsk6ZuWmYXjG/FtwqbK780VzTO7HcGXPNlgEIIKnLobxWek5yFq6rZmHV
gmUaHJ9dIMUz+a4xNlLFmscWkVHYWJw/9SBrec3ZcxiuSQzrJNiCX2FWY0AuDYqPequ7MRR3Fh5l
Bzuvz2GMDgCmdxR0epD7lHLRkXikv3wZ7GrGeytiO+SnrOKyajDm166a5PS0jAaL35XRceDt7nuz
xdkP0TSwcfBGTjONN/xJmhB8xHc9lfNnV9X/E+7Qpi7rxAvO+31sBOqpLMX08nemn/+BafvdU/h3
UCEzNImZeLBJmcpQd/6ZSCbVNOalY40X+MfexojsFPFz4B0RRwPUT5x82MLBVmefnMLbGW6z81Jr
GwYUG/YLTQzdll91H1G2XpAq/N9f3D/Rlf58bT64a4B4sExtTVP7O8uPsAZVmbE9XqRsLoFkVowP
2XD5938IjqL/z96ZNMdtpN36r9z49lAgMSVwI+6m5ioWhyIpStQGIVEW5jEx//r7ZMnqltVfu9t7
Lyw7QiaLrAIS73DOc0CTMc815a9vgJt2E03vMN4lFnRh/vEQ55ey2l1f5u+R5H8cSfoov/5EiHYs
vya/5GkJ5/o1P4RozjsZkN4swfMxmpRcJT8SA/x3rBuwAsAPvbqufppKineSxCzw9tLl8rki8HiQ
XXVp8h32YzBamDO+e7z+ylSSC+WPU0nMWsSd8t0AdjFZs36l9vfYhpIlngjMtpdpA7Ui/+ymIEjw
HpsWBCLWysBm1Ay4qTeGcZ1Fljh72F1vFy90prWARL7FXzt8lYzm7hd0F58CM8VrHgUZtm2+qthM
VYiYslzKT4Ub2hgXhXXPZtJDQoZV6JaZob+sCU6nrFVB7qGG8Z9IUsof26kf7s3hc1G1iDdxOL10
LLZfqywZjPUy5OWCM6aePjMPLCbo2sa8sOyLEHhNhC9NK7uD+7ytvSb7EiMnjRjHFNhrZ8gXrF3m
BBlAQ7xVmAf9rRas2YhcCT3euC3RY9u88iXeJps4KPRbqb1vAk0KAZUfn+1UDv4W5XSCLqsk+ogx
Ula9aZjCa9WZy12vZnPd27m6iQI1vtHjlK8OTFoMFoQQ3lBwN5e5TqPPVmxh0UqtalWwRx76ol4D
IDPZaPjj3YLZ/oFTnuCV0Z8abKXFKMkiSLI73y6mC/DrZUek4mZW1VHKEVQCXPj1UPbAKZx5P1qJ
fEC+EljEyBZvk8oZEU6F/+C5gnqsS7sne2YVnChS5SGx2odwqUUOAIRexe0iuUnnpb8BdpCExwV6
+WlYcoyzZgQrgiKokWeSmaxy3Rpz/mIXdf8E95z5cC+ACcE8Ex8TgKcfO4PGoB5daAtlYJzHhW1k
V7Kvq5AnrMeJlPclEv2HPJvrZq1hWecxbJsbSuzhW8BYDzTb3BnZRuX0VoNT5tuacVZKYG5Ak8D8
f7jFV0WgWIBf+nNzXdfBFnD3UVLwSLNg5HxKU2zl2hzc1KussaOH0g9KceCBkzzGdWZ/sKIiuQSL
y6vZpmyfBEvTXd/Ezo2wUtwqcV/FBzxZ7Nhm9thWNzSHcRbDYxQXAOxgIrwaZdSebLMIfmMUJdud
ZzKAWAl79JMtesrgEQfiMjITiCrjYxrZ3kPsJFh3YKMb5SpQS/bm1JUd4J5DmEEUWLEJXFrYphDl
M59jhuJCxQ9yStWtEnN8kqhjgq2oRmazYekwB5ujYsPlCk/YbkxNA6pY9Tf8vagih4gep6+2PObr
u5QHRQJ1veAu/ziVInUAE0QkBvP2TJRI6GmGxORfVSmijvy0YJhTj2FQMJn5ucSOWXa4IIxuYWfM
iDUcQE08zuNgz6cY/OihGb0HQagZFjS5oGzEJQRWIHiacu6erZr6/DUMaVpFHiLjlz07g3VWWxVz
OOU+gcJgLzonolt3ztwgxEjMOwef17ljIL93gEOsVKVQFGVQ7oJwyLYQqLgUuV8eQ8WUd5Ww5ng/
XX1TOObM9EEmSIqCjVPjKntyFoVKMMdNV7p3liCXa+zbFwcvx8XIfA3I01YtG8/WEJXebcWDfF9o
Q1eurV11X8wX7HLWsdfGr0pbwPxZ5ZextRms/m4QQ2drB/lW1nyQBMGsAGAk1HfxXUFIfa+tZiae
syE9UUDznWyj2ffalhbgT/O0Uc3FsZaSjkYckLkSvlB8G21rQ5L2ErMLA4eI6U1o+5vURrgER1yg
rXFIbhkjaLsciX4hXTqn9dybH0ptqgu1vS6bv7ZquOkW3sOwM2/SqxNPBJm5M1X8frra9PDr+XLG
uIeDD5UKoNXEejS1uQ9ezgv+o3tvTNOHDv8fhS9t03wjtTGwMKunIbGLVTHJbj1qByHMnGFjXW2F
DD39g4xZtzNHy+kUlDYgYkVsmK2eWlvddNqlOAOB31vauSjUzHjRIbSS7WsWn9pIOgm/Xr280lyo
22AanZ2HdMDiMrrxtD/SjFqLMZ/2TEI12xtuaewdVEGkqlbL3Xy1WapKDCtfey+beQ4eKcFpBBjR
5ZdMuzS9oP0qq9g8ZUkkbpYiaLaGoqwGoTUBiB5KFIjw3shZkyylNwAaiD7QvtBFO0QjL5rvINAx
Eh5E+37JCIg2XKZoVpBc3NZouCXwm7bYL7H04UFl1Fo8DXkYXlztUGUfhWajIgbP5mMKMMFsMu1o
zafwc6w9rpZ2u1ra95poB6ynvbAwCEiKs72T0j7ZqefSAef9wdUeWnCXbATTiRgGj5/UyuTbiMfl
0TcCCcp3mnf2vARgDGT+zVNhebeMW6Vdu2PnYOBttZeXM8Y4pwQh0tPGRfOIZDjfNNr/a2snsKs9
wcGk4jfnahRm+K7WMusfuQjzu6Ay8weYLjRI2mOcaLexEKamfTsb7bs9FtqTnPt2sCHUDp/yKD65
Q4tRQxjZU6HdzG4nrQ8dLfpOXc3OHIfa+Mz4cg02ttzNiTZGE3++F9orbQy4pl01zigQk+nodTwi
p2zxjkYOFXXzd538X0VrOYRD/GmdXI0QcX+7fq/j1//3P+L7F/xeJAfmOwHzh8r5DxVy4L1jSEmr
bBE8IS2ASf/c29saZyBQBME60AUy3dXvFbKDc8PTNTegE7bw+qv+UuDsL9YNgH0QgG2P6j0wARtc
CfY/9XFz0XVDKRPYVU0x3RipAjOXWdnjZLvZ16IcliPiHIyEDIgwFWZXf+HVaZhq02EolfGAEQtx
Df6z4cGxu/AlW7i9bxrtWow7NsDH6morDEvO/zVgGGRrIsThTFjDy+x246XHNMCsYi5yIHKpn38d
BtySQ9P7LzEiO1ycVztld7VWltpliWnwGGvfJaP1fJvG2ozpXY2ZpfZooqTOfyuxbUaAdu7SYBo+
dEnjPOI8xd7ZD3X4rdOez8gYbjNGzVjmyiR9XbQ31Amj4cMUkRRpzSr+hoq+RpAWudgB2kk+ABIK
KPlnW3GnR9PtIlvyuQLk0d9kYRiXqiTfYyWHIrobDItIn6t5NcIWCiuisp2zFacZQTQcGBgnR8bc
C/j6Q+6FaovsNn4VM1G8a9sv/L3SAIoV1IX8aRaQEKkYMJqSD3RIxjzaI3X0Ty6m+r1ZTbW9WYrC
eyriCNQYzOhcEoIbW3B2gP9gdGZzj+TBqYKvMxi7GrxDK9l65wNO+aDt1laYNac+zNItMzdwf2AM
UDU2U3DTQhC9Ii5KZFO1fwc8DeotzLj+cZBFc4jmuDpA+lJ0IaHfrYOkyKu1A638iWTx7iSkj6EV
Ws+lCnIU0EZd5veCka8JHmdJ7xNvrlDhsWf5mPcIfomD7XwoEBXDnniZJ03ekQFlp0dkb4RmcJvD
crlnPYZDb0pwjrI3Y5cxkp1L8qzqTl1a2PHKi6fowe/qb9A05/5gdkuTbAwk/9/AMuUODqCF4PPE
Wbq3sqXsOIShn78AJUuPg1022yWYU4279IbPtQhoKsYWjyK2yF1g2K2k5WjsnagCGq+JcIb7pVNR
+tKY6P+HC+ChBM2kWAySc6QYksdxlvEDa/hZ5F/5dK3RWcMcTXhvJ6dkFn42yW6qcJN4pPHeRYo1
bSEqxmpONzBMHT3qL5186fMaiGc3RBA8OWqKtmPJ8GjdkWlZHsJSaG03hlHQDN56IAf7hJM624FP
Kri9wcvPFftP4j5XssQz6ATszpVZF+umE+EujbN5ZcjOQnUboDWL7GKTZ+LG6gIm06aQq6lyHpnW
HPLRdM9L7YTr2WyxmJvlfPCmhve9B3OGhMCZw03pt1yBTtmYdwZQDm+jVG+zZQ3ZDaGlPFlFW2wT
GCSATIPx3IPJ24zoTvaNi/9+BeSzufFU05/YxBSPsyidcpVUnrv30hINUKAuS8yNmVXpN3R+74XB
MZD72Ve/rZwNNDpyJ5JUPRu9ld/l4yTXqsQymUyueAIdyKnlsyegL8HHb3owD1gqkFk7Rj7MRCaV
Q589sBx6CZw2X0dAH1dGRUhzFz167EdxV4h0HSJbXqeJObgr+k//0C4eK83M0+92NT6jxo03JnCH
oySlhkwsjx20lVqPHgzIDcdTtqVpcI9oGApYpQE1ZuSo/talTt02U8p2jfn2Bzt3nI+ycNNNTHA3
5JKY3qjv5DMzlv6mHr184pBSnCmUKUilEjc03kwIVAw5smi5NyGZMvmM0odl4GzMGLMfqsVxDr0R
oPUURjBtIxVNu9BaCKkqzWINopQQgCRr7ooeD49sC+1FtT6bHj0Ni95hN4VgC92g6baoFTB62Lwp
FzBfjEwW+BqsInPebctOuVEpwoK3BGA377k9IGJOpm5ax7SF5wQ97H2qfMbdpouOvMwWGhHL3Jp+
TVqLI/tdq/ziI92I/xB3EfbviI//Y4pyy3J7FrnkkN+LgfCsOY/MZ1Q5+Tc1O92rFJHzJJupvDQN
qOyZyfMuR/5yOyydf4SuoXCnMNnY4pDMOXTjpH9KHBuFSazsz7bikrbthgBjqylvfVErhJauuFfK
hVndMc9QxTg/RaLwfPRBIgGHGVCZ06ydlctA1IzddD2kKmPn4nNk5tG9CKDUJbi9ULn00kfy7Uvc
hHakc3AYlYRdvJzMvI53BSMjBp95+D5mfxevAPKpT5R/MPIWY0jO1pCpA0L9BgWumL4U5CuuF7te
nu3Bxr0dprJF/5t00Uo26j1LfOu8IFU64+BGYp17Zsr11sSPrteLJ/RnFv6/tMYN2QAsQWEef6ib
WuGw8KaHWFUMzTiYmgNP9OlzDH3w2Y4dqVY9gr0tO3P2P5az4LbruxOwrkvXI82mP7dF1300G08X
tzMtTGZ+nLFulgf0MG3ywaEXwJLUVV7PkygzCdVeqpjNX8nuf9sLBDU6GRmPmTktX/2OhN8wm2mD
24QjOEYtOaB9H8NVFM/9fjSL53GaCBrIRkjtLJuOfJT5BvBZfrH1JIm87FMfGfWmgS/2N/bre037
n+bITDRRo/57aevN51J9/iP06/uX/KiQCYr10dKhmNIhc5agSv19jixM6x2xNxblLtNchzjIf1bJ
aEx/zI2BfEH/EqyZbI/qDnHsX6iKGUL/cW5MVRwwAvPRwbi2b3neL2rWhqCdPI0m76awal+siecR
+E6J5B6bda+MumsQdsKvGKEo2lV4V5Uzj+DWNQ0mB0vHVfmUIz4yClhbHnukrbFMrRMe/JArmrnp
wG5ONvkCGDkmx03uihYwzXjXgcfDPT1bkuoAGxOb9l2n8sI7D06j3rJovCD0l5BBLEOundiTuxwx
FGbqJtrU1jI/Gf6yiPPSYVNbN2ht4AZoleKyx86vYfeTyKGAK5MmUrZ4SQ954/fNA4rU7KltwuBV
5YtN185DV3CTDWl9AwM7ZqA8Bx8NAu0qXmL2lu0U5FayrxnnQ0yey2KLp8i/z5rSe20Y1bKuqsZP
LIt54tDT7qp+Zi/MclVPxS30YJVNrgoSLQMfyFLkxxTV1CdPuc1HS9mMiwV0+rcq8N/yab7zzZYI
gSHDI84f4e3Qeza068Q8kMghtl1qB+uJuST/D7z0S59Crl2b80zQ14iVbEURHhTkpVcciU5I6tco
3OFQGkvx0EPyeJniAiBEO497kGzzJVDWfOLBqCfS4AoNaA5GcojzNPnK9eBe0gxF6XaoLOMe4Qy0
MtdrUdpMgrFuVz7Hi6QEJ6TigUesXA/sgKmH/c66ddzB+mBUucKN0lj2feVE/SaoKZcLCT5qSMRy
k7PTHTZJ7/RbYZU9jHatg0AxvLNHeznkTjqhBQmb5ZMxF/XOT3Jjz/J3OTqxtbwxrpbHGEXK02LO
4R2C/upcwaYs9s5CzNzULx7pwrtpcDqLQO4f/2bu5wzxreHq/fY6MWFt4DMaAuDap7RW0ViemO2N
Ocl0JJGkwY4pBIMVVL6sXEdMecvWjOEAvf09cfhvJg6WYwUcdP/+REUdgFug+MPU4fcv+ueZ6ths
BlzLJt/ZdgNmCP84U20yuz1PutL6DpD4x5lqS/03hEExWLBY2f04X+13HgtoJBi8iP46/6+cr67L
0+HnuJxrhDhpagFzEfyHQkMqft4etwM8+Mlj36KX6Bs497suHrqdjbT+AmMnro4sYNgYdLRuGIFb
rzfex52bfkVpZwEQnoy2Xsp1URAmvTd62rHnnsCsGz8KEqa1nFifhjaRry72plMsEI11Y0q0opG1
m8ZMkuKEJCnbeVkA+HBIy3NaN0b1WsZ1dTsgvqYAncU+GnGH4ji36l2BkCR4HRLwYwffjPHbdc3s
fRzGqfcfMInLDcuG+Myeq3O2tjfQEwTU2MnnoTPij30LWfgAZSyLdjVZOR4zfpNKdmfkBUbY/vup
X4yJb493+fcngn99PDBf5NdlBtwygilnkEiH7vsTpfj+fCldB8HoqrFAJbgbSkp6R//7oynEDsGD
KpmLnscWaiEmrP0wSLEW11sVTIW+bzOAMdzFWancBWx9WhHBXeAkRB3l9SV4tNK3DFoawOcIWmN/
aRyxgddMsZd5rA7qNTRgK5bZyk/7akm/LiGqeirkrohmdzNEVeLwtMTXt7cyArTuJDkBRyxU7QNa
TrRMdNMr/Hms1bRJIzaMgWzO2npCL0rSpa1MAmdEOV4EHtCdF9TzZ0k68xblWL6es5nIl0o1QL6L
7Ezwjr0HLlccEfv1e0BZDXrUsvJWeK/7oz9Ma9nH2a4oyNi0CUq4dy1k40NMnp3nkLvsdK5WUkXV
QS1BeGm1WzAsDXYKWYgplMK7hnftvc+qAudi1KiHMR7kJQfy9hoXKL+iQBBjBBf8wvVQ7YDMJS+5
msKH3AKrjsaPGM+x76E2S/a4o0jkXRBk4UtcT/Zhij3j3pi0XFq1BvBI2drn0AvzvZEaGHcFa+P5
pW6Q4yEuxvngifJJgQQXbF5ixkZu2tjTGmkeMPdqXpZj2VLdrIJOUUv3ZXccp6Xdj0AEcYJW9k2w
SIRlonbHZydgCbHyaxYHm54e85sYHQ9MimRJC8q7LLeZBTCPEYT70CYLEtnRfU4bucHegEURE7I8
C0RdmDgTVHmrsGW53UeRdSOmqTpQ9vWrLsUmDv4a4W2ce+VLq6ZyP4Sy/jJa8QcBnGrd5b5/4pMG
PVbbznpWtX+7zPl0CT2Yq6Uztc+RsJePjAqKQhsYrLe0as0bYykloIrGlieoeMHOSevfBiDHB+Ga
zTZmJs4nKNMnbNn9R3r9/MOM7fiDPbK0XruNn+FFKQEGZNxhntFBEJQkjgRy7HZJ7d2MFdOUgmft
Pm3t+b4MSvc0TgpCClEKKR5c9r73ItW9GfvVeAWWJnkg1n46TeyG2zWZ3oDwhYZfu/6EqqlD/OjA
RGTJQ6InOmXmJjkYZSnzeB0ZJjsYNZ4qMyg39uxaLw4S6/vOaN8nS/uU1ob8OrkVLRUuVjpvF80y
yIB6SZ9lmzo3Bc/+s9mx6vRw6SLwjo6Bo+TtjE+FW6NXT0vu5wgBzOrN602ogyNBEzZuyy/NWKEO
EwTUMHkc65sojZz3ETDoNdl7Fty/oplJpA2iW2jM/WvnGsjS8kh7yFF/wT6nB5zaU5+QTqDoqH+D
Ntev1dCcMTujV/TGaRMDSfhoxTpkxJCWzxx0nM8WS7ONk3kjyMHOMrjjnNi8E81k7NpKGKDwTb+6
IPiCH1Z3IkAjPIm7QYGohoTLAEYDssjLsuJuegTHDu6Cetl+GvDZfMnGArt1n/QwzjGEMH0OQZ45
zCvP1VC6n3vk4jckkKFRm5mD8b+asFcijOwI/Wgh0Us65q0kA+55Foa6k2hbZ7jgwOuE7QJex5Z1
JB6MWrOeBdFFwqruKK8zLlG3Wnfm9NbwzHsUozcfIyNUa74p45U0VEcX09m+a5zpbHRWAj6j9t/I
InO/VYbzNakb68z+X3Vr/BVkuwfptmlTZHOFkd0y8vRvAzvLzuTseukqXd5i06JyM3NSnqbpfWW2
T1OzmGsk0RhAdGILULMYg7JwwY0twQX6ZrU1PAsfhaNGdYiM+C7Phmjn9AnZb2UrPiSN6+xTLDw7
7vc3AEL+Y2OpcR0D1n6OpOAEiVsYY2lWbNs2dPNbl+wb1P/lcFuVZnQwRogzK6/wur0jRHXhyi02
WFiA2TKN/IpIxcB3gzKDssfxXyK0Nyd+wnljjbX2rtQuQM3MLR7w/Li73JqrowAOsTaVOaENMZOz
wcaUDUBZ7bt+6jdOP3WvVtvGG1SL+Hxl9qlT4kva1MxIeDyeB5wTzArVGD84fsO0VFUsxIvYWs/2
pL4Jm3U74Iv+KTU9dzs4I474yM92jl8hZWwhF2kP/J1nYjIbA5shhUra+yFKbbFNkeRGLHMLf220
MaGe/U2bkIjhluOX1nTyT+j6MDiMzCkLn+5lplKHqut/AgX6W5sl6mgbPO5NkEqbxuW/QtLLVzP6
wANuYPNopvgWaRWsndUl9Hq1kb4FDMM4O2Nj37EIhiQR5pe0wyhtqTSBIJI2x56CZNs32Llsp1I7
OVF5GfBW98w8hxt0JPgs84lBeicMY2PqVfJUV8PWlqp869wRmIIDp66PYBnOsXdACNGA4rldHAzI
pVMgm6kDa0eswVtj1pe+9ykdklKHFC97jmgDLqHxUSQOVNLYSzTniAojJ0IuMyskhO1FmmofqEbT
jfqVWRBpR/4OXUaXndKKtVHZ4jxp2GOtvKRE/s8MFL1DtAud/NZm+fIYqGnc514fHJw5jTbYt5E6
lA9zm8S7rjDR8FYGDomcDm/oxSZLgIyprq423cKkkbBowJBxL/blYJPxYEgb1u/EKCow5HPnEJG0
pGG1Jinztyb0jK2L72kFpxUBDnZWHmRZzPPA7i8jE443GDTNVhpcfpUyGI0P5cUzBp+HMSqrwaW9
ZpvSH6eiDQ4AUw3ckot/Krr5kifuJyeU7//upf6bXoppkHYj//te6oYhV/+WzX/Y4H7/oh8yR8zS
nO14oX70RT9UjsE7l8UuIytJ7icCiH/ucO3gnaCLE6Zp2h5yfQ3N+9FNeTDufWZMyB8FMdl/bYcr
tNT2J5mw46PC9SzfpcsLGKv9mpNse3bc+kSsngbB9BjVhZCXkRQJ5gVlt08admeD+SXlED7WjYP8
HNxAAB1k6A7Qxoe93ZBbik4HtMRPb+P/ImCmVv6XH41fjqmeadE4Msr7pc+blDu7GYHTRwk9rrqn
0jXv/cVjbsbAyc1WoodMJRzD2SYtWWIRyjCjHvCqsHwKv/plKS4KfGHTbutZFvIDZ110B/547Bh+
KfFaEI9IzF8+1KTBgZIgpMVNcU4hsPKVgb2pM/wDvJZl45hZCcOeytKBEVthOG/fxyR5MoY2ihQe
sZs30K5VPm8ciStsxcERnGDbCS2lTLdTGzwzKYthEQWjbz8QxNG/DypCeyipimHFNCxHVjqmzZdi
LkyAKEQtsQTDyUAOLCoXhDSoanYkHsf5Cc9fTm4fmV7EV8J9ugCogMwQjZxxxGSGkbGnxm5PTZSK
fd/b6i0x4/Y+IMV2Q0V3g07+VOOHe5ZlQgxdAKdFqr7DfEMA1WQMxiaRC9MrqgXvrnHsmQCpeGeQ
dsc+qBfVo+EEr6adqpWR4H7cLFkef7SwMMiV2bvjrYF+7wIaFi65jGe1HZNhOkdyeSL5Mb9vZ/oy
UtZL3B+jJ6KdnxkOnjqMSCTJ0p27mDSZcpqJ92j6Wf044F0j+sQvHtyBjoMgcZJ0blkRKft9GkFX
nYSR3C9Ls2VpaO2aIB+fZwR4qzIGTDp5HK7o68tdLTsinwXjgLViHbyl5heHyQ5rMhwDY2UvlPoT
PvsjO91xLZrIu/CuNzcYhttdCsDuRO8QnALh+UwFzJws4tLMP1JNqudKskRsRgYq66w3WF2rZCEX
wJrO9mDKr5GMvR0w3GaLjhWbq0UmEZmU7dZKqg43ejw4u6UZMbLUWR1/zrjsV7bVTuuOK221MEF7
NCVKdpT0w407qn6bO0mAzC/Ot3gNSwpMzLlL2dmPcVeQMm0u1iriwcUlDQcq3I2se+Y1zbf30eWb
rDHGMpf0g36LDUh8tqI0xhc2z79p+NhtAw1v409TewCTjrC5Yxv8ylRzgf2PMO1oDV7abqrRnuP1
0jFZ2DPNRLUqXaX8ldUU0kKnSn0HTiiYN3mURwvlElFd7qSQHjpG3hFe1oqbgJwoF7iYmR8HTC9q
VYg8PkfsG4kPxl9uO5hm186gdQUDTnCGJcTJ+qHzBp93xGqUjy0+jLo865Qt3r6lyW5dVNo7uwrw
tPqJvrtiv4Gjy+x22LO/tDHzdmAoJWE07l5mlXfMuvZ9EI/LFzksxF6NyjkGsPBWiAvQa9QCczAn
4fgKD8hvV7UPKm1VREupq4A2A7CLL3PmSd3KTyXZuv3GbVrM8hU+ueEO5a9znASbsxVucfpMMXRx
cZ4rFuWrYB6GYxV5FQFEHCIYaJEREEFRecQxJZF1j6h3vHgt9SIeonhgvF+q/N7hxtiPlh8DoAG2
RJPD0HbY1OyP7zyOg5sixrFDLkFevDBUbsDS2B0xq8C7bkOtdzVgXqmN1CrYROthJePofCP6xNmY
Wi/rcY3iYdQq2mFxsTlacfyQWGP2vtZqW1/rbiPinjZFPbIBvcpyXZVlb2nUMXpLrsJdJmveg0rm
3PgI2BNp79Sg8rWugl95Ff9GpJ+2O0drgtuFqM25EOMrJmGU4Fo7DGuwObCG3iyGZ2Cx0hpj8yo3
7rTyOA4gispxaJ+IgkaYHAovvgjXsj5UQ5E8ynkqxEG1KnrAJlKD4SELKl9bMlafqtmEVOCAxXIh
xQIwCrU2Om6CBsKSmIbbDlU6Qn0xujGlp4+MLmOryXxFK63dATg/emDCkjjfg8fAIOuukbhRPSPg
JaLAXM7A8+1dOtvkLGXWtG1GFN6cDdMx1apvAPGCP7joOOe5yTP0jmTrkWu16jWmEkcr0vHURUUu
roJyOVtaXK6YeyLoZDc5sEO+6XzPu35sB8OP6dxbWl2U9WtrEHKrYu8ttRncjb5TQ36a7BcUw/Ux
ZfHyENix4FWLNwvpNBeim9n3jBvOZMBx5Lj5OZr9EFU8MYOSItVzDWBzojA2vgnjo66d9G52QZg4
LGH4gmWy7ktudHp8Lc53tUwfZIe1IeAShW7LH4lvGp9SLe5vMb/fOG7j5Gui9BD/u8HwNmhDACQX
uWmB4e91XfIl18YBrlKX/vLqJ3Cu3oJZ2wwUjvwY6b/d3ti+tiq4downQahFOuRsG8S2IGEO7N3M
YA/PG7LmFy/tunLbaNODc/U/zFcvRORoX0R69Uh0V7+EH8uRvaSvxcxXRwWGvfYVEEz2Aj6HjwuH
sZMO9wbhuI+z6T0xnHT36dWnYUPXXSD6xfatujo5EFNa92FGTC8lVvVp1paPTps/cEPweeFKxxNC
UGf5yXabgu+JZcTS5hFESyiTpbaU+I0SZ8Vxxl2kLSfR1X1C3YUTJfcxNTL8sbLPiAVflSGgYc6C
CRiM2PrEnNSQCJZ8A9kSTo54DfkNsJ5RNcUj9JLurtLBO46O4JlyncajwfJMqXVIT6/UYxSMPKzx
mt0CwoixrHCLnRPUie4GOSsi1tFJGPW6hYPWXINAQx0MxDil+eIHTc2OfTGCE0JWcAYsG8C8EHUS
bOdrylCrA4f8a/ZQoGOIaLUWh9CKnCyXyVgky9I0Hc6NWOjjR86RdN1ec40oT9oP1jXtaLAdko+A
sE8X7lrykEyugXAb6JikIW15EsAtL5sD6BBn2kxjGOMjlQ71V5Xb/tM0EbtUNRJ6i6PDmPw246CN
A+3xrrw8vW3jOZsYgMgCY4A/vbRwDR8xLshPDdQ62AI4CVY0hAQXiFBT7GVT7hvVIjY0ooIUy1gs
PDIaGff7pKjFg0ViRXHya+AQUS/hvJSmkxBsFpnH2k9zc11CbVwpu4enOeGysLsbz58tRHV/t3X/
VVsXWP6frsjOVQ8K+Vf72vev+tHX+e8QC7CHQmf7feX1jx1Z4EDbwnfIqssTtoW09J87MrZnFk1X
4LEOk6yx0Ab/3tlZfMOAdhM9L8EYlEZ/SYdg/9LZCcENjjKXLRmdIps8/fc/iXOTuR170JTt0eXC
9TdpaohHM24WiIJJvaua1MfRX0vzizJk+CwJ2wV0WoYno01I+eL5j2xXinNleuU+c1hm8Uwhu9un
Xn/264LqIa4JU6rMLmAnlELHLY3+t7TFBEdQY/7iWGi7asbemPXZuhMCjiMccu8AcBoloYjMdtx3
hbEcOIe8p77sp//gAP1FiME74Di0ji5vA++prfvrn9+BlGKNRrWuj5Sa0wMi2WBPzRKsra7Tvxc/
939oWf/YsF5fD+kHpF0EJ+Q5/9KwWgba2CjL6uNotPZqivIvWva3TkLegz9/pV+sifqVpG2hfQUw
xmjB/uU3W9BNLTzdc/TV9H4WxzeVJAwK2FzJE4QDZz/Hafj45y/KBvfnUcH1RcEQMy/gYvIxF//y
dpqMbQuqzyMzYCBNhrZgKHTh7qafXCBXf/3VXCYcpPL5jkcE3x9fLQr8MSmLFJyNObrZbdmS2Y6h
F6lsnwfPf/5aQktyfpqC6F8N8AIvIm3yDxDb//HFJsggMRS25NjEU47GNKaX3zRNUW38VqB/BsF2
39POn0eVDQeQLWTDgyJXf/l3xrPtgwUzmQhJDpU//hi5UJJ9KxVj0xOwuuFBr4Bqh+Fz4NVYnP78
l/7Xa8g1GdRbDH8wAyCS+uOLtTTKdtd6KTE6y3Kp/FZtOoM7mDCYLAYVkqAXlSUrr//wuv96Gbmm
9ISgUfYYiZm/nEtZlJKw6hHSWY7NQFHOpzna/cjwMwHC8+e/4y+v5cBcR06s52h8vMLUVoifTwAn
MUYxxEFyTOjnsR/NLJprs51vInjH7//8tfT3+ukaur6WC7LOcXDcO6745cNLi44ehdrtuMzLKDYV
1cIpT+zhdyPN2/R/o98Q9eQz+9D/U/5/9s5kN3Jky7b/UnM+sG8GNfHeXXI1oSYUmhCSQmLfGY2k
0b7+LaryFTIViQhUjd/kAombKbrTjUY75+y99lDdNMR69f/5H1/bYst3wqKDt4NNhuVq//M7DT4T
UL9RGTQjEhU4zVBPrNyZnnY8Ot5dikABPyLWRjrWNJBAY1dJev79d/2ydpbvimidjY7ETBsM5Je1
Q3FWMNeRfIaxRztmQThfJdpIzrEzVyeGHZSzvjP/YT//vIVfbrEduHxxhxxPm8DOf371MfE53cUB
rAmi5b4LoCUn5CjzVYtkay+cFm64NBpFMNesEkYf0zCPx8mv1U88HZ14a7FfnKDYY/lb5HUxGLVT
rHPj9vd3598+p8cPg3yM00FkflUAFp4TTzowjIPpBP7rPA+uWI8MT/iJSn/y0Y5Rgq3m3AgIk2ym
4gyVBlqFA6r3OBSNexHJKD7icnauIsPvgx2guyYnviQKxv3vP+uvqzY0uZvIHwlH9X8RKzIiphFQ
ThmULxMuckGyU0Ht0svt76/z65MIhoGfjCok5H+/vhszw+amGH12bKZG30bZkllcF413gZzNu/v9
tb5u5yzP0CS11ebt6NEr/8oTncPe612Vs52Dzd4kYTxuUEWT0Myjgki9TdatggpoDSr4YVR1sqek
kX+4sZbpLU/iP5dr6KAENQEI8EOHXxvYpUCvwZMRH4JhEvMxKG02Uxkppz0myIRuUUSarx6TbDAm
A0SkuU1zUpOzQsBIq0zvAgJ1fIqGYb5BG24Pq77LW5JmIHzCjysqfS7THtcT8JZvunTijxET6mM4
l/qM6QmCc9QJf5GwF3glQu9iFCYbLrJz+xu4a//OT1vzIDHOXqakXpHf0WYGoL5J385J7AyrkobT
dUUs4ksZEwyiSb0+o18FJBCpOv4gyd1rT3XVIeSvsUUdMMG7Pa3SdIBPFojljNAQr7eqO9t9SQm0
e2Pbcx4mXFHdSsVjBQCOLMKPcpTutKlAL6ZAZfL0jPe7gvbO1mKJMXsdUjbvpk+8DzrLoY0FmmMj
5ZgJG3TKomQAu+W7e4bsHIZglvc/wwA+Tc3A+UfYTSL8hteC9cbTnxS7oom4PIZlg1DRnr2TJLLg
h8ahu1EFyoRg+W97Cl2wBx5Esi6bevwuWWncR40zn3nPlI9dN0/Xn7c39ie5tevUvG2dLi2gdiHC
OMZW4jM/JUnyXBA+BglOpzmd5s/ditnwhZCaHSq0lPFcNwUrsjGVZa7L0tIH5A/cuxnuVL8Wppne
A0Bzvw/CLA0SQcz6ZsmeW8wN/J2JHKGzLzE1YxPOGBFHoFNjIeYEdktU6pXr8VLATe88hPUo7JVh
c28rx85ey6Sydwzw3RfaTAgceGjQIsRZpW+9iUbXWhbkqZhjp66zGYHnJnCt7Ln0JVuTtkpiTJnp
bp1lHVZLMnA4YH5Zz2kos41WFgcYq2r0DqI9awndlj4n08ycOKb0mlHnjfq28gwGR0tS5GZIe7wZ
OV+ALnA+aaIEWWBb3NbtSzolJrOWkNULnVzdiBhr32GAB3mFWde49zEeLeAFdz4nRpmfirDcRppG
HbppdQ0rv9sRnGkREwyUtCORaT0bjbhNEDofzVDUFwxPltyPMtv4dm+eLafWp6Ez/QPKmPg+kcG2
cRd2gl8X55mrrUloC64rHeyLTKOVJswBQUTu/AjBQazAR+KqmzGrFYDZTUNpmo62vbaQFu4ihQnZ
FTXMK+6q/Rhl43WW1PMpt6JdmuIKw9fXgEt0mLYYA0qWaopWIHDzU1mEYg2TrCRocIH8Lskr0nN/
CGZOZ/gM10LB6kJdrDbjHLprXjgEBHTZgx/7SKL61r4ogWyYQ+EhgqmnfREhuyExaLHKmT5aYmIE
sij91qfzK7lNL+1g9NucvJHN7GOesuk5HQ0zfOoWBzRq6RYNnQp5qw2t/Vw57kk7oUUwRXbFjB5H
tuvfj2N80dRB8iRRmG9Td1antKzYgN3ljFTZ85WfOc4Zo313a2VlfzJGsIda+5dF0M0hEVkVKbUR
sMnOTvp3DHLtYbYaqLiEy8eEyiZOfrIat7FWsZEEl4NX8oGaEgw2/V5bP3jadXZqKmEryhGOrbSs
7pqDkptuJn8ZnAVm+SDIP3ygZTndzY3H+aFBOZasYNXP5yLQzpJOGOzcAnZzXmWCJAEfll8XVVyU
U/RZJOa30Jumb8E0z1tHD8N2ef9g6mraMV0jw6lueklTMOBJK4+MLDkK2AVJrWLmLFKEDKuK2u/X
SEIytqJ6wscV80ZAKRQc2pzSB0V3sak45u0ibdLrQvOIdrK1q+velI9BqWHHMmi7cjtNSnECnyXf
SJ/swB0zTexkLWqiOi+8G5MsyZ0fDMl3mSfThTOojczi6ZTDmQVZAVT02ckVmDivtvtsPbJPHutI
pCe8TEAq7Ik4Tj1WLMycswMlQmnclrMIttUsoJ5hqzIrPIekFYUf0lU4Av3agkZbecF3NelI700v
M8AtTFgzm4HzGLTvQ4so7EoZnU+yNJMqp2natSG74EAFHR0iZdly1VqDeG/tMNy2Uz6fOumcgwph
VRQLWK9IEC/pI9ccYeoAUEQZ3ZZxF9NedWKH4j9PXdoUwro3iEVYW7KMTvyoADc8XL28hPGWwnp2
35Q2+9sAKMtRdTUhTw1ktNBnCeAaBLkRJ95+CiBJ+diJyJrM3IcCwMxNInsHHaWVH+O8s8/cwWzj
kEjZjbG1Hz2PhR3VZ5/2wTquIvsm6UrvQHffuYwSmCkokr272OusTRVOzb40SdkpdR++DEt6JhtN
tx57hnzrUDYCGipQwn061jY4monREDkvyWNtKucKPV5zbWqQifhUkK62vZETqVUYjQtJZyz3ZVEH
PzyySe75askFnrSwgT/nlsfZiOZ3STl+KZ1puJWuAd3QaSNG6syzeaeTWCWWzqR3RcW+JHDgOohH
qzmV1ix5umR7nvKqvGl9T16HvVIHp+vTaJ1F4aFCO3qcQuRFCA3Ci4YQ4nM+YH9wk7F6XdIWkPK0
UffdTbxu5/t58RF5Fby/NmAkC6mCXlJeisegb58r/vRWdA3jg8jT8Bx7knheTEYSgFaMHoJ8C1qV
lyu5KR0ZNRtERMMFQFJUSA3TeG/ItkVlv01GBF8Y0hwayMghlClJZmR6Q/MaWPUIYzpn2hHxDqQB
q/ezhyeVwZu8scyxf81R057yruStwSYgikSuRxegpvcgCTAK+jf8+yH0VbdW6UdqAGmRWV+mPNiy
pkySxkfnp/VZIVa+yiZveCDWe3x1RRb+SIaIENiFBkSAKwReGt8e/vagWtMRqQ+G784n5q1Rsq38
8TuSQ3y/RQXnORxhGOXdMrmcCmvNKQrBgz0HG1l2dDXsLsYCXiqHTyXVwa1z8+xOWYlJd+KdwSiL
rJRyGMg+Y3NKSTDLO3Ww4sWGLeAXbZAxNWxnM9zE0MltcOGkqaC2V7xGLLpDi845WmLjtHGflZG5
iwo4ci0vhb1jtvLU6mx4a6mNlulICVu94i6IMHuO7WUp01Eyz2nQ2nDbmX4ffNOJH9GvOi+G3Rof
NtKPyziEKOLVOgf4z59VrooeiIIbScPxxHPcuhnHSTNaM4F/4GBMGEbsQycqum++QyjMEnCr2V7j
MmZRVY+mV5srMzS+BaMqVnlQk7YYhDuXgSOwdLyMGH2rleJwsgkCsmysGnVeSI2NVItYpEhlr0Vp
p/UaKaoPmEg2vCoXZqlh7wZ/eif/OtpTy7vrjqHBrgDbsC4qH2VdRWQBMsBV5S0JSYDKsZEapOCw
nM1cWRezV4GYtHD484fTZgj39twVq6qayz2wLHXXIbtc20OYnAkN+jBaxgydBnnvj6N9ymjsbnu6
WadMzOUhMmkP2GrE7d6KYd+m0nwtkMFip3V563AQOoE+ckGMZd2umiR+cqnyy8JS+wIm8Iq4PLWm
qPaxRKnrCVkS4eDKP3gCVKxZIUzruxZoI4kyNkfBG2X15kqWOQ4j2RNIZTTb1mj03vKzheUVPYvZ
qHZiRhwt0agSmGcewVDdAnl4yXx31yCw5ZwSXUE7Irym+zFV+noo4hNWzwdU5me2XBpGGFQvfKE/
8i55tKLoW2DX+5bT9LrOCSQwMxxZpCivAklahGf2ay0Wx5RheQ/NkkJgNvariiwOVsStbcLUJrNE
yE1ko1UdWhQIwYRX2X+rRoDIdkVXG0wMFUGCBv+7dvSbAnbpg8Jk9lsSDTpHc/LdxPAEXFOExQn9
DoC4ecZ1jrPA0tuxy57UqMizluml1z2Y4TggDOqibdpnd4GTpIdgIiBUdOPwZNgi3CponoeRGuZy
GATxvlDbecxn8+Q5WfDk927NQKnzIYmnkzhmnU97dMqXcoIgFrVvMGdvCd8tXGy+hB/J0TPELq3U
N8/2o5/QAgjfNtqShg5ZSX1o7u3RnpwLpt8kD0CxIfWxtMXy9+yuIKmNpvNE4wKt2DHBZh0xfi8Y
/9LVdOHcIi61djB7QSkUnIcOgTMEJHJhNc82vdHkpNRHNE39fqLkJGtjLQgc/REmRfzRxz4PIFdl
xOChgRAcRSikNuTcUBYlLPthQzhiSZ9pmWnMzRD/IGrH2MZGR43RELWIdUBddbzjHsMuns8GPPc1
jDdjKwlINa9ywyM9SkYzZccQsC1Nfe6siaSgOrEyNb7n2p6uc38m69gq9M5KRHFKiyn+kVQGTe7E
DaxvVu/Jre8JKhEmsOYr5HnfO+M/WkreSBLmlHpt/520P44OpeGb+9ZyxJGzPX8aurQBXowCnfEs
ErvACqivYP09+2VlbzLB8Q9hanvjCewxEBmO5M/nSGwacbSLnhdp78QnJ/VoCuC0PIMYp0ewTGo+
rze2rrGdUY4cY99hZgPzHSOCWz19/isEFQCn8in7myCP9oHn6QNh0+1LX0lqMCVsugShM11PxA1u
DIpNZj269jE9cDMxX3rEbMhu99koJgmDMYpCzozbAxJBlbUwNjMSUo2Ij1ilU3HyyYnd+5XXf28y
yRfIcv4i+4hGlTeoGy8rradqMPnV68LkM09KHIVXq5tCcd7VcG8PuhgIPGvnGTWxyfdyK3rhrUfZ
1424rdZoaLs9RzVq+2EoA7EZi3gqIEDTFaF5yWYAEZf5Or7axh09og1jE+NHyojZuIyapH2h+Uf0
VZHTUQz1RSREDzOjjCQtGXy8BGQnutnJYprcy7IjNM9DEHLR5JoJmfZoXsUaefGy7oys1rsx5xdw
tCwfS1Hq2xS3FWUSrGg+Xwo3xmB4TFOEMuu2HJZ7UuLlQSKqb/mt1FUTjNw2mpTrBfB/tmurxo9E
K64fan0OZjLlgI6QYEw41M53WQHSXWJVo3H5gziL7hI7MrZROhJHW6LvkQGuCFUH5hP6ZU3+iiuO
Qb38v43kblnkyBJv7gTzeeQPoSUXkbfpJsN8Si3PhfwqCXHJetZ9anC8tgCb80QuBT/c5vhDWy5N
pZzV5Gj+aK6M5oVWYk0SeG2PD9LG0xpZU3wa07h5iVNT3cxo3TC8pDzCrjMwmyTL8BS3VvNSBD2i
MAwbDkzNsTRRDZSx9Y3igG9YIxFd+M4YYdYh2oV9VGf2JXWL+C7JeyOPEIb0aWi4TWPf2N+mQkJF
XB5Yuy/Sn5Wu2pcuzLi0GvrxBGE6PkparhX+DKN/0USWJiYdOdnx30UC3jeb7+vg9eM6tUglaGX7
VpthBJ4mBq0zivhkSn4dKWMedsUTGA9zRMeixowhRrlNyGU7O7TAz21FHiZ2JxzM2tfWRZnY1nXt
+PHJKx0+uaTy8TY12+HexIjZrxiLhhtvWQUT9vFL/Au0FHC+kwoRIu5bTdHAKgm0+ZqYeQtRIzQa
NCLYQAJ8H+Q9Up2iAGR/jFzuFKQ1456stfgjIOuNHCS5rEFhAosPvDY+ITLD1xFCNzsYARm78IQp
+0g3Hd9DnzoZpLmlnnrA4s9qDJlC9RzIBa3UNtmmHCt4M7Y5AMV+rK/SSQ73mTmFP9vRjT+yRqEe
9tISs8vEm8nNpm43ewFoceCS4rhYrH7kvufVONbgumCDpMG9KduMYN3PlvD/p/T+ia4QkfX+t+75
5kW+/MUau3qp3v/zP84vWf3+D/H6f/0Xf4kcfNgIjg/q2rGZD7D+mB/8JV8PiBSjzU6zHaMw51Y6
/v8vOSz4P/hGafQH2ClCQueQWvylcXCRP3gBrAbGyBEDAeQP/wPWwtehAtMECmb+DrMo1Ov+l3nQ
HIEVJtwFBUG8nSMsFWcIIH+7G/8ybfv1Eog88C5zfOQjo6T458iJEdJyOIz0gQy/VaHDFUTwVehz
S//bM/C/uMryKf6m1QBppJSXcpWgfu6N50a9S+8PkoE/fZEv48kga1xKdy4xaLwyt3O26fTr77+F
hTnhy8gjDNG0ugx5bFaGZX0VnfSlAbd37MTBM2rx1jD+nbZsCPaWc60+eDHgYkgL7J7lwCu6N4ed
6h21BZ9k7Wc1TvusFeLRTrVjgbvv842Qwa3tVaOH709NlxEZtFQHwtw4Uo07a4wxU5k2p6+A2Mv7
eWmlBXmQX/T+SHu9oVkQkqoahj3IYms8DLlYI01OTU6iqOQKI0jPZdvOQG+HBmcQRj5fDBwHzDK4
MHEbMB8CdYXxck7PZmf47N8lSmqTxmhqeBBCk2pQMGFluUHyPlwOUaUfMsk/pi2GsDzo3ny7Cpg1
krsbGt246QMNT8HuL93Clg+qnt3bCbIHTvSg3DbEv3HMWYKvB8vdkQ+E/k211jmkwt8SkKKIwlPj
NyeQ/BFeCJeBzvGB4kub6Xf21jmGVn1oaA6sk2ZIb+N8nN4iCY911A7BGX6sMIOPOAPwBL9PtR8/
pS1Kjg0pP/qB4aTngEe13oVQRrlmjCY/jM5V6Zp0VPlIThuBXMqX7u2IsJ0oDG4wKo5zQ5lOPDWh
7dB/PB9ZcCwv4dI5Ei0w7OoYdA7YOLIfaNnIAAViblxhDn2XParEaZbDz1yrB1fb7xEovh/Khh/l
Dkb2JAuQauZM43cl0g571eS+LyfiaJUSRnnIO5T+OcM9gktjLR8Hk79XKT5HroLiVEVe/5gZc7Am
JiK4qMIh5Y08xVvHE5gjUCTCnLLzY1I74yYSrSDShCoIObumKUSa+DoimWMbqtnkIF6GycmjaX+g
mOICtvbXXZdj4qvC4pB7+XhXNHq4k/CTqDUxlFEGZd5tmaDvJLahODHWhl1qNMN2ZHJ8HUbczlVH
Vs6mope7sdk7r+REnNgxZ0yza0vYHCsF+DVeD4LTEHL4hOFcZt7lNYG1OG8z79ourXyfJom5t1wR
v8aA/6AD2kZ8ZU8RPeYiZaS1aJ0H4sti93pOiXWZk9lfg1N0T3MrusvOWIqbSo9HPPL+TWw4xh5p
rnMTEJZ8ObkeYRYd5yO00whQvdFk+kID4tgJiWB5UACwgM/Er5IJJD6OqZErB7TCvmEc9OHmRfhB
e0uuexCxFwKk5WsamdY2GToXLDUBEFujlxH94Gi5HzHAsY2l1c+SWU2O/VeV2zRhVmn11nwgbdq+
LJPEvad20Nt4DqE4EV5t7cOgFnsPY8BTaMcjUnwvvTWrzsT5CDpt8XVyrA+ykUYtXc43q4D2R1pu
dTU4anoRZAee6yGJrhHrO/cUAcyUMDQYW9VZ3sVkJ/MNzk69Q7Qe3uSZqF/m1JtuxTyrG5Wn8kr1
nX9pKY7TfRd5FwWRsnur80hon6V/1yIjxys4a9jPdOrWnmlzgQ7AYkpQZSxvhTaJlYUTXQSr2ve9
DfP/Bs/PZH64mS+rVVo26V0HVucnaIr+YI1sQiT09XuWBsNLQPa7dm77vWxI+d70bdZveKsghjbd
7qKcfDTradOl95oTX7IiDIq/6cWpT4QrVCBGivrEp03ubavRJ+AI3QWzg3ldenHWrXO/JhjEq/Lo
GHJi2KEZ9pkIJtHRI1hzR4ItPR5z8R6lRYYn1ieYZU2XkDI3MuXWnIU4/ldVmXbhvEOCa2yDeIgx
wRDxsh5jyX1QhBmtbKqkm7oU3Ss0Mck2Nha3JA/T8M7JpJTsAs/EfmhyoILgABl3fAcjpHc2qpOL
z5ppajJwCyEii5e+aKxXLCoMHEvO7h99xIR8xul5jWiIgncpseza90BfUhuhGqloRnnBUgWjaOxD
+tpjWHAcZQ1/0uRxmVvJMplZLsnsj84KXRiCvWebs7tTLo21QvbfiR/tN5x9+Vdd4RjbDC/J+bOc
t/vE/kZXmKOvmzaPY1ZVexkN9Z6KPN5m2jLxty0IvY42pqmWw34zvOAIlMcw8MMCGwQZQ2FcmAfE
9AWbpxivIprOVKspCDxhRdnZL/AwWAbJNEAXGnVo6O3bABos54j4HoQbrafqBKyTWiAgkwnXc671
QdYtH9hUvj6QYeTfWfh1nj4ntZm7dGY+5ZxeG9b7YPIpXnQ7cFl4afFJ6ZB4ZbgNtJ46477NfCRd
huKnDx2gUk1AG2QonfTnZ0VYLNVqJXzvIgaCSZFClA/eIwT9pLGGe06j4ui0RvE4RRid6rqjD9Et
rlkY6cxA6Cwkn/2j5WXXR0xAjJxeyuTT7XEsSqcmYhyT0lO6ccTsvlhVV27rlgWOor44aVb0GhEX
7EHXrN8JAx+OzH37+77w9SMLKbnxUyO5lvkQ3dU5YxzfRTyaibbeh8LxnyQHUrkaSGwjyKwmavuz
8rNjQ91IWehbbZjj+1jHxkMVtDEdHJlbm9Dw//qdCqnij9nkwyrXmXam21pX9EOM+wQ83Q1OECYL
pQ29yVPZj3row9uoGdXOwF733Rlm9/soDPd77rXzFW8qf5d2qbGZCYPb0FughxjHzVknhvjWQJja
2gLAFhEP6urzrkuPyXzTh+G1vdDMsb3z4uvzCyAG1qproE3VA16dhoW4AxNBThEzlG0dkV1XzdLZ
tvD2aReZLg9xEM2ngTr6Og6t5MjIn7HL51rWoYXKx3BDzhUheeLwpa+wgsdbxhgJMGqMPSvqvuLa
7PLq6NNZfopi/FkyRloHdZyXITYAfn6NYLnoyb23sKlgtIocMrxmanpPW0tbAslDMasrNoX5aJMZ
eh0IrYG6eLCsmXjPjybaHo/QP8ivGqogTbciuiyhsxLBEOTXUMYxOTg0v9yhooc4aSyRwURfUbSK
jPaeV3eQYoUNuobWhNJVUGzAocXZKrTSaMu7aTxi2cd0ELs9AzBJqNi6DurmfkCJthvYcDgDMRC6
wPEriexGSS0GHzZQSgNnnqz2hB982iH3BZpDDp5x35smFTYGJE7MLnDjEjTA2kx6Hk3pEW6lP7WZ
4djR8W9HuhBWXT6atFq3VUtnyoky6/VTDOFWDLjdaTJfocXTQFFZ46wM/P2nlKnxNkMdypQLvY8o
guDkT+68DeUsYMUSSYZXZEQoU0U+Zgg5ouQBdODoW9NnHIJdpaR3FPMP95BIErmK6OxcDtIAasq/
egPLgOiGRgNR6UlP2Gemo484UchrJU5o+UbXQarsNc2P9MrSmd2vh6y6s1UBLCFkZKnbTx5BI8XK
8Wb7ea7nkIzGursDUYlYrsiMCyZmNwPm3hXI8xSzi/EeduDiLLd+cgZGYWUOyYSvUWxKs2Hn9JJe
7MJQTFugI/Y+jpkb1ZxLLhD/CORhnRlsOSGmDKrIspTpfGPTi1gXvV+9BbXxRs/vWkGY29lqqpZz
W3fEKGSvAp3dT02q1yI0kgO71Z4bMa4RpNabhDk+c7DwyahRvQOba5jO9SSlh9PCxHYYOJghTKPa
a4lVCVq+L6Y0l1OVTRIdEFMaoGQy1WmyBqxRb/2sRNnZOOMAbi5Pn5Nh9A4FZD7wOgNZZaSONnct
uniNQQ1B1Kqy04s099ubui7aJyMp6hVv9QqbUMswbgxQiFnIZIBdtMVxGGdNjmRU7Ml6GA5Giu94
Q36VC+lC6Juc+NK7Fq7rFgVAwPxPiWrja9/fwuOM17EgPrIkkWQ3dgUluVlmJ0zIMw122b1GQlcX
RGk59HVLLxKbqUmciRHRoIrioq9fOd5bP5Rfh2crGqS5Fja5u2OXgxu0m2G6iTXsDjnTZc6NtN/J
EEmEXVXEqRU48DAsCX7FDUasVzd1u2k9gm6+di2Z39aebHYDlogfvuB8hWU4ta/mMJI/8C4HJ+LL
6u/xHJgxvKfBeTSXN6RvVS0t7zA9qLoeLtIsdM9p1cvv2Gy9AwTX6VR6yXhBkGXxJt0cqUFq8eMS
VhTfjEFb/ax6INkEF7svDFMaPHZYpE8WsLxLIWmn+/gFaHaOtUut20Psmw3pPjh1UG2Z71v0sTG4
XTXG/F6MQfhkN0HNUF+H6yQp9RL0na/zEaoLZzzNKCUlZnQ1GArW5CzYyfIyP+TtWK5aP4B0UvK2
Pc1UFchIHQ3DMNwkfas3eMrujZK5VC07gomY4tC4CUl8Y25VWO134eTOpvDp6zI1Djq8rZyM903k
V/eAWJpLqUv7CLiFo9Q2qdBHYNUr2nAg7q6fjOpAueQb77Mk0W01wSq2Bj98lAbJNNSd4Z4qZlrZ
RhY/0A2Vl7wUyxuOivmLspzmIe+K7qkdWhXsWwNL2yqLu6zAbrzkJJBtAsfDkPUtLLupXn/2KMG9
kco0iCk/jfbwDiiFGR7tnUsVhfWFw8n2rW5NHwZigLbeKK50M2JU7h2j3EskR2umQs1lMbYwlfCu
ySum+MkVbCZ/lbtl3pNp7XUIfnz0aQISM8//T4jHuC55p0WrARMe01JJ4mjTDzcFZgrQIGX6qETv
8OKC2GLVVXzbt07z6hjts5v30zOqqDs9oOfaBfRdNwYt133eaXb21nDWPGrlHQRUuAXow8Q3zwQI
twZpRXr4YO70OJJUyorHAtq4e/AowaVdEHWzIgUQnCPJEAdSUpJXWtA9M1OzWXmOge8+UcE9pQ7v
ExSKz0tY4aZNou+uIu/VbIkS5K/YiOY7eedm7s+gDIHUNHLG1RKTD14gfuG+zfk5ivS0J7ObOwZl
eQ93QAn6K9wUJw6+B2Pq3mcjieH5kPHAigjXZs2ZCg5MtPMMby+d1L6hBnlkQy6uVav9U4fEbCUn
6W/bso5fmqjQ65LG+MHonPzKJxQJvyEB0ytbcLoFFdGtk3Gqv9WY5TnhGrdVVcmjDOfqNs4M/ybo
zAT4gW9fETHtfFgJjL0mn9qtGDLyBMHBX9eeSi9Lr/Du3BZpE0pGDfH/R17jlE+Lfl+x3W7HlnBT
LZV5G8eDD8ccVXEji2Y/Y1+9k+y4q4H0620EWWsvyuE+Gcg4UYHpn5ykmfdyEs9pVAeHnKTdNWMK
dWIjNQ5EJo6XHOUAkLmINvqkKzj/NvXHIPMx25SyfXUQ//7oQzmgAiBQsHhtzDw3L6x2iC/CaQGv
GWju3KS37wfbUPOazD8vuspKQVZmU3fkdjqCDOldVytNaZYKxuuzKO/rKqqRIczRPs0WNT8trHtk
kO9KITI0QX4yj3bEydTTW+BRNXilXcFV8iiSOhQF2mJ8VmUR7KLeOhgIU048/x7Acf+xQlGzdmNC
BzgVlhvaHW+9nTHJNecYmQPv13maDoPyXwJKEJXrS0+Yt5yhfDpntImMIbTe3KicLtzGc7Z+59BI
KeD3J7F1GCMj/kh9x7sBnWvf9ir66JRrPCY8eg+2HQBw8vqmYz4mVLzpQ2uJI/OavRmpAfJCV298
mRBxgyj5D0aFX7ugGPgCz8fNF1mh/dXH4+OzJzwxFIcJPtRqNGjGZW3Dmuz21OPVH5Tmv3R2SffE
MGQh4ge86X81uQTKUxIntjjMTcKQFp00XKFAbcukLTe/7/D+26Wwm5GW5NlwOL4q2s3eJydYWXyx
NEzuVe7yyshH62xKkgh+f6mvFhOSAnG2YdsDkBNxxS/9akJizZn8SnGoRT1cFqVcwmZzjpws3lWX
qGoPiXz+nzbJuejCFHXowwGk+XpRL4thIxP8dZgL7iLRqbylBS07alL3D9/vq41n+X480IwwAuyC
rv/Fclaw+eu2NcShmlOyucuYiFGjC/NjYdPRJCCou2lniw5iqdPzUCr1h+svg4u/mxM+r+8QvogT
dZnRfBlszInbpmaR9IewMmjA13xBv5sefv8jLl/i60Ucm4W5+NqwZNj/nGsoi9eFjGxxkJLWbTCl
nCKSwImvStvUBz2T7zAOpAc0gkPy7y/9b+vHsbEqmhHDG2uZgv19pBJ5rrIS2xFLk2RGg+bBss+X
RnBgmGSSobXxVnMq4+3vL/tvj77jmpzN+WWxwDP6+vtlnT7ymyDjskGXlyerGh9IPNCHxGfVRgHr
9/eX+7cHEqMw3hqCfkK8xv+8XCI600IPxOV66d13dren+Ac2QT7KH3aZX0w1y4KBOmW7VOBsNObX
G6r1X7+lr4fprf9cm3M8/FSStWmQnohfAr2LH2rzJY2XZtJEK/73X/ffFi3hnn7guw4e1F8emsCR
Gi+AQJefuLcePJBzm7DF/v4q/3ZT+QmX8ZXJ4POru9bFkzK4FVvP5y4wkraGunhWhKnk7R9+v3/7
Qi7CgdB16MpjUvzn71eooYbjNLGhTh1cmql59sPm+fdf50/X+LKTZh6wbl7U4oCImmhSsXfD6k+O
t+XH//qgs/4AILEUveCXxRHl4SRsKQ4tZ9dzMpj2yYZrTxDplD1B5WVJ1qO5JDpAqXFQ+2Hg+9OO
9uuj5yyJx7jZXBM49NfZo+u1yAeb/8vemTTHbWTt+r/cPRwAEuPibgo1F0lxpqQNgrJkzENiBn79
94C2b5NVdVmhb93R0Q5Hu60sADmcPOe8z+viKaThctJAVvJwjJBXqQLAkN7ifPm775Xx8KfFwNhE
i3289iTXKgfOrNxmOV7PhjXeAUeyL4QSp3NRUEMHDkdqV6dR9miBu4HWYLyXyi1eHICryiLy0BRc
2TG1jM8f58xIPASG0YA+0DXZR9PEraNoGken2LK10bWk1AcsXB/LKn7+fJwzn0mzDV1FMDdHR2+2
u+9q3VaZJcKt7GI7ReqqSl8VJ8W8O58brvafj3RKkHPA1b0b6uiMJUdlzcoNpEKdS+I+N4IFHrF/
23Uiyery6WnEOmcDus+vltJonKWKj8E3iyvrqpn0ZhVT/d3oNWm0DKd5HBsNGr5MJy6hsOEMHPTh
dO2n3AMNmQMnnhsSuVc1q1THP3Zvd+lw0xctGewR3a5Hmg1gkxVNFx4Uh4rj5ccJTl1PZQGAjD0+
7HACUoSbt7zTOmxe3CyHfds591ibR6/Z1OJakuK5TkPVtwqt+9rGSpaatbWz0AVFJpVZbYab6u1T
5nMxaixor0V2X/bgk30SS1mRyFVNk/hCRpiK+VUs6MPsC3q0Ojyi4Eu33mAUxpbadr9sGjR6jBMv
SeHZVwlYbD4wEJaB/XrpBr032cGwxMs1dXlb+kznnWr1hz03dn0+A87MNR09Px0cnFmE/HOQ8G6u
+VkniT5G3kuMR1YH637HVx+2QVzRJI+pcb/9fMDTgEcIJMqGiYIHgsdxwIMmoev6Miu2rtNA/YqK
bCWBw1xZomw2vhM0VyGp10fobcHh85HPLF+iOcD8qF7Rmh4v3yoYOyVsrRz14Dh+7SzcISX1nkeE
6vGvz4c685A0eLAbkevgv8ehI3VR7ptjm2+zrqIqgqCjIl2LIxVSk2pn1UnkeDUFdpwydJL2nw9+
5jmJqzAdVN/cXo6l5zZOoaSd8nxb+0W0kX3+GMxabyceq98OA4x5k9IQ8HK9gpD7cfKQA6oDhKPp
FsnRyzjm/VJ3BmzNUiF+e5oSbtAwRWMUt48TvXgJRbENujalr6Dtl5NF4lXEX/retADdWj9/9wUa
quDBdM2AwIC3+cfHCqK0zI1U8lhmJrbIefOCGiI1nToVySWixekCZDBCG0IDk4L28fEl6Q0JrTbj
yRTjMRTKC/K0n/EgHmkIvBCDzGv5YwjCUFxLLR6NPf9Njf1urWPaF425QiMGssSVIFfqFiYGxmk3
Qc5DzTPzxz9/k+dHhP9DG9u86I6PF6O0HQTJyVZq3T5xy9di1B5FlUi6faHfh61+9fmAp3PfUAm8
0ZQTdTDi0Yw0oa2gvrWTrdK2+zHttoaR4ICoXhjmNGCch+FqKGbAhH6cUOgcdYgi/uhtp+izIBxw
WTlwIn7+MKe7CKNoKsEGKAfrRKSPQmbAZlBLtpUgo0Wmh57S9i87t+5i2VBQx/dejMWFXXK2ljqZ
JfPGQX87nhUnvANM51AAhCQTXBMde5+6pOHyMqHN3KVKD528XtQjPNYFgjkMiEGDlpS9VHvTDDLY
pdSR13gxPk6jKe9pxIUuUJYEB3NYIGcRAm1x1pOrA3lAEWhe+PVnP8xs6koxEM3Q8YehJSHE4IOl
S3Y6X8WjG++VgTzn5x/m7Cyjr5KUEmjik5AzMyTHSFCk27yxIaQV3VZNtEfHbi5FLec+BW7KdFUC
nuAO+3EjMu1U5KXM2YiGUtDI4oe7wVKH9edPc24HsggBwC9wKefdfRxlilV9CFoloXkIRUtnc0wh
AKSnvk5/0K//+1E0d0baRDkyZkbS8Q0V7bsF1ZElOib+z/ndVZF1l1X+y+dPdW7xzGBkm5ZcLgbH
hJGhxpF1Klg84L6d22TUKLH55k+KLcW6Ckznzz6FsEO2sL5wVJ3b89480kgcnbn0kDpVQ2F0yRZz
ji9NrqCgwJYmfi7j6YGFeGG0cxOea4/OZOdmeZIkA4ZACynS5W0ZlMkms0wbPDqqzM9f5gmvBf6R
yku0dY4jQZvz0b7qtvrQmqTct07bq88RdghrrF7pR4tFl1Kbs/unWHMKry2a7osc8+TGTG2xCR16
OidEbBSWMT/UJBpz9Bn0Y7RtfOl2q5198zY3bFYmLLPjwKfya9Xss4zTZjAoEzTyVWtczLyEU+8i
23nBerb0bLw9r9JcRM9J39U73y2+h3R0TNasvuwzY0cWyV1Yo1KCxeU5Pn+RZ9YaNW1CUNsWsAWO
D8TU5jdEA+F2n08/y0lr1mpJMyV2Am4xvn4+1pnXob31GJtzopao++O61qFPqNiiEdr72k+VhMMy
M9XXesQc0nbz2Z7Sai5EGGcWnaZRsSOi4cQ6CbG7Kh2HKih4vNj8GkYBNA66dqhjVNNCoM58klU/
OyDk3fb3nxVGGQYhRDaaON4pDdzkosqpiy13tRs0fhVZ6fSObDzO2bjxjI4ZXAhtzn1JQjbSALrG
7fcYiMZaQQRqyGKrqIH0YPHSlZCL5q4HerDNcDu6MN6ZM4cHJIbCz4t87dsKfR+8+ZURRgWvdugC
KhdGhX2DLORS0BH7vxnKRf3uWASM4Lo+TpzSNqImy7miaW6R3wJdRq1pN9YhajXtwvZ1bo4KFtSs
Q5gz/UdztKMlLp/IDGzrrH2E6vHLNOUjvlnVIgrknYOo/bcvR2xgiC50QGSUT44XoDZQa9PrKd9O
+kSPn93fV221LMkDXBjozMZMSh0OmSDzjIxj/p7vvlc5odZTfa6AaWC+BMOwwdnr8fNJP5tzHodq
H8Y43pUVvM4NgzFo6NcWEFzLPYga815vLSAyKVY/UaAijeqrEtpYHDwVfQXn1qRW24JwJfnX0g2J
i4hXGHjAKhjeAWxADR2JptrjXxze6S6+V/mIQssv1XyT1TRncbsdPdpg/V1oOhQp1AGxojbTjKDa
aveTm9FslWvwNIqsxuqpw/jyDTj2BXAr0WExi8Phgn8JBzvcYJw57lIEozedCLPrTqm6rZO4j1GR
1B5vGDsxckXVIqRRcEtzIkaT/VSu/DY0aRZO+qvCEBGUo7hdf/56z81NQ7MxoqJyOFNKP35B0Cey
GS3mJm3Cr3JoXp2w/GIIBR+9AlEttPLPxzu3wom5CfZI31MQOhrPDMdcimDMt6C755zTTa8nu77J
LwSvp2W1mXiqCxJ/5Ags92gYgCOhqAYXM3M1uSvLqKJn0ME+6Yki9DUNKV5r6t+DKr9wZRLnxyVL
yxvlcn0ckLklGKyyN8mJYJ32NRwwNnUqQ7lD6KKmK3pmuONIM4NHkHRymWJOQXE7ZyOXercz6fI3
417ZCbVV1lpj5J5PYygTrtxQ76SC7cY/TA0geT/QCgiSJli6jWaRe7GnZaD5D3qCjt+ZTLlA+Wgk
qAqR58X8HtAP5S80H9pt/AazHpDgoejif88m0wvrJl7ZsAuepTAvfYpzX9wCQAvlljSDmH153+8R
kVqbWZ7gKw9AbKS6tBh7dZNoTXdhZp3bi96NcxwYdWWXpQXYq61jzuRk8g0e1h6rz6fvuQPRgtZH
XYF6G1TSjw+jSr0sJNimLUUnxxtnyaIKZz6BwB/W4wXR2dnByFdyZ8GZ+CTstSo2ozxlrSihhZkI
4ARoP2s6QOmlbqILr+/cRmCR9ue0QLJ3Evym4yismC6qbRVXdwDRLA9SykuRVr+aiJ6F0LrwJrVz
82KueXOBpYUA88aPr3Kqy5T3S5wWD9jVRZOu7Z2p6nc6ufhlIZRwa5Ry9o9yxX2k+uF2DBA1BOAy
r53ZRsstjPHJRhKEPMMPQFZ9/qXP/jw2RNJI5G/d442xH/xaSULCnF6Wv4QbPId695AK+kj+F+PY
DjdFrr+zZO7ja6g7ZQxL+vG23ERLsjnNaz4q/bJoqwsH6bmwdUbbkmKZ/2IfrUPRuyg46L3cNmhG
wpoW1z6/qwoTMLz2Bafpxyx1LyQqzk3gd0MeB6zxZKT06KnZbN62wbbhl2ukNLdb+6roLtw5xLn5
O4O4yUWD2yaX9PE9NrO5wTTYGduMPn5vwvIvmICWBwrH8UjfBt7MB8AUSM1XkZy1Boo2d2ZWNP2B
NnrBETl88SVUq1ZHsYCqDZ1R2FQPweSC/83TFPOZ2lkPdu88Oya7JkCrmoYppR6wvplTm4X+l9rr
yFngIQyl+j0u2htaccoVtP9fkdP1i2wU0arNRv2hpOmaw143L8ymc2/BnZW6pDiYt8cF2DQt6xqL
MyK/ctpNzaQtGtV4QTx+IGf60kRjf2HAc594VmbRKGOTbD1+7WWsBaMkGNpGEuZAV7ZVuX6jE4gA
uM6innvSP18wb70TRxleOmZ0HpDlwjXz6EsHyoiDr5NmWyubXC/sW+vBCLXOyzG5PIRFmj7DQ4ND
YNA5+SYXcEJQDFk7AaeipW+j9KD1LryGM++dYGOWQAOH5zoxL753gbBrjQ4cFJFuQUcaq7Aaresc
m9vtGBf1Sww8Gpus8MeFF3EmiUlXAlmfede2T+6+wWBOpd+xouvJp5VVBMaahlSxrv0KEzzbEgtm
Cp2TJhhEHJK8kZoMygusdz//IeLMXjnrwmnHgJlNoU3/+PQqrRFW1kQZuuUYjMqbriESoC/orc7N
A2/G3jUx3chIrKCUpSSRNSWjjgpPpLvtRa+ux9EHN/HGl28m9Sthcb4Je6YUiqlkTVOfuaEl/9dI
MzZbdrcyrDhc0StsLCslb7ahJe3VELb20gkOepGIh0TkwxeWLSI0bAinl9Bp3X2q2t9UoGAXLubn
np8KGBp0e67QHyeOSLfF+K4Knj9NhgcwpfSiWkP0EmE5uv78XZ8bisZreg1Qo3NsHJ2aFJ3gkc/H
EhDScFlKZ1bzDWWyd8M0ePl8rLfvdrzS5uyv4PbKMXh8/c8VK237LOJy0AHjWWBDhQXnNBnaxsfV
EcZqqh20QvVvm0Hvb3RdCe70RoFbItJyU+bgXN5+0H/xDRfwDYILDDvO/0MJnOAbXsaCzxC8Bzj8
8+/8A3AgHwdxgZq0RcZKZZtiif7r5K5BcDCJCMScW4Vk+h+Ag/nHXCCcMyTss3Oq5D8AB/UPGl64
46jMeupQTJ3fADjMk/bdPKMnEAY9qV3SFaQR3Lf95d3u6be9FpkYUt202c8A5H6YXtgqj7bnkwHm
U+zdANVA00Y5MAAOM9iPw3txX6FkRhwf2c93L/7271/9nst+jHtWMWNwTEF7rICJYZw0yI1arbHj
IoaPzRS5eEmIQGukhTWDoyfS/F7HQ+D8GRa+06gbtdRrZfKK1ByjfE/JTwbZz0IWjh1gCYN5sWtv
fLiim5H+ZIIIFSuzq7YykMsfVIszPq3d2K8eHTSxBwtJuf84ymYd65G551LHdU8WcQSqy5dkmeDx
gK0TlQnhE6dDUid9B64KLUdGJ/kDTRJBVyFyzDu7WPIjIMijV9WRC7T6vtLK6Gkc0hbckWxterro
WMPUPsIi/mA32ASYCEZvHFp2++8KfiGLBNcb9HGNXnl0rRjii6HY5XSIGzdUHnqQRUa+QmLju0oJ
ZDhGDbmx0yr6p1bx313jwq5B5+Lcufz/3zWuoz9JT7/m77eNf/6lf81t9D84zeHXa2gEbHLl/9k2
XPUPqiUaU9ydnQgMi/vEv+AX5w/StxwYcEzJklPX+8++of2B/pyiMn4eNHPPuJjf2DeOiyFQZejR
Zs+iF40E5N8cknfrWuI/3Mi01g55aWCE5nVMuGFbmV20gTOVc2suwhF1UpxoSv8UDZSw4YiFoOpq
PAdfgQDkurZklQrEjWZsTXSP0BVhxIdAn1nYrp8nAWKwmoDq3Zs+s03MO867LQ/m59yrO4foDkf5
SXOpU7ewiKupOtAFOdxrYa54JjZdV2NnqzdoybAP/3xAnBFOhqSRhUY4Ovad2XLjKHRQWKil0hbB
AUOOK8hfaDTTjhz8hvRqIFXYJ4rcapVafnPJ78vBa43ONrau1Xb+2gxQte0wXZjl3nhhB0j7/Xba
6A3iaiePbLEqsO65pSqoPaY67Yobw8+LA2IQ2oICsGjdQkv8ylrIClK8Z9LymmBgnfOuFasb7kEX
OyhqJ/MV9XlRwy91GMoN/S5YVbYfZ8vepC2fvjkFV3aLLyK9rKnbds1FfQTHHemPlSaYBL1ITTAO
WbQZKZnQk9Sgq66cIkHsHURjgBOp2wcrbf7lamiktPyFgf6o4R8K99queTY0XfKbEkJ0CKyenzEA
PBmAhejlN73rESFZgBDDL0OY8Yuw3BG7EXz28FTJWYS3kIquPepxqNXEotRWbsjg2gq45dEqv+qi
zcN9U9XMPw67yVN09DT3U5Xrj7Qq6sNL6Wjw4IXe8Oaimk49/OSLodhVpZNlXkcf6ITuS2HotOz4
p2UL72YFASHPYHlImGkKmqDwFihvbS0KdN8h8l/B89Ngab6CZ/ef29Fyn7sWYO0C60/km5ICNTkz
/mi1lrwkqOR8Bctomvpr2AP23xoT1LwV71G0nhnN0LIIpHpPHb2R08M4FXzWbu6RPXBnTsP9NH8S
e345Lmo9vh9it4MrlVFbRmmjzCdI11+H0NjvFEcN4bcMLF5uMWgSJbATivPwQVOIDRq/sqIWZS8L
XI1W+FoHmPRKDSFwP4yPVqM3Nwr8WRv3UuTXoBva4jWIG/N6HAPrWels7abvyvQWTX3wqvdGBAkB
l3gv0nP7NQ+S7qUU4FbX2sSUDXsIdV3fNY4XxpRavQxmC6jdwTKHFQob91khbd7c6bhX4LDX2Uwb
ZG+83j7KrOoLzFSTS5gZKDlJgxZ9MJpcwwFmtIyZkQCHs4FvF4nS6P8a47Etv/G3WfwXbhTDfZSp
2mNscXHxioA5UnNot15YuNrjqM9fPk3gYy8U7Ek5YfspzVYT/J1vvBkWF2g+FmVSFr2/rlVw31/B
3A/3yAZZCNjo8YIjnXTTJkEAeDD1KSwX/lBX26CLi2Qd+/pwS4+6hOsyjcOVAC+DpWDRMgpgznii
vaBW3NUwxLwXqFww4wDuFgfAdXr1mEyTojxDMJrkFae+Ut2Og8svSUfB9jtl/eg+RQau7Pc+fnzb
IVMq6WFXI3YT7MJuMY0Z77KCnRBBeuwjqtNuwIso1aza+qmTDmuDXQVhtiT3771N5GRQ+HCALVjH
VjcviqYy+FOGXrCH5kah4zevaAADNSe0vg6p0+pfYt9lo3AC7c1XstcA1TsxodFMsATXH8QD9ISg
ir9XWtUHcJfboPkpiNiSl4odQoOD5OOH+qXI8txyFkOg+O7KTmEtrPSEZNOCSC7e1xJoPJn3SruJ
IQAPL07ry+SXaee6LhfGiMnuKlM7Xf+Scf5McqG3KKt3fq4D6aTjxlLVXaiLqcKL1AZEpFDo+h4N
ExWvKHBucu6jX82u9WdIw4NNxRS/4qxon8ZiVFbQR7BqKMraE20Q7kTq+ksxKysXWUQqisTnCEzL
zswtMB5rLjDFIBZfgtBo67VRmlaOc205AvhPIW+XpaM+10CqPZGp35W8g1iId8EiGXNiRDx6nS2K
5uBHWvv2ryFAyQTZL/+Cgu+q7Ss5rhKcSO7QxATfTdHlq4xDalkAErgH0pp/14wwW+u5Gvi0WmWo
1+BS3roBGAm7TOAbgGFKr6MySJ/0uLYXrlo360lpEJx0A5U7uAso0fvyS5dO2ZVpdO2q7e30jm29
/B67bfjQGeltb6tDvKkk+lo5IoNU4yLfdEB5H4LaSp9oi6iDddXks4swUUGayAkksJusURrgGkKP
KQwG22bb60TxyKFTfs3NrAyX8VTnaydSi5fQsuZXiwwSOJzZ5p5FL8RNaQ0CXm2XQQGw67+iCuhm
2hrGVp+7ZgBP6TcgCWxjGcKhRsg9Eg4sZ1rrQdZZsXFSOdIbn4piN7MS1oGp3cV+UW5UEh5LZJ3l
1zipyp5TqrN2+ehr3WrM7PZGNob/gJu2tVHqKUFjSz6UJu3JIdtiWTdK2MgDG/a4pcww4lanuaQM
kx6LiApEgW60nmzHeBvmtfXYRd30U1XT+IDTznSo8sq9pCo8uqQREtEvwn8wJ6VUTlLx4yVNFpnA
9BIW5dCU1TbJfXoqesEhZCgV6Ty1Kw7YLFQXcjdHd8+3UedcCl1h6AzpZvo4quFPoR32prvHqLr8
hmMxG0PZ6MQYn8dfR4mbt3FmlyzCZTqZaEr5OA7OTVZbu4G/N5I5wrDVij07H8pv5uCzYfz+YCR/
YbYSIJORO3qVGmtYCQgC907au6uiCI3d7BPoKVHrrj4f6jSQxaqS8gWxuEoW8rg9WmJNUcL3QdgM
Mvkmbwm9TUoNHhLl4lDPufDfHg+PKnrO4A9YtPMfZX/pv2LZppkJsST0n/8+grDd4cQw85popI6Q
a114nfPr+his83Bz2QQZKh/vJL+XBUbjVo2xr6BfdQukgwQ/bKicwPkwc1NncKbwlKzj71Ul5vj4
/KFPJ6ljorWjdEOBSD/JKRS5Ad8uTax920azSEwRWIn3l7piz45CBtOlDdPUuZl8nKKpr/e5j5/h
HhA8qrcojza2c7FicG4ULpR4clku7fTHy9xqMCAwFZ7FlbWztCIbm+oBQPHnb+zMtIRSiuGWw22H
6+bRNElkJiOgLeZe96sIZBMNUoARe/TQo99oN005dNOFK93p/sWezh7GY9Hnw7AfXx/uA/7Yp5ax
JwtjfdVaKIGT2hGKtNSlVzm4dh1I2MQU+fxRT3cW0sEubSs8LXnh40elyzjCJwSGT9Kyun2M4A+N
BYh5ii3nQn/DmUdkcpDhJgYnJXi8WdpIFBkq0/dDFWYeaoHiMNVN+S01mDDJfIMb5lnz+89HJdih
C4hO1ROlQqeCkg7hvu5TC6Jonhlil6pOuOGic3Glv3WYfVzqLtkJ6mcG3puzXvnjRyxCp3JU9pP9
VNWus4i1zKS3CHOge2yAKiyy0xBjLRTLt0NPXNcTa9U3newGf20otcHlojBfoQrVP6mxCqLOKU/D
WyexyktNsacznJ4AQWmaHckiQTOvs3e5jzwy+2hUfGZ4Jhgo8qPy28zerhf0MzPVYpew/vMv8Ya5
PX476AFIBbvki0+UB0FKvsTnjNsrjkKsOziC+wPC3+YnBqkcmdDN5/keR9qNbFP5revgcy1F5A73
stZlChSknWZflz7aNKMG2P/zH3junbBTvklQ+XbH1UhV1uEEndrcZ5ND0K2a8XctUMQeTUseLXqp
XkrjnKw9C+Iwq4FUDlMUvcnHjyDxciHoB5YE6Bq+jxoH8WKUOdN0KLmNf/505wYjb0SyGJ3EqfTa
mQBABBLW2kCr3W2cQzBTa4dbjqmW3JI+H+xkm+bJqGkZ2tzmynZ2FBdliaKVta+OoPJMLpZBhEEk
bicht8TPBzrWYuiUF0CgEzyYPBzNmEcTGRhgNFil3RNBVGF9q3KHaz3FqRu6tWh6qQ9l3JEJMQLD
uQp7XCu4kYARXMh0PgYLOdyHUUKeQOm5LHm1NpXfJruqtqpikcoi6yXWKpomrucSI4HNG8GzyQu3
yH53I37r+KeIwblGd/ZxKBSBJittvCv2+jQ6yx4h5iHDmG8TqFCpP39pJxOdoZgD1GVI2CLXPZp3
TaDqTTeE1b5Cur5zaIZPgfbhIIKcpjjMWMlL+cP59Hq39BECsx9SqOCvmKScfKV8yoQmK9PYWzSe
/6L5u9tXhu8+vyVELBsQACTpFEuVYdAvHAD68RTBRH3W+lmCkWcD77ce0Xd7nZH6TYRFERZvGpmk
aanGjkV/5wiDQOgevTrOD0tLEmPZFbVW37hBwQoUVRBt9WbM/QU0mvFebTOyiFMy52skymMuFm3F
32PRCg4zs+p4Q+9vdGvDEs/5k4Dqbl1AaTGJSxCsd2ZcT8+U8jnuFA6DzdhQEtl32NfUC92qaQ/t
B1JjtZ+Q90tIHPmLSHbBXJKmyfEaOk1SLfEUye56sg03ldUoGBdF1i16MWXawPXCwLdr8omOXamr
QLBiFZyVbbZAjjGRuWoSrAywY6ftdlnQdcEFeor28Jc0z+hSE+Ruq2FHly9aidqf3Lfa9cWrmOK8
YM0gYZy8ttRS7SdemAlJcSVmvbhDOSdDxyAJb7tx4O9trFSKnQVyjy6CCqDfFi0Lt6JcTvzTSdr/
BJ+4bJB5cSly6QtZstbCnDLWX2TLMcFJ8E3h4j7ShJns0EMP9yXQxPCWttIUsFYgu+auFjUfRC9R
Xa8KLSuT+2JSOS+qttHkmu7K4T5BMHkVWFaR3NulVv8ERMpT9CI2p1/CylvjupLanIrq4UMtBhWD
5zWPbr6aPT/3odRcw10lemxcdbzNjoxGS24uwtFiWFvlyPDkQchcNVNIItzJRizeOuHzJ+Ju7ms/
pl7kOznErfIwgJOdPJlMnFoYKRmkcMJU1PqXvO/M5l6LgNEtE6ZLeMt9FXKjNto99nWUuXZdV2Ex
umybTvGmMi+Bs+lzP/EUMINyXGKshW73kX1l4BPX70Kg23g6DloX3RRVSk7LQVc7bQbKivoCLh9Z
xgDPlOpRy80q3UCXZoLRcALYSokqzoa3OICcPbNvCmAF0SBRkDfDx1mMB6ggA7QMMHrDX24z+bfO
hMHP3yk4M235MSIctEcj1s3XyA9Df1WDyC63fy8rS2dvAVoqdr0tYuc1R/wAxM9E9KgB1Iu2ZHvJ
zeuNwTZeYZJTb6RjcTMLU5P3qtdzzlzEdftjjIq+Ww8Refi/SzNgAl59U8yBRGAQ2zmFbbxmWjxn
YivS84sSAcR2ANk7eW/Hn221JBlDclf2lQlGeFrg3j7EuNMkan3I3IBlmpUKlYZ0NHixht9hAxlT
54zu6lzyQzSV3AmEbb0GGqbJ4Xs72ELpSPSYSXLvFCidrs0h1R6tOM6NGb8djb8chUrGKnakbtyN
WkkWOByJjVH+a72dcR5TBsD8KCRdwVwxqOYkrOBG2C8E5gkEGhNf7lIsUqxIlHjh+1NGbl5JTTyo
qpps/ZiKHgulKp8cUhKxgZeOqoLmA92JtycJsqnt4v7vE/+/ddKLdVJWzbvj96S74jrK81910SBN
+pU3UTPufv7f/zPrpvm3/i2Uun9wzeTiQDlUaAQxHNj/9Fe49h+0UJCscN5qoW811H8Lpe4fKE8E
rI25nVg3bQ7d/zhkzMAr843nhe3gbxZKaT/4eH6DQuESjI5z7mWlqeON6/PuCBU4y2R0lKuHXFWK
ULbQdy1lOWi4oEeNNpSrBBONYjEKrD7X2O9ocNbKRoB/S23ooVOUU2ca6+th9A23gHoaTy/DlBoG
lmtEV8u+1n4Ejh48ZQPNAVFgmS+dYTTXEPea24lOLn8dFTEKpQIaBBbA/EOgmINbbpQ4RP3bxPnB
jodpmw2g8qtG/FB6wx8PVKMGhwSL3lx1sWvkTyLxW/uqhgis4h9g9W22MDIxGwfMxVu9HqiNFerC
xXVuGmt09Ek9LkWlCi+0RfsN0VZPranFdvo6EZE5xwKILtYJ3/aBnsXM8oSOFzN9c370pIUjbDPq
X0Bd8c20doZl1j/pGpUPltHqu9puwo0+xDDq3XEFVT7yalVGKExJ629ow8CLQiS3VkwFc8v/RVyP
duxny2YQEZhtgeSjwpp51WjK64Cn8cJR46zfcVpwUOSuWNGT4Q5e58CDJFEpzdXENfNeU1PzunOp
R2lNa2u71nUlt/7J9Z+nzLEfytmvuGpG3dlVfiOUZVyXZjqbrLMzg2iNv3Z9FaKF0fEhRMvAOyi7
hYRZuLfcIsWNz+ZdthmcLiIbn9rwOPaHpm0Cx1OCMlzZkTXdyzwwInXjA0LfJpqF3KAiW6Q3PW2P
2IfhITRie2v4Ml47o+9vDYx+v5aTGDPYxcr06KZ2aiyaoLejrYGhcPqMvK3Nn4KZlqauWs7YQVmB
AXTrekNtZFTrXRiYOfyVODUj7RWHySrgy8H4NdFWrLLa8HRZGjeQvfvVoPpwcrEY2pG7htDpW3hi
YRaaJEUfe5GJhaNRyMyDP9nQs9jUzmIGqECzNPV+lUK3BF+C9XCu2I/JYC4zU98FbXVtzgTiqZ8w
Ay9mo12JmARQ7oCfiZ3k65zI9ElRwrsBccqiYph1MA24YnTjN03tAeHbkb/2u/GBbHqNdQIihcmS
8ZXMFHVXmkaybnyp7136GhcJ4eyqVpAXZLh/A6dOi3XvFNFBScdppwKm5gOl+hNY9+95g9mz1AJ7
gQuB4hkgI9d4LjcNLoEi3hGV/aiIJvYVVhwHsEUt/soZ7J1y3FA+82qjbNcGNtYJBcZllCm5F0jF
VTDcjUMw1eEvc5Jf7YGqq0v1AcmKigO8USWOhwKzX7rtGFxBz0QSESFYkSiBm0gBBl9Esxm06XtG
RUMSvz4+xOao4DFOon9Hg0f7q0zLEedFwcthsW3BWWPIzAGJ71qzLaTc5b35IEV6j5HG1aT5xKWt
OjtvPEYWFFq1dvd20N/XbrTjooKJozqugpi3H8CwcTrjqZZy44zDdQwSc+Ga7bCuyhSovz/Rj+ob
z5agbA+OtMasPP2VGmoFY7rHEgH88UOkIDkASuy5DThSSVl5GCPn2ighcccZ2DMVwtECGYdxB36f
4tZQ5RRHu565VdIBzfewoAdlGOiGbrt1qvTPyaaTkiDf3YPRhstTUTGDQxPfhG4Tb1vyKktWhXYX
hPKuAzeL3/0SonN+M+Cw+JrOu1nS+na5cOJaOZSlbtxHurT2RdmEHh+MkAbhxDdbhl/xqCGc0Ye/
wibD+9yuuaJEMgVsPAvcKFzu2zESq5pt/a4BxIyjoeXukti+963qjjK4CpTcxqs3VnrbA43fvLCv
tEu9s/1uUYomvol1eP+ySZqNyodaq4VsqWiZ4b0YBve6GlS6G5QGbwFw0wEO6JTkvoxDtoZGitlD
XNqgOer7Gvogbwir5laN17HA5M0Ev/AaGtFNIkJOBwk8KNFgzcTNY5on1lrPJv+hT/rrUpGVN8B4
fqKt5ckMXPLzSvdaT+5XK9B3emvigay1JTK7dFiEer9GfrkrrHjj6jG+Z7E0bnQtkJveqf7MQeSu
MF+sZy3BYwlpgwmcUMnIwrQ7mLJXb0JN3LdueZXW4bOVANnW0wkjUWNcsNOuLMX9jksypVfD9JJ5
Ly0V59apxaaO4uF+4NNhotAhqWUbdb4nfqB9TaHtLSths9QUDN11u8Pqr1tB0N5zO27WZif1Q2XF
zkJ2JUYcaLpDLxlTZ5MO7bQLi2ZLd/u+i/xk06Rq5AW01VGqVHDFTFJv8l174fSGy7XQaI0/obU3
bNhwS25GnMTvwsxQuAlX8jptZ1/uvsPHIzbDHyA/DK/X26shkpwJffqkGd02x1rA7SYO1th1V3rV
POA6dCMjO/uzG3KwR+PX2E7SVcfz0DhQJN7/sHdeO5Ir15p+Igr0BhjMRTJ9VmaW76q+Iaqqu2mC
LoIMuqefL1vSOdpbM9Ic4NwMMIAEqKE2lYYRa/0W/0B+GmbngNjE2rpZQjpUStfFZSLlfKCAhOZY
zRZ28nIv3c6GM686nTrvlIO3j6BH5JUbkLPtJhScTEPl1PepMXSEy6vMj3vutTbH/DU3CBHxGLfb
Wrf6zk7rBJWHzfKizZwScOMlM8bb9Tym68aPVkboXUYT5xtijfpqpu1AJNVcuimiyaXQj3VhhIeo
E8txGpwXdzLbT7ybxLsnFdqILR0hzq3vw8LM67rNPOy5Z+3N0EdflTHcW1mQx7079o+dV9+PtWGw
QJJKPBM0LBCId8pRWz35zVEu/rewwx4z5fSRGIhfAC4HGhRL+Z3j1d2P1px8FIulNuigaMUgOGVT
NEO280sfkSWp7XElXF5sN7zfusQ3FBUaZ9KQxWsb9SPtkF34yyffYK2h8Vde5pQfyEznp2Ck5Fjo
8N0RXhtXYRW8BiTZrw0ak2M7yIrnOqUdeRoBT6MA0b7jTM16cm8PER9YsXImR2ypVeRAjvjxUjaY
TVX8aJX4nE0jeIyievjmdAOp5Tq7lKbw1vOtoTooWquKwxzPN0uxcletqcpTtyzNvtCaqtquTs+W
Xe57kYjY8IJ2A8HRPCKOkCQ+h5l+IAY63C+BL78ZS7QnZXR6HjpsEHSfUCsbLSK/q/v+hxThF6dz
uZVIFtfscPolL6yTX9PK3EZqXnuIvDYJPP25YLle4+Sg8ZFMUQqdm8JGaYH5llgXeVdYHYH6fTff
VS6N9GNjTesgk19lSnIS/Ue5dd+2g/XEAdkhGNMODTR+P2aUNdcpuorKFVxenVG/S6jLU0pL1pYm
7vzVHJUzx01Yhoga3Nl5qjLH+gRQ8T9JpacPZbmVuCQZ3bnA5nRY8J7bpNagdQoZj6vhGOjFWOXa
XNeOfU1YVBye21pRsJZB1VdMHnFG92WaYWSywCVPCo3EVlRD+kQYP1jWmUErrurhVUXLwbfHH9BY
/q6ziOx3Ixog4Mw2FE/dBCqk2C+TF624KHd8ckevcKl+YJtdl01TrCZXfx96F8ExeWD0GCQOEuMm
WalE3krkm33m1u1qTloqNUOr3DuIDVaZKoZjTVFcopxLkRUOUiFSKsvWD095ViEl7OGcRBAhNcu2
5UAEOu4Rd2dan7rMGJrQRBDUl7yAPFWrUtrrxHCdtZ+1+MI9tQpJ8ITAnetNIHFr1Xz3KjV1K8g1
K26Muo1zd6Ctd5IcKbm3QkQ5rDpJMvQisu9jRHobQ/6WNjiDNoz2ZWrqZkNoGOqgvDoR5zevSQdB
SDcxHqJvo7shDVruxbI5NI37GCEw2fmp81XW+gVljXc1fKq0KnYVu/fm7YQWMlZtv27dmcj01lNn
Q1FupxbDfoV4Iwi9rKqXqSf1HTyT624mWLWwqEVwGvQhGaTqyi4a0DW65yrZoopCqxXnTZL/EMpa
U0lFJQ0Czg3VoKvZxGTuT2HyEljlncy0e1Fu1Mda1r8YgLuVyLqNVSxNnBnC5iMdkDt2GeYuXb0o
tyCN3NXpVrp1tHFxxDJ4h0TpGkV5FikHzDyKahuZnrz4YfJpdgqvMlmDOzqBpwc5I4eMOt+K8XIx
+VhtdDXb4lJPs77YZhNXDcUNS6duuIk5X2i5PxpEB5Fg0jhxMAyQ8FEw3sH8/mjYOUrLeLfD5SNt
/V1gdfqOVXfmzRCoa5ZDEophgzJtV2a/jFCSkeN35p3VFe1eCnVPmOGpnjKOSCqpYgQM5rZtWXER
1Dk7px92duNZIFbFieRdLtHCPJoifPGCDINVvnxMgf5KdEoJtOD70zgPuj8HTfLSDAvlQFOdfjcM
qmG1Wx76fFni1Anulih8C9tmraKo2QkuyBV1Q+0lSeyCdHLTunPd9qEgpiA2usKMe03Zy0qEqXkR
CZXn6WLca18O4UpU08K1UCS8XG4Difygzbb4rLuD4hv8fVbZT0eMfEeScV5ljt1RHeuWuK8zr3ov
mwKbf55bFVE2Nh7aqXFKhrxGBWs7UzUZ7DbF48YkiTfxxa7IjVTFra3MLG4ExK+NcyOmndxj0Wnl
y6jDErAzGw5M1uIQUZmzc6Pa3bbzkp5GU/tbYryfZ0UsBSbMaxTq4r7ODeuXl3f6tGS5f2wdEtPt
cr4V+SbzliI39ezWMyZMZX+wxxdnCoxZ8lPzuizpENP0m945oHaxRsV+BjZ2N3Ihi8JpJmRD1Dps
h8A1tj3MxlrlKUNAje6rdtx1inaQHno4u7zrb5H3swHFRT6tSwyZ3xbOxs7K5OojFcbaNX+GFVB8
ZQcId0veMQZbmuJwMBNIfiDbAeniOFyQ4DFadBliVBF9j0yTis0wQPtZZQhzW69mFFLLehT89V00
AimyaFFlwNe1GrdYyTDl04gDj1Jss8YsD8yOh6CqUWuX1bC9WcM2nOjUclRevSlFviuIbGChCh91
Ybg71mFQF2cq3gcRUbKQuKY4c11zE41sDJe5i044V8NVS67G2qYnkAqkKjaAvVeNZctTMHfmykd3
ue8EnSRK0TWEmtA89UL2x65xfslFn0lHo/6M/cJe8ovF6b6hRrC6LxQfY3OryYiEvbHKcowNlGUr
n/bvtUDTfRrd4j63ETiKpjqnfvDahFG3Y8aWeL35+nfTtK0tc0eoKiXAvcc+Q2rEVgtYBQPxJuLH
/ufStKgJ+/MMhr9ScwLK7aALpk4ETqOOK6OqV2NPS3VSAtk4XYy+mFPZM5M9DlE04aL1GFzm48iT
GuubVdXUPWckER9kuQ2fQ1B85oFHUJK8n1BfH/JutteskSeO6Fdsl/WWIsEN6xbfZJD+uB+6ccXT
YF5Ib7R34TQCpSxcvOC+KLetx7kwDmGhN8vgi1hKq45Ydpb6m3QNoJNxHMOtDc7M2floU8vIK6JA
WvyuhArHOFWshL1hYr9rVxpUYG0l+XjMcGbR+lF/1n0TPRSpwQcZeuRhymyN6nB5QVVxT3pdjyPZ
stdOZ27Jo6Nenm4VLKONZ6z9MphXLDnFc5VkP0NLXrrFPonQ/8DkBDL+0VsVRUbhLzXMNOGE+bwh
dIw+xipay6KOraIt1oscfrU9aSulIb5n0sg28gb/d60RC5s2nHIJwUsW+kjXdQ0ekFkLo0uRYJIu
7lXGAR13WvkTUl83uFZ6sI8Gcz1F3SkhfOPAYj7IWfGbuMkRvVNgbbZyU3dTrdZZH8Dt+6e2sk7K
9GJqZOFvJlHqLUgOKpxSUxOzWIHkhp6lvoNVJv66s8tohU1CHfJSQoJwqvUr+EPl0YdIlxq6Xqby
/tlw/arbViGKz60yxKhiB5qNhlj2hJnjw9b5tnAjS9qrmvfIS1pwB23M5p3GBvPZCRpI+7vEijpQ
i79Szv/dmP3uZ3Pree7+x+0v/mK44JzL+v/5x192f/11+rO5IeB/+MXmN+z9oH+q+fFnR1XZ3007
t9/5f/t//g08/7doPBzvv0bjuy7nP6S2/BGP//3n/o7HY0EykWWAg3sYkP5gXMKCROQEX170FX8D
4h3+59+Ad8f8C84k1IWRjajRD7zwv+JQAuT/I+6O3NMjpNMKkTg4EQomXts/ynSAhKUnyK47VAX1
dUFKf6RhdzwblNFT8N5nJlE4nsVCY/VcRJacaVgbGrtGkd3ML0uiJQNp2uHc41gl0TyyZshFkSBB
AskT64AUt/elFWqxV12R6+WU5MGseTZae+NgxDlHQWru+Sk55OaMaJzLkNW0ZRYhbLUk7nurMofW
ygKZxiP2jCBWRUKU0zhCCga3vksnm3cBCpdj402wcH491Xf8mKSfkNXcfpA5vWxRiYp1raEFZ0TD
HPiZy0y9L+cWzPTJShZtHEOmLIsZEaXljyF1Un87RgHTrTkkab6pdDoprprM8N4xPs70m0WM3dmp
6R0I+NXITDveSzvAvR+k4ZheFvq+wm1D7mH6SB+Aj85DVNIlEKoyOU07sKu1kZkOdVPu7XemVPUF
b5MSFDgCX6JqMQSTvk8VrogTq8NWYo3h4oSxJXyLiNxV5SdmgGepTj+rZU6vQzA3m8ZcSlDiYJbt
CswofFv01BuciuO0gXYOdtpfyH8bpxsDr768Qg6XgLGxi4WZOvsSnQNzuN2sR7oO3xSxeGFU7ipV
mWdEVNC50bZVQ1gQXuFz3zAVSFe291g0bb4wbWCuek0fnTFHycNAaeILl5l4MzOyqYKyzmIH+0vc
58L7adRT8YiShqqUaJK0eRnRNqutnEqkyHkvPOCTEaZynQeqPuRR3R/dhCBOyyofs7IQD8OEHB69
K8nK9Sh3hjX6DAD1YYrm54DD7tbvFHWfXmMljxV5l+uJTfkgUvLEzbHHFkpH1abD3BJjiyqZiP16
JQ0r26VTE335qQCHVOSI3w9Yaj7SgeuXIWA2L9EcckFgYDWOJPnwp2azNh9UB1Y9Srm8Onb5XBit
/U43c5vGtiu+ctu3Xv2Qh8odHXfLle4eUtZbgOqpOihn/JkQ4PGxgCBuopbqodWQpf0HMN+mWKCV
rWx0V6IdT4ObeddSdOXWoSybJSlNmr2CkD5gwvHPSRNQT2fr8GIF9cjYNvaHqBDloXbniCm/oT8U
l93VGb1mL5zKOY0YyS64V+C20tYjjiqzLnpoizdZZ8U7n2i5mybtnHSzlHtd1+1FkJzy1aY99WK4
f4NjrpzlXnr9wGKDyBKXijWskjYMmCp6CGfDADo3nCk/UwLiPESL6ZMwzyOxLyeVAOGHeX6sWT6v
GmDiblBO/g0pxURjMmlM51YM+bnPhHymu3x8InKhPeKUqjfGlEfvoJrFqxr8/kS/EIkMANYFNVDB
Ym+tKqvu0S0nB7JXxh3JDSnanCjcKjl4v7xByR3CovnbVNhE5EbUG4q2OvRecsZ+VK+JNzNX428a
q04PdtSeZup+gDYdhlNX/9D1iFRAkA1ronhb0Y3YgO11w07ldbC1M/rslsmXn23i6ZMpx3xbunMe
+7U7PhQNq2dGiNu+Udp5QJo7v+kmX75wEQ4PvCHJdUIN8g0k3ooHd6zWPCf9uqmmYj/iAN21buGD
euhGvJAfVqLPsXhajFtwViDaH44B87CEFQjClJjOhsAHdyUr1d8HFipJEEqatQubKtuQdfrXYmdQ
KSaeSb7KLDOADs/tJIZzllT3LXjhxW7s9M0Oef4Xqum3kzMjQzDn3Dz7uTDPUS+iiwGD9jBPg+ai
IJ/4rmmscheV07WUui1XFg8qEvHUXS8AvZTDjT2DK1KcY9uwVuAIoCBQO/VZS+CawOGoAfXEf4nw
wJau9eTPkFyx2RvU2kl//sL/RocbPdUqZ+gsin03d/ITxhByraArdRIIjgk8/l6wNuNF91B4ktD3
bKmie0yp7rqgvwLQ0kjDVuRuyJeu1hGQb7CcB4bDj7bRULWWNT6WeQOqx9MT3NXjOP+YQd7mGKGQ
R5OmNx7xkg+7pLNI0OuVc7Tp1tqGuZSvo+d195PHDjC7yD2cfMoeuNnadz/SzWfY18GvGcEPhEff
YXaM0h8gEMUGjxh4Wt+S1Bfq0zx13pq4gx7Aj58zjoyOaZ1Ks5EmrXL4oPHYKnE34i2N/cVAp0EA
8yvJh/2mCfBHkQiUJ7HnF+IXPY5yS6aQ/Bam9Hdv3CatPp00DXe1nJKztpLwNIS1sSqnRR2yKASa
Fna5mm3uNxC1vrz0rhldi7DqzsKielqT+UmstNGfkx6tSeEKMOsyYJscav2NZB7UQy34LhSeAVfe
OaN+aNMuvFuoe/5p0oGqV5HOua4j3mMqwHvjOcs8/13mRPVOApKFuZfU/tuhTYztsiQE1Jlhc4XP
dC6Eb1EnQEHNWoTlbNEe74W7oAck4zsx5k5sRwZeXIuA2akJwg+BRHxr5s4HLpTmbKS19xQCSCO1
mZy7sY9cjsHZvkfAZsZpUp9vHyDuG8faLb2Oh7nO11Eh7bMO++KQ2nTVqqxu7pvUdl6CsB8oGTWA
cmXj7Qy/AEhEobtBD2hj2aLr3GicFjuu2T0EXup+9Zmiedfq6bjU4xA9WR7CgFp29tZEU/TsJUXm
si+27r1IJOWd9jBFD2VaBzukm008ms5dmKiRj52SaNQMwKSuPx2j3g43aL7kz4z+535lzMDBSS+D
PQRUS4h+N8d1Mnf37VK2JDO3cl9ktr2fCNiLFw+KZRyXaNkllgq+MQvYz5MTFTNuSif4FVaGfq+a
0Nsmon3zZBlsjCJ6cGwKmnl9Zs/cMRJVZXPkUWfVF9lxbJVx8JE/YHIGNk24tOXylbeqkvCxyXi0
9bT2Gq43gi1TvpouK00hvPuE2XRrkYV60r5wC9hlFRRrh4D+ArLN1Rcn1ZLFV72S51Jd8cW6bZxA
Ge247+rt4NK+Cto5b43cCvZ2U4bXwAomboUgf2dA80F8C0BtOSd73RYJTLKI6Mq1lCUOXplaMd9s
zHnU2WSxcqfCwxvVML4OHa5B1q1HXymqIhdnPPjmjKdQSEjKErEwX44oANpcMhBIYe+EybGCAIZh
mrZniOjeNsenwSzTF1M05YtrMwPSjLi4MXSTvLaij06LuLWfpF5yMIMWLUlKGAB6h4YbDMg4OeR6
AK3B0lgcCa4AB6foIteMmFGzZ/dLu59OVQRdhBcSRTtyAUeGd8ngiTVKLUVLIgwulnXnDEg6XyIJ
EBuJPI37VE7HrB6XDd0+6dsCyl24/nPq096o7fyCvp/mYsc9ViKwvucIgcE5SCGjJRqFJ62Kb9Yy
2IeZXP7VMGbOWmqj27TO8qGyGejCeAhbAL0oG/x1iTkdKBuGpunrcWcSmxQLr4wnVoRTXlrVpiQ3
lY/F2eoZEQGbql47JcMNlbDXwc2dc+e571YHMTkN1EGmQpRrIUKwwKrkjalGuIAKeACNVLtCtVcf
Ya4dOLhwm6X1fIR4uGaza786CttoHE4N/d1+rbYWfqd4MSYc7UI766WZ2cHp4gkAUFZLXjjvs2FP
AI8IE+gQ30WJF1wnPxNx69doHvn6fRiE2eGhT57JA/D3rZHMRwBsk5reMl8P6ejGS6i45rosP+Rt
gP2x65cYdbsXz64eV23Tp5caL/s2EsV89UxeXBGWm3zpK/aEVvWAgSgt/mFr/d8kQPxZUE1sho3w
Au6O/Ip/DlzMEuCDXIf5oag61jpjCqAnlpBT2tOCSDOzll/ElYU1V7Yp/o1R4k9WArbSW24YcW34
o4h9veWE/ONWipoLJmRp84M1NeprKUhCbfMyu4YiEo//+nX+yUhw+6dIc+a/t+33nw2COWoon6AE
/qnWlvWGZ4Ta7npOm5//+t/5p7Sq2z+EIP6WP0Ywif/nzH3RzDNqlCA96BbcGCOPe/D1ZG/KOu/v
pRLYJYYogxmf3eqjDVI26nFJsyuNA7flGm6t3vzrH+mfP+Kb2o6kE/LZ2Gn/nO2ozZ7oObYMFMT1
cjYrNe+c4pYn4dI8b63NNFNfkx74nGmS/2utwn83MkQGjGq65lf/RyzoN77zn0DR/1v40b9Tc3ZA
PerP4NEfxZxmhHsQt+7tGf1PJaf3l4B8v7/G1vwdOnLNv/joCXiYSC3nebr9PX+Hkvy/4PO1AQjI
iw9v6Vr/FSiJtpw/QklYL7i7eIhgdDH2en/2ZyoqnKSWKckanglLWZapP/QrKsdtAFzfHd7NtAoI
wvCax5w+n8tNdbmSIYEScR3pYmMFuflU9GKZN8qexDVjwBIr38DpHwVqN0W5c+xrbSFVy1u59kL8
XTwXkQuJQIDJds687DSUY3NnpshNV41d3rVAJ/dB44S7yoyyXRIkwc4VTLFxWhnU7XKU7ZY8Uwfk
pf5ZdzeonnYyI3Y0/gl62EL7NJe2/y3XdqPjoLIZO8heiJ1MDxS83+inukkeSd11RwJHxumgzU8h
luYDfQnFZMJJGBCnsGcGwJ4woindimTyr2MyhRgb/Ig04CxpzAMCCncvaIX+GrndfwVtHl2dog4P
TVKpn+lkJ5I4sNa6z7NW00btqEe3c8djIQITJwNXQxU7hf2zMBukDh5hGMjWHAh5MkYuqVmnJ4rU
jS/WbMXA2TZo8RdZH+Zcvg2gL4/FeMvdyMLhJWv7/imK+gme2ljU5y3Q5A1oWYAfeBCXgBqFRhMV
4aULa9yOeFZWtpmzLniRCKB/LfUhMWtokI/xG0c91ISuy88y7/t9tOT91mIN+1pMXd7lproaS+od
herbo6KS89QmJXGZXtBtgyns7LWCvM7YNbWt+FBT8YZ8AmUW75LmbyPiFCzNKU+zFSSxaiqfFzpF
MDVWou9IbjP2hWdmu0km5TNW5eyb6HMuaKBB+uHmqWk2FRumhaIEoxriq1u/VM4XEO2jq8/apfaN
Tg3TESsaBpJtttzc1Slqz3js6ozpxWGiI95l/JWjNGPmmG5uvrrEEdEWWX2fE8yycuGU71LVLGtv
mTWF4GF1bnujuLMNx2KRrEYETkAZkB2MwelrAn7hsxal7qecRrcF+vEgj0vo9Ia8kVuAKuYJmEPI
vLC2LsRSRA9pMlPXTbtfm9Fcns3D2lce3drR8FUHjjiYCh3SWKD+XA+dnhF9ZNOJxlRK2ouor1+i
pkjejMpPjSMST1lsojqwfiAo6/QqM0f9OCwjTNowC+u9B6+FGaylfrB0Lb8rfDZx1I7Wh0A1BO85
9/NjR8xFuHdheLuVChlJc3vuVlHlAEYkfZaxoiWW8+oMZnaShB19whqTSQ4cOqdxoMCb2rQOvxeB
GZyFN80m0B6x9AtyN0RgqJYRVyN6K6mE75ptmNXVB66S6AXk+dMwx3btt8o5W9qff3qtQivdWVZT
b5Iwqd+KFJ6KuvYCegaYQb33ATqBFQLolt7Ppl+jkGLg7gHQ7zJ7QvjQqwcA0AgcJed5hsqhc4Jr
fBNieYrhXVlNh1txj9vmaxcp5Wah/+QoGis4emZHoJCTFSHvA+hNozXHGpoa2sMj2keG0s0f7YGa
+SY3xbQ2oj5xN26gzHebmGdk1Zyog222cxzVVV6w4LblIZ0deUFVhbWKvM3+UYW5yxsbVMU3kRdy
hvpDMsmJluhDkk7oF0NjbL+DEpNg4eJh3EuTzAcMmnN3dTtlfDVegGq0s4qBBXjma5BG6HoKusUU
Ylp3oHEmk9/9cR5/yjIb32e3ts4OG1y16ccunCk2mFUSR4kjGaijRKxDu61QuYwUFdjGaMeW2T6l
omvXzHIjikFF6jFZJmu/Do5uO/frgVDxhygjZ3FI8+RQCI7NxnLlbjKrZ7Z1vesUo3/OYIMARhFX
QiTOXKN+HfwNOQTLj4W4mmozWL4kqFuD9TbZQBiVGRbXybTKQZ9olvMJHHTV2ObfFiOFJJ/ZCoT5
Fs6CVR21D9RE/6axFBTXZAKjtKPCv1oFcUGLVapHvyrNR98K0nuOxYl9QCwHZvlXyM76UWJdfdRW
l9grMy+S15FghjcH2xVqI0DZY4ad7TWs/RudTNrvY5i39b2pp+qeQDbQmbTybgC5i1MQVS5CDbR0
CLU5trny4qma84u2I42qjf5mWNOquhSRyY/rC4L5uxImv8MEyKMOi7SyVOffkUblX9F522fPqxOk
AEufPLmh8g9FLsZnCMEQw9gAxeosxnytjVRXu96QDT6/OblETds+IV0ODikv/AuF53IYZ+XtCLjT
2ymRy3e284kOH2nQI22VM5zjjC4HA8BG9lQOCUREw1rn1nKy+yU4ZDmATDUW97LUJAhJ27kmDQ4A
DlmRPI5LcpO/2mc1NWkT008S8Kzp5j4lJGp3ez+fVTNZd1GxAI0T3LgrpDKuQgwDqgh7xKMRLdmP
pCdLK5+g+FdKTuTqeWY/H2dA1QdbqHEXzVF0GCzdvaqkqe4B+Ic9zxNpmLhjFSqnAEFqN6bkCdE6
a65xgWRIIpxIPoyOWcGyFE4UE19lbTIvN/eFLN0rcoXkvATRdOi4GHGFET5bR+GX2eTRl9U5drOi
IES+5ejCvptjIg5dY7Q7zMtGyPrOUcPXL+OSdkvHi2/5ptt8KMQ9ktrxexsE41rQqvBuN3l4teea
Jy+7HZqkmtj5bqGPcdkoZdvNUz1Hb0SIEeM0ZPRmENcjtRWbdWhn4L9j9J4biXjCydvJe1/Bau6d
gAC01eL7wiOrzJLmne0jCkKFaNWmJOcty9ub8YN3vrGX+UnJdE0lXThvncwPtm3kB3FG5lQSF+n4
sFg2YvpelV21172RvXmt4+Ufts8jHpMWZnobNWKRQN/p37jss2VN7O+7JhW5qY98ZW2FvHioASg+
ZLK8M/tO39D/11/FMNmvEeaSZ0um7ZE8tmdZB/OmcmR1CGRHx5Qe8F0206NfLu8cgL/cPPsoev89
0KP+JLeHCcJVGH46T78HEb32fhCW99IqN6NbGXd8OPgaVSsgBXr5y1m8AcSmlQKUHVknMUs6L/cK
QODB8UYxx2hCM7lqFerW59DXalNRb/OQgaIRRtWMXmX8dUP//yvUv6PgseST5vl/Dg69/PxUH534
ox/ur3/ob/x75P3FsQjRwA73H+mgf88b/h1FTDqRH2Jvuxnb/mOVctiXCBsIfdYswjf+MTfU/K+s
Tlgt/rQ6AYKb1PE5HO9kGfCD/RHvKB1tcMpmw51DZvyQsTbwACO7cVxZzPUdGX7uDDNFhEsGoHs7
qsXt1PZu53d3O8nLKuRQr/nxz+p20gPF+nfT7+O/v90E9u9LwXYUevsl12/u7c5Qv6+P4XaTRH2Y
X+zb7SJ+XzQYyO1NS0ZIjNnAufS3GwlfrtyaQ1hx5Zn1fX+7uaLflxipleIVc9V4vGVh6dV0u+8g
vMhxNDMD+3XYRI8lwcaPtK9DgnJXdoRIooXk/vSltzxyLavHWzDbFpiZiyrpp40xOv1RtNGCgs8R
8eBb08bNXJCuHGL2WeNV+AiCitLxrkngZhaMulK23T0JMdk3WQk9x2ZD5Z2TDvY2ygLrKfBk9uhN
frEZTHdIV4ZZT3cqHe27UHYv4HGYXy1yuFDLDzj3Taddnutei9i0pk8xTahcnUFgvDCG/E7mNftp
3Xrdd/JDR0TQfIYvpSiqSzgO2dbos+WoKvCgVUb6/bocwuDmC0YQXSRGfm9HXbE3yvSK1q7YYi4U
eOg8lEsk+OzNsRnvpqzWd7Vh5Rg6Kp+EcyIKn+bbjSuYg2nAFvY1RCS8n4GuzoE0xzu3q+c98JPz
gV6iOSJ575+ooygn5H6G2NR2i69CZTjvqpbtBk+xuZVWYKzJM6sfjN50nvrZ7d/xg5a/yFY2n+1B
52tfTPW16jzj4uQBEW8MG7xXTKNAR9G97MLqzVH5sAVhrtc1wDZKA0GYhekZ2PjUxBLRdVdoDnz9
Uz/FkTPkclXwxYHzgqT/wgLG6gT8zLFsLA7RlNSuiI3r19lD3Q0mQEAke9KRKoq+zQahIVkqiKPd
j8EewtPvYC+srO3FVVYa69pEaWYvJFN26bSdLCOaNgMFdXftgtu8TNtwbw5++bOo0+LebIGsc5Eu
VwH70q4KLzG+UMoSxJ2knRWt5OhjywE81Kc69wPOryw75gJYlITJYn2zRr8hUjW/qamY7vxImJvM
7fQ5D1pWv6aVw4My0uVdli2VGkbZTqfWy9PnCKrsGqIIUWGb7oYhYFkkO5BFILM3wnN6CJeB9g6+
k3XAXihxkGfEd679jrB7BpPaAHQI/eSA/Dc50KGlDt5cdOUKPxjoejLJSa+gW6pXjpH2fq4h+etU
mhs2G2+TG615DjILzB2+nyuTvWYDPC+vVVqlV5W59tqXvvO9ZIUk/AG997cuyQL4i1DPT0wJThq3
dUkjbWFle48a+6NeuNzJFA/GJB4M6Q3bGsEEiZYERGGSqEV1MWB4XgOrhk4M/CZpY1fKhJMkhwNb
quZHeYt1X2m/ms7OElQzH42XC8JJB+M1Hbou2hSEhCVo+ehnd3KrYOosamlvJ4YIjEthOz3YpWl9
+1/sncdy3Ui6dV+l486hSCRcYnAnBziW/pAixZogKAfvPZ7+X6BUtyV2tRQV/7QGXV0dLYrHAInP
7L120wZF76FYbKp6l9klY6krcn7VhHLGCHOGr7tmqMLcJX1rtpnGTKJvxX2AlHK234dOXnXnbh30
4PGD11WclkquOPROYaurfHOQ6XjfvPLSzTANogILbyZG632O+53AB1Whed+Rgtwln2enqvQU7Yze
NDy4eLj9Uwf8rg7gkoEA9qs6YPzX6UvTfpl/UuJ9+7HvlYBjvHMFOjqaVwJSvj3vv1cCjvWO3h6M
FCPSdXD6QyWgv2Mr4WBss0g+cIz1ef3nUFW9W2V5hA66EoUfqUl/pzLAov9zZUDuEptIC5A50WMO
WLM3JB1Zg0c2UJUe3EFjl100Bocg/Jj0AvS0dTEJFoH3odUifhNx1B+HuOjuokob8n2KmjRFHz1g
imKpyeY16A3ci4jYZDWFXoizNL5jMS+QNxcgQN068Raapesw1dnYMZAMHiZZWB/sYnjJmFKF/FUP
JAla911aLndt4z4wq0L5TTY1O3o7C9qVBcusB/v9VT+uEjyVKP3c4ougeO7EBxf+LHhgLZbnohjT
U9sgIy5zhSxm3WGNtqNt8eJN1/lUIiLWdP0cLKQW5XhFvraywY5SlQbLtyFHnhAOCeMKdB6o/AZM
acvYut5iEqH8+kG9It/WZBu+/xjUSctPj/rAIclWVu0RJxNNm+T9cUFr7mG/5wdba2TkKDm1ko2d
u7n7NCRLHXpFpsQHJ0evaFeD61nSRS/FtOHA3KM5DhphzYuOKHGDJW/etXHnwltm/MCB7TbYdeJY
0jm0BlE7iepXrkyoPfe9gfqgg1a8sXtDvyQ+1RX70dKzxznNMAQMYa9/aPKVNZ5OSCVYY0bTjaoy
7esSja43GXVwSqMp+qxl7XRdcbrtX19fu74qruwGyyf/PEqk6sWmyImOdGxmEDvR9MWe+caAq6ta
gB/wITPA6bag0FcFYxfLy1AxOos2fZcS8QhYJYrAHOvpcuD50xi7yIIqvTcWAwV1EuA7KrQyPS1m
eRwas4N0nAz9rotD+aFCU2nv9GpWGLJSc6EdzLkWcAWekr5tfX47fri2tWJmXoAOYHVnjw248fuI
sd2HuoraS4Ud7iGBn7bDJtLYPkeycWIcFF4ENUNdUgghlgA7v9AqvmyF1oW+srNib8D36CULlYi1
SHJ7EIShpLNqXIdY6+3V4UuHWIzzXpmtu88yaXwdbazGiNvyvASYC8vTDyWDkp2biC66TrOSv8vt
s2pnl1jRpGcarKGh8Dalk2w75lvnIHfnq3gZU88A7e4vnQiuchv+PykAo9qTiqzvmiwyHrNeERqt
QOLQBq9euImoIrVPddHed6X5weoyDEOWeCrUNCfePNSUmgluOqDCYIfzMFg6r2XhuIvVgovdkZXH
RpYVd6DYyrPDbXCiZOVtay/5XasZyFrnGV1cbOqnPizcjY5hcZsjNV+9it1WuuZyQj+UZpsURZE3
ZpbxfmLFtLHyGakElHxuVKb7GxNUrFdI0JIQjoJ0VwD92sqyw1smggSc09hq+7oy2itGJgzflJFe
ULJYt50V4kKNBmRPwmkFG3sg5slGaa55SQhl3PvjJJwPA6P2q0DXw09zkyRfMBEcm5mvfqlWMS9I
LsIn9RKP55xAW/IEP/OykA2gfC1p8PmGZV4TG4J1i8WLHm37aICfoKXF8h5FlqBsqSMSTytyVkVV
wk235r2sHYEwGX0X1IWwEghngedXmyHrsKMAG8Y2WaB9GDko9E2fjcIfbHu+GMkcuougXz+5vH8D
ls8yJccqL53Wt5ewOfVIeRDF2isFaFQpxIUVTbQRdY/YOnJK0FlF1XhNJqMHG0k0bU+G7lc2eXIx
sAmbQevHrEESiaHWsKvWa9xh2kciLLxxzl+AU9XbJp4lC6PauS7nXntAB8Hh38to2bnjlOBNK7KO
CQ5JhrdAthiuFJA4y5HDnKkMp1Jr98Hz68lSp13w1Z3y9JSV3KFEH+islda7qLI5tCamoI/NSJCZ
rbFwYjaNvWuDsJttV2kX+ynkeKY2lCa3wyjPTNb4RaidJh8VEK8kG9LlahRw7zfRqLnFNY/t+RpL
XTn7ZUkYGhuj5apRuvUt9e+fcun35dKaEvnrcunqyxR/Kt+US+uPfS+XwC2uS2MQdwS8Ewj5A0hI
Fy5BTSSq0NB+S2P5v8mJ4ayTE4aHCjDym3qJUoq+hGELXG24P2Bp/zRvfBep4PvAFYLt4y9EK9Yb
NYdYg0gp4Qk2YjxD+MubcqlOzAwKXJFcNthe5hezNEl0K0ynM7cChSuHnTE2YzKTrly2uXYsZYST
1XOB3h8g6ok9o8b5c4OojP5RVJY30XYsF1NhO1/qJnN82j+7WepD0YWAVHjCZONs3qPdWVQPwrfH
y99+zhCfc2fPkGKsLakDSeTeiFjrnLuh7AfQRZXdwTW5NwrwN549YgR4BqmVxfMGfg7miyYqRZGf
YtY13qQctg9Dbs0w9sPFSqfokglqXan7SDrLCothu8+ZpePlAsaP5DBH443jQ98qhgCZeIprp1v6
fVENSuYQgHI4SzGoQjZUov4UaW2zc+pqvrVkVrCmmseEH7VnbfmDlDQnvvqnX3k1IP3mBiTAemVu
/vcb8PAyvsQ/CT++/8ifN59lvlNrL4K6wvjZNcTT95007dVSxCxxbVf+7+aTEsAXOjWXRsI0bamY
nX5vVnSaFaQkgLfgger8P/rfuvl+FoCYK3L3daCKdAsyq6lomH5UbQm0DAsILXnfthXG+mrJW1wM
OiYnjxwQ97Iyw+YuAsf3qXJSicY31c7SrWekmqQVeFmsLI8qFjuFIDjd1/Bfd1BCttY0VM+tEPw9
trbqorShjLFyThWhExUBLmU0pbvelOvIMnFZqZOQErnF6Mc8NvelnNPzklB5u+Bl8PZp/ZeC8ok4
c3M0bzAREJVTMOMgI7kbX1zGWi8OnqLYDyM+NmB/tF6bhpZhR3tfn/CyVh95piYvPNnmW5aPui9V
Mj/jG+YoqUIkEAahjl+GJoS7U2UYPaTQgeXYd3qnUSay55Lve2Nafqebe439/TcG9fUrQFnm8K0K
cOy64jL48SvImW4lGuD3+6Ux3KNF57itJONY9sMT/ntD1my7sbe6t6VTSaTskrcGwqC0PFT8wx5g
xrx1HKs8ujD8rpbAiq4lppHPnBbaU1Fb7TmaNXJm4iS56q0O4SYasuwxywK1Ry9W7frWKG+Uat53
bK8OVjVegj6SDzKSeydyPyc1hogfbpK/OPTdn3tk3rQpnPUCJudVrDP99br8gR1XKWY3gaiKewhe
wbO+fvsh1oMPujSnW82h++kTo8HhNqLCQSMgmU91y65dm9Spn8THivwt3FwAUm/CwkxPY0mFE8z8
W21I+YVQbUKDNDneRL2tXxpIY28tFTyGJixZN46zxxTIpmcTWnOIi5FkUK3R9ulg2D5eOPpCkXNN
G50YLsRifC7s/nJspH7o+sA6oCBoWfXBoIinOd1O1ii3DCSjnRU/Z5WbnOC2jJ9YltLdsMz/VDWB
cXTmrDk03eqyiaLBq177LNJ5uCnTa2dg4J+1aYy95zNLyoT89rVm9wnIsS6UGebQuNXU+zEgTNSw
ZM6KpZGepFXwnaKAAFTwLZGgEidXcD7qy1ll8mmGbvNFZXhIwOywXoBp5taHaXH0XRG17cGdqvgi
6zpxFazJVIhShisrJYloQ6QUAT11tCQH/P7J2qGH8qzF3XTTdjofqIzDXUxRehit9d7U0uUuH8b2
yYywc7hhGsIbaFxP4LL5TS4zdsmfuMFMElkarhBpnYpGIof8+dohUTAIwsHRzlEnlrvOpSnW2KA/
ol7Cju/0pIW667WDcufTCMPBa7uWsbc5ztHnpCppuemLT3Un6ienNgGMRJkAKFp9mBju+jVTzPd5
zd+SDo2VbZLBKPYZ3/1lGSDmFx3JMCQxQf3PS3lmmMMYxZl5qxTv8xUUotjjuJqRsVtyPVBprwEZ
dPrW6uDrsCTFoJZMw3RN2bzcvV62VVID1YjtGfSspV8i9Aq+onpH2aDl9CYQYp4KhF/XcRszCCIf
Bp6ngWDpYyHSfV02WLT7CRLOxuh7e29SdDjbVEXqRom6nLe/vnVfAeT/Pq9goFP3SUWWA0RmhIPO
emv/cOuOtU4SyNIEZ2a08B47cjWA8tbafbLQPrPKksKz61Z7SOaY/sKCGlZdwS+LMIAKPO9syPC6
gbdiDIJLu3pJB5uRh4sGn9E0stXnxpx5MwLv+pG+Utv9/Tdgro9XndxSaPfWm+unAN/Y6HBsz5lN
zzIl+nRdVyHgETsAQNAWnDNBjVPVkjZHTAEFZWsrTKkiENYFfsXgK/ceoA45g0KeHP3SHqf0FMmq
D3Z1poKHzKkhNUdFCCDh16/99Xn85sNHkOyw0JLoRvEcv/nwc8Qzizla57JHFEJH2wZfuZoDdWiQ
fD/qS7xcJVOLfYsd/L57nUJJtvtHVcXD6XVoN7qyOWbWCitzau2hY2K2d0ezw8hV98XNotr40pG8
/zFHnrDpGEt9HXhM8BUh0WqDsT+KZVGDR5rRdNubY1rsncFBRAdCeTPJhmOo74MnGensypSmTsDh
JAIux95lrRECAIimZ9aNy74ZVzsEXtntgshGeZ2U0xc9bDmvJPQwHPyV1LeLUbk7JjIfdaiQbWQU
NQ6+qjpmoI2fEck1R2oCQsbWW4/kz/Az/sRo2OI94eUVaUCuSyPP8Hjn3s/JZfRckvY+i6pddomI
gmeuvOGLmeXrCbJ+NGjUTj3rwStTrLpBM+fkw68nVj9V+iAqCWrErO2Y0WLyySjz8oiCdjqmo6S/
b+CyAOqRl9E0tr7lZNN1oi88S359IVAkvj0FkYFTM6ypJ6/l4JuygbM679t0qLHV6h1KGyImps3r
2ZyNU72fgzrynIil5SZaonBHKVa92Mh4kHhwJm1RKR0jrXZgKCfZqY4zWBNzLmKWtloSY1oJi11X
AzrdcCeJj3g6s/cc/91HOZrDlx73iOa7tpU7fhtBj9xj4M6uhqKzmEqJmevALAyC9owsyHaZjlh2
g+wTUmGoTT42Aec4mZCHxpIYNSdqSaPSUMK4ta3dGdxYhO70ov+Mz50jMkWx2ZBgC6Z5afcmdy3o
lHgtOdfvtRrj7olIwwOLGwxl5CouW9eYn/SKtaZRojfm9URIgggz3BOlzsWaSKieGCicT4Zj5n4z
DOmp1BNxIGRw1jaQG+v9UsuovJJTYLoeaYjRI8+B+BFLW5Ztlmo01KaM0ey15BiB70prOzxAoRXs
bA1Og00bVcx3ERmdtWFcCxxEUSehJh5VbQ6VDzlkCBObCXSHk0HwdlOOPMY2fFBwBPn3oOu5DeZI
MiBUdmuaq+emeAjDrj0GwuSps+iJ8TEywEd7oW5X6YVGzB3ljzvfhV1csuJjbfgxJ4QKb1DN2Gfm
ZBeeBpX6MkT/gqiqTNUmHMvyAkAY2i5LN4wPernEiuupX+6SwsVdqrPnPjfUloeObhz1DUC1r0gd
1FEx0txCb2Jsy0YTSa1olnFrDgzbVWvHgPqaAJBGw+4AcD1VJvCNxu9cK9U2VhUIPzaW7CvyqHNX
1uRNWJStwWZMncLLgD1dIxWIbmXujB4PA5dPxp2Xu9cb6Z/R0m86Wx6ANkfGf+9sr7+M/3pmKfVm
sLT+0J97OP0dihpKgX8n7/5JqHbcdw7+BVpXx+aAMlfxDz1jF/3v/5gWEeCMe4SwHX0V5jCp+t7b
Ynz4/yBUr63rD49KetnVvIMfymKxR7HyZq6kD3Y9CBGy2QCuHntpEVo3BurR6yWjTvzho/mLfuYt
kmP9XbTiOHKQL4DmeNPOsI+jPlN6cXSgrF8vw0xUDPPzx5lP4BK6wO/COt6UwOt7Iy+DGoD5AAXw
2xUjaxbpVErw+/I1yXQUFQUHqGtiqCbCjIouwMBqTEp/gCInH379Zn/u3ejV1uAwVgvsN9HXreO/
nwrAWhMtiz7wDksDCTHPchqLTB/U5awvNCLB4j4GUvzuLf/FR8zxQzCiTT7OfzqfOrLHm1E5cBdy
fbpNs6j7TDotYRtuTDxBKP5uIAooM52LlF/H1SsMssV+fpuJ0IBHsS/lXA/KC2fFQMwsBre5MojS
DQb7+dcf67oI//mCdSxh2OuC2uXDJd7v5184t7pYwmAaDn051SlqiqCVrIFqgW10NMn+mZHiXquM
yGkHOf8ZIELxWFTk3ACcTpcCOGDrnEF0U103g9WD0l2XcPrkTh/g6/7mKrBeC/2fbjDHog7Fi2by
bXKzv3m9BebJMMm7/mA5ROw+aDlE5os2ZN6yC8uVKVGH+nhi2TNnPDQ6S3/gHpzPa67qQQoYHKeY
kecRk6f1EhotEw8CBbmW0GATc7Mo/ZoxTx6dBg7/fAsbRL/OAWjmAE/XDKhettBttCaG5jRLIigR
7ujXWuMQI9Vj+L2otHk6v2YyB7FLwsTSDKX1UbE8mjFZLNOwVWktk4vGsKZb4s0wwscKwtkhEYP2
BKfZDc51wzIH4nlSG1hk21kL4eotka5/4SqdsErrMZo2DNzuYN5NxTxeFiLiSYY7hX03CgZSs9aD
oJlz7tNpINNFA6Fw66Z1o4h8ravnPpHQdhphHNckB5BlA6MzRX7rrcB2lntuDXTUg46wimga60U1
xHt/y/DIh6B6NpAXnTUYKA9WxzQgXmKySlxLFkfExNMzTDOm04whSad5Te7tzYZ3ykp33ORZyy9E
xhM8QjYkS6ZXI1ljPZ/ja4BH0Jj6Q09q6nlRtfs41mRp2xohKnGIpKc2RpJPgOoQpuFOGrld7RCQ
DPx6rUZJCAsoMuIRTVU6MWBPyrWYtnizch6qdt+OZKt6WjOn0cl1gjg/psSF593GlkD8th3e6qdo
GN1HVXGe+l3aE7WXY8i0N8iLzZeyVQTEhBU3f82k0qUHf6yyPKE4L2KuDBQGIMvBwlw0iPyQD9H6
37I9JyplsCUfKXd39QwTD6xFWKI72A3fwqsj3Tj2UUJu7wi/9RyPpos6aw0Aev38zalD4t0rcxul
juO7ipQWry5ccf36Z7oAj01O0g7nxhIdNN7rXeR0gz+Grrvr65YLOFpvD5tg1OrQtkkQXEAgERXc
wbGHaDcpFzwxdnb0F2wJeiidMPyvu9puK2uj8lRO91iVRQN4sJyCYZcloGcCzArgzeHFiuNIR0D8
PH45ElraFmj6nnouGf06JDnkTGXMYCMqLQsUPTVocClp3aFbQGgdZq0ecCG0S3w7YpQen1o+/mjf
kimzb1mm4qHG+g7lmOCZkpDMjWYNFp9z+1AZQbSdVt9XULjzzgVsUUf1dByNGlyjSoxrS2HIA5R8
CNx5uujCcnqwwaHANA9gQEltvjat1CagKNI/tELWfhXN9gbehw7ZNOrOY1QD3OhQ0fzRmalrcn21
bLthc08XDISGg6lAY2x6ATRgI8rlWjV9+LluOTZZ4zunIo7s60pQ1W76xZwvkdHliBknVCag40K6
mGrpPrtxtKZ+an0Y+1zcLgSjbipIXRlaFu+OEzwaRdsVKF3M98D6NC9u6peCKvk6yYRlHmp8BkTT
O2tadCPWQn9OiXiIdP7HhnN5OvOY41qW5E7HB1sLeEovREriISe7FZXB40pzTlYiFbks1jBM59dk
0hV1dV2ZevU8Q4DLAIiPL1OJMC+xbA7MUqYAjETylGDCWrzXDPlAtERVOsRhq8oVEaySoPB5jJYP
tG5bzPCkAvM2wh0Jw8oCLbAI92lpK/2PnKJ9OS6R2aujkTewEjy9aqed0egI/G1pGB/BCVr2tilY
N7tVcDlqVXgLTiI6hsp9cKKofsy65mXOp/X0j/VH8H69n4D6ucbqtw4jKz0+4VKRf/Ra0I8e5iTA
Qe7o3Ev0xuzthnEdh8OsNhg6eW6kOxdmUDZq5yJguJl6OfW7xZSPeaQqv5xa5JNDHo0+LpYah1Fm
WsMmN4LiunA082OmG/z5iidW896KXBl8dNUYE/pWV0G5W2hiM5CpaQ/IoE21S5TFPR9dDntvQfvw
YXYUXjizAEYRGYL4iy5GDA2SGltE0D6Xk6IWqTpLXRojLI5UH/haa5eQdHprk8PCzMIG/XY7H2dC
jq61aeaxkINL9bXMbj8T3eBeWq/JeKm9cNEgMpjObSjUChVdLyWEH2haolK/Zj3LWVrbkjM9wRDz
OEhejd1F7mU78tXA9XQ5B3NiE2EkroGrMeyhEEnZGjY7GaELebiKSY+WKed9MzSHORo4BwdSo2Fy
W7a6dBEseYkq+c0JDxOMqgAUbiuDX29bI8GLrwNtan7kRMFiviwIOnrv9Qh0op4wIxhf66XP4CC6
7cZCESJWjebl2PeI1zKLcPam09rPhZHy5NCNdTwtl9p6cTKej23MGoJ8jJggqLkuCT1CDOVQMcz0
NftvL0t/Taqqo4RKItDWKDSHLvuizkjqG+Z+uu0Gat9ckVesLxnICFQ/Nonb/UzyxZUOxd/wROOW
zyMJH9GNtNZMwDiveK/jsGZyFUgznDOgtAwGCvtfdhWbLApXlc2oxOA4XjiZJOimbQJ3v7bme9IF
rWc70jlY5wanKAyVCRlY1idraLoePoxsf4FyC1LMzcVQLeciGves1MSp6iPta9fU7j7qR3fa8Jqp
cmLNcR/lhH2KLHk25F7tdvqD0ZBFuwkRzKS7xjEJrwqneP1Ea3hUQEkRnHt9pUhzyVlVFPfB+o0m
icHX1K+RdVnL16jp65iyk4tohG/BToq3mbIC8cj4mpUNnxOl5b1txFp/jwc6s+FZj1EYqXOWKtfm
UYXQHziHCus53s0pJF/9faKolsP9NHZQV3RrOoPlQrYsTIDrROHEfjcCDRztWe5zpEPjxgG6dUrN
Jro28m7wyDybt/yn9ieTCO0sWaorvv76XCpOlnSItA+T5sYnrcMEObQRj55Z5YdQ2kyhJxjQWT9a
vI/a9guxzusd98Kc28Crc+MuVBzpBijNnS5CUuEWPd8001QfywEXQdhl+rkwOWKgbuEkTxDvENRH
RcKMNP1K6pq1U0MZYGAucwxC9VD63IEjlO/ia4H/mwSVG3cyxyPXNYVBX4sbt6vEDRqswR+Qt9vt
nB+m3qq31MbB/WT3eO54iPqImkiXMc0bU3TmFePx4o5vm+dyMWUnnnz53sQLAIHH6DyV29vQza76
1MTawEd1I+YqfE9mWP/clNK4LgfAkJ4RCgpIJoGZmxW+PdwauX6m8iu2eDrFV5Tf1sn4JoHLMUri
Risc4pHUQUuWL1Zt84WYPbfwzrKMMfLzXmQlhbY2EEDHE7jdzAC6OEEiFr+MqXpOwy4pL/paQg0y
ABletWnGRZpHnDax3XBFLsNKxQ1wCbS3czom6PzWVOFft1Fr1/FTV8LcjobDYrDAhp299s9dFASb
xOWJVx0qBOcU/cNEmGATcCX++vf8R7dGlOkakAxAULDNfJvgTYhh1ydlB48SrxumaMfRH2r8uBna
Vn1Fua6ty+tx+Ovf+x+tP7931SrbhFeaJp3iz++PljwzknKqDlOS2S+dxkw8b6ds2o1Me0k9zIv5
bNvRCuJE7P67DFfmNm8/XXDQdMXc4LyI1U/14/IHay3TE90uWfsFmGSg4MgH7Cyg9B2EhSQvVfxT
VA1tyVp5SxMT47fR9z8Tu99O7Ow1kfkXE7t1wPYv/yV9mytnvP7g96mda79jfmOv390aEyd1vuIf
fXTrVyvI/GaSJfh2/5zaIRRjYodUi3tq1bdzWf45tbPerflvSMWE/MYr+TuKFNP5+RIzcd6u+CIG
WJIxoam/6iV+2C8ydqpae3Lk5UIxHS77uA3nLvBLKTb53F5p9NrbKqdK2AwKEOpGmcbyrMnM1lmH
64eWAMTLgNe+nWst34VUD3hKl/aqDIsDHvH+pOrR8eHl2BdlX2j3pItWXlmE2kUXK30DWtS+HzCk
8CgDsLDpSSna61VdbvL1MW+3rET4+/SdxMEK/24IDIzMeFt43eQAWeEhjaMrm5r5hCoXpWQd3I1L
fTO1pe/wObJPqvRD3SJ9RgSREr5qn3QzgFyZuj7Fxefe0uF1JYhF86FJvMYo5iuQnYBIYM9Og0D8
hZq0zlptGySJvpvZxu0xGoVkW8m9VljFkzsPybatVg1zZm4Bdt406WxuOc2hk8rO2GVOrrwKvsLB
yKme9FwntGquTb8rlHuY2z4+E5tV+rmuL4cqlQjjy5nHdlUNh7BLbprZFV5Nhg0PMtjbPQv7jSkq
YxshN/TDWLNg6/YT1OGsPaWxcxXp9Fw0GWdX5OO2A+nisg2qWB5uAriLm9lFKWTyzPJlIPZanOge
iPZH+KRoaLv1TYBW87veCPxs7kOvsTSbp3z/MW9dn0yo/FQBob2oqNg8Q07bcnF2WozY2wKY4oOM
IciECdemtuyDS0BVN0NcUakkz2gJtMfZiMsNrba1bctKsUeHGC9NMAqYMuajRK/8AGMCC6SuBp99
BYb/SbdgmGiz307ChIMLMtFSFD69DWzCIDHA1ZM/iMwyL2po+0QGk7FhGbXfg0Ig3ifcc0Q7bL3B
4mTYsdKkfihb+1FNy2UiR2cTDra504pYbBkLRnunyl8WwseTujP3SRk09OgjeEU30U61dL+YICT9
jgA/n2viAUnWxh65JFQT3oEIKXd9iBpZkkYIALPzBqUvntlmAoyhdWQIpv8xm4vupU17gejo4zKb
03airdomMcpLq0CAsiwQ/rWMawETZe07YUUG7GL26HPmyaN9qf1Ubz5obZcTtTYF4CFaNrjECu91
xTdYArPe2Zg/doGRvG+kHV4xK8t3hvoYuq0ggtypPQtJwQOZtDAUsDGYPou++JwPJMIVLWr2JIUb
DWWnecAFqnyw28jE2E/47KSuMDhkOwV8gs46sndLijjaksLZFhOrqQ6JGVyXZtkK7HlbqCCRR8qe
hPVuJKukxj7qEg5GHKrhIGUIU3aQF60mel9DcfoejCKfokL0I8mG9ezQHQn5gYUorJKIRisR76EB
AVLWdJs7t152XVQ5ntsvOuSGtLhPCaCCjdiLk85O3dq4PKVJENfSiFhM0u6mjqBIsh9SlOwAFHmp
/aWjYfJxbe2yoDvdQ+u+1sz0YzyQQQdmiGCMGmdfzyjGdxY+z2pprYPDRhfUhvg6BZHyWbFap9Ua
vEns7h7W/hHupn1SMBlWL/3ZZrS5HYVRkgAxkeA7ZrZvMuLayNr91HfZOUYYFOj9bQaZFCV7rO/n
WPuSm8u8y5rloumcy3jkz7dOsaesB8MATmPnhFrj0XtU/rzWiuRkqo1uxi91GZI1opb7tpTTwVmH
I1mKWHZUfedRaM1bibHEbwCboh2ym6tZOrs+ly9uvXYa0PvAILQovWQUernjbnsWtmzJk/1k1l+G
NqOhWIBfWE1i7EWm66dAZekuyeSwBZlJ1dqllT+6uTrQxd+UmfzDttvLJDSJM7SmRzW2DimMdudl
s2EDhoqLB9cdnjKAnT6j9i9gUUZvCOLOG8PsQer9hWN2zXWl5CkuSQmyyjK7yhwbY3dzm0WMWwIj
Uh5wyK9NQ5RS7EI8tJa+3JsmJt0A7+e2HrvsciaQZ29OjdpYRuAesoTUQyP6A2y1+zCbMIezQr9Y
7KTfDXKud53KBn9S/MZiWR5qrCy3BOmRJsVDiHHBhGHB5X7Ww2zXIBXZiNy6r1KEQ3ZXxxdz3R7D
Bjcn7A2NxocMDBYqwo/y2n7O0unDGPT9wZnJwuklwS5hFu162Y37qZi0HQloFlytwb3pMqbUoYOP
GhkbL5zYvJpeq2PKSybUuSTsZ8sGajfVMeNw28yOeqQ99S75H7U2fTZiYn2MrO+PaliIP47jBrtw
YB84f+MTUUzjPtQ45eAjWV4Pf4keWBr7eDGsXeiMBvEWFXAVs9L3oZM8jUNsHRdNPcxde9EyYd9U
WvjV0CrnlBVZsNOcbNmYla3vrNKBtWrm4qQq2oOSQCwGgGWwA24DRF3N2Jk/MpUpuvdm3AVAzQkc
Jwf9MMHag1YKQkWV4yN9UE4cHQLJNsk2NVdfrgjKalxwok4k0/UmY8Bjtcahhv0x4BdZtWfvjX4s
DFgB89y0eFittuT0TknkQsyAPV0G1tkwcfc0zyXZd0txaoyhdVwvKdfmB7taRpsM8rBqlqb5R+qN
y4iI5d+V12jC6BX/e3l9A5z3p2X4tx/4XlYr8Q4aBBJeHiiW7lqrmvt7Wa2QgKM20y1wfrarvxow
/iyr9Xeug46MAtqx+a9Vz/W9rDbUu5UtgTbcYHaxKmX/Tlmtv92GOy5SIfR6686dpd3b5WIwaiEZ
DZZ1pB+uAl8mS4pyqApOoC0GtM8WQkPEtTsqqGVH0ADaPGxHzzyYp/dWwabFtJP2STD5fgrpqH8j
Knzb1PLqJN2FxQuUhm2vxMMf20oXwxsp9a55TAazfLEiEyyEiIo1/HUddMbZvAe5terBSoQvP3yL
f7G7BwfytqlFI8Aee+2KHGWbr5TEHzoOYJ1EwvVxDXAr+JDXAblPYx+7V6mLLwoemeVcwgctiHGe
bediMl1SnJMm/mNaiuWz07f14FfLbJzCjJDE1O6zfZc1fbplGmffOVRRswfh3joGY96h7jSqHbUy
+h2S9Fja55zTrBbym0jOLIFgvQP8UTUosJFlg9/3C356xXAQ2VtnU1MntnwOVUFOJcP2zdIqttPM
vrdNmfVn3G7FrpzNApZ3Z6h0FzKDjqB7RYlnxKZ40ppGY/HpPPTAwjPPXGqewY5dFYS1TSGjN21k
jlj+P/bOYztuZO2yr9Kr59CCN4OeZCI9mSSTFElpgkVRInwEPAJ4+t6gSvcvqdx/51WDa1TFYhoA
8Zlz9rGG/aSV0TqH7LDKwGjjc/HGgejqiOKjSgiFKE01PQug4vAR2sC4csaMoq+ZuiefWCiQHzpO
u5VuJEsoAFmke7yE05bkQhcwJOZRzTbHdqW7Zn0Jei27Y1eRGmGGaIkUMd0NSRrWGzJ8VbAZe1AV
2wFFA2gBbiVUBn6MrbGuXUY8dtI9GL1MNqLzUCcu2ReEApmiuyj00cnasMYW+phr6FvkEpG/ElGX
U044bmVgXY7nJa2t0SlM4tQciQsJ+hVLFLL7KuKv9tSBJmx124Vb7zjPXjb5oKNccZuLRkH+qmEc
9g5oC7sBNgXuWRlbPSMwt+nwTYKi1Haz6bOHSsxhm+sp5JZhQBpoBGQieuVlZh/Kqk/22XHO/Cz0
nc57YWVY7QlTRsxWVN1+SlEzbzsT9TEpl7AOmO5Qpa0HutcdbmTjFGk+DHHfYDuVmQjtxoRDqPCc
5Js96sONQa6ks0qFV37DtL6kw821RTuUkn0dEDlCOOkwO9bK9UiEDbn37tlssbIjJKtnmk3CuDve
E7SaqmpVe0IO68iK8FhnKhLGygdR8lVkKDAhnjTZztTl+BWyV7nE3AI2TFYVTib9uq2DJn0Z0qIg
PlUMtnnTtnBq5362YFJa2fC8LNWDq8kx5cvMtLNH0dmrhrui1rpXEfVZETZBh7bRxWibbjqyzrSN
jPzpmiWxmHBKeWit+0Gb0/vJAuC7x33L2FyLBMNuKZoyDpHXxdVn4nRxfEGmQkfLskw0ICVyNICI
OTkKOnHVJGNahTW18UsrvSVmdiq41JUuDxMroovh8dCMAb4YREGl4iabe9IJeomYWzMDfhuS3Og4
JXjvYWQa4wYrBm57ypr2qUvdDIZIOvDqaXzmfS3xpadyxDUTOawkBlAz2BsGcquTkRt50+q90lht
qv6LnlFJkivaOMSaRCOjvgq/w0vTFrR/lVbgHF0e5UwB+JzsrDc3HWN59hBaN6CpMOdHdLgaKPp8
tBBD71REqBmUS9s2phen7xu9OvqEFvJfOUtrhhhA+qmQV9KYx+FZxKpIW4AAjngBucooHBdNe5LN
7J7r1uAVD3KQ2nbsuzRbECQV6nqzuJlEwlKa2DYTJYKRqbsen/mNLSU3Fu6G4ga5PeHpIgb7ERL0
PhyA/3fw+IYuKa9KlB0kkPAKuHYB4RwEOqyBtHQALisKwqgPRdt4n0kwIJaQDwf0aRETygls0530
VZ9g22Aa442fpKHJc+JOAQkdbiZXka8vfh/AzvnYyi+t0X0EV+AehiDInMX2Pd71LlLWUAM0N+xQ
1tcg+vyUJBhTMvmxnSzaGhi4rxNriMC3agCgEur5BzPvlUsp2DuvsMhIUBkI+trKMd9kpgRLUrAh
ubKRRpwgSSWke83giqgti4PCkOBsfNUYJ0sryIMxzRmeTBvhEOacmXnLwRSSospUnj2OZyI5acmb
76UJonDqPIFHa7SAiyKEy5qQ53i8JkHbhvzHA78trfbp/Rz9dy77j4Wj8/dKyhtQv1L8XDq+/8gP
j6DhfkBjBt+YcAGLySfV0Y+JrGkzrbUY+ePS4yr8vY7S/WCihOHnEAHq31knPyayVJXclrh2qWbI
ZtCD/6Z0pNz8uT5izLqsUyjOMB0uzsNfVip528/52Af493IeLAFhdQssuolz9yaIKtu+s926aXey
0MHvR1FAebyiF3OJFBvkiLsCXysNUY6oja153lmXxC+0Qj05TC5y3CI5bWw1iHzP/aqPt11R619L
vcJqjuZKoEbGr+ETatsbMgYiTGflDzsZ2CAQkjo7lpkw3iy243IFF9H/oi17D4XD7Ojldr2SMsaY
33nFxaEw2cUzRF8rKHTQkynnGJ1Y3684xMt8RbJG43Br2dpHT9e++MQCsIQm0hOQhXd2EyJpyFvN
rlRupwcPLcfncXm8Us4xAG2Em1wasKJJ2Eo13Q49EekhKMmy2VgV75gqbu54ksOUClFjJKcaAAOg
yiW6YXS/pJiKP7bMdrKzYyotbEkWuMF3wJJ0IoImXRfuBGQUZQUKm0AFEEP1Lp3uPadDjcI3MT1H
kyTUXA8GMoFUFN8zao+CFTM4tq8TL/+QulFymkelnmFfGM7OJX/8EAtr2AR4o+ExGBlZ6l7nEkLp
pVb1NDWcvnFcs8D2vaE8aq3QUf84ftXT4c94jOB49zTxC+2W1CsePh6pvnNIFFjbvEdBfqJ4rN1b
3gnOIJOiQIUBFpAQLxR5pTqb7VLLkjevYUiYxGm+b1O7344xXjxn4UpQ2Xl39Ux1ilopj0Nz6uRd
7jJgnyTDFL2sjTvNCUYCPkqUALbHSKhpHPfrCAMzZO7en9k1EHKZTLJMaOUnyqRtLbTqyiabY7rW
Ra971dFEEudXGMtF6zMdyEoafUoXUd3aeZ3Iw0zMpL3SLQhoYkXwNcdWX7YoGqKc2TN+H3q4fFUZ
xGSHJa2/dde38ZKnbQzePbICYjg8TQXVI4ILr2ZS1OooSgOXQkFPEPoxxl7AEwSAAIFjwotIo4qT
r2UN+3edFV7urQp/gnM5ACJr1/gB5bnV/PQK20VyciMxvphl4sKdRke2mdAxTAcVg1hnCGsKgtUK
V0/2E7MwuWfRQ156RxaQsSayQOv2RLF4WxGn6S2mRqbDST1A6ZCAyLizMe9ECOgmElebTKLVqaJq
GK5muIR1aGq2tZYJ32ZYDeXSvQitmVfZYha4RaeWYosp+9K7VnM5nol00neEKvQsO6wY3J+xGH0y
D3ltoXkpgVSyGLZY/Aq8Y4buNmFZ+OOzCTFw1zGijI+23iKI6rL5jrbhlZh2wT2luVKt2QdNzrmT
FtYeasSy28b9JJ8V9hN75WMqe8C4ZDJ6i6pG7PhDNDEQBiCc8ySa7m0i7eTBdBiRrSlRYasXemKO
Bw8U2sGSVfM2IvlyerQUVuq08/2Qm0O1H/PEgHISTSr0K43zum11bLiZeWeLkfsRC0lWbrKYp5nT
s2fPpzrbzcryj5kGuzj0R02pK2WM9HFWK+aQ3wR2zI/aTWHEEfoyviu5jas5C83Ztu408GzD1uqT
InSDzDwB7wg2lp9pwUZLK2Z8dqKMB7B5aahbhcn3nNtx9qWpvewFGI720WqK4ROd/dDQNNo295qt
BgAss7UpDVfrDqyb7DWIy6zduOD4mhP/gI0TRKO6XDHPqKZ45fozG2671RwABRNK/Ir5/IQpK2QH
kqxN5vUw1t0mRpVIGbvX6oYpcwQQESqydMrevpai6v2VD8fwwZhi63EY5yebS7gjPVlRpQRCN/eu
P3p3rkNrGHfRFHZmUh+8gN4Q7FFHFofmwPaXCiutiFr7XJQmyueyQRl/PTZSXs8dU9OdX0vrue7U
M4bUIVh1boq4xkijwkeQqHeogoZM9dclia/neTLaCxoKEtEl51d8ZyikQUzQ7WKap31pEUMG9NHW
mBcca4D+/hkTr7H9t576Xw3iPCAlvxvhLIGwvwW9Lomz/+//XhL59dv/ObTFi/j6U1X1/Qf/x51C
agsaEGZuC0FhWWb/VlV5GFeQXrMW8H5J3jA/8BM4GlzfWEApJlO0/6mpDIiv75M9/vgXwMnfAU+g
Pf9cT9mUc+h2bfZdbLsXC+rP064aAVJTEtO+16huuGcSeU+0dZduEE6Wm9R0nsdyGK6BwKaox6vn
Ina0gz7SXMqeqKNyTvKwau0SEFwpWMzoj6i2YqAARZ1tJZdjOC+pqY3hMd8hzmmbYY1e+a13rkD4
rExl3GYoyl4Cq7x2x+La0sYduXVR2DUOeREjA51i4MZE//SGDS89s2hh4OBVbMOFrFe6RvSychiV
pPp8koF+68LIXgXN+LLchytQbRtWFkBLu/StJfUzLHnSbzzpnz1L7UYYm2tCAt6CnKg2Y7hEygHs
nPZb28yv+2m+tbPpxFqhWjeZtqLyeZmqToaS+DEHh1sxGK/Sc5/rqd1K/IWcLon1BFFsnza+uxp1
tOmyXdi6GomanfWcD8WLp7Oy1+PxgmEbW59x25WI5ckVecsqoa1bttpbqyBG0SrZSffLToNgsofY
Gi++UO7aZ195aIrgldM+2BmJvY/j6ZT3JnVBgeBfGzHmI6GgGUyPZtKbRJ2hbk6my1jZz4mVH+ma
X5o6A/rknJGQUva4druxeUOjnb7Jbrq1OQC3k9Vt66Cii7QXMBsjQkX7y1IASbsp+aDMhCw2lgzk
LeKi2KR50K0RycpTVxGkHWvLZ5mUL72B7BMnZr7q2N1jACDKy+YfIMTtdmz1284EIZrMJ8Nnt6sN
+qnypLZmWvNmAbXZOEZ6nefqZPLl7GEBE7/+jh6wp0dIvxFgA7dgmWVpIR5Rdjspg6sECtlVQ/Kj
nObHxq7xQDvqodSdUE1iXIuk6cJIpi8CVf+mMBXA1vk0mHG6zpImPee195yCdvBr6yYYU2Ptjqgb
zG4/O32zr9XwMBPdmKYVQoDG2pNMA3dW99lod4TWMCc9uXJKNiOI1TUDdwtXAVeCmruO6r4kALTV
H0VsvAbWCMkLRzpypeJoeMND3fQPtireSqpBQsQIkuhL9WBFoDLylEBHKibyHFyNZhq/B/5hPndD
uGeasGdZi2zr2g4gP9vbdsvP8T5XiWIHOFruc+o1097FFbXSMJpXplZ9BiUcrL0smcJGi4Y7y+Wy
K1QcrVFgECDGeHBPzTcQ0OgMB+yi/kENGqR8jDQbdkQlqP9qImywGI70P+3a1ArrtTPaz9PQuFeG
n1doI5VM0XM0iGuzMIC7F5K7PL5EHriAFXxVhrCZXQswGNFjqdAOhjAYg3RVMphVSXQmWeEzWRe4
vFWBEsCdiMJIw6qbGnLYVYJ4EoEae2bVxEdfdoAXvfpcaMmtIGR6Q530KDWovi27R8i1zgvemOZV
CKxJgmJ/QwwxcF54jdUcuNsyLXvKehndIkfoVrHg8p8z81UaElNJXVK6D7SJyjS2lkdFxatYFPxc
hnVkIIph34Fy0ut3yuSim3Lv2dNc8hbq8RANzZs2Nifbzb/HYf0luOqXrpinOCBRjIU2tz6Kw1+l
cGSQ2Vgqcrm3aWKRjNTdUpKfU6em+DPcf9hS/Lq/WX5bwIFmOTa4LP9XWSNK2V64E8irmFs9FEZ+
NAsrwavMA/13h+mf7EN+3cXwm5Z9iMcv0xlIvJ9ev9uGjJ6nrAwy3t7s8hfGi1CEeRxnxoiyhsGd
PPC/9O+1zl9+lj9rvrAULr8TWiqjDrCp/PfPJ2JsiSDxQf/up85J2IcOD+jp8YRb9n7UiBVc3m9R
oDZoebr9/du1/rD9WX43VnUdhaaDmW35PH73fhEsjjMjfbFvy8YKMxgJtxM7juVxcaIGzPd6oF7H
VjG7H4fhmA0t922ALqNJiLOle4vFfOpjhKxMIfdBUCKbJ0rA9MfTCJoPlRfLcAaHq1pm18JttqUz
XFQZP+pOQsyKss89swGCTmWwI2ir+hTjRVwjnJzCv3+nf3IJEbCCtg/nr+6Yv45xzCINMInYqODM
dmtL5MHBfAuStf6HT/QdQvGzBBc2gYGV0UPAx6X0yycajAaDE3+5VgNASq1St5ORQnMreAgLOpaw
9fPrLjbKu2KYbr1OL+9QGKTsouK3euC5vJQqYKByMJcKig/Lm2DsH7TAPVvNsCPvqsM8kmLbgs+0
q5VJVe+Y0w5QQ7UYkNJTrzftReTqUaHxRrmQ2kfEfSVahE6esIe9RSl6LZEXfIvKlzulZW+RnB99
pOFz13J4V9Y+mZx9koiU3LF56X7VCaVKsTb7+dabWJ4wkTW22L8+Nw7aKs+gxvr7L+xPnjA4mJco
EozFJpO3n6/M2dNkbWuW2M8jIeaUE4onm1OZwHhHa//3v4sK+xdhb4BRmnMKBYHHInb5+7+7Cxpz
Sj2irsXeyYeL3abHEnDNP/yKP3myEFyHUXT5zz8aXLFVEZqs62D7gqGCt6uAsEYzWZHmK5KOadex
LslNex9o5nmMgmQD+vKoqeiJnOgvPgA9Bv9DgwYks/bgujlkA55O1VRewxt9m93R2uAjzPckuTJ+
QI3CumRur2BFbBB0fvQ7/thFcHEg0nta45IYobSjqAc/Wm3NxgSgE9TmrlcVSiczfXMEl2Cd5tcD
fJfcYVjBuoAC1Ripfo1qLfBvrWkeL1KYBMZa83fs5V8+Fe0/uWP5LgLbJ6hvwWSZP38pC/lfyakU
e6OgURiSMl2nRBusTC3nPbMXWrEDylBE+ueSZeY6aqGUYGq4YTjy6DOW2qD3Z5QWzSMdryHDPtGf
x6yyQp9g2xXgnXPUe6jOIuecBGYWOg1Pogq4aMiW81E3x9e51Vepl94ri+qQCDcoMZoic05/nCjE
VlWUVDurIJanGi+x4y6LU65PGxbOqnWHkfGKnYVlVAQ705kfg6oZvutV/vJD+pObhDNj+QscFN3b
L5/RGNdIgcdB7EdfhJQ4auWNvBwb32RUxf/wjRDD+Mf7xOcU5rFmgD74wz1Z29ZkmXYv9g1c4o3h
our1o+wYcVIFBt8PcEfGyBMNEiEH3SrLqADj4trNKQB7GbmsIAN8NAgEmbiCvscc1pFd6n9pc+NK
G/ybIkD7mASLgVVIK7Sq9rXM5osqphMgDA5jLrPYyl9IYqdKhWOczYRI9yLMlDTXlKsbyLP+tuMr
fW8vmZvCKQNRtg4W457W8RPVOGyrqO9WxdwlB4Wv670JioRC/AQn/Cj68SHtaCT9PAZ1W9PqOfP4
0HQxFBw7WJEFwW7LuK21FBMJ1ZrBPC8V+YQkE71kyZ9gkOeCrPqB4MCm3Sy3Uaucs/TGB5dBDial
XON+wqNb1FRLwIevcb1DM6v4pxvNea4zh1usi+qrwFGvoAbCsecDRvt0nRIFgOWYUtwu7OcsGS4j
Lv61JR2iHZlRD2zSy3pZUXADd11xpCnelREnSwo8DBTM/OiO3TXbt88JiQzH3HDOQ4vP0GwmIETI
3BY/5lg3EvaacwYj/GyiLP6H89j9k9ubWgd+D24Orqhf0zdRGGa1aTvlvvWmV8SyF5bXZ+oLPjyH
23qpv95bbdkBnu4CKr33e14k3XYa4fUQNPMq8DURLiUI/kM/7g+N5WGVi+u1afpiE6h+2hdGq9Gg
5WhVY1bmtSji11orguuqCZJwxmW66Wasg4Izfj171tnUeMZk3fQ4WJRbemNVa1dP+7WKCSIpfCrr
mMaQ8zCxkL4i2FhGpP1DN/AERV5+aRDOI3yFB9T3F9vBGiQLV21YyZIpPc4nPJoPCAogBBjazBx8
enVbAt4bshs8ugME9O554BChyewfLCJilmq+836cr/9uLP9hY0mOkvG3Urd72eMkWb+gGErFy+9n
bL/96I8Zm//B4V/F3M3FB/U+LvuhebM+sDOkoKCAQVfFxOyHk8RyPmAgwdqBD9W1TURx/5mxWYzf
OOscbgnYGyb2pv9mzkZ6wy/PaqR1uqOzAfV5HVi1fqmfevD9oslSwFGDh/wiSHJczEKkOCwFJ74r
eJAjN8j8O3JqcU+aqUjPo8tDcCD5CJYglk0u1NR6cttkugUbL+6H1o0+w4DBCjtb+Pe9cXb2JFYi
9wj4jE7p0p55uWAbAQfKLcNOUxmiD8sLrCvqfEj0hqRfxJxskbxSF/WmDlL2+c00UeXljM5VOA+Z
eGvLHvucF0z2Ntda+wacGtwTQr7XmmQesNFrzSJ8lTQ55FuOyELNSswEfV+LrFdO7rWpNSS1dCbL
i760rOM4+9aBp6YuNqqoh086g+wgxAPafeO3GKi+bIEWLeoFwzy/qiGXe24xbd6d5Mh83GadUz/n
hNCMzGF0CteNBSjzLeUL32NdhqIhHKIfodBFX2fX4QmcG2P7VM0aTNaIV/ZkV2hmxKjnFxJ3EJYv
INexj8RDhYztpmubYTqpWsVOaPdMWWBlen67gs1mRGyKauhYc1L5dyrnddUcHjynjIhIUbZyaJ7t
THl3IPCqz0bs+7dRQSWz4lmuG2GE7YglKVHDW88vybwgz1BVZXWTG3Vw6xDknlxlRI/tWz6/7YCI
56pwUzhgSTJeJX1AVM27Qzp1hLw3jNq/0+gj6FISTqLJd/alwZnEGWM8RGgUD+nEt6MVqX1A+idv
8qYetPvZLqeN62UGaxNk5HWB25yz2XTa/ayVHe/ZsLaAHesvI+fXpwYxx1OlT6zXAkZf7qLfaL8a
WulvcIIRg+CPU3CnWBKiJLaDe86o+E5ZMzK+QDXMmJzB+swAr22pmVnThB3ivhd/xk2RtwZw38ry
4m0/6ezUVCbSfeTV3XyAkUEzlUa9dmVG4MvWIyq1jaUrXyRo0oOsIzQ4d5DLjVV/Qcbm5FeJpYLb
ytcMi+xK1/0ojMm+TnBPjOQuF7amEyqSMflcuwYsgV1MLiyGIC3LRriCGh8EDnQnlf4nTLWLcjEY
SU6uXCvi+1kEiRA9+3rc4Frzt3FjzCjcIAFo3bFzcVQcCuSS6ZNZtUF3dPgL3imXzzOpz9r9NDaM
yPLo2ivL4ZQOXfuU1OU5Cqz4CnYZAY8ZG/7BhHlaSls7xqXuidAjjuijY6HWS+clyZgt0iaCVbLV
Xf5vZ+nFoZ7j8THtzDTUgkReI8asMV11l6w3khDvEXUwUj3DR1CYjI+uG8UI291EexCxFe1kg3gb
3aBVVsg9jQrwMcALQrviLTVaG391BK9hP+kpeVBDb/bh1Cl10kCBHGTPTHUKxEXO/lWXtUSuDkaL
A02q45hm/cYjL4nRMstndGU7pnHaV4xQmxobw5pUxh1kqAwfh4lnuuq8czup+25uY0w946ImdB6N
Zkkh6RFGEH0sb7C7X2DDmawEaIVRewIisLEXDQV4BL9y420k2nWbOeKki6r9lk3eWZ/N6FPd5COi
+bq4Fy7FbTbIdj2RJkJQZjvcGn1kbWvJTnFMMfbY7nxOa3/aFdig1wl5sluSRQ38DPyUwTwA0kYj
qzD3508y8hiVFt7NXDXX3ZhHaODA6uaWbHZ1hA4lczX9ummi8cZt4XCyPv6CWKrescT3N2k0RVvs
lNkaKwNxrYZZ72dJMVMMg3bMytQgQnwacPXGnxe9WhgbdD65N4mQ6D1JYSKbpzGrx71ext1H5j0d
F8ao7eJGvfWNW+ymhcrcNaPxMBhm9NnKHa1c4cixDwj/SrhFdBmH3qVbwIJnOyeBoX8LLQKZXhXD
U4Q5aB/9iHmD0jTvrq+SAN8DR1NWgvToHLvkqnBn7zy1NeldJDOk2cav0+6CBCZ6DGr4HpZTRhja
+uQ8B379Rchc0puoNH+uvKJEsUYzHaWmvy3bLtjJeag+VWOkPwVNrG26oRdrOYr5TPioxDEyYjSG
EnJn8TeucWhqN7TSjx7wHX1tBATcxS0CwMaMDLXqVZcbR0dl8VWQl37AjMyp10WX9t46N6kagVek
c2iPSJsduArrwTSss7UAdlkqK7QKyCV2HroDjG9eftSaGN1nFaPT0XrtEVN9+8QVJ+ow7cfqpFvN
YmSSdwz79bOV5SL0Oz7pvuAysAnOUaA51bK0MbF4gQ2wNfb1XvbNYov2rS+bJe6YHEeshtHocA66
01EwJrHW2VQT3cby+aMkVOySBLn/VREbsKmCGrJbZH7Wgv4tTUX8jL5fkdwu9HVrOx+F7WjX3FOk
gVg52BeCdLiV6uhj3Ng7BqyfI7d/9c3a2c3S7lZzRMoPypLnaZiCsCvwQHkeiezkLKMZ1A/kBaEn
N8zqWxx5wyrPNNgDvpXtB1gBcm1i2GNBERm3ALSaDQKQ/E4Y7lnE6FgZ8fWbsjOBBMFOXpxLSTNW
m9Yo5/NircVN237ts+SBNQSlFPUF0xjSUqyh2HtGhjA0gsWDtIqHa+7USzFTw2qlq1spTrlNIiIS
YvP8QTNd9mdjrX9OTC/dE3brfQMXcyE/4S2i+/CbFNqU5n0S5MWFtQM6ROW6dwymaL6q9B6QslV/
Qq1VbUnqORJHGPHsrKoN0QnIJOLB2mdqKg/WUJGZh28nc42P6TjlVwXX/IqcP2NrNC2jhqxDo65n
O4K0qqPs1L09J+3WmBPBZhMrUZLNXzvqz3Vn9fKesT3giXbms45Ka2KeIoYNTJ1uNYm23Koe7kej
+a9RbD6TXRt90mvHukERVqyh5tyR2M115byWZmkgD+tZtJG5e6oEOzlwCN+8ciSWyPjK1LNOwp6X
tDZEO+79ivyc1q7sTQrEBDezm+yoWLwL/I0YLuuYbRFrqBtTeNEtYcfHhi9dFs0uTfRzMsEwdTzs
TxkbPHRECteckcGGqbKPKq9ctqpJv8NQ5PQrzxTy0ieQljJaQY/QbccFZGZzpF9pdeuG5Aw9dhkA
VorN2hA36G5jgNkBXZ58Q22EfamEGKXpN9HY3sxFutjFkPVglsuq8jN7UfxTrXoY2/62MrobQKHX
VGv4It2ZSVsXqfU0kckZDXh3p4zb3PGJvA4ddDSsqjzbucJI4F+5ZU0iH8Iqc0JcTexPOd+ajcj/
zZP5X3mclu6NduuvPU7fG78/IgR++8Hf2j4QAigXDNdhc7LAPZcB/w/Bqm5/YIoMppGxpWfS+v2n
8QP8GeBlInLCAv9vebSEP7QV5gegkmzRQDvC7KCT/G/6vnfb1u9n2cAI6R513WDPwSqWnc7PY9NA
x7cXRbV2QtA+3CGtBXVlN86hLOZ841V9G+pgQi5W4SLmljhnDB66B6IZqGpyOT5M9G2ouJA1GXXn
M47QB2eF116sBZjgtUfAKdno8SVmSWCzfEbhtThpbPE49vntaPI8z8fYX2s5AxHDzRSD2WVoVoqC
+z1HFlVDiL7vBMGpVWUS38I862yPQ/uAzpQa2yO3auqb4quuIeT0rY/sod6sqqtX5AHeTcFEkSld
Z1ePZNeviGEtLynugyPe9fo0eQmDR0WY7m6w5jTMCgJzJ1L6DmWs0KFh5jnaTRRsu7bn6QGF3oUD
pevnxtVMtRrtKQoHRW+EkLNmxTjpxNPOMII2mJYos5zaudIbf49A7lLphocrKTCuy9w4iUiVjCFx
z8Q+yqw8yadVXfvRttOrcs0FIzdgqyFuxTnSESr8OLeaNV9WeZrhuW09R/MQ82buOpL0dL3tVVtl
xqSCKWEZztpp6WzyYr6vHU5+cP6PtK3mR/QqLjhpb/gkDElwLyaTUMf7EZ2rZiLWtpBJCp+/1hJD
Pw0isuZ70Vg5UTrpKH3tNS+UwTQc95Q2b3usnJTlQrbzWnekTTNidzUIIKSFFyCQ/jmIAxLGRlQK
iqZ9qJksmi1ES89RO68UFGPIRL0bVeI/0lhucYqkWpl0K39urQHNQepceXlDMpdBKbYhOYEuFuc+
D9ist/OzNqG71RiiKgK5dmgBF4+n/M3ymX93gPIvavGDVt/doV4kusUruvhGm/ndQxq0Ml0spQ2F
ajbe4Xcqd6KWvhffWN4Mgm+LI0zv551N/bzUjLR87sdR7wlT1YYJ7fSG6F0SYGAGAHIwtzqLoyWE
Nf+eyTqmYiKhFbMvca3GktxKJKG6gzzOTHt6j3YFxgGGKF8SX1EaY5PQ+hY9RjqRCZu8x8PiaKD+
A66kronOI0BWBDV9SlwjgazN6CKKhFgMniQYlbO8Sh6j72G02WQa63LJqJ2H0YV/+B5d26PRFfAM
hDhOS7atXFJuU+aZ8Rp3+YQHZ4nBhZJIHn26hOM6S05unZCYW8Rk59ZLiq675Ol2Q8XEM1lCdnkB
aDn1Fqw5vrQNkHNcOhOSYBcA7iNyVJozr16Ce+33EF8jIM/XXJJ9kyXj16884n6d9+jfuCMFmHTM
bsYTRzZw9x4TzJqKyGBjSQ9O9LajViJRGO9HvPMwmSTG4NwE2RA/RO8JxDSVDiUwucTvT/l/J6H/
NAnlYOMc+usD8eGbeml/GoB+/4kfJ6H1wdEDk2MrcH+kpP3nJHQ/uNaCaMZvu0TBckj+5vq1OD/R
JJqcj6gQAThzQP12FJrOBzLsEUTYXO/fETz/hdTQ4Hz9eQbKksqxUT96cHqXYay5KC9+t9elgNSG
WkqYoDgcngbN9lZtMb36yizOs6HVm4TslJVi23vxRv+aGCg8eENW31cSNI7etMce4wBx8B55CLLX
DlNkudFukFlCuEKtvQC+wnbhSr3e236EJAuLb9zeCs+ZrDvbTnOzXGkU/N5hNhrfPKMR0+XHtsCU
Rxecz9IiXrSrqmu/anSPYDREwAp8QTB0pb2KImJet/Mc63Q91dg09cfCJ2WALZ9gKHgEWuESVm9G
QbfxEt1ut0lhm9Wxs+OU8Iolul3XV8qcwEPD65+Noycn89Ge4hY3yozACEeFHSl/55ve5Bz6lMhp
ug624dlDNGkaWmLDI2YhBJcqXzIR+V9jN4u9cDaZFJLeSOzbgDyw9VKdhMWG7PqOl9DuctZxJ1+3
5oVkEiSniBgIwKooh9vtgD102MwS2Unoy2xfxsg+lEg7+ILC6vaZpnygHL7zaRoclOtWnOwJf7mP
8U3yZfXZdU1Fv8/M8TGTKfyhbsxWRhnAHhpjjKh1GSdPqUqZxU5YVgA3Xku7OSVj3z+1cSnAjLS3
VqkweYghYFwcu6+dikYYk+Mn8sCYl2FizJV1iFX+qAYwSBOMjSMRYl9iMBcbK8r7e+LzCOpjcLlj
YPiITkGuaEjGHfhWb+ubYmcGwWWY00e3MMmzSbvT3Eo2wnl8npPaW5d990mW7bEc5P9n78ya40au
LPyLMJHYgVcUamVxKZLiohcEJUrYgcSWWH79fGB3z0iyR23Ps8MR7o621ahCAZk37z3nO9Uh7/Fa
4pkIMQkYQTdL50pSXexa5IpJTKRrbuRPUmhpOHAM2ual+uaklUM+6xLdjX4NNlrgj/RJHqFHGYU5
x429pSy6R4u6NQgbDZVSE0kJCEYptZJzNBTttdeT3eSiuTq6dZruqmmxA6h3yWZZjUTpYKh9id3i
i5c002miR7+Vja1R+c0WGIb4GybY+tbW+gcOs9MDjotiT61Dakwq00OVO04wpMIJMKLaZO3aZOtS
jh5ZF5IdUSH+Li5tjnGJ5u+VM36r7bw80tmtw4i1I2D2mlYbeuRfanPtkdhVuY1jsL9AlDoSN01S
Lap+3tiLBnxIqGKra10aeMb0qNuVCNoif9KK6Ai5B9Zzx1CWDKJne44EASpTdkoa5L4aqtDv5mC3
n4fFpSZhZp2PFk4t1UAyojmcn+HvDFcOeFHwya3XhCawIQSrDhooBSTPhp7jCWy1meKwB+9VOxi5
GO4ZKYzuQ2Hl7JbCKCvEeqg8JXI60lzYZiMXlzjFw5A9dk7Zb3qhL/E+zWqD+XPcYiowe67Gg5Uv
AePur0PRQOyMlLpDd6ej2+exiH2FkcWbpvm9kSyq29i15tPQpxX6tXEe/X3PozWtKa6EczR82tU3
P/bf9aYZU1rYEYOgaRiS7+zfPu/aCG+bk3Ejxxvm/91rZ/O0UFVaBLLqqhRXSeWXaJhxCiWNZuxh
DfPNckagc+bs3aRmlZiYtteCJppNswzl0LIy8RpzG/lLsaeBkAbEUr1M8CSe3FRON0WmvfFKPRtL
KkA45zVYLVrbWmPdZMLIQwJmM1J40/eo89owNWT6VLYZzk/YBOk1Q2ulByUe6nCB5HXHROdTU+CR
A/drrhF+RX3S/R7ppKnOiqHSPdJ07QF8pPtmgFjl0OMDZyx9wqWGOOE1Hidy+aK6mnZ0QcW1g60M
ZldPG7Tvexw8SY2mM4UzoIl5365vLfo250JStUl0EtRROvoJkFcFAYeJczp3h1HHSkOoybLuJYsX
ILGrLvhTX6uBqb2lSv9ra3QXd7KSMehy8AOm1784c4ZEQlBvG6Y6YoPxwpwZCW55XfYotuDqZlqv
Xc3473eeGnSgn4QtyBrq6gztcxdZOuuBN9+ko5ffLppQ13Pq4+ebBwDD1WQEU0eVqlzjgzgOlcu3
pkCMBkjzLCO/S2/3QN8RHZn9tT+waiFUIgmJUIaNgAp9xFpjg9rCNQjs/n7wAC3lHjOyGmAnQ4ja
PzTTtNfmxj+2QkW0mifBWM0vv86yVluxEj0HXdMQ9OcNzV0E7QEKye7RTzPIZh6SCg6Lfgio/ehr
fkwjSn6fGvcTPOt6u6CL24lOwpGafWDqFkespJqA9SBgPml5875G9tJ/Ga70aU2uGdc2rOFWt6i0
xBmAQ72txJztCNERx4W57EGzXT9oJHgJxah048XQbrEpzcGQw7ghAYn1rnE+LwvtxAoVKRT0/rNR
5/kViS4w3mYOuZGJBZs0dv3MMwDpPbWSzZjn33FR+7tJLp/BRHKUWGg0Y3+wo+uo1iOGCxlLf+7H
XyDkEfkCPfouyo1okzDcuBktT7G5Q2zDV4SF2/5OC/YbsVXkC9kUDGqynst2AEuRd5CnPf5VS2uB
AKIX/b0dLGQvHU4Ei0UUU+mY3NV2kV18o5ZH4RnLGfY+t8HNPw8lwTQspgDhQPY8e3PNhtGbDwS0
VQSBU/BnEzaDwUmLLzAmDDgYc30cwAbuMuXOmwpH2Q6JSXlGrATrbl6sjTLnL10SEa1JFyQYfT7D
mOT5VtBFfuqEsdzlJi5NdlMfXWLiDhMB0bnk46s+z1557fOeKUflPTauzZ81BeeZITo6xTRukHLE
WA2L8c7uo+wVktkD9NBxUxfxjWXU3cEcvBhMUpKRy9lF3GiGndYnxnYk1do022ZMqdYSOQZIPzfm
l1bjHC4NZ7PUUUyE49pgGjVVzJz4nQND6vWt0hc8g8vkHtzJ9j6PeSdegRN8zWTU3y7C1LKtUok6
ZLI3AeA6iqlwNlWsrJKGCWw/VPSKXgdKF54IUd43nm/foyzuxIZVU6PEMKSxsYHUfe9a07PWFzXm
N0WwXAczlIq9lLrNK1Mxkz7Q9V2GzQBcJsRI9oATYthw9j6TP5m9dHAtv1RxcyrGJMKZWsMOa2Lz
HcCTzVwqNb7qcaZBuMN/TTxpOkxHOdboYtM8yYaQ3PHpqyi8IpT10D0sYwsphsXzWiVasfcr5458
r6uInqkL5deopwOylozH2VHuexS78P6NzgUFbKfPIBeta31I7bAtx4JMTrQ1spYL042GIWvdm/V9
a1ptSr9UdDdTbngMH6MamHIvhzhcWg+8HpP0+bbyQMLFepvtInfsdyCEjK3kcyGjdLR9BpOg3KON
S59ZzfJntrjhhWQw8ZBnfXQQmZsehT1S8UaNc2oqUr+CFKUtUCosQU+xAffvSmkzdJAlaU9IMnkh
EgG5QHJ4PhlNqzZJOen5mvQl4QvHZLOLrr30WDOfhbcM7zYys4PX1f5VnWX9rRUn7afatNuc96/O
+tCE0ZyXNoBYqiu0gW0PDZ3jQzc+xjT2GF/b1uCHiy9NFIWFnNU2zXgfrmgvluXWiwo6FpG3OC9x
zsgiVN7EzuoNls+L2IKkI3eehpGVW86NA2X8VbkjHMjaHR6KpZp1kssq7ZruWPoalXa1ayOvXJ27
U8EIvALx7mWxF1hWrnlBV47ls4im6EKqM/2okuUVD9cDRB84bVUzfKnKqg61xMUM0i/xVVtRkhaV
WltHpSofUW4hLxWusR+9Mj9nddfs5rJPwjpuio3UlgJNQivt3Ujb4YI6pG1De6ELlqHc2qpMH85l
tQyBZWTVgSSM+M4gb2G+99ysrW8nAujs0I8n0Tg5Rm2yFNJ3giL9eUVCDAaT8XfKzXQNvM7dZrQe
6v6PMGz8sZ7bdofMT0o/GD+is4vJ0jb0wfRtsciqDc0uYR1FkD9ROjnmoU8c+9mAf4FpZIyle2hz
3sUvvuNFodCyKD6nSqUNogTRZgjh4xFX8wA4OqdRw+rTt/VZ9Zo8DGCD7qeG+LoSvst+sbHbq36G
aDm28tjyTIZDb6ZnkgWJ9jMG9zuhntZXUa0TZJIQe7B/pXzscj9KX/H1YUmH6sLYjXA4r1sWRndY
ub/RmooPzoCRn/ZQom2atHWflmwUWzI3F0idHYjAzuiWN0FhfTUSSBMUnI/J2xX7mn/taTGa/iJl
Kl8Scuvux1G3T4tMxw0xhTK0SQwBYZ+U5jbOkXPWAoSUIDyP8RZ26BbL9I1lNWVo8hk/dVSRW0b5
ZKpWeraN2esozpt5OxkEzw6Fe2T4qcKag/s9zUJ/1+bCeLMx4B7KvJVBhJaEpDgwpW5aJ/s0NhXx
eGvuQFo6/LxdMn4pfE3tC8O6NScCfMEy3Co+Cd1AYTAnN+ZDoxfgOochPmMA8oDNYzBBXeE0O+lP
9rZhRo9RZ1kBoVmabMeoTAARsY1H4EE/08SWQe275UFLAWJqIztJNTrwQYGGdRtNaMStZqa5qyML
65rvare9ucz3ckxA++XF9ZQzXLbhDrRU4FqxLeYk+SalY11HEeG8oWxi9B2wmfKOhX+QGaP+pNgs
LUFALR13Np1xvkAs9G/UFENTYfZ3yJ3U3iLbYMHs6vqUCv3O82C0dB15VeDw4zcYlVlY1TAgKewa
7ybHk7yZSpFv9SKygqzwzdcY12gAMIoUgJL4oVdNdq+N6eZYkLy9ZU+6CGqp3sXExurhfzzOJRgh
nYNnSrhHPyDbjQs0DoglMjcGH7YUb7ZvJlvFrxUY1fRCcNdVEpMmtTQwk4qXLmO8UBiDqLdDX4Fm
mkxz68DhCHBsRCd8d/Zb3k1RUMbC2VAzf4T4gf/etoCNBqzZzbl2soqnpXP3uiDL2mit9FzEcX5H
/0GIcLCmwdsqEGo3XU+9nQllhM3a/pm8Th79pim2oH2WA2I48W2sOKJlfaYOxNMP4ag1xiXr6Tfn
sv3aJ1N/ckvIPgKK2Im+Vpgks6TV6ZA5gDL9hFpIXZac0MkYJRPnNUqxuUI+ay1ZeawGqfJNjIvm
mWk7/C81XpvI554opR5TrWk2LkzRq8RBq9dMC4VjnUBOW9a586C1YaWGz77eYBydzSDJjKdKY8nL
FDZ26ZCpRCaR94z/vQzMpkXxJUgqNRC4PxJ2SJrKkhtX1ZycU6167aXbATtOHloHfggr6W6cqY6q
mFzqpDZIVtILhs2V9d7Z5FCIGH+Q1MqnCdDfdylLxgVx5Tl9QNeD4nsiwSFYnPLem3tmPHWckVok
veizEgMSgEkprHf+PN43UJXRkHjEtu5pQIw7u8ORQPHP/NgqJnufD6Z/X7FgIbA37drh60VANrw2
6TXehHLriBy8NE3kcUnjiaNOFPJTSfc6RzR9qxyLwlrPtZXylcNndgzyL/BAoATeDiKRN9imvSN/
w/+UV953Izburaxm8fDS5ARpj2xIm80VcNrXKJdDs8+1PN6SV8CI3iU/wi6m05K6Oa+6/tSyJUEy
6iUc6LUXKCtmvD5wY1d31sCbnipvZY0YNpVw3BksCc7UqvEASeLgquYzPNgThiFBnLxE6hBr15GP
GGkpCErIGvckddXvRpNUYzd3ipO0af81TPk2FaX+hsrU2ERWc25jdSFY5l2UKU98NNuo4KpLY5ED
SmPGPRITbhCh0Cd7zi40EJdSu2VY98y4prvqIw0ubOvg9ikIfE6EjLdpXepg9jmctfbQHSvU73Qu
+joQuf2OUsa/DJqgDReNZD7X8+c8RoRl9LO5Y76Ddbs3v0S20h9Gz85DZ0KIhjOsHr/ZnaseWPuM
wHFs2GaiGU5tQzMK+spGjzTrumg9jT5LmhrbVuT5wXeqa6svgH4spoVVMh19RF44qJi/i4TQT/ZH
nViKXZ7O8q3T6/p1tWYBYtaW5StjSAbw+pxrbzXYlFtXFNohY8NrAxO338HLs5aRFEck/I5ZEoJg
Q2sAXccs5/kLdRavVgx/Giq3d1uPZgRTIRm+aqnzHS3eLAM/0bpTQxv6skyMCO3UHauNTMX4yZvs
4c4wEmu5WY1WRGq5Zb2nC1oSRtSbMlxW/6dep7qL9i2dQokIt92guZM74LBYmUWk3ejYXNTGZjM4
pJF6nGP7ExWC/dBEMVyMZu4PvAcoK9sO2YrvPY0ecFUYhcZDLFBbdIl56+ld9FZOWIOzMvI2sJjQ
7RVrqsbVaFDUnAt0a0HTq+SKGqKfdsCHa/znqTOcrIr1J3CYYmb7OMJhQpMIOslIL4yapnT0oOJw
Q3k31hIwrlO3T620mitmnx7w3NolunQQ9PhmmWHyZV0glW3yzRvEGeIRaI3uhF4zLM8D/qiA1zii
aUSDOkE2BfHeHCQkaJ6eZgMTqceXUKXnRUrZhmxYsCxIBqJimrED6UZPXEnbr5UQq8wryazuZ6tN
PF7tIesP0oORBHm3oWj1LCJ5Yq1QeA3N6cEeZE/zSSAdIeaD1CFpaP4TqckoEZM4A6gYR4zy6KnN
93OOI2pj8qJtl2aaUwp6Dt6TwRZNCVrKUJny+0h5vWVEcJk1yvoFHMhJoh8ObTmA9U2j5jLFynjO
1vk07DkW7KW19buuqYHpoE/27ju7ZT9lLavvikVTz5qVDicT4tMQlCjarttZ659JeRM3QOXnvSEx
CnF47cxLh7/13tciji+tHvlXmpYYX+YizU9956kHw1g9K5Mx8JbWFctqUNpeZVAzJig3bSbAG7JQ
2LGGka5gYLbYcW7o8K+YJb81C9ywxmzveme0+aXLDKpJG2fhlHd3S9wBynNmacB8It9MLG58yiyW
SqaZ8/cCvshrpHcUaovT44CgwYT1CgV4EGdp8zw4dr0bNXbduLbYzHikQg476VbEXbaXGkJMYn/K
qzaa3KMaRb8lLCE/S70i2CjHSHiucSB9gkPZg9qbCGhB8kvYcUvCgJn22kXmjbzB+eYdykSPt51a
5B4cgLUxZc5TorX4YjyMmi90bzU2sVE+Cuq7MwHM427oqf5pZ7p0abTkHo2j2nh+DPGFWcYmll15
PfT+V03p+pbFKTo4id2H2rzo1zj+SM3L8MmljXmsE927A6tAONxsq5OjuTjUiF8PLVCWPDQ+gHWn
b08dKM5rwH/52XP8L5U36VsV4T7OvPktnksoMxaor8jLaCvqUUmvrJ2ftNSMdi7IsK00INpoPOj7
RJGnoJADHPOOQMRNnVezQaNtCRNz0kMMswxkbfxWGtnurylOyA1HheUA/grToKuja/Lcmj6w7hdF
WNmGKu4nO0kRXrHZZPaqrMwJdT5rLsoEm/ENPVYUEXOd7HT0qoFPGh1p1vxzEV06c5pvx76iD6zy
J78zXsyYxdrWqm2KvyukU/LmV60T+DEDj5HQpbDTChGSY1bvDD3HFW0RCRRn5DKCW6wt28ZvIxYA
psutmaRmAI3/WXZNdufEKKU140Bh1e8VTNPP2sQYxDC1F1MARBULFfKEj2svwSwGaBvfSj9rLuPQ
XJCfF3Mgao+tXV8Pgkmh3XpwBzcIApNjA53njPn93dLc4foDMdWy/sMEWHBaWbAR+hHxWVxOZwbq
E/SM5j/IwX9Nx2UhJv3d2PpT/5b8NLX+4w/8ObXWBWkutoBCI/7y2fyPfktf9Vv4/kFrfRAHGU3/
xarGnaPTRfJ+UG6Z7hoLI8xVZGW7DLr/LTLOB4T6B+M4OUpY8YUJeWedVEPu+XlYTcZ7Sh0Fy9Vn
rLjQyMAdMO8gz/pPZWmZx3yaiDpTcSyvGMtghZhnJKQpDrG5qdpD24DQQrGInXEYCOpN9ek+mWf7
jlW2EyYKnwnOKKwGdC6cdcrSsaIRjc48VRxdfAU06BOVkl/SmSgB2TnxCEE1EEWk3folM4oTYho6
jRtD12sPQZY7p8NhxAY1qWPsDuCkjpGLlxzyiNeoB6m4yQ9aVbt05qzEsLZxNpKZwL20qEhyijLB
ZdnmJTPCuDTi1aG3oO5qS6sExFOkN1FZJrTxWMg2Y+VEj1VpQDEDcXbgS4ENgfTzZcQY/OhlFgUC
9K/sMtVA0Ca6lAvSzV1SR8Obr4s0aLsSxWlKbYqfjyQFv1Yo6DFSLghETxnaYBuFDKxHSKjjKFRz
ZVAkV/qaNTHdJHGutCN5EjSHc2Q984M268NCrzzOs3XSIm3D3RuQCoe9ikTdNwdS1iId0VDJAD2f
7p1CpO21hMhX8SuUIApKdfyPkOVfgWbh3TeQfvzfQpanb2RJVv1Pi8Iff+bPRQEoluUizXRY9j9I
9P8LsHfN/7Lw8Qkyv/+QZ3KlvxaFjzR3vKSGCzbrV1UnQFNwHuw+ni5sy/13VJ2/8AlYkKDq+y6f
kIusqpmflwZPh6aJPwgWkUeHrUwSL8B4agY/3JN/hX3i6JAr1mhzvOTcCTQ7P6plogFWtFnH0WHI
KrDOSvi0tMAHfq56Nd2VjgumGmB6G9YLcPzfX3v9vX6Ura6B43gmBWZ/bpvLzf754oRfF5OZk78U
W36NGrLtSCqecBqWNn45Ss76LWZtgudZMXHtljn9NmnI3Tj3OGZY4Ioikw8Rd89Bf2M2WkMyZZ3g
0sjWU09BZgfcHHT/FAnXQ+dG96VTjOH/40u4LN766mrmQfrlDorWkuQ4Low9F1aRyYJaXmolfjh3
nD81Jgz/SM9dqjIyEQl8meQrR1kvtOt4ZZum/uohNKa7mr4traEFSbrP4F15OUhkHNAMeUf9sUwH
LNDg/1AQlRhFfv8d/sGWze9Aq5O8BPQstMp/sY12ljkMszv6B4YzY9iKpaB3087YUbLvv7/Sup/9
sN99/OJswiZ6L9uzEYn9/IvTG+jWUad/UGYsYN80/HiO15za3mwuwsZQ+Pvr/fISfVzPJ+PAQmCy
jqjXJ/AHMZihk+JcMi48qDhtL6woXbAM4NZ/f5V/cv8sqJ2ky3kwfdjNf76K37JcFKPmgUgYUwTW
2Xdp+ukh77zH319oldD9ev9sA2Woy4uHW+PXRSGLUd6NPIMHY6FTt7gdIkqfZ2ae+eHmEswlXXmn
gwDc5/dIqbyzLBxmwHhG75MBbE9p282lnR1cV47CcCB1tN6YdUw6oWs4BqE7OCF5Nj+pGKL2Brur
BT4rG7HuWTEXmaRlbAneSA+d4XTPo7Okh99/SfMD8/LTU4JEDQ6J7RoupxzfpiT78Vdb4eyA2trp
MGbYctCKoTWJo+5I8zrf1XlHG8msv09Fq4V2XiBent3sQBA6SUGoJHY0bcknylPULn2FAd+pxLMO
IfnGxu3x2R3L8pmB/rbVR+NBhxRG0vBYMLXgOPZoiNzfJcDtQxoj06ckrgz6AOm8z4mMRpb6meUs
Pzi9bd/GgwF9Ia2pwJC7UZ1EnIBjJz2AgSXx1k7LLRWQvu/M2ntsIzs7ZhqdxEpvkEajifma4AvY
lKRIHi2JZEsW+tgEanGtc+kRN6wix95KZXCYtWAPO3jnik2vx/Uhb+v8qQdeXIA2CGj1abe2L+f3
eZ5X42vSM5Xpzb0dWZzlMycxNgtNjpAzp3WxE1M84ggon8m7y79LPanRHgp/Zj7dYmwKxnotHKtk
enGJ3Ajd0mgPtu8Xx2zOpvPS+M6tQxxu2Htp5QdmmY63NPEx22WF/SaabgvxN9skUf5NY454jRJS
C9EmIq922xMVKJ/a0Zttbvgr5K26qSMZBcZU0cyJW/rFGrFa9J3O6/3E/JOhhwY5BIaL6Ay9NF/t
xBkDgGxQnPOyPEO2nT9pRd5zUiU84kYnWpt41lVeLNhfaH6N5h6anXccIMm+tZHT3WXcJ4QslKIw
HjvzMbd2VSJ5IhSGqKExzbcaEsYuTwwthIJECtN61vtEa2rgHD2N/DQg+JmxxIdxHnZJYl6MqBy2
rG3qiJVtDmZt6r2gTYx3s+U3p90uL3NbXKeRnUBOVHmo4gLQM6OtAGrvsGkFzSIDOq+ILeYy/hQ/
oLa7xkH7OcE6fEj6XtxH+jJvs9Z5Zp6DkKmq6N922UbLHP+ptyNvZ7YtCpRpGE+VnftBrZZpUwqT
xLSs0dBfI/R06WOwREE01ssKpCvJqlhsY3/PwKXazJoXMQBKZj7MFO3gjhM5j8W0htjcEGvGZuSG
bEOktcWeA4JlTNEnxo6xb7tOu7KxlJ57jaTBFg3BW0afhcyDzkXoPsNHgDGUyduFaSHLVKfj3Jh1
64h8pzjoZioObs3r4mgkFebkBNLJH7bGSEs0cRPweH0SbSaRVV9bZcUvGRFt747bzS+masdTSeOR
sGSfjMxYWudWaGQw9JhksfKp44AS9VabmeENxYxcIkAN0OlHwAju0oR645TbUsTYVbVl+mQpUe3M
9bwv8lhuEZNZuCJRWeLITve601TnlFkYnUM6j8RQVuesGshY41TWfIwSQqce5r3m4ONvOpHvokzN
31XfjvWNmLF1RkyliAae0SsSYU/bETBIGrNz6AtRLYYY5JYZkbHlG7cn18FYMuLDDo1EzNhGMIIi
grJuDV7UmzmllR7mUY9iWSCv+kZMz4jpX9DIIZDla8LcfEcAhfv0EfBRQfV71AT1BePUBBz8SHWi
KPmg/gpOfxggwqiYmiYYdCKPJuHk9wW+55csM/MwF8tIPDd1oWZLPMu5bh5Hq8nplfvDU913OMTp
Jb4vWiKIc7NYe1q+ZCMpv5yiJvUEKfRhnk15YyZLdHI7mDPzaIJKcEwGBhl05K3fKr45iaK3aD4J
HBxMY9v0C8h524pvF1cyQWMYzp8x/II0EgYKm6E1+ST54Iu9UkRqR5qz5h/i+wA0z4Boi8fIvtVZ
GJhAYyaWRIAjCHGKje8O0YlaxYbv7fiIO4v2pByeV92kd0kNrJ5S1bKu10ZzgvWsioDaxmDmWDb7
qNLsK0b72v3MBZKPVHt8ragNQhsI+ecRZmkcQNbr74Ur+TvkrfetwPTeuon+gtqZzDZs6UyE6n2X
GXQEqRfNK3sSexw42EzawbxRZsM0AjXuscwNZ6OKjDwNM0q2dTU8MjsxkFj3KQhaUsCRZOObrADl
M4xU+1aqOdlz+938a2t5TXLmQNzAHp+Zs6HlI+KoL4lCb01MwmcfTYhkZZ07RNKeYSU3qDqncvnP
gfVfa2Exf+KE+X8fWJ/fYG7gT65/Ss6AJrj+sb8aWSRngP1CzfanFZHS6C/7BckZf4RprE2p/zmu
rjHGSBuhLtsOQDWTf9dfJkQblo0NQ4woDQ6YOCX/nePqzzUwrwhiF7w+dLKwXRgcjX+u2YiYaAat
G9DEqgJfeQXE4dKC+nICYAjd5x9uzN+eWj8uBv1sRXX6lsPX/aWsj+3JKtykty6JNsvXyqoNEhCV
/wQMjB4yBxyYksK13nyVtX9Tnf5cgf95acg6NBNX++Zq9/yxNk21XJ96JDKXxecoV8Ev8LdqHt1p
6w6O/mjSsUfNL1rD3EBkpsz+/Tf/+QC1Xt41iLAGNeOhZaZA/PnyhpnGFau0eSlKjUGApynQ/aIf
Fkka53q5iZ3wb443Bs/ID6eOPy/Ko2LRDHV099dTVCWJoYqlb1xsozJwbELVMbAhNDvaIf6T7Dlm
WKnJxQd9IBYl6Yf+3ZEstIXmcB8aNqC9dONsOnRwDaLtsizWm+MZzLIZFwv9SskIdVq6rGCMTuoA
/SdsIebfHAbXY8P/Hiv++BoO5jnbgQi6Nl1/vnfe6JnDRErlhRqRZ2UA1TkVQz7tvG7SH2FA11dT
zv71+19s9Rv9w1VhGrJr8GLw15+vCpTDzSa71S8ZOXePSIxSuptV8l1kE5NCfZnubUvqN4iQ8bHM
CSXG76//jy+ma+qcS11ScXhufn1XlO9X5NBM+sXRnOk+XV8YtArTXawa/eb3l/qFFfhxh02d8zbQ
BC6IQfLn7xrNbl8JMegXi77GPXVkle9UigEFgbTZvRMiY70p4axvpyjLjXRHXhYtc+lf58jUfv9p
/tkXN0EHAy50baT+vywShqXVfiMiKlA202ZjudCRzoyLOe+mVf53PYB/9pKsHUHeS/7j2r/yRHWZ
iVQzlXFpO8acKG4KAqfjCSKCK+or3AsWypquZkae8pT7xaLfECg7rXQAgD+ozpb6SnPUdB/jJ8D1
S/b8uaei3eo97f4kUZQV1ZzxljG5ncaTj5u12P3+ln0gnH95WF2D349uhg3O4eNk/kO/JCviaPBw
Pl2iKBPNbnHb9vDx3Ex9KV/bFtQv2SSsezM3sEQVsI1T4AibbvabA1xSIixSEoiK/TIuCIj0SHTv
Xium+99/zn+yCrq0P/AMArm2bPHLm6wxyFYOTocLUCtuyMdt1mUrX3UR6Y8NncG/ebLXHfSnt9gR
Nk819n+c9vgbf71i2cdGJvK5u4zSrK/svrTfSCRa/8vk0DYIc7prTadzEP5EUUv9nkHeGPEoPKQE
CsqATPv+3STc9i4TrABC4yVITYuFc30mPm4RISpsXnoKmLBTLgAamnZnjfTdo8Fsl4yOof4buCff
4NevxTfhd6bEtgw6fx/zqR9+78XLfbch3udCBg0NADkvbZi5WnbbmAUikwpB+0hUjUK8bNjE6WxS
VUbJzie1KAsg25piM0+S+VBG3DTnIXenPrJ16EENOhDrGMmaFtlo0PEF4uUQyah9QlEW96Fw65p8
yZhKeWP5bgKjwBC8GVlHlg9bwBrrszp+LE9Wl2EN/PG6MjtzWKpvVEaVjZGwhXkK2V170Wc3J/Fx
Lr6KvNNDrHdIHIx5WSSfTyXvM8xF59TPSRWmPfv3Sfg2bObGzOQduatkESEbhWxtrRFFtkveXaBc
V5NPQ1VkY2hGrvvgA4PlNJORAha0hmrIXLFjYn98x5/bDcc07wuQSQR5Vdn1+WEBzYNRcxgs/NHA
urRjRCTr2YgH9N9SRSfiYX1YXUpHuG+puL1oI1ZcML59ZeNLMHKcHUks5Z0blwWqTd9KotDLGA3G
4NmeZM4z4mL6I5imxuzZAJmMt5QG/tbFcs2nq237DYcXZULlsdpQArIQK8ku0KUzf2x2uyIhrZtm
OSjyAt2pTujSGZFjPrAz60gWJAemgcPLiXYtuVG03Zoz/R3SpOL5I1pKppN3pL2T3ChiGb7SMXKw
qHFU3YuUED4CN2IISRbRoKD2GXfS/RZieSGMntAI9OshySQIVfq6RkTVdHvXN6Ids7/6c+l39ktt
ati/HZm886BM3+IhykAH0ZULxcDPQ5upr/ZtLG3Imq7a8GB9tDvguk44roglDED1v1sNMtKJ0aB8
1GwvzWEieB20qaqCPfvoKtKSfB4AwjDcsHRLb8UTkO+zaqqgfkQGf8XYYkBnJQVNIyMB1t0M6ZAI
HF++aInCVl/6eYZgYG7m0ttpJLvui8We7rGPcKerNa1CxPSOWe01660h4YcksGJlwZVxVHyatI5f
bI56NgUOyAP+LH+NaqpZK9KZp5L4LZ3N1KoY12wYphBU3Hb8sg49gyLAQqhthGi9cPRHHq8qRkHb
5YolO7Wwyrje0m+W2bHeInsEY5cK6tW+8FiNypGogmjxn0aa4+/dsvK6BvKeNIt1yLVKpsotkQtB
wxvqbcrS5F8PImrtVCHUvKKsi54GSGf4T8v6Kq9y47GB887/qS78c98r1meWM4xSheUTRarrPf8k
BuzVgWil8DEwu6W4XBCU7Lz/Zu9MmqtG1rz/VTp6rxtKDSlp0Ys+s0eMMb7ARmEwaJ5SqfHTv788
roouTL04qte9oa4v5khHynzyGf6Dz8NRDif1Rpcuv6HQgLwFUkWIgScUXqO9FV1HQTPfOy+mVedu
hImR5HDhdUwD6irIOwWWOuyfu8g8ykh54qFH+gPXUHO3FSDwHKysx9CFtNNBki5b7rDJ5H8WJUjS
dzWwc9xORnE7rLyR0SMzXBzGMHCAoj12k8v9kFFuuGXuIJfJ9CbVs2nAm+xxcXj2gp4skl/s35xS
fOyfYVnP9+j29s8MVsDdJTnZp12M/hOTg2gPSqB/bktO2y5Kus95gXzlds765f6cKKxFVy+XAKDl
kzOT3+d9yavtuJnZCfNnzy0DDLwYGVw0nQGHpWxp2cT2bQ8jtrlmGfHuHHO3uNlw8PSNOuG6Ot/b
uU0S3iD+uPdF0X6GIsxpvhQoae5jJyJL71eEPscGx46LrlfcOVRuMigaRst83VkK1Pg5wQHwG+2L
NdfPL8WPa1KfJY/ofqI77sEog5yHVR6+097N5C/hdQoTGNdfZhZHjh1ukJZjvm5Cq55yFLpE/BXx
UC5en7eQoIE+H0aG/KRBnDz4sk3vQ2/qn8uo5x21cUhyx48RhGe1R42M2NaYUgXBSlpriyAxYAJ6
IXnTtwh+Bhd8neYK5pW8hzwF3w+Hee4Wnqc6TRMnLgRt8nKY/Lc2bCnoe3jTqD2Ut/nOC+kI3rRT
YtH4T3E3QRgbU68NY4vQ3TNm42ZwtcXaFOIAf4owglWeBQ95QWt/rzs7O6IcxBoB5e8/pRXggw0K
NHz/cxBAp3++XzJ8+bZlkeGLt/juRYebwVUrzeWrSYdb9CVJxyCGfs7Bv15FCW+VdL87YejNW0XF
D4c5DnKew0QKGtVZ/Gily3w3L4l8glfFfsWioNo7GXzqXeKz45XquZPzSkQhU8ANyQgBviBH3wtY
uS45bZf0dxEWutNF2JgXlHd4pxycJu5OlRIRCpHrDEiTcrRHok2TFDmhUXZ1pqT6sNi5/+TmuXhw
rJAaAOgVRxPyjA+Tq3jIrmOEWYnzEV38LGo/y6Qle+/ENN+dvyEnETlyjyQB7VMaiOeCd52s9vMq
XLYoE5uHjNBtbyZK2gfa+eIBQCqvRZssbcURs3zJGM/H5rLarKi2tDC8C1O+++q3KEM7jBzywaF1
PwxUMuap0U2bIzreAudgZkdsesm3KLLYe2oh7bjY/TBZLIuabbUuMPIDd3UP0BQRxPT7hHCUFWwu
B6ML7F16hfd0ypLHHwZczH2axdLdT/gkYn3tg3j30ZP272c1gQ6u4aeDt1e2/0R/jlXDb0eP9WxT
tpaDd1EgKdnsoyicSsQFJP+aAZrTfaCJO7FEYgYlW0yMxC1SmSb2zU5uHZtEEORJRRJTkgO2xgKx
Yk2cH8BLLDKF+5g7xAUTWFUScOKc1y7AWI61WbfqNAfZ8pVRfPz+vD49qAdHBEGBxNSdV9wEQ8gS
CW0MjTy/GC/TZFE0uc8LAopZ+KMNYOpsKzWqk5Vj61dCRnqirSsezqtCzgWbAlKsuJXozx5FV4vb
3DfdhqI3ls4S3AIGOT6D3i3mT9Y26ByaENgEZOsmM1/ImipWH4hqjLM8JibHhURI7Yj34lZ4fAWW
nHhgrtRMO1Em7Kwg7jhhAscQeloWzZA3RHs3E++YWa7vqdRZ1LYlYKPoiaB9joAIYxXVDplOHjbg
enN865yn5EIBoxnEAYSoROIueEmOmqDQJGqMD50VRoQrYAw4OAxofu/dbuG6CC7M99XiKblpKdVQ
3llI/HzgkYw7R0CxE6pb1g4M1AzNiVxo/TDi0Dyf9DDW6TvR57h214TRW1jY3IUfaq6AlgWr3Rbx
qh60P5CEJFYRPdpTmx3rFhrOga0y3XnwGj4M4Vy9c1z/W2rF1raAaHDCrhoutyKyT0WS/0ig8G4C
40DkIk1RbMfGZQPPHI85Tq7ddslgiWhanhEZyiIfi3zhOWctL7TxET05WkPuHuwa6+tN0qE+mI5z
dZG1bX7jer0QW07N6oLKfj7VwDHR1WvbGuo0w99oLskXpDMTDEkyjfW4A6l3nnttX3Ym+F9Cy6MR
SWOenGrwsLhyyrq8sBqHLgxdtgE14niyPiQ54Oitqlr+7CLBQ3L9db6jA4iDnIsGKBM84lI3kuNU
JqXr0nC+LxK0HJmUWNvBYPDOhXJREmUnN2KrRmnHKNVW3F68BjSbYF1PO8B33Ol8PkzilLi9ogBc
IIIREZKKqI32uTnDBYzCxxiThQQCjAl2Nv5QuAHlzBCUJqY1cg7iK/pp6oT8QnSdRYl3MbWRuE1m
P3oUlu6fEcgMd5BAvQtqMN5rLR3OT+D9rNYqIVqt0IAfRq68PcfNKC8IjhEH5v4MLXRKk2+2cRRe
VwrmI1Mr2lfT7LWfkQ+bNo0m7qmOLaRLFk8Ww4OyGv8gjVjMZl2he26p7dKTA2j4uzdKu4cvP7Dj
tAXRyy/Qm7ZeMoyOHonFyVzBzPEugmC1gwsKtlkbmwBIQGhwHJkuDQeEbpApAA7FoLlYxQNSHLTs
/IioRJ+HRxLkFscGhG8qiUpysEiUvR5SOtawu4EytbDZbtWamHBwTpl9xLxlgggcXbLKPjBRDsK9
XLRz4MrpQ6qG+SNeYOt1Cl/pI3zkYtezQ4jOVDvrgQPRsH5kBctw8VrrTp1dWUmncWh1lTufnMS3
vg2t6z/n0bB+h6E2ogwz96TbUwnaXC7OlWh7+1qQlB1LY/xqdI0Uo2HjB9vhtYaKccNk0Xfn7BYj
wXCX5DL7d9Xq5IMkx5+3Q1UCUDQus8hyL7eR28YfU4uZT9MtfBLCKBjSQv/CnHY9G9WW2AIKwxZH
/0JFo3zBdf2fttZb2lry3ED5zYQn6781DBh/HvC8/Ks/Bjyh/Ne5TSx8B8bGTyaekfMvFjQO6IhK
GpiW6f3/CUoElRy6ZA60hDwHzCA4qD+nPEhNRm5APwPvATM2+EcWA68bbwaMgwa44xknA+M0+nOD
l8FEWqA8Il+STVWB1fMFQOR1WYh6WlH6/LNOn7lg4NC69kzfTQoD8PpLg6rgW7dOW/lXru+EO/R1
siNKuWDmyrA7JQuZ/++v97rPd76eJ3lejFfQMHvVWYxyufa44HlXQZPKp9yUFudktffHtxrzr3tv
XIpXzUiAgQSG9ng//PTVFPz4ZCiEd1WYGjyD1n7y9Upokk5CVIUn9hgU6NsCHXqrf/o33/JFzRQs
HmO0105+U1eAPrCUd9U7tKXrsDVteL/mgCN9fguDJ16Pj/iirEAEDHyJjx8Qw5+/6NyUfYU+u3c1
NQzzKAHJSCDe2yTDow44LWracOkl8o+UO4uiSCYGNpQtc5nR1nDqt3r1v359yfxOAtUSAOlQi/v5
htBKpM5NYu8qnDy+LhAw05Et+ON/dy1IBAxeWcIsnFcLKskRzgeS7125/UQ/wbP65wDPzPvBpNW/
X7vmOf61eR9Fkr69QR8HiFParyc9+Haa42fwrsY4/dE7SE9SwPzTqcr5Igx4z/8lSr16mTS2vUA7
pXe1wiu6ysORYibEl2IryL3fmnYak5ZfvpIL0tqBH8EjfD1QCmNXjCseC1e5k5FcnwcoYB7IvkvV
t5/DrqAikgub1AycllQj4DZi//H7B/s3K1jaHmHPNlvVJBk/L5jYEU4cy8K7mpF5vXSLWlhoe5Ea
tVbPCqXwqfZF4ZCrLytuabvz5vXNBJQI8tYE+u9Wr+fhpRyZN80M/OebKcpIzhVSOVc9MLT7c546
obt0RSUT7X//xf/uUlK6IRM0jpZf5uxzG1JiB517lfk83igynoVWaSgpoeTt//5iP58thG/wrMwO
8Yh2uNwvy7dFBQ5Xi9a6hO9GhWBZijmTS6NrnWhUjqDvwjcmhEYK+i/Ly1wSxG5guxLHbF7w62l6
W6wAh/HMvrQRajtCDyXR71UPcQOH+vush4uyP1cDaUjvLEvYUhXTg6vAqknnw0xiomB4OOcI8tLq
WVa6Kbi4WLitZ6Yt8/uH5J+P2P/Z5ZAKJDL8ZogNpMOFFfXq9UNMyb25cr3LvrQr2GyAuZpMWodE
9MWAEke1MFOkWFAN2lt5u8i94MPeA62kLbDkRk8xxp4OEqGf6OcV7Prz7BQs3Zeq1mGGke7IDOnC
+IIybyMS+oDnogcPWwVuin+mTCctWPh3O4BLgK+cvPuszdQqTDxMenIe4Gah3rtDlZJeIrqhQBTX
1AIZGsWdOIne56MRTgSuVkUpggalQlljgwCgK49l3XEN06A6+xB1ndG0RNsQLCCNJHGLHhsrpPUo
oejZ6/VokXLLy/NsrtdJRR9eiTq9LMDCPjNF6j5j5Y1IZiWy5V6EZC2Woy16PXihZl/EEvHKgtWV
aD1N9IceO+Bxn2tdyKcCSyXmuLnjPy0iokEu0EQBOk3jtqJN+q1dY+c0dkF3r6Sujv5E2RtkCSrK
xF9ULqYI+a3tuftouRQ69DSY+cW0KdzZm+9LxoWPi+dkx/OA/Dw6PleoIN54PtEUB/d9n6yPDmDt
5zYy7YAzO0zMqn8u8P80WGiNV3MfC3cbLip6HNqF34IKjPdRXPMplSm7oW/QZxtMu/d8yiHjEB6g
0mIICq1U5XAwZrjYSxCYQjWVHpOJelmDSwR+TGeGruO5+W7nDtUv07R5X9oWbcNzg7TL0L/bFdDm
ngJY7XQx87zVNATCBQkxOw7k5bmUtOhvIY/mjYyIndkAQECBF0icaM5F2SAvxQpOlmRfraG4TS0G
X7vFr2jJ0NCncxEsHucNuE4KZlG7rOWRkg9BsZiPDTW8itmiX9OKkLNI6wBwx1JyLgME96nvWxco
4hqU4AJFxggX1yP/STJNA7JTq6gEtyfUh8RdndOK0E+wcxLpfanHsX4I4dvfQNIudx3AX7GhJyDC
A+h5dZmVDWy40owS+nKeoa2taITYfSzpzq3ZtLElc7FNgKD2bQgbBr59ijBAVUTRNvN7Gv2MPbaw
O5aHAo7JfmiwgLgsbGjmNWsSiQ303d/TMoK+nsdDRcNA6R+htzYXENCGW6x+EZdZ5hx63VAQmbar
6epOdgvbWwP4+ARgW/WH3l/kN6hv6EBBorlm1KmSgwFyTKiIttkO9eoanduhuUWAGT26eu3TL4mZ
wAWNbm9QxZVH5hDxlVh00B3DfpKfMaU1xBQU7uAONpeuVyGnNk/e+qUuu2KPNO66Rf+H1xgC9dmC
OK2/5G0eaGRNGPkWtgqOJhntN2iv9zg6ADHYd+SAGxyAqkMVOri+Axbd1KCG7wdafhfAWdqLXGFv
sfjD8h1FhAlN38xCJr6pPmXF6G3xs0BIpM4wy+rQB0Wc4gmFefYHje5d7ECjHkYlDlXb8EGhRf+Z
gSWiADFA50KhgrKTAfMnvaVLEbj4owDuSRrz5tvpmkw3PDmuWPxdnY1g0VHwYVBYRvHOQ02Spnjb
05bvcRpsFnQcq2b4iA4Ayglj3R8GY51bp/a3Ek2wT1GZOZssEvOht9AVGkruI4p19Z5TCSP7lfB+
Lb1uwiLH5o0GoBCu6T/Ud0C+WqxPNIvakmRkT+exgQW+GsdqM9rZN6Bc8yt82EmwHXemh0601c+J
sglIzRqJh8VeWbK2ZpKlggHMSTjMvr0He4tsnW46mxkyo7h1y+i/gcPPwOzc8QqWUp10H3Eeh4OP
Ahm6S81Vo0rzaWJukQI+4/BAShh3Dtip1kwd1aNGiO3MSONmbD22/pD6SCjPeJidzsOntmXZbpsA
yyQGcXX52Wm6hHwuHYDHgMBtDLmlx33Dz9Ow/bG0o2dGi/i5lIHu93XuTd/BpHQJwhmW/2/m+UhQ
plF/ApGPY1g9J9mwKUWefu1H/ZTTVt37XpYkW7yRuv4TiguD9QEvNaimoZOGtyPdsq1EQ2GfTlOH
RrFcD9hmtx9BMqBDgr/a9HH0VXXPiOKHU6JvCt3jHUwEGleyxCvFifCh8YbWeU50mjyvWTZ9SIaA
N8eOz/cdfdmIUQSOeljdZsY7oOyDS8x38FidJ5QTcBMhjuOR1yfTSUezfeV1zXLT9dq9l/gaWRtV
IQ+6kbwFsPz0Ex6tGon8/Sw0mlNKee8whyvfdUh63VdZ2G1VI/pvUNhLlPdW92sTyfFKyxYRTz92
MjSFQxfbpxT0xDSsU7SBHUO4iGIfsZ7QuwSu8DVGlOHDpJMCHN1g32DB5n8pJlkkW1WmEWdljZwF
PewE5eslu4EJ4F5a0RQh8zgm/ZOTTS3GrsAU6sxHpVPaFrgL3VcKVPWSHSySWfQVhOPEm8yDXYwG
Zu0+SBTXTmONlUGbpfG1vQzre52ijBiNyfR5KHU37O2+97LLOZtnfxs2YGw2YYwK6q2caXAfo3To
Efusres8WJuPMHNR3LOKAZ1exwrsgr5oON1OnPA/xNj1N0PbjseZg/CqzvsKia4ojenaC8qLlOB2
RAFWZIyUW4atyRiM7xNnnPD7zmNg1D0h73Mxa+y2l9K/njOHMOraCz6hXTvW085BujPelnXj3Ohg
QYQZBBU+XWEZeAREgTSyg5f6IbI6NJda+rue14FDL+V66ocgu+8RkPs4iKV/DEuskMYZ9jgqCkxF
4FkiIkPbGyHoPIDAMgVo5cRrik6Q5hzSNkREbO5QHfN4VHfjSp2CzH+gtn4TZ+/Ah80fbTVZN36m
4Y5kbuceQstVwQYkqI8FQuCjtelkUX8cWLs/aFTO/25DV3+b/Dh4nqSW2cFm0ItBGo6zcHCaMsB4
K6Rvj6tcl+1UCprpFOj2h58i7NfnwAo2a9brS3eaEWxpGuwu0jnrlo0HBA3zPgTdLPyB9o4tY43u
Hzl7si6ooALeMRLsg6fDq2JAohXB9/FTyrwaWE2y5u/oCwc2zsh1+a5GygLvYWe2AA67vLWSBhIi
c+1UzsPjDMYeTbRzvv5/vdA3eqHw/ClM/v+t0P8uwZ/QC3yBzl88/9d/vvyLP3HuTvQvZjCw/8IA
DCdNoz9x7ugU/YtCEUUHylEonRK87R9dUAjdIOb4dXBuPqhPU8790QX1+SufJmLIqIMeDBzNf4J1
N6D5v9SN5naYDaLQQz+L7xm+boOGwbhU1WB731N7bfMfAN5j10a2xLE6vdM6d5ZHoJSZPvSLWxLF
+8X3v804WtTX6O9j9XFoLY9RUNGFFjoqdRTbOESFJaZnH5VdWfnCpLKVq9xg8pmMFnK6Y+fhl1YO
C6LXTHF75x2M6pZtldjE449grsEmlIx3AZ96FDT4l62YJoZHt0eUzt/MWe5HaosgKhSvQz3mPRrK
SMFBYnmrqn7VtKEwhWgrwG0JiayD8/rpoJgpGNes/ve2n0bmMVUSpBDrlOe6xU2U+BGXnEVWVz86
qbLlwTMwcrV10kHxfWoxJfPHv6ytu5fq+D+Qh7trslr3//Wfzi+3FAQQtIGKhj7tjOh1wzOgaKma
XiXPOLf4xQ0K8ElxuXoD2SGOJzLDZrwKMsBGoHXacAB5OIOvQ2qsbYqnBvFZKFHBwKF9Wdpjb6f7
NU5WxEDLmVex11S262MKgdSa9xKwjrxdVwxe0n0Veb3fQeojZkdvUAFetftoW5g1yFDfRiiAscAr
fHOcFiQA5Enf7Qk02ge/zqzmvirjZr37/dNjR/11tXMhF1ITBh6+wZFzPf7+Lz145Pe6aCWRfHZ5
28LdtwAKPHvj2Ozw2Q1y793UN74xTpJ+aeltK5JgvC8wjn2LPv6qH2XuBJqgweDStqFn86r5KNwE
F9U5l88jsvDyFhZarlH/qizg35dgQtBT/acPmQYM7S/w48Im03/dvrVEYgWcXu63coASitzS0lrY
ko/hGi/TG9f6uQGG3AShCbJPhPKEgxxD8OqFogNXFi3muM+zSFAQ/+6gVZIiBdkOrLuEUpVHXC7S
KL38/gX/spJMtxiEMzI48AMo/H9+wSCwesX8t/8220gTgEMIynC8j5HU5en+/lLi11cIf4lBlKR1
TPB+3b3Mm0bAOnSq5x7J3yo4IfhZfywdTYzaauB5SftujtbYrq6bTNXS3vtjWqyPeR+0rbupSgIi
g3WknqP3+GYxCUMsvXbK6wIEbbichsnzqrc6rr+8GOQ8jLsbowth/zr1Enhg0qyw62+AuBV3Aeen
yH+MYrFAqDaVREUrxtNDx289rF9fDPU+PT6mNIb18zpsxZbRi1C+9XX1AZsAKwj8jKwqCNsUOy3h
IlZXIpXoFcETfAMQd8iBKRW12wqI/PiQVeuEMBV4hVV/TdDejfBals5y5QMsARz2+1fLvngVKLjB
wD9vEwT7fwXJ+9gjq2pQzdc0zBgGbRAt0+tdj/Yli2rFdXkZj1FP0+nWcuOM3dTXeMhZ21oinIzc
buElyzcWYJX/kIi48gmAqwpokaPwEFV4CcAQvoku/gzr+FOfRFTL27EKClbqSNHN26mVlhzDGKgh
t7oBoGZCtIXQHRd0lrkM38dpq+fP62JSiA2SqzHPAgsrlyAPOF92+cHxOiTjNl06ZXSTpJdX3+WE
3JHA+y3u1zu2f+R/qgG9rI8KKTjuEQJIVA90pQbxidFIm6MFKOdyfVwhoo4Po+rkeN/n/D/TJq1z
IsgmBXLEO3NSKHLdhhyYGnCbu63FRo/REefLNBjnoCsLcB2n8U0/5Q6/KdFd4lcy6M+VPPrjnOr3
Gp1JDrOlQ75Tb3vl5Qlc8STi0hbimfz6irQeV0PHqJW3oFSy7nMXZv54imnHZTelBw7nOAlo4Fdp
Zy3D5TAPM2tpDmMT+TKIPMtVOKK2XCDQrs2ZidUddcypDTvdIzGHLjrSnX98AT9HTm7a1IxaZb6z
UbXkgfp2zfLD1c4EsbIKbKvaY6km+Q/QhqXKt32LNuefn9G1Hc1jnM79LN2y5BqkKKEO+zyDAe9Y
Lj239JQv8b7jOyUvT9WjycST88N24BemSSMXWpdqwFlYpDjZ0dK3ArK2Bcovj6VdAmrqHYHeLJcm
0pxabgG5tt/nscyr+xqZvCA4oO5slkvr5/hzYhUR0f/ARhCALSoZs80H0kkTcXDQiWZsfWl5c7Z8
66p55Bk2M33KcusTGEX8ISyZC+e7FWxcOV3gCzKCYElWgFLhLhezy98tiFGYL5FH4PVvOjce62Tf
4G/PHQfOSBTYqxXsKgr6jKa4EwWgmZ+SkGptvIz60eNTmqXx2AqgrEJ+shIN1g7uQqO5JfxIzIWm
ITf34kWp68ktnl9swYW5GivFXaX0TqMMXW4Pi2jGI9s5Hm2UNHqIUP6nbPD4YRu5S8BtYSZvnnE3
oivwY5ingce5oiHIJ5WkgN4p12ilBgc0nc0SNan1+NCGNX9S+ZZs4CAHLHpL6ggiae9NGft8Uctq
gkcKPPwp71xltjRqQXyosj3Bm8DJfuA/tLfd8SHAfYunQE3Y9stpnG1Ky5uRDjAf2KmeGcgWvcrB
rGq0ZpXetUW0Cv80h1hqQH2xH6LUz6JxJxgdmciUljjnHuhRHED8JK170MWSeDaWVysN72S02/XO
X5aZ5R/2GP2grY7NAa7Z3cK0+1b6/mgkHmwNcm6LY7ObvWtw1qaRQK5u3jAtxAXXJ4e9jNhY1jMV
p4GqOo0D+FwiqjBdFXEfcI+MPXk3nReCinuqe8GwCjPvfEmaD8yfYg8pDawH5hCps8zDaoFATLjZ
U8Lj6YxWJdYsiIWSt8/4dzqYG51ijDT9BJRZQZiV39aJPnRqgu3Cd45y5nxZCgR/TlNU07GDFgEq
a1FvFg9eLWYlIo7atYdiic26tIe5Zw3FbtYVyRWynCt/1znjoGAv+S6hEuduntIO60wBGHIGQTl0
t7SRHUIuFooY3exrmEqcBc1STXwWBD4TBWmaIoW0sTO8NsaDrduJ36SE6fg7rWITlwp7rOb3IC5N
RpjSiCU8td4seX4aT0N5O/IU2QvC0T0LauyUC6Sdt98t/lUIINo7hWW/cuPpbA1c2hM0O9sD4ZLj
aFzagFO+orXDzgu90hyyWg8dy3GmYdcAOw3VQnxYwtTy3s02wlO0ThYw7qe2gxWZ7qErQXjC7Muk
WEZidPmGzgvVyB91CFHfPJyp6dwGOQ5FVIVel+aTa10M+bqihB9ijLbr4qmOUdXEx+IDOFW+PDrr
JdHe0JC54yBHTnU8QM8J2Ng5gnUsnjBDdw8ay8uyRrTF/B3EEpeFu6JfyZ3LBmYP2sFWyKElLFal
u3cDFakJJlWZYOsZWEnGzsX1zg/QHU6hodw6EJJzOoQFIxxmaGKRXwDwl+qDXc3lQ+Q4ETrBSjEg
upQ1QuioUYxD+w3ZPuxqVVKh/YzUfuBuEX/Iui8ZMXc9FEHdlM9eXq7qvjIKzk8TekfTuzVCFHSD
fj6TQTB1U4vrAZhhiDkdem4gBKfJD8db1SFqiFdUZVfiGvw7Hdw41KPADUst2KE3c9itOafwqDwM
0vAsMCn9qqYFZDjdbSfaAKVY9OfIEYP3QZawgZItMPfCGK6VzhI3mxaijYhZp3GicTDjJCu3wVpO
67qLsnK11SFG0MEwihfEjaUubiA+ifYwRkHi7nwStPUhQR224eCTGll57KLDjetpR2xRRYkQkZGJ
7qMd40BjEghKSm0Tv0xOwJL1rmvsab2KI+i2RzGJ1DnE7SyYemimW4hzx65v3bVFU3kfh77Dj+Fo
I97Ydvuosef5YdYz9k4WcyDr3rO8HjNssJflxldSqo9rAAwIvXYtA9UeUbSGrrOxR7gbO6QTy+IY
ZxowKT7uIYZkUdG4TroN1NrjICeqPKyfU0Qpx3mH+vHSfY+Aaw/o9gdtEzCK6H2NvkVcd364Gwrb
L+Uxhswub6E1WQUevrIlrU2/p2FtjHa3TVgMTrMTPsZCkkmydi3DKePL5Hd/ZN/2UsZS3MMvaJgd
TLgYcSy1lVu1/kf0dtvW27XxpGJ4KzbijcVpGQOfbCy2JzaMQmCH9Q80MieDArU5mmMlIpCwubvQ
pI+KA5ztkHrSRDjk6UyGCZc6FvEhX8opwSjK7dspvFq7xCIl9dMOc6cbP61yThmmj4mzHhmu8pmM
gBqT/QHeNJVDkIOcoRWD2mYZHYeuyuQnv+6NToloQXFGx8TS9BraofMJk37fk9mHBQRS5+g5Plnw
ZJO7WVuE9ltiWR5m5tCIrSlGStmtwIXuR1HL1T1FnlOSEtUOdbZ1UQ2VzRclL4HMgvVMpUxArEqH
MxqqvEdqAn9V84DaOjAnJwPYmTtVSRpw7SFYgwbQueeDGNg2sGH5MDtvYvZS7zeK+++j3MTJwgtK
fsXJRcQd1XHbC/UUqcjkq1E8Em0cPSj5lSFL3YDpzoP6OmnykWNRt4g0u5d1G5iUJY20eUYoaEgt
fiA3AQt5h3TXOADbYBxsC8BlWFvCybTB/1c3xPDFpEjndo9EDJRT6o8TDIQZz7FobNOxkNFk7l64
scWDpNueR81xyXDn+YFHMg+WMJObOxh6Cxer059PYu3YQpuhdVcyUkj9fGJTaYmpTiHqJYQPhNo4
jywDWETNUs2x/wlyMr2nl9fIgSnEI+XfoB/CLobPcXAZn/COBgZbCGXXSJDi3LWCloujz2PBDLk4
pa1MqukCxKQcH1bQk3wrsbam+aTUMGbpRYuDNZ9l43BPCj45iynkQ9mxWCr6dWLeZhOTV73DIIAs
JXFik82PWC8r/4QRQD+Gd6gPOU12Lemecz+4xph94LroQMGNLUgyH8reM1ukqzrT8AKozC/Eo2cS
NVFSGmedMAvMjYesc46dEzCH2yUvp2s6jgmHJuYAJKpb123JAqWrTL6ppVmPcZnnZNY2TyD/AYa+
5gf+f/PbZCVqvZvKMOC4FBhWcYalKSYaNFTlkJhk3m3N3b5sj0L7vJdymBpeKuAeV1fX7uyi5TaG
E7KADB8DhibbqmMtlNsMXzn2mac8s3bL2onqm2oSyah3SdmHAkF2DQ2SpHZqFt7tYI0V16pXxVew
2zEzzQphUusI2tx4z6giU0+jAtiCe2UxtPgnUVt67rU3CV3Um9h3WGdAyE0RyFSSio0pqnkheKiT
XlJ48p714q/LlQtLc7kCIbTMzKYctyuexlTMPJT4JfPpE3sk1+ibUPFtsxnv0WX/R0UcrnVEYjAn
Ccpne+zBXH5KqFnUHqqsNX9zxwHzUdsabXsLzzOlHBlTlfTWCYSfOzzg7OIOFvplgudvpZEpuiGV
mywMFoop8oNImUQ+YYY6PsR9nPDWdEVDl4FmaK3gHRSmnuQokd+sjzx1E3FX0VHzXnRM0qbe1A8s
J+lzeVp78WpCZUtMlqcWw3Gd7utgZumfgPGklCoFhoHfXrZePZYmtSqtCjA/JFVwpx0yfmNvFkY9
mf4RQ/bFLMnADqf6ne3NCCHzQFZTcfuRpXmQkwjMFqdaTtobCejPUO+nPDnGCJUN76FerP0Fk3JR
YvXlUFNwsGFDmFAEakxLDmAtGj4m8rQiVuVdbTJRdFOI4iBDzlUj3CmG7BcdKAuCFAn/ILc9nSun
3EfJaKrAl8KijFdz0806TwsGbp1cwB7pcKXi9cYwZ6FTJNms/imta15pJgZz65IQ6mKNCm/B1cjx
YQNyE7Q0R/hFbCbWO3BbJmBpXqOFi0HRZ1m9QRKyX5kMpG5dPLkN9mnRHo90EzkifH95hpVAU7F4
o8f1Nz0jxEIAWzPQCZCYedVcDucGwFVUTl/nWJs601jMpf7O8pauRPh1UHzfNy75uqtGmwolBx85
B5A/IYnTz+3Opa3r0NZSf/XlZKY3L0ujDPGfeuvb/Xop5MPJcV0zMGI09aqz6sDfR+jNbb4yyTbx
qZGeCxV8JlgTu37ffzt3A/8HGegFgtZxgNwJKGMXbPPruUtvCxjlZeF+nd0KWYCrIa0cVqKvvZRt
mILW5yxcZUPQGODH9jRRxrJDOhekCHU3XQgz2YgoeU3seYnMf8w+apWYEgGP654zAdesiZ9+f/u/
PCqXtjCJrVHmwcT7tbTprGJENqbAf9IZjqE4cKGhRBzmcKWE+v2lfllzLo3hiFEQkyBIE6/73aRR
mYOJUvsUpUgCLad4QVbhUaygSByK9GR6c8m9HqEIXgzCumD96Zo6vwCIVde7YUL//glVdBOjNNzu
9W7IiOz3iQOvddnFEfk+ycTCz99xLLXVO6Jd5b+BZX79mJma+qgfmakq2w1BoJ8X/4RNxjhFifuF
ngSlIwwtulRhDeY0feOFvn7KDkQRvi0Wf1yN5pjpqv9lbIRNbBe6IhdfBvTgixvdlqY0z3IqtRPy
nCZr/P1rfaXvFBhxJdrODHl9Jny0j36+oM7DlWCyqC+qZk6U7pUbmzBHUFx4r7HqSqiSaQYrLdoG
BR4vy/73N3CmbPx1B5JqAWS1wSwGkHd893VkwfGxFG1Qf0EpZEnqPbOstdjT9Uij/PiStowqNakx
Wm0mfv/RFLcgflBeVBKHjPRienk4VQ5WhX6Vby3s4gaWD9XCihk8R0JfTAgc7EJXW+G0yUShidbB
5JvDckQoZmx2aWyz8eFTM0PPdzoYaB6JSc2o4o4FLbp9SDLv6IuM0TKuIE1hmdyqH0FpLVCNEWGg
jQysk3cm24zcBqXU/8fdme22jWRh+FWCuafAfRnM9IWleElsZ7OdTm4ExVJESlwkbhL19PMVSSci
7bYzXQGGGHYDjbSdIlk8ddb//EeY+A08OzyW0yToM1x7tCbgd+E0rVx6yjCvuiac5ekqYmz1iQp4
if13l6uUzKRe7oE9MVN6TVr2+e1/JHC0csA/BwuzB/zukWgXRBY+00yqL4m/NfBZl5tchEDeIRce
QJuyfv6W4rR0Pjiq1qtrNPQmwfrUk3EKZXBYZ+7ui7e0RY6xCDx7fUVnl75WrtVM5QkEMrAgiNoD
HOJDgMIWT/P8Y/TfHCA42Hn6Aj1em8J7z4jGcJLu+Jb+l3VC+vNNEKV5dKuvd3p6qWf5Cy1SfQ1i
4JwJSjHTptmMbpOekNvMOAj8TZZ9Lbd08t5ZK0eIBXhf4Vk9/15670izOrxlsInRpYNdMNTeiy13
ezVkpqh+G9PX606mpC9zpuyRRiXSDVY7rMMJBe+I/zgkbJDLvWiWJliz6DIXEzxJwRDyiPr9ZmeE
+KHawRSOerAkQoFYllMBmNwXaa29ItIAbk7Xu39RurZIE68jqiM3JS0ovJyytrBFyyVIbtRKCYsR
UZUGg9z2gnlLQRWeglJdmlfPb0Jvv9kDD72ick5N+B0fVUwtYPpeZNOIWkQrYZmnCaUKpvbuEiLn
529l9ORZfFOUlw3gwsYsPmqIYJwXOVXNnN64ZlLfq7BIna4ZZiFME6oeFdTU3kNAOuwCQ5JFlrT9
U1oy7JIWkZ3K5lqmI/KZxIIbNJ0eQTG0u1DWq0I5XGYcVShrg0203p1B0kLA9Jq5nITHAQQahCVt
4Y9qkSgiKVCXcHYOrnrgZ2USiQ9+sFbcRamr406TmgA3J3K8iuWLL7nS8Fp2J9Criu+ep4FILLcl
NE4ksrui5oHdm07JcoCD1xiqlbxgb93u53McB/IqXaUzkoEO4N/VnghveQPa9TfT+7A0nD9XKUD0
U53y6Lm9djcmOX4/PwV7772tGG88nWzMaXwe6evwDsp6ELixW8QUTeEs9pQKRmHYZLe3U+LXDDBu
Vvpj3y31cya8f4gotd0LZC39CSmMFWNqOfa70pomb306gK+wSP5BcNLAPq1kK+PzgTpy+Waa7lYW
jB+easIFZa3vlIOSExyEe383zrz0vYlVgnkIhowrp0rLSb6ptq+piYd3PjV8+tJ1qgSrDSyQGJEd
JbxcC7+CmrDe0oki6AoOW1UDhpg6Nzr2ebbxmWV+Mk1tnxTGMsvOmKYY30CIVNwFhuGDg1IVM2aI
lkWreUHPRahs0k+2mWW4RdPifLUvVqeUCarNGDCQvR/vdx5IWOaRl2/AU77Odx6obNdfrT4XNAGS
NZ8Wa8a4pcnNgWmEE9xPBTSwophjBgN9MPNK/aZXefYVyDXjcAqrGPt7O3q7drLgNTPRgpdaeDo2
A4GgrIwys3AVRK9uH06TkP5xtoyCnfO94DTR6dF4DT0yox3sVLVvnz/R3QPd3AwyQgBZuocP1/dI
pgcT1y714jktqBEYob16o8XkV0+iaH1VmoaYYrdMog+UCJnY9vy9H0l+/ZpgdSjZoMT78UhhZUz1
MNNovo1jAldauWjHiAzGpL1gJuqVfprh+i3pygOfAyus6IzrnbG9DjVyCVZmrkGKXeJ/YC5OEgKe
YAKtl/Mx1qOpaOdSNsw2srwNjYQM9T5j/I9Nk2kO7Auwnv0utVPvTaxsnVvsLX0D5BVz5jDhvOh5
HEFgk2vmBzog4+9RATdfTHr2Q6lX+mdvRZx6oiWauhkv18t3Bi1NPkz2kU32Zk0tjpEXJNZSr5oz
dDSnlFCkp9rSUmcqEOHxge/3gi/U65xkS4QbgBvEvtA6qfddAk1xsr3pVoe5WYjN9wPDPzOSVXi+
P+xnMUPdvhiKt58U+pKix5bG0XMTjvZ48rwIWGLnO1/GEWBNxsvodEVgxnsOkraeRpQPfGe+LCgc
kE5jGPrehex0klElySelGe3PnSiHBidQNhHVniQ6T8hbXUFUV+YnobNU3h20pXluHCoSZ+nU+xox
ltAap2vlKqhi57IyqrPYiIwbcqDhu0ThozFZb7uvxod8T9lllWTTsbPxnI+4jSXDBs3ge2WvgmvD
gbiCDhTrPFgmm3cMnw1z+FuygsGJfnFLh+L6gxK7GAh7r+1ODT3fMaYSvPvNLvR8Otm2sFAxJYIZ
jGW+pATgrLYrCiHYxE+mpbiXgV+ZnzWy2tMTig7McH1+c8Xe9ffWJLvgYKTAyfZbcQtSwnx3Zwqx
kGldK5AZ3m0Co4ILgkF119qOWOKFO2pd4CtS5QgwJiGOpsMEAlyNRzqK6eATCtMI07mgh8d8Q9pM
iU6mRaW8JVHJMGGVszQxYEWcb2h7vmNSb34ZBJ76QSk94/SFt38sWriaqM96FBMTQ4X6OXqWdBdZ
mbuM48VyT4GBuD2Zfk3Sg19OtlEFa6Cqr8lwRAmtYpCm+NVk5dvWuQ8cdkKexPNgSFNgGk4T2/kz
yKF2J/VLCj1WMv+KydrZOYMg9td24dODwpgw84TGG313ktHnVQ8wiwpGbbrJ2IUVZnOmsC2nq3Wu
XHm2Jiac7Rzlsu5erGiHYlICvDenyx3We8y4z/VlRJkXj9Kg457Zn2EMpIRZ9K9Lip53Vkloii+S
fcoZjHHhR6GRwvEDXAZJpFw0tsn6vTe8IKbkCqKOKfV76ko58y6WY/hJNle7jZfRqxBsbHC1rp5o
F6LNKz1TITv5DGV98GfBwI3vZkBbNb0Kq+lLia/H+gdJoe8f3x3KCuhFeyrZ0KmEMipjvYBGW6VZ
ZuetvoHyqKga8smIqZz5ISumF3asfKvK1Q5uJLvcRH9DYKGIwG02QK7Ccd4TWJBSWZTR8beYRnZV
TOoPYh8KP7wMQjunfbb0bpiaXZzS3TZ9vfGm+y++m5Yb5IQ+pecltpegq0+Pa4rcMqoDrGUfsXuI
il2ZwGe1WDqq/Wlra9lHyEuViUNi9y12sbguwm3+ZgMpwQWTsbSrPHYwZE6Y798HkJICSI53JZO8
C+M7yPmtdeLCKfbphad85DI4NnhXiyMOZpqgsrdlELxWkbc1iwVZ7+3yFs/CysZkEquTAm64a90u
19SUsoPtTtzUSr778PXQqjbVN7szw0myO8sLl5eqs1vf6qlZUCHBCpwyRzBku5crZ2xuKfc2H/r/
ps+ifZHJLJ+9rsfbfSgWafVxkWGNsj/+db//53KRiJ/WEPab5O/90vMLtc0WN9Vm8e9/zOYRQ4xo
qUmD+/y4D4OzIsLwTutG/VD1Ez+3RkhqNi/mLG7qI/hTAK4Cm60vZChMmJPU/BjYqjMiC8k8Ahj8
66u+4dEm/dU2PP+GzX4+/zvPvcHPbhTylSZZFqldMBgwWOdISMrUF9b0eBc8b0ReFL8ck/qwS9xw
QLugUVQwJHfBNEeoXhX3BM4QcfVlQTNHtiCIQSv+j6TgPiniXJxG6O863Ey6yPD+igz0Vvh5Egxv
ZIl8sFD79cV29mRApTCEA0cnh7iaGw5JBlRVVgQMfeQAFcXmkb0SV28TBOmVSXqPgKXZBMonAzsI
cK38miT09OqRJJijOgwnGm5eEiV7LAmapo3YJGoY9GGIC20xrE2wUOaym+CMdMu0yVO3ktBTiZQw
R7S2C4ex1RZD2wQRy/4G88jYAgoVxMb11TsPnoHSUMUknfbnRH7DEgXNsxrx7Dku/4WPYJgjRthQ
+/8LHwG6O1I5cNPQnFRf/yvr0DvRP30Eyrii+/RX7ENvjZ9awdRG1OspDzOepb70rlbAR6CRRjgI
Q90FhiA14ikhCi7uIkPWoNZqNqGvFVQxqgqqJruxRAOyjjRliYk+cjLASRDRMhxbjWXoeUiuxWAv
lfQtWrO+BqcO6K7lmeU2gYMgMuPUn56UAdq+HYbrgqMZnB6AhUsEyVKvb7gjHCThJz4dK7gqdpEu
VjJvzfYM7iRQKtNlTwLeMskadKHeCkFPG9Y+kkPKU7cHdwZoS/akHQNjBGLGBsfVvn/PMYDhAGgJ
vd4PjjT7g9gNSB/SgSLtGIiRhZT9oRZv1B029thRdizCahegHEMT6mtwCoEOZ9KdsvqAgisWQVD5
dt4eql9BAkxioXn7wQWMsBJojVxKeQRg9PD8gH3UV08RCOcQmmPmL7a7MDh1QM5HFFulhEB3Rxao
AWotvSPg8vouve3QBAzUGlCOEYVtqdc3SBJS1AWj+tghErhdKJMZkSWuwZ0B8KsCfij3+jouAR6P
gMTWV88rdg2IcMgrQUAzUCEQKDxpk6iOGFELeObBMeppAofsIVBLoMONKAxQFjgJsu6hyS6QQDWJ
kZrX7J8Ib0RtS6jDnzYT4RuQY8DjubL6EPdQhEAO4tBeXdtIHpEAAZiB17pPg9MLMA0LgJiUXiCh
TrqYA0E6tbl6u+ARKenYDXoq6mtwoQK8WWJ8qtQuEDABPiUxgh2or5529FzKDqTWSb43m9QooiGd
CA/zLbsL6ohhi6QKiRmekgVPI8kmOlDcVlYGdyLwFlVpvUBugBAcM9BuQt9dIqkMjY5gbm9kZXje
InM5ZN0l04L+TlQQjiT+OHKwvRGMbCAxQKTW1/BkQcWrlT0R5BKF12j1ZMCxRw6QBu9HoW1wWpGK
syCol9KK2AZ6v/ATyMjVF9t5LAOoihGJClxKAZcalofAdAVTVh8CPKB6hE9MwvQpq0ACBZ4zSo2t
nA3IHOh8fllFaNqogBoC24YEfaNojoBhGkSmzZ0G9PpC+mU1oGGMaL6CxeABcIE4HUs/SVRAYFAs
kbSvr8HZATH5AsUlpwPIEJFFZ67P09VFOhEILMkqMFNlcDrAJPsp+/5IAXxWRENtdqBnCYjNAR8h
BG2mckCHANVsSOMMyKFbtA/SbNIIeS9UpPsZb8hCAzL8SVzNfg9qF2CIlBQCqsuoAbpuzbau2lMF
tMmNgDaSWXCH9/74qtKGUKg6cBatHai/8rEqdJwRXK6uiJ5+SMnA3AE6hqVVAThEw2NaHdCi+upJ
AaUEwgJ6wR4wOcMzCHhzsrtgUD03xMygB43Qcwodkkc0K9ML1Z6Vwe0CzVKtvypRUiCbDN2DR13h
h8R3TgQVWI4LsxVb52BwZSVg7KLHQ9Y5IGsOEQVJ1ebqukgiQCCrjoP4M6EwML1gYiVld4GXBFmE
r/w0KpP6CnqRbOqQd8GTtRFCL8DjBRCtUY7CEzg+ER4nBhOpwi33Q1YGJgsCViorC4SEtMAwjLN9
yZ6/JGruDB5UBTSzvpptH5C/RF98C4qR0I4WEFxQZtTamrfs7QKpdcHubtpH/tSwZAHIRBvV/v1d
IH2i0i3LP31HgVoc8Ba64lu1OTjjgLIyZR0F00EtQiAEeUkjBD1HoYmcRGW3Lcs3N/ylo/ALv/Sj
D2bsB+G87oAJFtlTjTJ/9QsPnR+Pf952fYhBIwLU3/lF0RDT3LvBdoo//9FBbNaFtKMfPhTW6vu0
f719wce37tzr4a0e/ud5sEhn6b0PCRvNM1X7mNeziC4aZqR8m0Wz4+YczDOS+fNJHvXx/HAOXlj4
6eEr9TM82R/0a+umAd173QeugfPSD5yuYTSeZQ+vXs+LqSHIsiuPZ2HwPUnjoPPUDdJdeu0kTNLZ
PDl+6gYtK78yPZL3eXBf5J3Faxim7OKTRTjbzdLF8coNrEt65bbd7FXy/dU4CYvoW3fbG9yU7F1O
2fVg3vmeLRhHduWzRZIuu4/cAj1kVz5nx4PgeMdhiBRsQrILX8xnfkcA25Yu6XXDMIiToHsiG6CD
9NLxPJj1tEgDHpBeOdl1xaLp5ZBd9u1j3dQUuKUXZoHifl09iEGt9hpglezSl0kRZI+2ualIy659
NQvijvag5iCqm/LrMitvFs8fVqqNeVMylF86y2b3DABc5HlHptuilPT6wT3EcrNuc2HTOiC/NLYg
S/KOZLfFJPm1syzg382mo5vamv3vWD0p0v7SogomvXQS5z0d0pZWZFe+XnxL+6Pr2kYg+aXLWddu
tfUA+YV3r85n0Sbzg65ZZ32BWf8d679ZpNmio6la9N/vWPxqsQ/uO2aMxUWN4Hcs/iVJ1w8r1Sql
STxLL52kuf9qPEsTLGX3cDY53d9zg8ls3T/7TZpQdvl3ftDd8SbvJr3sOsQj6UY18GCJZJb00uli
2e/frsuJsgu/X8RxVoXlrBcmMMNKFGpkl//oJ/PFq4vskW1rsluyy39Kir8QxLbm/ntu8FgQW0CL
7PI37P4CcreOS9HmvOTX3nejypb3QXbd23zmPwiG0Cltc5TssneLNMKydVZu0l7SKwdENj3xbqsu
skt/nmF3mF3VPZptvkp68UWWv7p76uGbpjzp9YPsPmHWRsdza1G80mtXCRwsy87XbMhXnl/5qUzT
D6z34/zTAynKU3+tm1wTv3EfLmbpH/8BAAD//w==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FFBDF63-53D1-405D-ADDB-96C483F47E9F}">
          <cx:tx>
            <cx:txData>
              <cx:f>_xlchart.v1.8</cx:f>
              <cx:v>Profit</cx:v>
            </cx:txData>
          </cx:tx>
          <cx:dataLabels pos="outEnd">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axis>
    </cx:plotArea>
    <cx:legend pos="t" align="ctr" overlay="0">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lumMod val="85000"/>
                </a:schemeClr>
              </a:solidFill>
            </a:rPr>
            <a:t>Chart Title</a:t>
          </a:r>
        </a:p>
      </cx:txPr>
    </cx:title>
    <cx:plotArea>
      <cx:plotAreaRegion>
        <cx:series layoutId="regionMap" uniqueId="{43392C58-BA44-4E9E-90D5-FCE7A28235AF}">
          <cx:tx>
            <cx:txData>
              <cx:f>_xlchart.v5.12</cx:f>
              <cx:v>sales</cx:v>
            </cx:txData>
          </cx:tx>
          <cx:dataId val="0"/>
          <cx:layoutPr>
            <cx:geography cultureLanguage="en-US" cultureRegion="IN" attribution="Powered by Bing">
              <cx:geoCache provider="{E9337A44-BEBE-4D9F-B70C-5C5E7DAFC167}">
                <cx:binary>1H1pU9y6Fu1fSeXzM0ejh1v33KpjdwPNmJCZL64OEFue5Hn69W+ZBgJOk3Dr8l5Vc05VChphSUt7
77XXluR/X/X/ukpu1uWbPk2y6l9X/d9vw7rO//XXX9VVeJOuq71UXZW60j/qvSud/qV//FBXN39d
l+tOZcFfjFDx11W4Luub/u1//o2/FtzoE321rpXO3jc35XBxUzVJXf3ms60fvVlfpypbqKou1VVN
/377T7L+vk7Xb9/cZLWqh49DfvP32ye/9PbNX/M/9ctj3yToWd1coy1ne5ZpCmYSh9x+8bdvEp0F
dx8btrlnC8I5I8zZfN0/+2ydov0LOnTbnfX1dXlTVRjQ7b+PGj7pPX5+8vbNlW6yepq0APP399tP
mapvrt98qNf1TfX2jaq0t/kFT09D+PThdsx/PZ32//x79gPMwuwnj5CZT9mfPvoFmDNd1uEbb13q
RGWviY/ck9zhluRkM/3WU3wsZ4/aktumaW7wM5/i8/J+bYdp3n6G1pm3k2itdPeKGAm2RyxhSkuI
rTbk8D2JD0xK7j6fYfSn3mxHZtNqhsfqn53EY3GTrLt1eXO/dl/Brzl7hNiWybh88FuP/Zol94Rp
m4JTe/O5vH/2xq+9pEfbcfnZcobNYrmT2Gw8wGId6/o1bcbaE8LkxKZ8Kz6UEADkcMbow+ebmLfB
56W92o7R09YznM4WO4nTP6Ua9auGHrHHJgBsKjYQzEIPpXQP1EE6ptzEHvrUhF7Qoe3oPDScAfPP
5U4Cc0/f3ugfbzydNOl39YqGxO09hwgLdiRmzMDaI9RkjsnvPBw+f2xB/223tmO1/a/MgFvsJks4
VVWlm1Ldz9srRCV7j5uWtImAf5u+2FPMHLYnLIubXN5hNmMKL+nRdpx+tpxhc3q+k0bl6Sy7uarV
VVO/HjyC7klLUsn5xNfwBY/2hDQgWeI2HCKbsYUX9mY7NE8az9DxPu4kOuflTaCzVwSG7znIcWyT
mw9s4DEwlJE9KW1K+SwG/bkj2zG5bzeD4/xiJ+H4p4zXWbVG7vxqsoHYg4eyCad39Np+aimTI+MO
lQBlY0kzg3lJj7Yj87PlDJt/dhMbb52oH7rMXpUTWHtMCtN06J2oM/NjlDp7JrWYRcUdu75fGRty
/bI+bcfncdsZQt4/O2k94Gy6XF/r+zl6FRoA45GSCLaxjjk+BKoPOB2IwP1D74B5QVeegeWh5RyU
3Yz/q+xarV8123H2YC6O5dzpbI7z1KNBCEXgt4np3HGDGZ1+QYe2I/PQcAbM6mwnrWUfxqKu1/fr
9n83FmbvSUdKyvgcEcQY2+KC2XxjRTNjeUFPtiPy0HCGyP5uStMHN7oMXjW8sD1TgAYL5y6Lmbkv
m0PbEdwS5C74z4B5QYe2A/PQcAbMwW4GltX1OnzFqCLEHlJ9YrH7oD7jZJSKPVOilmCTGRv7Y0e2
w3HXbAbGarGTfmuVoHCj1StyZEH2KLAQiPObpGWGh43SjUBKI+2fEvVjgeYlPXoGmIexzLHZTQ92
/NrZi43IISzmWNZW/uVAprEJgv198QDK52Nk/tyf7bjct5uhcvxhJy3mGFPSXMXD/dz876GeW3uS
WZyhMjMjXxLkC2ChZLAxpRn5eklXnoHkYRBzUL7tJCgnulHVKzNjsufYiPSm+bMU81h8cSi0AGqj
UHDn52bgvKhL29F51HQGz8luhvzTtcpuXs9ghNzjyPOFfOSoHkNjOnuMmlSgPL3Vbv7Yne2w3DWb
QXK63EmLOV2XQ7LOrl8PlakkM/kxOUtYLHPPIhQ1NecOjRkvfklPngPkfgxzTHaTjJ2uq2p9FTbV
TV2/JiNje1C9kJhYdxnjLHGxUNAkErud7FnAf3F/noPnyXDmGO2oK1NXoQrWr6nyQ1QGNg6KmdsJ
s0T5hUCimYSa6euX6tife/QMQA9jmWOz2k2fplAdq153w4aJUONQqPp3Sf3MdhyxRx0oMdgwcO9J
N5rl6Uv68hwsD8OY47Kb4thUhZ3+z3N1P0mvwJpRlWTY6/SQRs7CDvJM7NBgEJvv1OZfzOZFnXoO
okeN5yDtZl7z+aZMdVa/HkAQZoglGf5DwH9MzywIaSYzHdO+2wQ102Ve0JPtqDw0nCHy+eNuujPA
8apiv8DeGBT5qQON8vZrBgwlsBkBzdmcdtU8Tv1P/9yV7ZA8NJxBcrqbkJzdfC/XVby+n53/3Y1N
my9QkeSWdbeTeb43xtlDFgrR5j4AzYzlJT3aDs3PljNsznYzozm7adevWYHhzh6XpkCWuV3IpNRE
hMEmdMvecANQg8c28+f+PIfLZhxzVD7vpBP7VK/D+3n5361lwgSZDDY435UjZ9ZyuznTgijDzFm4
/1M/tmOxaTVD4tOu+q7uzeE6zatQveaWc8H3TFtCJLvfPTYLKsgu5QQYKsyboDMjymc3L+zWdoRm
zWdQnR3upNFMgzq6Kaub4fVMZ6rLcIAg+fZNmBbKZCDTONS1yTKdGQV4WZ+eB+l+PHOEjnYWodOb
Xl29YiWTiz3BwASouKMCM0uixNyjBKQZxwfu18XdsQCslz/35nls7tvOsTndWWy+6TK+n6P/Pezg
qBPkSyamA4HbiDOO1SDTJPCCdxLnLPhMtvOnHj2PzqblHJtvO4nNeahe0WLg0wR2W0KhuatozizG
hkZAEJjsZ47T/Kk32zHZtJrhcb6bkeY8TrAb41WP1mITn81RsrxjaPPd5A6qnXBihFhQNG+/7u10
48te0qNncHkYyxyb4520lXc3WVYNSbt+1V2ysBnbwSbZOz3z193+1p7NbXvaJLCBB0Xpx2nNS3u1
HaOnrWc4vftnJ3G6CHEg+82qet1yGoQBk9nMuT8T4wCHJyoaeDVF5jkdRbv9gu97jNNLe7Udp6et
ZzhdrHYSpw+6+X9zWB3HNAiqm4zeMet5FJosDrsCkZxukJqxg5f3aztW8/YztD54O4zWqx/ABcfm
oGlISTdYzE934gAu4wQlH3OW/2xm+c/9+R1G963nCC12EqGPiE+43OLm5t7x/O9Em0vcuwGtE1uh
NvDMnB62o3Mx7ZR6lCI9dnov6tJ2hB41ncHzcTerbh9v+lc9+0RxMp3bAm5skwMhB30cjxxIc8iP
wBvurkyZ8YY/duc5WG5HMYfk605azGeFLemvyuamvYOU2Q7O1241GMvem6ie4PebC2blg5f0aDsw
P1vOsPm8myzui6qudFap193ZYaLEKTmuGdp8PTUZlKix7ROnPJztRzle1KXt6DxqOoPny26Sty9r
6NZZUL/q+VrcxoHDs9KynyEDt+drcejj/uD6THZ7WZ+eAejReOYI7agB3VT1m59eYROWX4ESwIMJ
hluG7nXrWdyxCQ51cguq6E/2/ZgSfHlpt57B6WnzOVS7WZT7MmhcsBa8Hm+bBFJsTGPmMwejUcHG
SXWKYiq5c4X3z96IPi/o0DPw3I9kDsxuyKNXv73y7bEJPfnN//a2OweSG9wcDqdtla9B3XDsA8du
73fozlKf2U10z3drO0az5k9G8v/pmrvnr8B7uCVwsa7Xy9vrBR/dgvf7T2+HizsPZ03vZJitrm8z
d6vrv99iZ9q03/bh2sLpjzwRcOb7oh81ullX9d9vDZQdcAeOhSMK0xVr8IAQFjr4q+kjZ084BHfo
4RgWNpZON3dk0119uPoQpAOHFqDwQaKdChpQK6pJGcFHkP5wtJRa06VuFrHw0f0Q3+lkwN0WD/Nx
9/2brEnfaZXV1d9v8fB881tTTyUeT0yIjDgeAZNn2EiBz6/WF/A7+GX6fzLSRGUaxuOhFVA5un4r
spOgD4ZPKe1bLwikhHDxMD1bHjj9wdkDrdtjfgw9t29P0zx+YJ04YW2M5nDY91H5nhht65lmpw5+
/xTn16dAHGVQuLE5hGJz4dNh1bIibSHD/nCoC3XQsb54H+uy9ZQl8iUxusSlVdktRBEZF1Vn9Z9+
/3jpIN7NhklNXEsJjd1mmGQH9fTHw2yawVbtYNWHOjGTfr/vwnE/sUJy2Appn/QsLI/6qC+rg8G3
UurmPvcrt8yVobwKXuKDtiUNXO3bw2nVhSp3AyoS1x67eH9gMX430UOaejwxxtbt88jMXOlXg/Rq
exh+FPUQX/DIjhdjb4+HoZCt51tmcZSasvjqq2I48NvUUG4e0CF1dcGLwjWZNR6SoqcfTc7ys7KL
6UfWt/27mjf+UWdW+dpOU0W8SrfDj7DCiNosaT8nTTYcVFGfnfjUSLzSVzb1Os2yk9An+jJUQ/6N
BgQNu145J1XRsyU1Tf/Caa20XrRVTvQKU5WlXoDKKvV8Gyd4D1jQYpjEqtjSGhX7OOjBXli9Ds9l
MWYnWjhl4iYBS9zcUuV7nbQ8cFurq72otmy3MsPxdOS9OvRJ2i24r8qjuGHF+yqt/aOxsfoDs6DJ
qqhHdIfX7eeIpO3nIhrND0CHLceKsGXGZOI1Zl9cDbqDPVgUa6jLhk9h7etvDRmBTJFn5NDsHNhQ
V/pHvM6cE5Ma6rAowuFH1+TDJ1KiyUDK6oupbfvE7wOxKoKafmySsfoS1V120mvtnKSpjRlxokJE
rkg7I3XNZiRunCT5ssr9xOuyli11weKL3Awdt6GB6UVMl1fCx7dBDCLtBREbg0Ojtys3E01x1Vcw
Z9uohwNTNclK2wB3sPJu0TdREi4qnpXZkphVssor23brUcYLSxj9gUH9+CLoaLxv2mFxhpM80kuc
oL2JyUDcrK7j/TQhBE6D6kvVF+1n39HjqVO0+FM8HA7y1Ldd2mPETmfkZ348GbtRyHMjIK0nHIzF
FJHj1k6Yem0cYym2Ydbe0FgNB4Ni4jwQQMJvHdsVWT4sUoOLdJHkDeY1DvK1lTjS6zs/ihZ1b+C2
Wh36/oVJ/OJKOmQ8zbpw+MS6VB1kGsaQlEW8b8RZfU0ik35UQnWLMEjGfWpgbqsAOEbNNNXTEk2y
vr0ZSox+jAcWuMUIJISphwNBsf7LuM2/JYHlHyVV/K0zquYIW3rS88D+QRqHtK4yUjN0Kz9lq7CS
l4QNxVfm+83ngGFtusyI1QEj2l4IkVwK32pvamHlZ3kksSh71np9CKBMy6j3/ULk53nKxblTd/K8
GXz6MVNV/q2Rpr40aoHVasXjfsl8fclTORxH3JAfenuwc9eIbMezs06vA9uqMk/xwXCd0okXt4Oz
QxhBpSvjoh/yrF70KhpPO3uovuSVEV8Muqa22waYH1pT/6hPotQzO6IOa40dk17v9+pA9qq8yhOT
AKY0bixvCO3iK1WxcxKRweJLXIVZnNUmC2z2xY4dGpvfWp119ZUqG/FN0SyNg8OWj5k4VPVoZEuk
4l1zOhSdL4+6gDfigsfD4BaiHz5Re6g9bTZh5lLZl4uiGM19rENJ3JoxJ3N1X8M1NdlZox3m1lhh
R8KI39WkMt5rklwYsjkTaZ7u26El34+lhO+0en5WyuCDL/2z1Cj4glgwooCN4Spl8adKCrpsEr9Z
NmL4ruy0WYq2uY5Dlq6MLLgaGhGuwtEM3Iw2+YlO226ZyLb3Kj+or6mqimWgquO+Lvz9pCvpUT/G
zoIOpeUllgwWQR6oMzGK4dRw8nbwytE/MiP7yIjzYqGSIhvd3PGLFS5tSRbM6IVXkEC6qYpb7aZJ
8iPIx9p2ucysg6YSg+eI7GLILLVkqeEcR2GQn1Zm1O2bIQy2iFJ6rAa/XzaOHazGAUAy2pIVyYz2
MLX04OU1t5e6M5iXcxtmmdHoICRW7jEjJcedVM5hE9APPPWdfVNY1QnNHJ4sGeb+qsq7zvRk4Rij
m47A0A2Suj1kubL2TdpdZtovT5qKJV7GSLMKOocuwAvMGCHMLBaDX11x3TUHgQwQ8xDA7f02RJgL
WV8vo8wsLrAllLq0jqv9oG3C3g1jI3Idu7+0ZRu5HY/746wPWtdO4vibY/ja8szeHA4c1arOs8zc
XqCkF3pWKzgYIi/eg53Z+6KR3Frl8K9kMcCJhG4R56xyc9jVqUiq/Lgb/XGpcSH1ivV5teBhCKuq
lkEQF26msQKHmsqj3Cz7T2PHI6+M0tazq+ywSxa8NfQRLc1xnSdErtiQjh/zKNeBRyvnsB+ls0ob
f3inYj4uWr8pjuI0F57JkhTLPW7dpAviZSW4eG9VIgY5GGjjBmWXuiS39wujTZeGk4xuJ/mwEA6P
vlpmoFybDN2+8IfWbZzW2C/CRLtNkL5PqIFYrki3Uor33BVtuwiMwPmc2AE9SBRWvMl1uLLb3l86
nS9OtaOFcuPOuEjr3j6jxTgcDXbZJi7Kn6FYFmaZ3oigOAv90Tpx+pqZnui6MnATHEBYpCKMT/Nq
pKs8TK3CU6FZHiejz781kTUI15KdFbmsS6rjcAhi24toRG7yNE2ThbAys1+QiLSrsSgcL0+N8qCh
ifzWJY1SizFW0Ymog+oq5ZFJTmkl2jFwaUYD+c1pCTnswrhSLgF9jlyjz+J9K5Ttdx1R7dVJN/GC
vHjf93WyMIs200u7TdWx0SdJ7PqDFVlYfmm4KnlbnjhFpYVX9lWVuJ2W6rDPbL/yIqXl+cB8dTiG
Wf6d5bZReWU+xBM2xL2lSFHEEYcSOh5GsspOHOZLOOe8vraV3+Ve0DEd75O4QsDJ4YV/ZEliL/LB
8C/y2JpsIAZNsHyS+4tANiBEoUq9Iszl+aiUcWHoPMdwFQ/3m1jF9iIgtvRSkLxwIcw+/97nzZgv
QwmQ6IjoPDRghRvyVShGP0Z0qK7zyIrsBZMhxkdTP/HdfhjYEjTU/NDHBWjZRBizJWtFvIhClqy4
ZWYnSTmOh4JU3SLVHZxxGQWRm+as8BehrBDcnVQbF1ngNJ8V48F5kIJpZNLMz4LxthdO8ZUbJmip
XxSTUx7T4UcdgZMoxwI9cYqCvoMbzK55bup2YQRmi6jdwlUGcERuWqI7Q5UPByE1ms+hIsCOFoad
eSQth4MgNYdj0kYYf9N2iyBALNcgW9/yKki9apjor2Pqb1bdJytWYQg8EPSjnfbDD3vI1UE/+nqZ
RcpxqeqqwR2kT5irc56sYuYU73+fRNBtOQQ1cRUa9lJjtwed5RAlc2IdBEZ9GBisOPIdOEPQYSvz
iqgo3ycToxl5YS9aAHNZDaW9yLoMk93U8k8JDUVd6Jd8ZuoJbnufjkFMxxuf5DOa6zSPivpQKDB/
zxwbeW6ZNVsGdecfDQKEMHQws3VA+ndWoNNlVEl+ONb6MvAzLMyMF0cVb4fjrMuLr00jxHmrWP+p
A+Pe/8PEITn+pbO4dJZx7Hl2cCvDrLM4CxBbrcGrQ0Nx4rZVZn4YchgaoVF4bjRYdQhFWGC0xYqP
68peEMSpozjr9TrKwZstARL0+07dppxPE1+IO0xAwbGn29inayQez2DQFFgjKqgO05QX3HMc7i8q
uylOxs5oD8qyCRdwzeNy4ByBx2/AoKIcyasVTmYq2vgi6kRxxBNzPGx8qa9zlVjvbTPIl05djIe+
UerCLWppoJD9u4xdblmIqIDYEC/IbQ2LzLouG4PnydCVh32BmDZYKo+WReoM+3ro4Z1U1i2ckFs/
Wja0h8rmwb5B2dqO8i9dFvClkqBLhuyCRZOn+rQtmfjW5nl2qkYeHxOS8ksm4rA/zYM8a4/LMLRX
vknjBRFq3Fc9DDqFKzkMHCXPCQ3zZdmn4KtJ6pyAQI77Wc+HYxGCzZdF0y305GGYaIyLNijND4a0
hh+pHRDpskwIw+UVfCyK1+C9nU5WTQMHFvoanB3JMvKSIMYvjWJaIWWQwhPfcvU+G4v3WVJMPsWZ
aHsMQu+ksnIFUeYHweN8yXo/P4txr/tJ1BTgoBSSQ9CG7edgNILQxcn85LLkTWwe1clotSeF3wWY
JKUChKSq7pcyiEPiNTn3E+OQ86jhpSdZbVRigQFl7LP2BXWrgufxyjLHJFjFoDQLf5x+4IPQ+wtS
2dT0fGVSu3UlGPcx7miurq2E9zmiMTh9ScIoW/h+iBEHmaOXPZxw6CY9qLzVU+IaA0g+0mlyiOwb
LtYW1RcSIdVkGZVeJQ1deqmTj6d9icTNDkX+fYiaeL9UtTpoWrArEndYkWONhCLMzOZzrZJLq0T+
OPY0/2Z3CVeLclAtkkrMnRN3tjoaR0w+go5xUUaMrygCx/uYt+rAj0M4PVvWyaqWtl73g6HXYqDg
hixhzIXZxvu8tst3yETtk6Egidt0SPpNvFDlS5Yil+l7ylekhzeqp9wuC53EC9O67TwxJn3rDknX
7NMxSFdlFSFrySzugjtZ71NeNp8JbdiSZUyvZVWqAyKQYeUU2fOizEZEgFrT6guLICgVRZKf1Zay
YMEC3qT2M3vB7RqZkS9EbXlajrCRijQZdXuKD2syFih59piVdEzcCtmhK5UYD7MQMbHIC6hyrEPI
6Z0phIYp3KUcLAhAKSu+doNln9AOMkuVh85JQPPySA1WdmIGmLgSAfQgI0x62s7az7g0Del9N6gD
e1KAHBvpZhpDH7IU0mS7y8YfNqx0XCp7zL/FZvqu7a38e93USLeJDM5pJio37ULToygGeZkxEeep
171wIGLZSmNh6GTCgHfJik6m2k/+ncRxt8ghllzKom/2+zKNTDciHVs2rYIyMiWvqidI4MNeFO9J
VgIZHYGK3MbiPAsyf9J6huMYV/GGE+mFrsNNTNUkSujEGo7HwBxO+xbq2u0yZD0kGCzvghz2jTGc
igCKB6+G4v2t4pNxLJ+0sxLPpFBOihRZcJJRdZgIEKoE9/2eNL4pvVt5wAgMTIMokNlCcMTUT0Le
qOxhP84hCHVh+KO0x+F0hLllXj8EICNdDy3MDqBekbyPL4pc9KkLAuwgTwEla7TVvyuaFuJcVgPi
oCPJqh8xItzyyCDijDBB7XSQ4HwzhPwXE+nljaGXToQlmEG465ZZCosJ+lSes9iUH0B4SAnhq62+
1FEJRXAUcfF15AJCmay74iqIoLhUpB4+ZQbM3GdlsjImcYVLAbeGjN4/ulVqDBvx3AbVKL1sVPhL
KYPYU4xwcZzi8bf6zW2Q7GNot5kOxcogxg0h40SXLQPwJSnIUlGReH+zNBWky1xAGso09S8ITbKT
XLN4UUhhn9h1VXzVFBoarQJoas0kJ3YpD89bgUzLC0gN526w6lonjr7sA5CdkhTOSWfBz+ouxBSG
siivSMYBSBw3dFkhfVpWJuh5HcGmp/VclJMbrnxdHSdVAkXSURY4b1yiOYLocKw4CF84qd7gJVMU
QIJ2SW0sCTE21XVT+HodUj84t5ocslE5rZ9YIAGAJ3ITE8PxJ/Xrlt7aDhTSIM7ii7RroSIJhEnT
ouzjbWygNSTgxg7CcwsuH7oTRNTWkOLcCgyJUNE59knhgIYUQ8w+duXQek4qoJ9pMGGBdNgLzYh+
zE1euaoBkLgfIVkNCclORt5kJ5KBxKYTBiHo4beq6sp8vxw1yHlH4c1E0H4eOtDkPIY+R3TCPhpp
BmcLP/ZVV3b+LTQT/wj6hendSoJtDdHSZrl/FGRht4h60M8K3iT3kObE+4HdY4XoHuSkRrKTwrAP
as6hguoERjGQVl8mzIBA3UEz5spHqlCDOHOz6BYM4vISwR6L59bN9hZmA8rRcFxqEXxBVj/k7sDS
KZ+oeqhQJe/flRBtPuUWWLsxdpAs2qrFZBK4t7CFHcUOR9Qy2xw5HsdaM4h/0XfQy1jSp2qVCVkc
dXkCEXFylRyX4yzLmMfno81iQKkkVC+jWvLCQXwIIZnAJkuo01ltDaeWQ+lHXljNjZX5/UGNrrsZ
CB73lIMkJE90/r1KS1COohqTVZTByFSuwnNmZZdtKzFro2XwFbNDmEobYw7qhCAbarviK1hJJNym
H3wEZaId8JZGqrPOIHCyXQE6obUPBjm0w6JtAPhgx+NpzCCp3357a5hDGiHEGLQpr2SHmJojqKyy
se7f9cwY9tMwUge60zBoBVYZWBJOppVY2SK3RumOUo2nuTkiI+usYb+v4h+NGLW5DCsksLdCsVXl
l4IhM+0mFjD0BVKynI3NAYQEjLhbWUnUHTa2+DaWQbgYp0pMDUFl2UgLD4t1Yx/Vfq3dW7p6Vxx8
t6HUmxLXlc6HUgXh3cvLHr79z0ed4v/bd2r9/OH07rOf353evzTtt7+FWz2n2nc1/6WpNw9/C525
691UHnzyzS+1yvtS3awauXkH2zMfPilVPinM3tfnb6uOU+3ugdf/Uqic1XcflTindne1StPcc5Dj
obKINAUO42etEncTTXvYcKoNJ3Vwf7eNHOCuVomzo4gP05shcAnxVMO8K1RSXDXFGS4ycCiUYFTj
rP+mUMmfJnXTE3GTvoNdJMzCu3dwxevT/CmhUZnRLpY3NvXrxlmyXOQIsSRv1fhZyiaP18IoZbWf
FUM1iEXNehQAPUP75HuQlSIzPM362DpyQjk0i9gxsuKwc9KkOk1kmhuDq+Ne5t9lXEe9XhimmUSI
w5Yl6A3KTkNzkYS9lawRvXP/iiOJM88CUxU5d1MIvOiKyCUKACFFrMoWQSLLOHd1J9P0hFpDgS4H
KZSYY5byLPphVK1Gm0eQ3i39x9VclKbznzkmLiBEoVE4KHlOZ0cwXVPx9VE116KpakIztG/8TmdR
cVinIhGgNG1VWodjFdRQP8HCcOt7QnzF/D8l3pMi8eT5eEEIUkVsZORA6peq5xhxuzKJqa4jCleq
vFpzyRHMHGYU0X7Zd0FZL8oQkSR0DWGMefauE3yoGAjlaHb8qDbDrIK0iYpkSc+g0Rb47PdzNCX/
j/qIqjNHURZLaDoHOC3Lp3PUh8pAfY8b16ZRtoQtgtEKrGI/sRGOUNUqa9O8jCXxa2zRezC3P2Mz
PVc4uNgTh+KnuvD8uahZaUsb3L4OBqw5021JnlRfQ+GzLHC7SDXqPPPx5sfaDUONo/Mbt7h5seCW
xz+tiGOjAK4Ww9uScFYFBWYGG3o67EC2yiB9yK8NK7GgP8iOmHINQzLqlR6VlZwpg2p6yuNiaD7E
FagcmFKoEkzK7ycCHuEpABL7DHDDvD3d/IN7Z2YA1KYi0RBn/pXvjJksD3SBOuGwNPy0clD2s8se
qPz+kb8OHpoPMnq88eH2EMhsO0AIDSWJUH+9FmYHK98fqDmisCfLDsUSpDu+MC/LBrNegD7jnPyl
JkNbOstWaZJ3f1gIdObJLILa47Q/HoaKS5Fxm+sMCmeMpJPXxncUDK3UAHkMJ4NIUdvG6yWbLkIh
yFNpNbAcWR/j6JVUJGw+pLkZDUi7aJl9cNIwLTOwZ12yi7RVWfX993M2+dPHdoJSMe40RS5LIfnB
Wma+pOl8Gwx77L/3ZV1iEZAmJpgs0ndcGi4YWGt8yFlcTEZTd3r6R+VB899OFi7wwPsLObIeG5UN
uLank2UXrKqHytTfs0Qa8OERvNfYue2ANEYec1/C71dBg7eMpJHM4FHLPC2pPLSNyGhjtwjhbSfP
P4RolYGntceij3Od/sGt0Pkaw7kh7O9mOJ6PnS3SnOt7Pe+y3MlG/r3ymWlA/6yrPGneFWOt8gzp
xFCgc4aVtvhMD0WqhwVo22B86PLcX1XYzRAFXooi83CchkVW+26GvUR+7TWSGMmFmTrBmHq4ib6H
S2RGNNDsiIxOgr8ao3aADRy/x/+pmUosUhMvV8XuJNTSKLXnDiM2wwIh1GjPwio24MRHZMvmZV7J
rHk/GHYjcJ/z7/zjtufhrRObzW/TK0OfAm31fY4aHGnOxrSUWPJ9ANLtEh0rqd2ywnV//93zLIpX
JuC6ccQqgq3D84XFO5/SrFXRmR8FWMpZDAfB/i9j39Ycp461/YuoAsRJt0B3+xwnjj1JblRxkkFI
gE4IAb/+fYgz9U0yVTvfvthdsdsNEtLSWs9hdVvKAXz15EyJIf/zBf+AURH6AbkBji5iqJkLfG/A
HyEYW30Cs7ToL2WucoFyHtwMBgpNAKW2SY6CALDR9nYcDT7D7/zP+KwTVuFXa5hRLZ19IH+PkNmf
xyLaSSG7g5AJX2ZwROY/9plcpRsZV/qLtghL5kScrLL7NOGAVonzG9YXZcuwv4wcZFBZe25RijQ4
QUPxoTM7i67sCNj8xUbeFQ9VXxwZ15ot40Av0ufHeleOUOzJbSnz5YO2Qu4v+1DIIOt4GI4soMdy
xopXE+X4IUHyv7+AflmxGUguNry4Pe5mYM65I+5clP7YDHLtemRs5uflQWhHW6grtQp8hEI2hjvv
o+lItmadj/Lr6orJ6DNdbLIAtlX7fGetZLYehtGmYxN1bFyvugzZyuepmlj2ssRLgl1bVh0St8VM
YHz+sjZ+X/zH0oDqs8SSJBl0fST5Y2kQtk1dQvXwZU9GB750TcG1O5CLAgA18SYg8v7zavwzvKfH
N8KmCRIhdLKg/3NFZ2PHAbCEzwRUDhZj8NlxnqSulMiGCqjnii9MkB2LMKR+dt19iUiNdfrPt3HU
B78dM2AGISxDJoCmJj/Zkd+3/U4WbyJajC9jNo0zAQjl8+iHMtwgvIOynZKTZaXqHxdXdQjhmueq
O3XVnEL5gL7cQBMAA3fmdmAV2Elih2qrXUiK5cNcRXHfAEBd1S0WUcwBOWYM6FIGduGInjzGOlQL
R7p2zYScj1AKfR55h9ZFpd5qIoEzLH+RJv55UFRo4RofrY/Sn1+igyLr9xHLgvEpGFc+Q6ICqdAp
txbAZrrsx7rNkLVmVzwJK5btCgwDL938s1SICn0saeJFSNkTW4tjSaemR7y86nVKjjPHQLWWnM2w
aNdf9nyT2HUsjEeRkmyAal9smRhso788xN+ZSvSrz6sKeQiiGvitBCK934dkCJBIJab0uZo5wd6a
weTgBuaI+GPr/tzHaM2x4d4YX48tjlh5hBSrDU7uiCeoi5I1P36kjERvt4GKEmKgMBzzYLagigcG
aSIQOk6OIQJjLdxZRqUlZw0JAnHNhgMYw/3L0P4oqTA0iq+vTBNslRgin+yPoc2rTMrBq+2ZdMsR
qWZrsLT2Ye/VtzmuZDpB86HM/lKmEM/IeoxUggeyFuPQbad9LJK5O1MS+fCMtN9iOiByIFh9ZNkR
TaY+Ar50ycKgj+jmETav+lQHhLUZKR4u2M8sxr9QtCaYirHLMBXzXPJobvLBC2wJTlOBf73NzxEK
j9Z4//9HMx5vAQkyglReoY6P/6d2SMKeFVthoo8LtEGIDm/1QsqrdZENSnXeTX8LC38cR8clM/Sq
SmMcS3DP/1nJxgJEV6HX8qPzCVbIvKEZc39BMoX5yYTOVH5iIVKrq4uBbJjwYWETckAEPcxSsOsw
P5aFq5g4szmrEAywIZcPFmZJnABjhI0/rxMOql+PrTOgP0K9AqvEXsEuOh5HJ9fjQUSiT/BCN0GX
D7EaFe4klxJnkyzmo/D/59mGEuf3mIjBH4cAggS+FgVp5Z+lIvJrB4R93T5yvgGErWcviW5YiJl4
KNI9s9vJcFvoqqYQvAleW2t6cxMPnqx5rZE+RrdgLqPsno28JI0Jau2+xf0AFQzzWdHKclLD90wM
u/0wqmK0X8OeDOFdtiTxurcV8MpcNwYJufPnEPJqebCGs1XVxQgQ8o7ENqHtNFmaNGKdvWUQ3VVm
FzXkmzZbQUpA6ynrZbdhAz0U5SITZ5omPnsqhnnLuiZeEw+Nl6YBeDoSYujkrmdeItVtyn0I+w6c
AEtRX69yYx4wKjTO54WWHWnzMVr3j4By0/7FZ0PHWpLNadJsKPjVBt5udrSlfRpk0+VDdwWd+Nwa
FYf9ltEpji9JSHh6Brpb8fikpRqz5y1fOhk9UxWv68d1Xsl8H7kZwgWcGKX/ntuisM+gbLtJ1Vqp
hLv3dAVefWE94KLzrrJqVDUEGySFrMzuzlSvySiq6TtPtVrWFktlMz+on0OIGzkEl4grsIMmr1oU
VvlQXNgYyeKBJmUk5WUpIDwb+A9eTWTGLIO/rGwGQbNasKT3xIJUeQ9L41zEp2nKtC6vPWU9H+6m
HBKd7iQWKDOWuwBIt+/PDGpin39gE4SY14XIeFedsVYKImu97DGO9cFVfYCEOMoKA9KW2V1s16Fz
EYd+vh9x2jSShgwBdtG9zz+pyBe5u8biCBFrAkHakjx4jawLet6NVGvxbkjLEi/z2w+jvh/wO3QC
gnK72ZXLzOvuDU2XG1FY3aVXyRpFJcSjIoeG9LJOIhlBXGXLcS7GedRjOB3Jcah8XdkGN2cjck5B
S25BB10+ChaJMJxLSaJUX0u/0Wp5VwgCrWJtKD1AntLOOZcvZcdYtN9CeOswU9FmELLvEbUNz28j
wsDq3CW96ZPhUYggKnYKAoGgO6kezdtsg5B13NK2RAMk4nHHt960sZbiUODMcZRPn9IunXC9UQyU
PvuuMqaxABYws2nle5wgTVLw40Nw/0hZakjajpw+4w6jbzRPJlKcBQ/HjJFhlnhRDsaJp2ksj5Cf
gY2pyoaGWWEB7BPyjctM7Yj36behcrCKmD4jSvyHs8QxXG3gyVHqJP3xeBKd8TT/VzKsxzxPGYjF
uY18ZPEookmC1v9hDAoaA16/R6bVhCrZDtlexaEIwROEuBzMvph8P2G+Ir6rC/d7lqz3lSiPW+7x
pPX+VGBl4QoEvzKvLFqPBVbY6Hjy+RbhZwOFHBBOgCXBW3HEVibgHhb4gDHGX+OxFrqYVyCYHD/L
V62KJ5lnjBJoGigQNbgAOCwZp1+rh+2O4iNLER2DY/P2czI8Vo1tfuW4NIfkEv8iLpf3JO5t9PRr
qqGVP97+n0l+ex+gl1Tel6kecQPJFPHlVfaF7u2ln8iGQZt0X/FXHaRtffwERKNTtM7fHpTalxlL
DVCGt931lNCN5XUi+bIV7+joFWZpSccBb0k1QEvbADeC7L2G0v5IeqGUS/HDoexi80rfZlBp7CDE
tbcx8bRHjdZoNRUhudp8dcAd8dujfVseBZNQaJ+KrMdfnPJyOAYPUSzHOu0Se1yGZ7zADzdl4pI/
71Gf+fkGIyXH9L4tpN1vHneJQR6fkvTW4e8gfCJYXW7mx62/TSg4uR3/UANRWXmK4hwF9vUOC+mq
L10MiDA+hd7DVHFHf9bf2gU8334pU/OaFN2E5eNyZKwYvF2Q7L5zIAeOD0yX4yVbugovwxQf22EE
846XyRcdD89+6IauP09dhcXODUk6ciUdRM7zLXlbK71wdC4vv6acisXidtaeSHwITgCFiwvdQy96
WSByLeJnZG6iAr1lonnqm9h1DBfPBceXp4K40wCLISE9oDA8Ju6vS9Ud2xnujgM5kxBZiuoskSyu
2w2hbljV1ZypGAaeAaq+camZg87vOqGJx/v5bBxekDTmw8NoPP6//QRf8jgkwN4MyJHhYZEzAygQ
rMDVE96p5aUAF4kqgG37sfYDvGVA3VdiwPPXleWDr07DiCN2PK3RxKi7zimOqvVzXKwC8aYblJLy
6hc+L+aBW3H2fEC9+23LHBrvXWkBkXt8IT/3jFHVgAlzLEi2vxBeqTA/GxJ4KK6gbzqGvtLOYYqI
ht4dI5JdcPmp2CHEAxFss2P6EuA+mMxD9oCXN0C6cjLgryG7OcY7932KF4sFjvdDDp7jX/2wA6hH
vx850RqQxVaM90QnFu8otuSoYZfcO0CUbyDLnuSDZWc/GcvS646ZHZ+xv2GZDGU5YFgIESQAaJZI
lL7jiNppgjIYwER+OwINw0jnLPRgNSBNnhEqSXEIrh7chkgjziDUjsnzPTmggtRXEuSGGKYOf44v
SMEoPwekZyy6CcxZ2z9An32gvsrjuLsvJdQs8/sMuODGTisT0cbPRdD54FpAF0Cv6hIgUPEl60iC
khyHIcXD36Nsx6gKaJwwoWPOjjm3qU2w+N5mUswK0D7p454sN2HPR1a+l7sP0ZNFMg1UYdeGFl8Q
bwHuRUHvmAGRxccYmJ4iBP9fcBzUEgc8DsJMBf2loBs3yWu2wt32UBRGb+ycpcrN0b9DnwgIxnGi
kSGv3QBCIWqqISntCyDeIOePcWdE1zUs3whfPwRIzoj5DtHyYtLPjlWAJi5W+mWkTZTuTr7smU8z
aNZxOoCKn5NEIacsy5z6xGOVj4KmDSxIW1QudRlA9a3tr5G8PUujBRD3Bi0Kt2NYP8PNMCxH/KNb
d0QTZP/H5u3deLwDkhfMGRPp8bM8iSO8Y+u2442MAJ0YT6jcD7KoH5jGVu6QLbKHfd4SfRLYqMeu
pOPxm19LFjklIhFFuyP86o1gOMJp1EFDvllS1klq4+rR87ILqg7xBDoi23ZG0+tgpmOXd9F+wIEO
YCZeMqRl87XZY6zvLAah8wAg+LhzYKX4018Xyi3FkWawVKKnt4ptgrenlLWYtM/ey7eAJd+ARlMl
B7ofDeYAIZ0tbJa1YzcaxSB+KHz05PtcY8yQbwgspT7tjjSOZyuuUS7DcVv+54aLlMQ5UrPcH5tc
pwdvC2HyeqzJku2p7GsIy6dxPHExYDee3yYEwPoR9CS+lBCfm7kkErc8JUNZ/QX4+qOgB5aD+IAV
nCK4FfAZ/lHQ8xmkDAiA9IkrVeCuy65bsRug4x8eTJQdO2hYALzweunNce9/qe5+r+2Oy+NLsdB3
8fjeWFz/D5zV+lVFwZWAqt5CowAGjLtAHYCd9M+X+oORwG6COzjGtQBZ4f/FAb39FxscKmkqhlTy
P2skljAZNkZDifgO33RzrG4KbRlefC/whFVmMzyyX8Hxn+/ld5gvh8P4sG4CbC+gL8A6T3+/F7aQ
FPCt6J7wtQcIYz3crQjRzlVA23eF1Plv8/y/F0SHIwAH6FGVAlz8UwMuuYXEbITmx6wTDopO4sS/
LjeJMPdrZ//zAJMDtvt/fNkxQmC3cQ4BV5Um4Pf+gHBhjMu6aR6KD78iBhy/B2i/FWTL8/OauWo5
C812+94Hsol29NMRz4lFaIjcnuE8+ssd/b7ScUcopY5vvyMlzaFL/JNn3GgcQbtDzAfIGY9NFZDX
YY+vXsJmde6rpccj4Jk/eA9KcDggtYjgFY6Q/BDj92YxqOzP+UgOZ9OK0LI1CPUGb8f+YMlDvxHU
k014Iwj1W5j950Ec2+G/ZhX3D7YE9nmIUtCdD/Di7+smbPvaWzhSr8opsjJvynEsyZfC4vn+bcX8
76XAd1WA4tHcDDXRnztzZOm4+a7ort5OziVHMY9hp2bEyz+P6g8qCJ8OhQYFGQ/qCWkrAsHvw5ri
mTOxavotFkBVf62CtJBHZmPJeFQ/oVrgiI5HOGDLurQDgPl6QObkmplMa/ksQow9+5f7epOI/NeE
A3LDFMB8gJYD2InQuf5+Z3EMegN6YAfxcBpzd0rz9VBJ+DhLvfq32ycQ7Y1yUNM6Wo9sR9FVzzm8
zOMtDj1Ig7pGSQ0A5S7NUMLHjyPL4bS5gpcTXPUD7KIyWbeGpWBuPjtjRlQT0HtnkzmNg9/TuYkV
zMhjW9kciNUdWRNFikf6RovJAjk9ecemMTHrvez4QiHl8UvRJ4AWBCQkV8jXyx4m4UhoLJFf5zwU
qce5Jt9OZyS6FWJu8TMavGXs8udsBj6miICosI7TNCwwO0ZXCn0ahocp9ZhuZCqFLx+Ig6ENWdhb
iqBB2uK5wYSX7LDHuXlM9npylk59W2io4Hz9H+TA4PTh9a984GciAoIqYH53Ux1nYWkWADRI0WWR
nnSlcMlRIjlfbiCWZn3XQLuILz26ABYfxPBMkD1S8lBsM830NXxv0VFTu8UCrtzeyhkaNkdMy6Uf
gV4CyCgB1teCz5ViTeQVhMdjbdBrNk8fqaG6DKfOFBBHfsw3uuzqI2D7gxhCKhWnxYOaoU4sPvYa
oG3XYp1D5nDm1iSJgM0Mudu/N1RwrrrJizWkX2DQ3eYKbtvA9PuJUiFTODhdBIW+RmeKdW7QDgMc
/2lSG55tG9Z0t1sdRyjwlwYZTpJXzZZtLNxJ6ma316DJQ4+ilFYW9GLPY3fJ4mEOr0U8yo23LEPe
CsFyOY320wQAI/I1DBEHc/UrkzXg6bvirhoR/sR54pDteiSjP9MV4MdHurVN8xG735bG8DOpmspB
ovKxFEodKCVtXECMaV2nStxGKmVaBwkt9UfEQlU96YlGw3nsc5h0edeFp3zrc9FufWCXPlvIVR+T
/Xq063IFQEB9KG2RNivN+UPZQwgK6HWxHxkW9VXW5Qqi8Czlr8Lq4RMaKah2pQlDSTeQ+YKaEchM
OuW3lY6/KIntCIdVcYeeGho2fs7xdOPInkW5Ziehev9uF8Mcn5DczifIvMmAFVuM37j2T2mS6Vub
Rd3tuLj5lDsguRDIwJqtPG05DdX7UnMDvYHuv8PTzNqB6w7mpGlqc0bNTbWn43ljE8jUSUNTjnRu
m5oMdopzwEdeVyhrXu2q/AV6DPbdUDlc5JrAs7pRkZ+5iNWTzgBxQ+wfG1dHRHXPYd2rr0M05aiI
/fgxVGl/itM5vsliyvtaRRGB8zOH/X12aIUpSvYeGFwPHdVM6PcEjAnKgkQnH5ZU8P6styk6JW6c
P7glQ92OUNC6bfU3xNkNFuQxVOiVQRmvPvVLSrdrEPn+m0szkZyU1zOqhX7kW72go/mPas7LsY3g
vboZKVj9Nktm8X5diES5Marb3M2JQUMLrr7Gwum7tcziW1ckxwpl+UFFdkuAnNmv93Epl2uAyNEN
DMA8bStEv+9JCAQ6/r1KOKpPHX2GeS78MFG0Nmmf7F+dEyoFMa8ha9x3h5XLBz1A9qush+EiyPWm
8J3p6jjR/cOWlAjEqEyaJZCB3KCn2qBv7GrsOdU+vc2Hca0BmL7kYfsWe8YeMhgpYaDzcwuELoaf
Yh2Xss03RU4ZOnY8aJ7Zz5tekdrEYIk7V3sJKYFsyr7L0XvAk+wrCF5Vk3SYLgr1dp3G4/we1hf5
3vFtlo2c5+4ZnTLMJ7vqMa1hEFkbllgtaoH7A3FZAbrCxlv53mRrFR5p6ji84/sivopR7zW4kvEF
359uaq2X5D1MytW1Tm3VeBuzm6yfsq+uKtY7Adh8AXqfeVyUzfDYRQaFne/uiipSfT0kkn61EXLq
tkKaI+pcOPNYhEKeEeiLAm6BvbyaE8UfoR+CRCJw+5yqSV8WvyYXoZfiqyXsOaDcfN7NuFcX2D62
Wpix+7FhQi58Lr0/IZvanmZLc1bbDKaDRHZzHXOopgsq9cUgnUvqrnT0mU4zfYVvi3wUlqnXZV/2
H/BKs3YpVXqfgZ+/xDgpWrOa+QlpWlTn6BByF1knv+ywOl/IkDAoxoDKPvAtznCWrYhIsegrwCq5
LK7wvdas0W4SF5l7+wzNGcH9L+lNEk/kLOAu+Ax4yzzSidurZBvo0zja/bZzwpzWEiEX1eTYP0xZ
PN9Yn4XHyTH70VZV9o2gQwa8c2aDy2sbsXkADb1LyOxvV1vCdB5WogB/VNOFFWPWosqE8hPoAb3e
I8vu4E+z73cI5J8rCII+m72aP+LA7w6jY3m/J9EMbVXRnwfK8jsQxeh8Mo90aGHEmQjWu53Oexep
Rwkk+7FblTYNBBbx2YbD8Tv7rEONuu93lmb+FgIqiSJ7VB87slPYrLpxPZFSVlcJqLNm0Xv2rlo6
AoDbRt8jlkIbd7fl2d7TZhtX1AQtHCEjnBQyJ0s5n2J89cUw1wPV7A69T7pHgBXDQ5Rt08sw26/4
mw54aZ+8uBEZjPCleFipgCw010l/Q5VOv/iIedhoeIjvoZjxz326LOYCtzXJGsqT8jZjylZnGo8T
vRl5pVvQodleL6CN24ruY1mLfaZLPRI2PagItPntFpkSc13EYbawlyzgS5LVJgF2CDO+I2sWvS8n
2mu0S7Ac1hGq7QfR9egsAOZ047doOKH6NrJTDqUmQ7+fS7k4t3/YqgkG1suResQtNasalMSsKXQs
uJEobS3ah5TIXJocLQ6We4AOwjUE7Ws+hnKHdwNtOYo7yAhZ0oYEKeLtjHp2fsl7FFEWccTq+bAo
xt0Edc7VMhflDQwu8SQ+7mRjKQx8q4mpv0kR7OLrKgOwfjHDNtmWLy73TzTqJBpDpN1AbW0j1g2y
iTK6PvUE4pM65dnwXm1JtF8C6jXRxKVJ47tAYUNqUgs4/L4cEE5bCPf2VgEguhHp3DdFUsqbOdpW
J94NW1TQnWD6p3gdW8AdozzETjrNx3czupBUc7sVohhgWPROYT9UYAkbn8DXcsoSP/A7yUFy1uME
tLSBU8NMNRk38CelF/Jq6rNcnbqQh3vZA21sxdqvV4dDvWrR4ouXQJaETa5lZzVYPZgsNhgHQSLD
pT0/RDldy2YUDA6+MpOwlW6Avl4SHdnvC0VqQtCoIL3AWJKQEyyrqU8bpHA8QncEdyi6Ql3y4sMW
ZapEYuarrR8aRNIZb1Bx1ONLeBCETAWDCDw18J2aZKUnOZZJyU86XVWe3yfRUvhncKIjuxKmyr52
y/Jl33n33HH9paM6FzXKhPEpQCJxYhWzlxiHR4wgUViwSOV+O2zp8GBJ79ERxKILhNG7rkvIR3U9
jvn4ZKehaK0tttpXfYb4uszjt7lj+7lUA9iwbmX3IOqquElWF0y747DJHqnj5KmEDse2/QLIBOsB
CwYKxD58T5SW77WZXHVyZdndOTWpJ2/c3J08Woywa4CvXVlH44r2HUqYNp3McEaThBySwjiBN5ur
W8ny6D6Va3abanB/qnPggCnKojZNGb5awpf+sq8pPGSwMw5jG9PFuJNOCvUAGV6Yr7VFFxWKlgRr
Y2Qnmqxwi64pmjNA2wpdob92BQZ32oAVP+3M9t8Z6GNzEaCpWotNGep9k/YBpzwO/76QQ9sL5Be4
BfRLorI/e3j+Gz9p/iL6LvkCAAtdy2RCLyqm47nUpXiMRGybBV2NPsXT+DwICKo6FG7nMmXiswop
rDw5UeoziRmsbSlha83sKqqmB8Z4w3SKQXcxgOIereVQhJN3AmXJzRKS/pvkpPwiWZd8kgkJdwsI
0DbXRl0TIK8vwLBhrUNMW3VNRGzuC8YI8lYEx2MRZt8yeRTp2zQep/aaule1VFF/go0LfCIwWVVc
T/nUqwb+3XUGZbMrYG5lEAlaqCGO1Og6IfL7Qbv0lXM+w4c24B5qAatn1Uh8bgMUCWuCbzq/Hguf
li1K+GWwyLVkdzNqNf9Lo2rjjdSExF9w8AZb06gKy1U0y6KdtYiuepOnzwf9Dq/xIn3db5F+l+er
ePVLpXE8oPI8K88gKlIsJ3dgwOyt3qDNgBMdKc3d6rx+lem8ok0c0Dp0mVqG9ds8b9gr2JSo07wG
GPh9Afmz1CC2FvSrWMgNsN4OyqN+RVOjQ335I4MSk53Hks+32Yb6rY6QjsztwEyUnyIDv30T70v+
Mrth+FxqdDKSjrh2iCMTP/hQJk8gqSoKcQ1yuLqYAx8uAUnVDaLfFOD65VwglaNIPSGGiNQD4SGJ
Gs8OQds2xjlM/HqB8wHCDiyiJuNwpGVyQUOfAozEKBshkaTZ01HGonndhu4kyKnJxPZPk/OTfJeq
JLgWVQWTCGno27Hrxia+G7ZLFKdiyt4VnqB1gkxMT74OUF9GU7NE1SrYGbyTXON7yVWhaINqe83g
Od356HxT4sDNt5aDBqrgI4fKPNvgy9vYKG+3igHSaZxHAaYf0XGOFKRGfzVP/dl6dGv4hE5Amera
gK0CNgIuIXRXqxd444r53CFXm64999H4b2fcuuQnDhnROJ1yA8rqCc1EQGFcNPRG8wR7fBbF4lF4
LfEcsgiqIy8gCAaUjkYFFsP/gdZOZYx5dGLaWqr5mn/KbZ7ypzfMM9IHbo/OSgfCmCZs1bfoD3sw
4KDdDzoB+3Avv3cZi9fiAnnyjv1m0Iyo/+w1PIO8nioAcBEqWyZCgSMC4Xh+8bAAmupuRkK5PsSC
xlvW+M6hv8VlB0mEp4UjTyjxSio/LWObD7PfplviMby97hXECq6BdgQtW57InOu+OBXQe/bkJvbe
bApynn5GjoPaoTNnrSv0BILaTbUSYp77FJoopO6aImJutEcSVWWXfi7HbdMAMxcAkn0DZZIfQnbq
pjXrh5MOEK5QYAfoAne3I/WrTiwaCgYyaWFU+zrJDM1O5Qav9AX02fiiKz88RxCpzHWqYIqrM4+9
c4JoY/weTxJZFlT53MqTKhzlLVpaTOVa76kBh7cXfvup/r9Bu4/lEUr75Qpwan+nYrg2YdP09yLZ
tvGkyQjN00LBp+poeBJ0DeW1QQpX1gTd7rJ6nYKcLnaOIQZcKx0mmIYW+V3vMYPL2mawmRc4R307
k3374PoorEgQouGEDBQVIhM6zy+2yOaxZWO1vkY7Q5O3OumCST5U6A+UtwHfkP7N4ovtYRwXC0qD
aY8WVCNWJPyEdMK6K89zuXzv0FAQiAsy6nRqdsm7M/xjC4vOo08qaFxSQ6eGxZlSJzSDcfBxq/Lz
sAwZAMuSpZ1CT7O0h7MZrl73MFZF7Ns0zv38CQoCqA8gBYVYrYE0wixIkJIU8hyAWw8dKm8Y5w3y
8PsVvNV6tPcqT6UshpuocwqKcJ/D9AGJmh6hgEg379pqyimYnWjmF/gp8GDKtUPfD0jUrowejGg8
ALPXHbw/1gaj730UK4xz1+hPptfHDQ8bDbRYRU8CEoUfaKGHpEAK3d1FCMPuC4rLwN+XYrRH1kXS
/goZTHFj0TOkf0WIJNuFLJn4oAJh91Abdt87m2Dmq7CvUH0xD2Rk3/u11mi/9VytuX8MduAYAux1
IFnLUSGaliM0/zKnHxLAhyXaQqpwnQC06NsAicm/Asngb8yly66mTAio/Gz+ZFinznM6xZ8K65Ka
lpDzcTvsELq7favhy9oe4PVM+zb1boHZbJigM0dfNLpcd4WFyMtNO1SVHQsrbpcOh8IA1XCjp3JL
zyBaQFfGBIbHtlvIgtAbwTbQ17MuodIjnUPvmm7a3D3x2t916CqHZiB5p8sz9AT6Y1jLGeLdGd2A
apDq5ZfM8qpDewGevTPRkfE6fLnFVCOn3vq6kIxC1SFNz1sc6AICJsAlj/sIBKDeC62Lk1ygU2tJ
PPan3az4G3j33TXUF6NuF6L/HRxHnyrm1ibM+fa5RLRY0IZvsrodzFJ9cLmdPS6X5wYFQQ8UaEzV
PRlYelvxQZZQ2zC03UBjFXobRTx93YZe3qyRdo+QvIkGUqr0K9w6foJppKRb0+dO2KYMWb+1PmwC
3SJsNbOT5301IP5aMtyKJN3y81yE/CViXK8PQK4kARigxq0e9Jh87imEA+idldgHBaFGfCpDvqEo
oCnMAYbF+Xga0czoo0QDRPQwkTifF+TnLSfWVMe8Fe8C+T/2zmvHbivttk9EYzGTlz/JnSrnoBui
SpKZ42JY5NP/gyW5W5JP2zDOxQEOGmg3YEtVu2pvkusLc445M4Y2jSa+8srKfOkQKwBIHctXU1bN
Sz80TQDMn9kjwkT0RsnEJV/2r4k2i4TaSmmhRuVxCWAHOBZzl091MmqnPuemjvqscK8BgzRng91h
mejd4oK5gHvUYuE9MTHOXC6DxHnHEG7uFFCwu6lfjFMhm8EI88kDrrXUokKBUjPicaX0jtIEFROt
vkbhVGW+OtS2MZV3uHhhxTDcinoudcCHpg180fT183ppUiR2s/6Sxot68eMBkK4cBZZOu9hVXhn/
jjpXRJZtDY8e5f5Bt2L9vUHI/SL4EhvoDm8cyvkXrCvepWJXfmingbvOG9/Q+Q437SiWOPCGRujc
B+uNn2gFFY1uVQfOg76mzZBm5LloPPjqi7kz+uecYUfkKRqVDijzGqhUb540r7Tu8xR8aWgx1T+1
LSidJkCwWJgm+Eim//2uaJkH9e8cUEU1RaySMQO90NGC3rrrLdlY9vWQpx1PeUCtm8Sn7/Bls2tX
AHs6dg3s7Zpra0GRshyAHm8aJLMBe5OexLiRY07ooZfhMc7UbH+2a6spjnkDctYKY6sXgxZ5k23N
PQ+vAlEIuzZkBrmvZ46I0K/pK2UjNMEs7AunF+o0LoopJuBgZe8t8BbeJ6cGCzsEXVuUCjYeVAFh
R9R5rPsjbXGSBF2IhVQJVS9lPOKkBY82Nw1qcMtGUZm2zVfRafBtIna76N3A3s5LkSJ1yZIC0U2b
xJsWm2uwYw2S5MkqutsJwg4tDBRDp++fGm+Opzxin+nR9+G8yVR+leeNHJtIzo7n6CBZzFF272Ox
TvoS8F3abGE9alGSgfxIeTIcY+ybOeBUbdl+E8tJhF8e0kRNbvc8aslq2EEWewV/hqTcddS5Nkga
5nOgNXHphEqA15n2f72e+3mnzdYQOLyDd9bf8syxaf2ym8vsBScNVKIvRdNuC43qm06hKvySD1xr
WEv9zaLy5xXy9orYuFlWbt5hfHK/4sEZznmDQN7/tfr2itM3EQic0Z5NsnRTa0SzNQkFKDTNcpaC
337lf0Rz+E8Qhh8ZDP9XyIf/dzSHnwIRfqQ56ELgCviXSeNPOIf/Kd/e3/6dCLoBIL59yXeSg2cR
Z+fhV3HwbuqbDuJf1HnP+81CpWDiNjMYUGGC/BfKwbR/E0wYXMKIUIywFON6YGX7gZ0ncg1jP0E5
eDMJKoB4/geu4ubb/vivsPO/7tr5LptcQsfztW2af72Sc701LGla2tHXNFjXWb7AjfEt+fDDe/L9
ZX/kIfx8w0C352VcKhKfVxO43n+5YVYg7wtDc+2IvgLSH8drRBviXQPkga3916+1rex/WJxvr4V5
EpM/FlzEA/Zm6vhBbcNngah0MuPjojf+tXD66ZLFP0uWFSJi61TZ3/lJTf3Pvx6JKo5uC2xJUBm3
ENcfX1IV0u7Q1cXHbOljxtldM1yw+EkYqzPKBizqz/6TQPxh7MVIuUYrhg3+4DCrqQ+dnYyhPU3W
DGoG8E+bZ/3Rb8Bos4zrxXuN8IIRsfQP1JT+YV7hPgHQNEJEpvUZxQQE2QJvZ6n1w6M+OPUZjsp2
j40/u4qXAZxxgiE7MqEFHUCyVSfYh/hWBlndGsgWv7JIXZ/Swuqf3Da5FOOS7cBx1cDvsKmshllc
WhZajTDNzfHWkGP1+2quzfVqzvmjIbI8qEVc7u0urSnCoOyOAKWPookxgq6dcfAmgW0Y59hOT5ka
lYMpz119aK5oFVBycuy+iTLRjqWzjQF7bT52C+dNYCk/dnjsG81nCe7+wlkrxUppTcdAdDO1au9Z
eyGN/jUrNH8uIpX2rqTZWGbEra8g/uxFXsB/zfdu7dITzTHXeShSSAIUzlX9PvZu+5pjCnjO/cK4
8zlZ0nAW0v+Se7hcAtSw7kbcWpoChUGm9v3kUZGhP0rfi7QEHsZGq7wWJSOjkC18c+HipDlfmAw8
ecuKhxHWPYPFbcGXr6zkLEZb1+hS71IF8ipW+XKXIvrcSV30rzi6pn2jxLD3JkezA4Ud6EtfVekh
rdPPS5+3UYKi7jzxPfbe+mqn1U7y5qR1XF52ZbU+gzrQbk2s9RcCoqwMpNILpqKT0CKgvDE4wQaZ
IkClU4zPC2FLDVVpyYoLkILjl0Q6w3uhL3m5W5PVqXfakPlnvAUSE4rzuRuA3jNKu6pLaIXwV74I
U81UuNZ5rA0qKIrk0ZfUbV3clget9TZRbAV3W801WnELxBcoxMBth/Nc6y2mNUOCikl4+RuCqZi/
7H4y49GMGAUtbLSc7i6eS+PCSeWNreYZqp3nWlza3D2KehQ+BrT1XJ++qsrV9navDZCX6vV9ABET
8sna7+DeimsKeFRS6zDcdThWgEZ5dyhiM9hH64s29uYVZHEoXMsqrzR3XXez78z3de2PZCD4036p
rNt6rp5dM26MIyDfebKCgbn88rl2MsQG8TRSzjgj4pAyAPNu5MFKAx8VSVWgsDbGpQiXsnPWC2CL
izqVvoA7EqasRwC/aRQwT4WcUdEjcBrlnPBGNF00LpPMHyy07skA+hfG1zQ/uMuQ7nxdugmLX2Ye
oRajMw3sTjhA07y6PswTmpsXpVm4ipDYGUxIvVkKwOXa4u1lLrPOwsMwIDGHC5ncTYW9+Y/abEqu
nI7FUdAgMZlvEiasnhm0TifTcz/WJpayqMvtV6Nl7wYMoI61dIe5zzeecjTM9p4Jo+1+cRXDRdb9
GGTOigUIRX9fVGiEKPh94Pya3Rb3/kQKQC9qHsNN5drHSQzlkxsv2ibqNeIlmEfHPEPs1IhgXqd5
DGwt9Q/2YDI9NeLuQlfKPkJTFy5N+UJ3V60+dL60AUomu+0/u7ET3y/LOH92jJrJY63X7Z5di3lq
SpQqwWgxpivG0jq1UtRnFOH+bqjGtQ6rLmaiw7C4Oe8si62QO7n6XndkQ2ZBxnyw9YewlsJTAQoK
+q049j+xoQP9PGj1PXbFmLl3rY00vdNc3SrTar9aVJIX/CBZsi/QTzNH9qs1wiJRprseR+2J7bp/
XdqZ81ZWtNgYjSb8udKtbrW5cNnMY7+oQ2zH/JmtDdXvbD3LJ1PAECuL3MEnuFbNfVLBlwskZQRE
y6ZwRu7bMvo4W/9RFfj/MdPrP1aBNqnRP1Qhf6oCwzdQTQyrMwy9/yZ6ffuq74Wgrlu/6SY2ZrHB
dmyAyP8qBHWDnF1iETZ/7QcHgPrhO9OLqDCho+TbQvWgM33UiH8UgoDATL6h6wkPaSkC039SCP6i
hGT4SQFjoNxHF0zNaVhbjfND2TTgaGy7cVRX9WwC3JmZhwSNiX8sLNx5uuVIWs5yNdXFTohieB0a
a3osLKkQw/t19/zDu/d/qBf1n/udj5/GAlu1dVoCeabzS0XFDdoWPnTwK6Or9aukWOGOjm7DWkdN
A3auabbGV3dqKZL6yhs6UNw9AwHcZq5FueXWX/xhENd8j5TxJpz3R1S1nn5YHDv+qmN2U3/TEhq/
VNIfmBbswqicedJR4/5CE7BAzfLZLsMVds4kiRxMqY8ToFdzD6ewAWK4KD2PMpfn0eo6DMiWQpiH
immMzmKwGb6kYOz1MNNaG5xj1jATr1KOWre3C3xeTZ7eFCP6AsbcMkIa4z/JtDvHwGqrXSY15zLr
06k6/PXn8OePgU5XuHwQDtcG3vOfLwp30Rhjt6W8AoPjPzWJpxuBVRhcGm09qptZ9f59G+vly1+/
7C/1tGAZTTtETc0SZ/u/7cf64Vpk5ZlYLTEwV7W36lfY88YrZJwYHuP06a9faWs8fmgWPl7Jx92+
id0xeHu/XGdtjb2jQ2FxhWjPesOf3ZeHmOgmIyjadCc6nGOhKRavCZFjzdXfXTS/atW31k8YNv0c
XR5Ph19eHrl1RlNPoe52hQ04abTfinL7GfCMyh1j4CZYBB/9YS67GUlW0bhf2SNh9/UX60I5bIJC
6nA0Hjk6y0ezbw0qKG9Zvrba1EZCQ3wS2gix+iO5q+v4N63Wr40Pbx88Ih4biMLhEjCf+PmDEs5o
17Yda5f6GFdvGeNToh60YqitwFxAqZwRmVW84xBEcbd2OKkY7WQhw2j394FqqyGgJoHl2+TT16w3
3S+T3abu2V9/xAjsf/2QQRhwEQGgh7HC3flLR+j0XiZ6RIiXuYXpwof1DBH2sJnL/f1A/Yb7pxO3
U7XYI8y31GV9WR/oLNpDabVgbcquumthE6rAJfrjec4rcrIk47XW7tpH1FIetNk6pvPJ8wxOhMmA
PM5lfTW3mmSczuQ1oZok7mKlGAqNKa2OqGrKOyNPbhJUUiooR5dgnrh7GKhszMiZoJ3r2WLwbLDG
dQ3E7OUXZWp7r7Fgh586nn6xMgTzaVhSZplc89lJ83pG5PPirZE+g59fc/W5lSjSRrxJ7A+qwaWs
6MYTrDvjoUuhOB5gBOtZsKZF/O5DE2CRXXfap7FCTdm2kkExsrqT3vnll2xqHe57syruMz9WbjAx
QTzr434MF94HZrqGf41qRO2YXHZ7XVf6RPaOqyPbmnFeh5ORxrtKmj27cf86jZELRnjIhiNHjTGH
OEgdJrxu+aIqkZ4bvd/e2+wlD6OfawbupGp985ym30mhQFlPhQfentHqGwKL+XeE8C1Uc+SoY1An
xpTs1ZA33BzzvFuSafT2fROnEe1ndaz5qzhurJ7CfUJHGeQyzzW2YzO1Y2OrNbCGMg5NSrqKtV2x
Syy8GbezqVtRJns00zlX0rA3h9mXB2W66sJhjVTGOEq6oaoCNDlInr6kcWoY66ucNbWtkPyeR3nz
mbyZfDB7Ntrj2IqroRhQlrOi7NYDIvohRo2cUcjlRtnci41Nmy+mOYYjn0GMLEf4rNFSFG5RHUOk
xhlZzN0OeFMiwr4kGuo6pSFAX1os7pxGiyr94cKRg8kVNccA0udw5CzcO1qax9cTt46ThJ3X0lHr
JuypfV1mvR8wemXxtlNoVKhyfd1nKhxjiMNyEGOXTX24dPu5dEu60JiqYG/XSbWG3mrzxKyNAm1n
lfZaiWh1SeQNO1GMZk2Seb9r4+RmIhKNMSDB9kbvykYHFp/Vpju4dh7WSnbrcpSCpxuSpSR18QrK
ae32fi/rbL+UTrUchZRVG9oGa6DQVfZSHnpIAVrIx2o8a2216hGigKKK+Edo14hkNDSxQ10/51Xl
Vyez94dyV+BCu1tHeot9zkJVP0/nVNL0u6mRDoe4n9r6nsPYPGO+bRT7seUn2DVDCZvd09XKWDpf
2vmy8lBR7zRulR59vj6e9bBbyyiJzWSMXOBmbZC5kvqkhsy5fmXm4TuoaAYURjBT0u6ki8w6MlAu
QPsXoPyirMniaB3jgt3I3Lc+UIU5t0ITJxxZThh8tHOmLtZeb2N0pG7qu+1OB63XnNJMn5Nd4Vsp
jCb+HmMMemAunwSHkJozVv+oVrRPJOHh1ES3UngGETSMDUgomizNfIDBb4xXTusvTVSz3bi0x5oj
KcH4siWWIaUw9xAu9PoVPUydnnW4/tVezvaanQPZGR6s3LDfbBWzFvd0Ll7cvrgddtJZM3549P24
QkzoQiELgl0G4eG1pME3ArIlpnuG9/N726cm+pg5iXceDFCUel7M97HLBsYHUHr9CgWSad3KwdYf
9AGdSTA7YETCATKC2k1GlWfHHiEXgkqXzfV1prn+Uy267eLM804e3FIyWVCLNXgh8yQ+m3Su+cEa
lLf6OSeY/8SKhau74inZR57uq+Y0SD82bvIebfWd4dW+dVJWPo+Xgxq24jNd1I1daI4isKvipZuG
JAX6+mpYkQe72y+//ehkcWw/F+vFK8uu+S3GDjvwlihUrKFfTNw6bZkU2W0NAAPp3EhVkPBnPFON
oU6vO91a2HiZbUpeY0oXPl5WWsr2OBNjh1gMM6K5W6YONwX/ThPLb8QDBKnMVicT7/iEeMY/w3aW
eQEMiYLrAg3i21xv4T2qZyxlDkrI84QyNz9vWogB98TTzQdZC/2q85PuFaSZ022cgsw4azxyPs5h
1rG5XHq3Q+KG2+1AbATgFwScy+eiLOwbNUqW+x1Az+J5dqotgCVGgINHfnuGZB0RiPQBHjEleBLk
nkmt/wwrvNpXc5sw17N4zC39nN5leF/OUSbldmQbvYF5t7QtjqPU8J/6XJuSXWnU3CarFpv+yaob
vfta8UBezjydS2qH3plrJLeR2ewR3kw7Dpm5O9f7kZis2C+HiZPWhJ3u9l3+qfcxk2gLZfrZ6g+9
/gVzw0L6gq67E9ppg2+lKn2TxM941k4tH8scaqztYNFM03CpFhdJycRk0nPl0apYbR3XebO6oEqU
66Eti6a5JFTLutAGZBu7tKur6TwBppKStSGr9IFKRH4RuJjwu7iZnIIilTNigXnyOk6BpbsvkXlm
L3qzmt4UIMkulsd2QFHLN0MGvktB2SRnWtzO72lC1CsAC+kUpwzP362SWrweepSU2S5bRy7SzBhy
80YV5WpfVU67yTXbSTiXlp7iQ1mobuRuRl2KMcurSUxh3Vzx7CCEa6crkyDAqWRAcVjhEPGjWipx
iZJDihLGLeLIZxbooP7TnmuNk85/4lqv5E3t14BgR6P1sfBXKTJXNb4mS29rBmQpvbyz0XPO0YzD
zUJwX0KSIv/KR5eWcEXv2szk06RxWNRFZg4Fs9i+Tc0btMmlcwKYhOooU0pLLoteI4CikltiFNXY
OFyWJaPyoAeKsJepV6SYn4Q4LZ3Ffb+wnMng1KXutxii/05S/i7I2XaMv1yo3Xyta7mUiG1/HqZg
v9y+8Ps0xbV+o+Xgft32SjDvts7pe5izJ36DkwuuC7uxw4ZWN36cpvCfGKaw7YISa24zmD+mKQQ9
6zbmdrZ0nL6WZ/2TaQqUlJ97DtKqycY1XdTlbNcYq/zSOSP0kGvViuVou3WBAmWTDrH2mRk4b1fj
DlQcRglifPtqPw9O5weG7PuT5TW62NOSznmYIvL0w04OpY3ny3a0gBJijHr/M9qI+Hp2SFGrFh1d
RTYqHS4sUcVBpUnJWBzu+orCHcW+iYN/565Li4IujbdwBdAhB3KhmqdeLv3ZknfplY6Ffedq6/oY
G5rJBY/cdtf7gnypFIfNPSt/VR9F55NypnPAvFHHOHVYYMHJg8YxuV1FS5JpNSpiz9L6mBEV/FXT
9eTzDL7mkjLdfcGtlI+Rr/nWRVqVDEp1l/ydgDEA6/LRTgjU1Wb7BnBoeT6Zfn6dNelwOc1SO+hx
viJqi3GyNcOkdhQOeIFc6oXQ5k0JlWJOrPWkTZRUdyrA7UHeWGmbj17P26xr4GSD0UjFWe0k4w6d
gHU0jI3yg9WSvYylw+TwqxuYVg56oLW6JUClQfPp9TQqSKQR/BX1me0abZh7axwWc+ruDd8QGCe9
6rKmywF55DozDLiiXalibfHMlGO4GBvrRfLUutelrL2D13PCRGCDE5TywEkOKCTNJ1UWxj4fTe9Q
tUmOhmiN40tUIVm0mKIIK5wOl7Y9yTuX3OJ8R2izfWaiD0JXw6bGqvQ7d7rBdFMjrLC6g5WIG2sc
N5l1Y5hXOqG4r8jekse+MtU1qwWstZWzo2CCXVgVGgXkUB1wM5dnKI/iC7/N61tb8KRlyfKczRup
riEVY0FRCdY/Ybo+2jQdml0dZ4E5utGHsCjy/I60THE9atKNYmXNKNmaQwGMflcRPxmmo2iIyGp4
2vpTg/cAx9B+dKrid3+eP6Ps0vYNvk/kUEOp33GRY81RqjuRVFkFa+mbO92z56hgThU5tX3bcLVh
Z/HPEXSC7fY6J9JS+bJi9wQpw1YopaAIbHibR+RnABVGtNf6iK+nnFLthYEG53WZdnd22baXCwTK
M9eTXYRYf9n1OuL4ElnclTl1XDdctpxJ7F0PLcV+MNaooXJMW0WIutemHbDV3YK2jbSSDOXxwbGq
JdEfvZiVw176+mzixtBXi7l8PqdJ6t3NDtSWNlyw0I73hlHYuFOh9tsWK50i1Z8wgSb5Tth5do7K
x70dPBrKZ2Wt1QCDJS/NPZlhDEAR1y+8/gTKhsHVs2+2rE7KHI8dGeBm2mNqaTT7RfnEHZzIA2d6
VzYrMwqVC8JwDn2j9dM91aA13yPfGfELknaYmwSoEdL4ivy7X+sInXztbuE+m6W5xWETTRKMUsRl
liSvJC8kZZin5DFGhdZUXJ5EwcByQrlG0o+eKX59RMzsrsq89rwdZn5q5iOmZOt12xgPn91vecS8
R/5IxuqmaUN+bdoqqONiYEZSYz884UwFPx6kgk75oS5GUAiiMyncjIHUZW4sXe0+5kf/Pan/5qTW
CSj4YdL2p53H/wB9buq3Hxce377kj4WH8H8TrDXACLpMRj6EGN+P6G0XQgYC1/JG6fDZiPzriDZd
lC981beVBn/Cz/DHEU2+CRZ/NNAMSqHBev/ohDa22eSPo1+f+EeqAIoHwc/zJ05I1SF2VIUzg8xr
sfEze5qHqqwDjyxvQdczeTCo884dSNIpYMJV4hkzOqK1gtZNPhiVNaw9plgT9mDZ4wnnyHYniNbe
PUldlLoQ4/M60+nmZoU7xwJMX6GI95djrs2zhsYa4kw1nZDIV3JCSIt4dWgv63IhFXCaMlb4vteS
IAWh4gwhySROeUa22mLF8UNudi0PJedFk810mJvJ3VCe4DbtvL3IKzR5Va7YBNp2YTykTsYCMUtZ
1dK/b80upF5/N+MBmVlsrghVnNJRdysOhzdBynJBlICcLgk7oHtgFMLp2k9bb+CbiSgPJLKXBzWB
eI4YLmcnurnOvfL9YcpDuQhEAJrG6Nppl+EwENDO2bzh8dPKKo5t3M/7fO15lmAE4RujmY4VErp4
ujbsuH4d5kXn2ZjW06EZchCYUrIdT3DFoSZIlpUqqOqj3O6ml6G3licOFNcJ+6Rr1Uk1IIVQ5Nv8
orgpRuOFvIkO+KZeMtB1tkdhMe2I6uz0QOr9xQxBdHPnA1tg3MSDMStm++Swe33yc1oJ42PCl31M
+9KPyd+0DQHBKTMP7JgMGh8zQnMbFzofk8MpH1z4Vds80f6YLRKHwZyRoS1AWKaNxHAxhsSwxkTS
2IaT8zamBDTCxHL5mF5iMGKSqW9DTTfOxNsKomdf2NyN+01QsmMIt7xV27aQgVjFeLRR7b1e9+k5
aNPypdnGqLGY9DlstWSAx0vLFxm9ew1KjdHrNoRl4QE/En0ls1nxMadNkrLbL1Oi6BV7/1ptA91u
G+2O25A3/Zj3NtvoF8ov54OdjghAGJmdYAkZp2EbFxNmFH/ibmCGDDHUf4+rickyc/KpOCRDZzzE
ZTae5r6icCoRSQd+Hct7ZOCfxTasnraxNVEXTLC5A7JT4zJqDpePGXeyjbsrp7TOim0EvgmpDpNM
nTiwqQ2oq7dxufyYnEtm6AAP+qvOE+t7OVTUo12yPI1ZWxGEuc3fNU0wi2+3sfy0DeiXRtVXnQ1i
NBg+JvjGlMVbXUmtSxzpo5N0QzBrfn3CkZs8D4htkOQPcXlXbOsBSRrfAXvjYWggsvRubCFZsApx
a6cdo/GPLUNTWwYsfDvW4/MPI81oD+01LbDPXFuUX+l9lxMaryZUW9jCpBafU2/4nDMXZERI7WRj
ozxuFFN8dsabmpdnOHpEPxaJryJ/MtyeBD+TzWPJ2I8c6tG5oXCOmTQFYPTGpf+2+vnvqfg3pyKe
we1I+s+C0Af6169Sfv3648H4/au+n4ye/hs3g4tY0DJdvtn3U9EXvyEtZE+19bVbsBY97XcZgOn8
xiUuNiISQgBgK4ge/zgVrd9YIrPbog+2PROt6T85FpGl/3wsbsFEKAFgPLHUEz7HI3/+w+7VXXpT
S2e7JpCykDpXthvTZuHTmllADhVwsUB3XGO+GIxlCSvZLZEulXmA5eseu4pc+tiOJeRFzv4r2VnO
gypEsSNsiCyuxJEkHPTmrkoc9VJR3Hd0OLb55ie1fjJaUYajb89hRxDPzo3dLxhhhxNQ+eRgZzVb
dVBqoU4ObbhyWh4W8uSxHJpACVfiWPbccZA8a49mL1+aF6vtvDcE0tUJhzDhp5mzH/EORwKhdDhh
r73W+9g71qxr0A+RcMuywqLpoJxsXlJ97A7GpK1nciqxliWG47zHRLXiSqjwLjG8SpLLpkfGX+SD
d8FOStyNc29ENXHQ06j7l4JDOvKqJPlUktXN2VlMx9UdEYdlXcyGUPQHHhf1cc6ssOjN5bZpG/fU
10bNdqZYgnWc9Gu0iwQ9FpHdqOJG82KatZhgRH2ZgYhuvqux6Oz7Xpj1bu6Q2VHSW6BclTyNctWA
NKz6GaHO2lkp63ZXGN0aplq+RpJK+rJziGTawebRMOXP4wOlkLWD9elekL1hH6xWr/YAakjsXuV6
206GvHQzLQ6K0XhwVKU+L1TgOzmDPo/dQt6uGBRZQDrl3uFYirRWLXeoHt33kSO+rZdP+IPkQW/N
/DhOiXEgCiV+msir3ed57HwhrKRYLsfFyC8T+tKg9FqF4kMN1c6ryimCOYw9xen7fefgnCLGwNgB
GTQCYihw5i69/471dv49mRd/v4paeWEXb7ZONNAwPWdZXix5+5jSPWH2apY3DdW9yVbGFpfgEqdz
girIka8EH3LmE5rbJhRhjhF7UboW3lksnPra1Kfmspz1xxT30cCAxeqO3tgUt6rptDMw4dQxVe+f
W13mYCwrLWxIGRxP9zhqY7bsYYIwF/XxlhThOqr5jOJsT2YDlOFVkaJAirPHiryjbeoao9oYwowT
VgDVAdHTog5LY2RvhDbOiPKO4aokbY4tw1rdaJp99GkegxS+6mXvGG9N2bnxRYe3Oj1v9fLZyXoX
0rx9iFHDaCesrOyCD2xF84IJuj/X/ucV+Gm2S4DXXq+TYnU3Gl712a/NeL2wauo1bxgf7VaZN71H
+My4w531YMUy3/k9aa9JCQVjblyjAocjyyVqU6e9a+Hh5nOYUWIcW8st+kcDX2ihIpu5ypBGNRtL
96yWtie1qLJzQ1zzoOR9r0B+7GMnrynemiQWryu+G9hk1DZX3eJW7jO9hNGxFWasfFsrf4y/5HEH
4CJb/YAnXJDqlkZc1tjcc+XaReDBeYb33VMKIiYqGaqLwc/fXfxl2tFDLtuc7KakgGy8cSyiiUgr
djsqHa3LOan8pwrn+Vuh09mAKF70BObvgE6H6bS6IZPU+rJYtLYHxnxTeyRv0KWY1zIfnLaOWnBX
21CbmGYkPYQJJfQHM2Eigt2vRL8o5pbU1MTiFYciBi1l+CwA4H9mOUAL9njNtUuP3zgh9OfUHD70
PyJqmkkDVKOw6Qi8W9dqctQeAxH/ijo5D3qb9xhIRrw8lGCbznt2ZT3BnwA1gHH58yGnPbpkn9UR
Y+5z3ys7juyitMgHGU33gAs0PdTu5B0adKc3tVEiPvB1FwOW3Vyo1E7P4xZrIdxhiKMlw1FuKrae
CFlxkAZD7hhnntsf6Nzz7V7NeX4lTraDuGVqe8E6+B6sB3Mtg3KOnT0QN0er6ys3HZs7b3IJ2nC6
6dXOYwOWhumfw7U3WVH3eoRjPKHHGFb6p3UsCbzFXvmZkK93zqj+Cj+Ts59d6AzEs2MfNkQn7pNV
j1mT5d6jDcH1lij6mMOhJnga2M91Q1zNHsGsOJtQtn9eDce+WeChSJf1Do/O+EjKm3gpXD2LgMZ4
r6CpCWQYYqM90pWoc3d110vLNrwg6RQZrZgPP6UMpM9skllR46s9TQOmYhLH83AwU51lP3v4Xb7E
643j58xcC/8gMYQSdNAMp8WZxgMYnfVAR2F3QQ6MKsTLT75y2aTXqHLAhrDs9EhN5hGPngqrVw+u
aub17xVtfmDoSEcTIwaYtCTk3KL32Fm5z5SKX2DfymJCZTxbKY/G1XoB8N5zFpKN90YTPFzq7qp/
nUaj2dvIBHeFHutHR3bms6Z4PcPHZ98SF73PsxaaAOzNq0LM3dPIfXg59kN/YzOwvyDTBMNyWufg
VQi470xstgUx7CzxS+dYrtMnLNTZxQIq7TluRnEF1sbnm0iHSmALNx+9RgDZMMWVVGTGhxl3/o0N
T+3AKqB/88im71hrRaZah9te2lvON/7mU4V34nYDR5/redG8EyAAoAqNya5YGnFKRfIc9zVR6nUl
KB5cGCLasm0hi94DX6S9qDqGkZ423aWieT83NZkRWU7DGSnNbCGNpThnlD48asZIJNYoE4nWn70g
Dkps0ZNymOLbwsU1Cq1lU6cMYVeRXucEgAj0hO+GvIfVHTc1nJSoiTP7zVAwjJSVssd0Rc6TgGgs
n9Zo2kDx9+Z3ZXhSkcr7IJ2lzW7/O/Wqh2xY/qa+R8hC2f2fy/v/IeSmlm/yx+r+29f8Udz7v2E6
cgQVOYC8bbj17wKfpZXO/slhJ/ShAGYp9O8CH2EwOksLNSKam60t+KPAN5EAM9j2iRr4tuv6JwU+
h9/PBT6pUPzP3EZvOvxl2/llM0VAjUHbOlonu/RAs9kkC3LPToeVRKgzFsmsp7WGeMtmnpcvMA/d
C7uwwId4uj7fNdyYwShb7Q3pD+AOrF9XaHPNBwfpW8LEx6HKl5Z7lZZsK5Z8yh4qaQMXHKfsRNGv
f2ramMI1d/MzZL87IiW7dxYS+VGhXkM8l/8ve2e2JCeSbt1XOS9AG44DDrdBzBGZykjlqBtMUkrM
M8709P8iq8u6u45Zn7/v+6bMpFIOEeHAN+y9NprSTUeo+0+CPLhrE3tuYZXJrK9ED2ZnXMrlJVQy
P2jy1iUG8rvKsZIAbRTG1rSIz2LoEFckBSKlwnAlE+FInYH3Q+NjFP+lqr2cnbvnX+cu4tGo3Mm6
TYb2AT5m5p2YEyhf8MmHzVDJZm8pJkeisqK3VUbDJiV7EBPgiNASTxANqq1wsduXDcAYbEm1/I3s
cVXazViXxFBaQVu0PdBUYePiQANDsubUwc5M9MHJzfpjZAa3ly3xL02Cxqakjnxu7BRtxUTheKiL
KT36SA23oz2CI1KzQOJi6dfKS0J83/F466tk+enP4/y2bpJuEaTHI+Ss9dGXTjeWqsQkgBnYA0LS
F/gizY9C6mkL8kXt6yEfDkpkvIxomlD2lvlxKD+Fprb+MHy5SVpnDqRfXwjHRTZoTDtNehFxGBWr
Jie8K7K6QHdonCgCsy0OaWxIQ9scmmZwfkeQEqBZ9AkUMXs8UIyFJ4u41AciFhemV0aanWNsusZO
Lqm+1PacvkRz4r+rxiVDLXFrYEXYcephbJ780E7uFtM173C0TMMG707ySqRUd021mX+1K7s+YB63
/M1IxNDRmXKVbrJcytsyq+QuiuxlPyuFmgFzknpETCEo2noWmkknhxXTaT74LWelino3DNLFzn9q
sjDvQwKoj3Ap5cXtsTYVtQuWxVPJW0M8zH0Z1c4Ni/tynJD/3COukBdrdFbkfBV9IVyie0oX6Qfg
YvNTYehTXYYrQqp0PLTttfVe+sK9ayj5TuTcUEGkOZiNgnJwz/PY+ZLX48WKR5vj2LRHw+wBGET9
91h75gxsLRM7qw7Vd5B+v6g9ilM014Dm5sI5VU1o7xXCvu2sSutF2tnPmSVUFBiRbb0rr3yqBrm8
dF09A+cozVsVu26JS55oBAdI3dqweuZ9PAhHBCMJBN+RkqQPKsoafNhS+j/xXVMWDnxRtCT5Myrb
IhikwYhyyIpLGvEhjlIyHtbAwDzyNb4q2fXgaPyhpb4VT31VnphQuecKJkAJhjvAv1SU8PzT7CbF
qvoI86PLWu3shkt5wo6PdbzWGbWAL/Eg+MlJoZ3aAydqtqrDhxaWU/qIrcf+tQD7CWSWMiuI4YnC
YMneFEDbZ1XWxq22iirgA1XkNMQZ5EaAIw9GO6FpdJtLg9UvDXyfgictDmEH+g+jfw7K7jaE4fBm
kOtNkpQUt9Qk1KQks64L8tEc7ktzaH/KHtYJJrstnDB1gI+EJC0X2mC4Kr03/AANQlo2zAnO/Lki
52COvixdlR2MqUeGN88OGuTPusFbSwh6sZ0uF6qKpdLa2/r+8BwtM1VHnvnwM9ZSxPqsSnJdLJcK
fsfdvBYtguol/axjoojCLcl9PFMuRb+/Fjy5kbxiaDNPuQnYgrlxs7HWAilfS6Wwiv2bs5ZP3Wcl
BcKxvyW9kW0VdZbDfuO7u5Ze6VqEmYhz+6BeS7NhLdK8z3qNcBR3BwzTf/HXcm5ZCztMm8m1oNbz
SZA78kRcAtAcw30X2QlHaUyvXYqwoGcpei203T70axGZruWkESY5FLai3iFijfZiLTsXlpk7Zy1F
MxR3R3ctTxnpVPt4Sq1fi4r03biWsfZnRZusxS3Sg+SZlDIqXgx8/l6uZTDIKRBCa2lsCIpksZbL
kLvWZS4ltKl568vYWbbz3Ne7bi21vc+qe1oLcKnobGXGwN03bOrz2tTLYY6kPpQwzk6Zv9TPuYY3
LGhxCFFbHrK13K8Hksc382cXoNeGwKEzcNcWQTAaOfsiyr7Bsci2I+7bzSB43CZre0GsMX2lYH6x
yZrWf89cN9kW5Wi+5SEWZO5M8Snsre28Ni6LTo2fNNzmuV7bGgh53RextjrO2vRgWu1uOZOk52j0
wr1Ym6P4s09i6mdAJjTcvWQhcN/ST5VrY2V+9lgU9fRb+dp6TXIUW2pXeLKdcXFK04JaVAJ3I4ai
GkmI24hSA6wtssS8rdsBnv1pGj1ph0Jkk2rgkEEp/f7WRE1+rGIu6c1UqyzDRtkCWsIv0/wmvSo7
DXmM+WQajWsCqBHQZfEwIDw+9o5+h7aFY7haoTceHtwfWe++w6z8bob6t8qXd1JoH0sBP4U0pJqf
1xSM2RRL/iZ5QgZSn7EdqKehzqyXLB3LnyiEptc25AuHkl75Oxt29ljnGlWmqc910zVDf2BjBvj0
jlILwArMqcx06Bqq3gajlcTXiQko5JlJew9N38zuW+eGvxkASY+dzMgHh4PQwqeNAjEIK/NAoFO9
HArIG3d0zkb1XnMDpfbyByQ3yF2ajKzNs2egSmPgZm0p8rKLwD5w1m2i3h1E+N/MdVj7wLAiv6jY
Ee0TLKU4POQLYr4ymLoRkhYxpk764WE3Mp6dJpwcjNlkNmJVhyl6alQit6VhzofWr8r94HavGE7H
TTtF+ZbgUAhDkf0KZmI8uklNSFzR63v+5bT3iQgJoGeek9a+asRbWKUNjE8ZJNcXeGrGkVrkuVzi
fBe7ljrzBCEVykgiYMy5CBgAz/fsqpr7lk/zvPRsY+Jk/L5mAZ1bf1U/2QZ9cDnNYKnWcotMXE1u
m2wvSXLKwj2REoTiVWF/BMjNRLXxkkMHQiGYQ/tWLNim0saITotNwiFM5fDcFlZy7k2wwyLPUaqK
+orVGTpopJpvWrp5ABFqPiTNkEBN6vwdjgWWZ0le7cbQridSjTMeZMgaA4eP+ahZneJot4qDY4bm
b1sDeQnqrAbKySZXig/XK13vFdFTqbqf2l5NP89hg1qEZrbJE9K9/tvE/f80cYo+6d81cQRXl79+
9slP3f9zH/fHl/2pMBR/w1NprrsM4IEsY+ij/r6oUfJviosXMoiCJgHUAmnBP/k1HapMtrp/Nmt/
9nG2yaLGd5k1O/RedIb/kV/Tttc+7Z/0C+sQDW8c+kK2RQ6Kxr8YDrE+0GpWyXCsiKzeWjF8vXgp
/cDp+7fZzX54iHeAbC/9DqueH2AU7jbTNGeooLM6MHvvyRu87GyQang36fw6eCuS1nApS1uGayYq
G5ViMJo1rDcIggsKhsLccreUm9hr/H3tGzRervYDDIS3OhwwdcTcSFLby3aigcMXCX4mF80QpFiw
A5PnyzbNujcWKjwAkgphcWWBIEx/uEZtbnOihMFEcj9EztCe6qF9E15cB4szSBDKjrEjNesF2dsj
wb0/hpYf7zr1W17hzY16kAIEZgSs124iZmxvlbweomthQLfNmytS8jBXoMNo8PJKTAHU5CU8JYOV
S+udyIzp8Znw1gz4XqK+kJslzX5bmTFtXJe3svLabms2fNN84C1gRvvMS+BtML0TW41ui12E1S3T
TIDLNrUe5NeNjq3qmNrwOCrC8LZu4/J/M/s2errfrV+Z2hhCEx+iJINGCumZt6AmT2Dn9GK5RVV+
8xHL7vKOH4ntxLk4dsOvP0prpxt+IVkz8TKX6JlcHWpOtZaHVfl7Lhu09rIFHhzOlBDZzIbcz6Of
YW4wkG39J9+kl5BlXgedCbRupVLtMUN4DLUH2tbU754g/2aQR+iGwCIue3CHy3H0ePfkOmYbHXVi
h/D0eUiSZqbPsJtuWyvOAa6PW8FeJ4BoSFCAGLC18J/CdG5Dwi8VpZl9olPw9yIFE1hB+T4rv7dY
yK+nqOffIgO6TzrBVrvqrJ0a4jRwQxYqC4r7DYqZOigc557z/HvyYbbBnPE2+Zj8gHbDZ7/wpzRE
O0ZgfLkdew/44VDxNas6lLWmt7VUvdyRbeAHbde+fX7eRQTxbqAsDgjXWvZRzJEB78RH31BYaNfL
z6aIfnORc6q5l2Oe4HR6iqNSrdcCOoH5OY/5o+tB3UTeCtHFp3ars+Re83YhNHmasRuxqeM6ITM9
PI94++9iWpLAV92bgjwduIpP2NMcJo+r8fPNKGsuitHgn9ZZ8YPkN2sX4qw45xYxfmgQ6yDPuvA8
00w+QsOrAws1EqC0eQhkX9f7pbAQ/qLh3BatzVtqDvwOUdxdWLdMB0Ys4iqbkIz2frF2GUx7Qrwl
MPe05FlbccqgF2AeKrM7jyXtivkDzT/wJKcmyXcm1wl7huQ2xM795+Ul02U5mkJbIOcQCWlkOcCj
mQaYBR+3HfvZOYrN8jBRw+zg+3IZZnhsPz9bo+DlG2F5dYmb5BbCESjrxmctwHvzecrJTlv2Vd0y
JKdv3mE/8veod/ItyM06+DwA6wnnEr8l9gJ8f+Y25g9c3/biL8fPj7nXRCD0LceI2VK/G1IRfq8T
xzg6MS91wU8DrV+wP/Uldy9okhRufAQi+03/K2mNuXpMg6sZHaMfWKUIz2aryyu7jOnemZyDN6Y/
jCiZNwZReNcws7IdBVKC+c40jpHDdVqh7LnOeLf2yuWQlYUsrwbQ12ApuX0BtWQQyc0BbxbWBfvg
xzn5I4zcr6EYhwBskxuo3pRgtp1u0yAfP41uB/++BPU4JYUJhMeRJMlF3BQjwc1t5KNDCe0fQm3d
YqQEh0WU8wGnCBk39oCWGuFIQNxpEoxacBWpujoyqOY/Cjjg573J8idr93nR4gwcmCUYT3zv+MFp
ORKtY9+seSUbsV7cOPTnPHZGDlMz1fuOejHIKjiAGBRLzMv2dK8V2l8bSCD2HH7y+l4j6c+2WcG3
1ILP1S5RWdlT320Nz+EWuDZYKjfCB4tyfguvNj94YfO7Ufx1odMdFz3y1YT7iW3kyV607U/PBKVc
Gmidqka9FBUem8yIH4xR37NeSTcSmtB5Tib2b0be5QKaC8pVKxuR0ZaTgWCXlPlvQG/JB3WpCNyd
74mO1MqlTX9YKXtuGjsfGpBpPTkRRO/OG+v0DtujPidkhXsbaWJw3ADVtvVuxe1t4irpH9jzudCi
KD4ZxbXdhHhuzkiEQfzTdjva5VoQ88VOuQ71d7i71Qdcq592YlZ6E8kp++010ljQLaLb7wJu/+MR
nma1xxo1+TV0/UYGdUoOQJHag7GNeBRtIUyEd/5YLay4ZDl295j5PYWwye6KYz8vvfE2R/aAVDsa
8msY+7Jn85ALN2hm8J/3zuBaM6mzAGAeS+Tr51i5T/9Uij38UcH8MyvsL27tta6xXRpGnDUIXgjA
+lcBSu4TNkkgqT6qZKYLWeLfScbDRZbek24rybHiqrMTTvq//7nM5f9aT0FiYVJDO20qaf6lnsJQ
b81+X+ujGD9vdlyDMsk+ytHI6Eiz3//+pzHP/98/TbEOsGwB6tn7y09bRgK+EWXqYz5zQNZKwM8Y
hJKFbv7xuv6r1Po/NjnStcx/2wW8/ur6/3lJ2ij5i9Xo71/5ZyOgqPZh7fkMHJ11N8M3/Xsj4FkI
uSwkVwimhG1+ipX/bATMv7nShNmIP4nTTBfxj4WO+huyYxfAn+ubmOJpH/4Dgp/r/a+jJFfXkr0q
ysAbyL9m2EWzPeZlGsWnrlD6UsFcpkC06u6Ct9jessSn58+0FI84gUC+R6wb6UhByIvxSHyfQcRD
qLkD9X77lTsbEmGZ+y8JkprDZ/wCKQ9+dakmp1nNGiQFTagwT124qHavUx2ywTXsEQaV5xA0ayM3
3A4+RafD9uLIEPqMIEsPyHOiFviUFz2LEh8t++U2pH1I3zB/vCB3DV0ku938vPTDaqbM530yGOaW
wA59I45VnJkWM5abym7c9WDDB57SId4N1CpXvgQdLyYJqO2VcUvCOgVbNqXjsZVNdbeMM4PtTpqv
S9sOlxSix1NYz3I/t138gMaCfYuPbZIKucyI2iuYqJGei4oJRD9mg3EuvkYx6ZEWGUABG+lkq8xG
XCCyPlfssFdNw3Dn2TPstrwPQPNXUJkrZMtdYvdfM0JmH7Dey1sIbYVKyEV8sq9mzSvOuXtvEa34
2EMHtFf1IDbu3ORbfmdW2R1IWLti8QuRXqFCka94j+sj88mrsvGiCB1/iTxCzbfWbNr5ljrZCmyH
fUFJt2Bfe6wd4aYr3X7juQu89qI/ovLpn+1uTmkPk0XsjMEi6DWdJXjlrnT4PBx9XTzr2Kfme4KX
e6t5Lbss7F/CElmEP7bPcwZs3p/N8htOtfks4lqxdfBiVCM8HkTvYPOIosfOLiXyFzI/iKIvmnvs
4gVvdV7EalMXlfslItHkIZNGiHNHDe8MMK3b3FTpzkEgeJ2X+ldvSQjM5by4u7BJoodlTLvz5LMQ
JxQpwCkwXXM4yxueUUh9SyO8Cdm/IYxjSt2r7BS7IBkvY0+BeiPqtWq+o9vrvjFR1r+TdBA3t6gd
lhWN/Jq5dro1nFJfna5rXHiqBW/ZWBftnbbMb6j49b1RW8bOGs1fdll8U+NYdfQhZXMaUmS/eSLN
L9ALBXkI7YxQOYr100K4X5AOYb5zmzDXCG60Lo6mrZ0UYVNV5ogOxvFbjAxobZwQKu86g1QCOOct
rj4+5Z2jUMAlZTeYt6FawYJmbF6piZUMJjGHt6G2HtC4vy+d/04VukEN6O9aBXv76FN1+YGt4qZF
Ms2JMSPLfXVC7ykK61+mpSGupYhvdi0hZEcnHwbvSwz2ZFP6FKspk7pjxD3nke8QYdXrYjSdyQXS
0XgiO6zoOMwr/ZzcgdG66/xuiajHpjYi86t+LxKj1o9tP6MUMjsQCzp8ILJ55UFmGK4GOWy7Vaqk
Tf+Aaio+ZUjjmptF2lRx1KEoACzoOb1gREozKEd1mW8mqtq7zpHhTskqPsVFKHZNzbTQVYZBJcaA
zW5BuWz65VKailq77+JD5uWIuFwLUmA4o74z53GP8WANUsuzt8mRYOTSZrx4iaLk7ItNHc6CwMLO
zjZZmzo3bJDZjl6bEpBwysCjicccUjTnNJMkEYHyOAx2R3MviuhuHJyRd4Am6KnJTefk9F57B9rR
eBmjLdL5izazaFvQ1OebJKo8YuBlQSjtxQWfjXDM3VYt7JVpCZedw7+65A5iTZHLhsxm22BD3lSN
ZW4djZz4lLmDx52qbW6Ey8onVMJovVxaXCbAeNHneiFM3QgrxZY8y96X1NfM0dXIKEFQ8rbDtzwj
2yEedDxtYNISQufgm5uW4T5fovk3M+SB/6vUPnYiHJgqqfVhCrufNvG1W5cGBsGhW4ptZZn6FBYz
gURV2F6TXH/jwYL+qs+HY7k07D3zsFoBFPU4uqv5tf9plTxtdjTG3dVe5fBDJL5GuH6P0ijMS2Iq
wkRKLz3kClBsvLTHrvYIpOcBi4sT0qMojeFotaV5MmclaCGy+OSO9rSjUjfZ2I7U8Gs6V1eb1lUr
4V+mUiU7qOCPobvMgeoidRhrv/OwjSTrfF7DXKLKh7LBvXdkT0Qmr9WgzhfFAqIia7bmqn0UVWBU
kzUHDpfoHfGLyT2tHxk1ec3mZMn8LboEcZ77Bk6Kbi5TQVKdCdIfTUU7BVFRj7s0z+trLyXUR23H
p3ZBv+r3LHGd9gPMgt7pbPxRFHQNppjFDqvdcyXa+MQkKjrqMZfbIvTuBxE+AiWQ9yDzmUnowblB
vS/2rdHdR3P6qM3OuI1x+jDxvp4Z+Ftcjfl9pIplP7mZz6ORTDxz4w6du3dYu2yZuUflxhk07lZ7
mp/tbP7kMo72I/kZkXte0n7Wd3NnRtXO4snZbqxPhx/t6Ixu1f70/rnQu0zGYH69fC0S0zfexk/H
YKIUVg/4/FbAong1FbLGznME370Q87ER0dcM0FWK5XChlOnQId4PmSC6rHIEkx72RwwSRFv8misx
EZWhl4YUGsuIt7Q7y6us9fRagFs/qz4VF92U3aGZDVSjQ6EmhF5zNpxNiDnc+nPGmtMQ96QxmsSK
FNwxPQge3+fUS7cIdNLzQJwZTYelikcPPMK5MAvmIdLZMU0esex40QekDePQ9XiXu9lr9qPXCDQd
PcOTAjoDWzrJG5TN2bRHbBa9kKKK5yjFxclaiz4Soop9JFzZHhjkgaAaITiOG55uy7hB1SAvba2L
eNdbLSq7DbkajJR4cpl73KItiJU5ZlfdKQ3GKWP9MncCpfzidYM+mfGsL3mcGSejaVwKPzxRGZsT
2/8iHAOHWtUvTYK7qPF3FbFOxLRJjdkXOul752Dn3OIRTW8ewUSPqZ+OONJA1wUViqhDl4QgcT3T
PS6QfQfgZBPMDBMCCMMLZPGvmFX8LYwGrDupVzibHLvo2yITe48L4CB7vMKbBBn/vPGYZ/L1uG66
Sg6AcIxx2BhJF+0kumFSC90U8bOhmjwo0FydMGybr+QSpkFUY/3F2Cu9bE9SSzlwXHozgETWv3Hz
XnaSN+lS+eIHomNC4JikFxs+0bBhd74mkvgkWOPB0ukMaMUh3wX3dx3Yblx8KQlWogOHPrfrnfiu
dsZ67wPRuo5aYRKLvXpdXXrOrcshwiBALvMD44p2RwawPHuaJeE2x6z1MaGT+OZTcz8zs1eX0Eaj
u0qh1bUzKc22DAYi/47hqCQ1Rb0xeu5e5xANsBs5NlLUJQog+5unFkxtGyCWct8l85ox6Ly6PSZS
cR/ILf8OpvT8y8L0E/RNIr5zP00YQBhiB8vCfRvwc8z4DAoV7o0GKf22Nxek833R7snZlY8wCuQO
+g6rwFllu8xO/IM/FXoHjHW4LGoY79FMjY8d8m3SJseJuRgEXFKm4+/ExbHxtaoKJBF8FndTi7rd
NSyDMa+z/pJh3+wMN3b3FhPyD6u0pmvdJcs9kJD6az2y4gi4n6e/q150T35pErAr4EJDuk39M5v5
8JwgODubZGDuFef1YjaRe5OsCSGg1dXJIn9gZ7AjgCpg17sZRz61v+nuwNPpoFJ9DMgyL8r96NbO
ISXG9jSZ1OK1n49PEPfk3mA33dcN2IGojSF8FcN9qpR14SYxbLkAuVgUkvtu4M4nszbBRtFgqChS
dzfbAjVJNswN5oFVWd3a6QUkSbjDNdpQQPX5zzhzneWoSErbJY12f4OxHD/cYoo9aD/+dDdY1iT3
I9kj+89Jw3/7//+j/2dtJ/6tlPO+ItP6f4LvbZUn/+pj/vuX/jkAcP5mO5arbA/XloVq4h+KTuj+
EjCmbUJ+d1c7F7OBvw8AsGxhYobpCL5aWnwZX/UPRSf/VIAKlb5jcq+U/8kAQJl/HQAwe7DYBSrE
fJjEuNz/dWKmsqkpyKVHQwkiADY4NZDaLsicx601kNe764caCDtTrxgWjsWA74THyPcCdyHBLUCA
BVVLLhMVbuVUUXM0cjRL7Ya8kII7eiy7D5AK3nUOY5DJXKH3lQM8ubfxBWww68Dvql15GpI1DHvk
2iJVKQcODpjZu/pYKN9JbazfUTzhJh6gUNebEcnUVcSWjT8LJBZENkLhWGS6LrIRy6sPFgQSTB2Z
sX6JXJFzWZrMD1bTowlnUgPwqybuctN33vQYTQ6+jERMjyTYy1OYFcCFZD2p9gujyqw6V05beWeX
FctH5+G5yMuC26uIS4MCMgIhh/ZweiBhBE4WlFVeRu3bGDQsK2rZY0jxhC3P+a6IcnmoKkMf5RDL
52X0sHzIiqJUmgxZ3KKDVWs1vP4aO9xL6uZ866ZJap6Iftp1h9pfuo/0k+9H6Iv1lHR5/S5D9jGb
CXgnsvFJVBf8Oc73OeLrNjriF3DEatkec36aKSPrKYW1VQQIFOJl4/oTr9rO+JleJut3QHe8dj93
qNn1aMp7l1LwUmLzupeZkV69ISQufUymuzRMhhPqrAy1rOJrlLG+n+4U8qwtyMpyt5xr/uaPDzQ3
YcBsowQMrKXXT5jbIHEK+MK6NxeS3HQd15ZpyzYFiprZ5fDLDPQVQITnlO9SQ9xYIVE5BDYn17wv
Y2qsfcVkwDgbydhzAmWoCGNAXxDUxp4rNl8huthyD9zeqED+Lr/jUPNOmAN0tjkfH1EhOTy7YtcO
8jAJXxarS2+MUXwbcVJjBNjXrKcSosj7Cibn1OKJ3+MY0SgG0fJQdmOlo61F8pjwm3CIKGCnB+hT
/Fn1A6fBajs+WcbgiHf92ZEnFAE4gXKlgKnVUcfhMyzQZSF0SxJQx7r/QOO9Om/6WtzH4+qwV/7E
B4zyGHMZ+U6ECxNhBo6sTAn8JH80B6U1cETdjeCyvFY1fKKjSkN5MtLBkusujt/7DzhXkYXToyR/
N2QJXHBiQqG7jwnYSoSOEKwMC0zOyexP9TuKounBk708FY6u31la8M164sMPpCP4NF2kTcwDIIDa
FvU7Qd/hy+cR/oTlzUREXar1Yk/XQxq6w/Q4Ss1bQnrv/DAhGH4oFqu64FEA/2i5tv+CnY83rq9q
yeYh9zgwWpnVJUdDxQlYLwmdY3Ba1VRQ6WLNh43tHuFr0rwzTWyPDTPDmP2LK57oIcIXIzVxNpGr
GBPR1ESYOzFMItyrZn/HkCA5gESlVByTgpeDV/qUdBMfKJA5/pVnmhwwQ3KRY3Dh/SGpTzwN5AUf
ZnPhDoLZVp4UkrPrWOX+dcENWW/6ZOY7VLXAeZGjSUfTpIilfUibAa8did4z99No8bdEtquj67Tm
3sxT/4o0z8CVFxvtSl/n9UJCi8b90s0aaj8XRbixWpSPG8Ry0yPhZpDs5m6q76JU+7uEKSZ7Sq5l
Wi/75JUZ8LZCsIsm8qiwGYyw1Et7bhmmGSKcdWrNO1jY02PNQU9AO2XNe2aGzdFHHAnCOLaeFNK8
exJmAXV6MY3R145QGfs4kQh7kuB0ruQjgHQwfBSi2xxyylNoLkt9jioFU1qWBc1EEaYJGs8lOWjb
Ak+IcK095klIkjuxg+0OSxlnCkISB3xmwNiwTc9hSBBYx8K4FOKp0SvuzUGgvqX2xJVUoB3P9qLr
aTlKTuno03duCrcR98gpxFNRCH6fFBBSuBvQfXElCjKvydBo+fZWFHYfEeHXhyR2ON2AwJ7kevba
xBHpxa51e9SC6ez+88zbls0XmT2vObCa9fwzkBD3mpy9F1xJmHRYBPEjhlE0/W1oHJo0E5w240UC
LbdwANfz6M+gJevG818MufBB/nFLSzvyTtA7jBwlBmqtPqUeAQQbyKkjeYbCEA+2y9WVo9Il6XDk
7cWHCWWBv0McYb8wh51EMDVOG+8/76xVFQv3MKKueRF4uUrGRdGcvTqj5D6RI79PNmIYk4Md9853
Ctc1FrEpkLsQEu1F5UcZE37c1qg1Nl6DORZka8Qd2M+haBPDxY0sp37QgVd5NQOeOC5F/AXa4nzk
9iOLERuApoTYRGQr0/lUi38pyo4cNkuFE6C/LvHz25Lmv+ASrGq/vDeiFx6l7bHsnYKPCIbvwq5h
4l7LNUk3yS2mgmBKDmmABNf9qKBPVpFozxAlNGHIszcyM3Fl+4TO6VT564Ooc8v8KZmj+sIzxnsQ
pUJ1h7hG7tsGNlkjRH9PMFJ16XQOW5gh63OiGof4jTL81iAiITOmobViJdv2Cl1fyjWw0YUoCJfp
+/nUxbq+qBR6RvgAPblC6N2/lo3eQzxu9oar/AfaK+KK1WMIKN98xdCM3xQ2cOGGJ5DFBXdVZofs
McnJk2BGtrVZF1vLtVBZIkNHjOri4ghQNxVH8WnlTVZXr2Fncp99Wn2hge7N1f1Ll40RGJEAY0mL
2Od5P7uMkI8+x7IN2CEjYrGYsV16aS9fvKlX545W/KaQ2B6TTwtyMYpne3UlG6s/OVmdymr1LOdi
VUDFHmnlXoql2awnIKsZS6KWVv1OwXJhvGI40/ccBPfzrIpnO6XJvpLpZt9gUK0hMN3oBfaCUsdj
XPsbYpz/I17d1t3oW5uFQ7ZrHJVsAXfQRhqpfzQH+t559WwX3mrftm3snlp26Z3XxumMXla7Hzjm
y/0CQ5jneGLuCPh+9v203mcJNlFAzN/QfmDhxTmOAJuYHGcutyJvrD2Zo8TQ9k57Y/gUU/6UtHir
Ez3Fkm6kCsDX2HV3HoH1aD5nh6ZNF+xaDPsQ+nTctZ8QR9t0T42vMb23nwb4rmBJ1C8ht6gMiLGD
0oTIWjs866IVZ5QVyEL8qkPKre1rJRcz4E0rd8PqvJ9cSDdr4vrO8BdsBqtSlROSPdhNulVUncaS
iS88BFhi2EO5jxD1nPIWtz/m10CyHzmi3W8P7EeoWXFvAIfx9dGhq2Z7NBvvXTiBJEPtcrcwh9ZJ
YW3BGJuPjKW9azXn/bM1WcZ1/oQSGJ+AgpHa9Uf/iS2A9L2c+6kkgjzpq7eU8p3yTmNh5Xxb2ZOF
XP6oRmncm6sxgCev2mYkKzHimPeA5YvTaCr13ciKt8loACsIkM/B0Lbd3lAcG0YqjFgRDugDYbhx
4KyEBm7+TKBICT6EUQy/oXQ+6pXoYPWI5MVKeeBuJU64lOT3sDXxCYdVN71REe+orsGaoKIptwQk
ZLue0cVT2HBH4c7fsgWpgMoYiaWO5kqdKGIc5t1KonBGkr6vsTYU4ZNSr0PuzvUgu297x3wcxizH
mw4zBXarahZMIkkoJhKH08LOj2qBMfTBzT/ax6lFDpXHOpHcG0QpURyCeaoiGR56Nza4MbWJy5BQ
jy9G1lkej73QcjeJFvG2rXs6kLjZIehBxd1xXSSyH19YSuSnBecm46Y528OuWLDxrA6bVCV718rN
5zGaPI64RJ5inNEhUfhxIyV+86cPc+kaNQVOnL57JQtHX4rWu3Ozsgt4eIVfC5ZTLO0YBm40vUt/
zppmTl67/8feea3HbWzd9lXOC8AfUFVIt53JZo6ibvDRkoicC/Hp/4GW7S1R3tLxvvaNo0ig0UBh
1VpzjulUnXlGuKuvzw0yI0V3YNXC8ODLrqb3bC1NtpCNW3AdaH+gmmXKtxrRNAKZrzMW9QAkToWA
aZhwbq1sq5nBfNB8ne21yJRhrsLWMBl00Dzu5IsX0evYCTppeN9iT4Y79G12fqzNhv+O9gwkt2nn
8JZJaQbcanfUoBHmG7DYA60g+s+Kd1NMMPB0blozOD0xWA+Am+n6LeZ6htHUZz+XYbwXm7B1ttnY
CzbQWPnU+2C6joicuNJxcghKyIebvCzl+DyruWs/qGkGKatyn2qkLOwsdcjf5uX78xNYZMTfCUE4
A6Tfir+5nuQsFpnvN7yVIXLA9god4liDfIl/qQ3jTedbAVRuo41Cis2g2sdLUMRRV7igmEK1wRVy
VevBMzsY0qCh+39+WTB3SdukbHfgIC4n/c1JFbLD/5Oo8FAYlH71yNt/O8YlNSni2GytY0Hlg9eI
4gjecvXyi2tCa+T9NeHwKC48NBxcnHfimIL2I4nlM9cE2DvYI6uemJS1tZcnfCHRRJeP+DlPPqTY
VM6spfwmiY2eW0/Ag7hWDoxpMhNSHUYHveygqzoskrcWQejdV8r1L074xy9xUV/YS2IJsg7r/fXq
fVrWkmjZQxH0ebPysQu268hJK4om2yfSGGRcsXXGtn6FgTbd1ZpeBZAbOgDl2NzlRb3+xRm9x/jg
GqQGUkjXQfxg+X33DRo2sRMddcMBIjZlowOV/E7TknpqafG0aMaW7e8gRPsZhbtEa83+ohiW6BGr
4ZW8xha47MG4sj8/Mfl3J4ZBGhe0ZwEAfK9WQR1c4Ymto0PlhFSoYcneCxvHMDToejGftMU9YDJP
nU0lZetmlGWbnvdK9Hed6v2WQeTgP5mMGRBPnOpiS7ONNdCoENMwU77HIU6NZc5IDb/0egrf5Mle
0rEpTd2Flj7RGPz8dVMa58N41+HdYRGaqvEO8ScywD6Zx5uljnuNi5R7a249hge2W7ED+vnlEO8S
dnjukQa5CIjoGyjHV8sC9c2TFlm04pkEGHsZQSyhgz5D1PcwWHHPjJw9Cz9WZeH1xn0h0CEiWo84
rQkv2/2IELm4D6XF7sSeAezhHeUfuVj8FVPNFG5P7SEpquXLBuw+XuCOCuNDCaUlX8duBSw97DGW
ziRFz0y5Upo3MHh67hA2BJ9PH/bfTvSvOtEwW3kM/jtU4PK1bV8/RV37Rev2W0eK+PqTfzSiHf83
X3h0taEHSNcyfd4V/7GkwA/AWSLAUy6szf+ww4gQ8xZN5ckmohZW9l+NaGX9JnDb+qjUIIgtCrZ/
0oh+34am2+2aaE5sCwcMZ/duyfHlBLWqMpigxtkbaQD+3vDKYBV77PO+uTo3P0pE/+5ILLSIpVys
OdYPEtFCFWoeLY4kmJGCa/pYFeVIvEnU/eL5/LsjcQzk3MoVSnnL///m8Qw1cHymtNVBD2m3Djrz
uu3zhN3d/PSPP5IH8w3yKYczOdb3B+qxwPllM1eHqU3fyEt4Y7P/lvD3/+Uw9mJb4hv/4Tuigp0h
IY8VXDC6B75XE98WYXRLx/h/uHTcq6xoLpFLwCGWl/y3l64yc1VGfKI+yJuLcRk8k6HpXTS8iX/+
oZbf9J0TikxsQvWWcQrqR8Yw3x/J7XPPoIKtDtEwpCvU23dgI58sY3o6vdZ+frD3FSN3OXxJ9KAu
fIolhfn7gxkQj3g2S5RVjIc3bps3h8QD51Ya8avp0aKMFQ4ZVFn6n9+Ki6vMZtDD+wJWyPcHZkfR
0WguKoqZuLzv6IWsbN9I6ZHyTz//jMsF++GCMutiVcDlxlP9/aEwDZMCTNj9wcBjdMi7atpC5Aru
f36Uv3m2ThO1P4/CkvXtDYKhHlk6DeGD4Y/2UTTjU58PxXnR/G+X7pvP8+7SDcwSyh6r0yHKuolo
vuR1pjzgdfnLx+uHWRxn7bHInniMSsDw+f5DlWDzPDLa80PVI7evaF+jOqj0eDOrfNr6AcpQy2+s
Xe3b9sFsxnIDyNvfyloV57QfHWcNOw3A/UgodAMX+5Mbxfn6NAzwXdNiX56+TUwXz4BY9ZeV2xIQ
U800UMEw1bSt+SPgyfOtmeK7IEnVPrhMB29p24jn1BWwzYIk+AiZdtoMOUGqgUvTosQ4tEdX6W1S
BDIhDN8OtVUKP2/Tg6Y405pWUJdmBSIUt7jXRqLOTX8ePp0SqS1N5nTvWBwlId50QHmCn8z1opLB
eGb+nkAfXMct52MIX73m5B9s0l5jifPDigHdXLJFB1QDOyJYUgE6xuGrWmofGwnGudoMSGupMcwY
DdKqnEiY7ZyzcOWJq3HAAFnB9oYEDZ03ZHxeAYU7WjuNkRrFj78kf9Pt2NMAL4+WqUuIjPTaocCR
+JWZ4jmMevs4hlbyMfTK7MkZUnY8LaO02skFhBF+EXMdBiQVQqyZc0LKuYrciiRYKaFlQlRQVNiG
arInmmU2EEGitSm69ceAS3OMkrq6drrkDe8YPF1YaM+5F79hxg7uEZuUNFiWsye49Thlokx3TYY6
kGfbz6IbICjjXTIy2WBF13hzCM/tQ8w4lAGIoUEBkl8bLvZ7RV13FUqS1RInLN4cwyc5sUy4iF1G
/LcwBixxp9s+wzV1PuNLuYALXWyxtPMxO8Q0WE4getZV+ODNy+QvBIkDqGGZ5JKMuAnsiOqQeJxy
Xpdz42T7uBBmRfZfX/kbJ4KLEQUVe0QBg8dbF8QXsKk3i+bCgFHz7BmF/TAWKfG1zFzO+YzTFv5K
sDJNrz4okMFPpWDwI4uS+4e5io19UNl9uiLEsy933Ugl3Iz4IEEf8xVoqEDEZIsKejW7GaK9E4ft
TQ1tuVLmbFAH84qbJ2xOWlYwqO2MSJ0nXRhhv++8Inn1B/Sg5M70l45bWiE2zB5MNJ3Hu4HUnw9z
M6d7Bi0aFIvRgNBJKmnP2zmhxUUvPIRd7aBc+332iedBs1qewVRgBEokZ/vYu7p6CRNlH90pYw1l
JmSjMDLkuWMqQovVQFiZlfJN2BGgh5o59fkYhMW2GdHF0dt7E17kY/UiDJkTIYQ4zKeNAS5p2ES5
E5GJymC/Cwl+Twy+oU7y6uvkQtlmZrWxQTbfJz26pE1EE/ZLUfn2oUApSrsqIoyaIeaHqp36PQ2n
ZcPacSPMxPmcoxxknwyaoSaNaN1a2R4ozhdNVjog7vG+qJGFl/3vtDORwhUOLlQQPUdehe5t1PFQ
WgWnZVpZf9njwduGKc+5Apa8EkAdnmmrzUcS7Hb57GbrkBAv9EFD2iKyjZeGus64qVkVafZk1bQp
aONdS4rKXU2c/ZbIZgz+fUWftE2m7UzK2iEfQFdZy3u3Unxugr9eGd9419jv7NdsbL1b2S+ChZBW
El5beT523FE0kYOPy5x/bWZAnPpiyXZuZx4jUiT8a12QHd0aTYZhoWXNiVTq3VpOU6+Umb3aNgtl
07B+0A90b+cY5LhommkTuKRArmzZebdBmTYX1tAtntyl0up8oEgZ7sdNwjh8nYslNHzg0ER8IuFa
gjgEfK1PEeBdVM4Ygf0WRq2CLQ9v4FpWGqbJINH0Ent33QIRX8Ulw9fMqriZhppZKpFUQA9crg5D
ehKOHGCcp1WXDM4XnXrWF3NgtQLQk61tmnFXCPrjq8Sm59lPxLi4A5UE7DttXyWhvWvJrF/35eIg
lksPSJdLLIlTPjJ38K9nuLWb0XQxDhhLoiDfMDQak+Eg9KTioWd4t/acojgP5i6/bTvWHiNk9SC3
dFukPRifHigM8BW7XoWgIq9kIMzffavTx96wqUfL7toDgnQAj93vGf/6+9wPjUvdxNcylhB4kqS9
nkYCYoiGeY5NOTx7i03MmxgNqtmCYubH87aI6vy6MpqApGywUk1OQzbCLY5GTun4kef5qenN8CC8
Esd2mNdrFADVtZpaQdTMBN/EUb8bNo474fLSOw1njTjKnuqClReKDr2I3LMeYtOq8K/ylcL2XGoL
R7XYbvkOduy9YHA7I6wMTxXrHpVJd8iFrZp9ERH7g3cC1EXrIxedsozFLGGTV3OLJH6+JlYGfcZQ
wzH1KpKoCmaopFL1NT3prJJxvpK4jk3mj0ONaD0Xj20u8vOhlvk5ojezWkMxrc9l1nZkEOWTyIgq
xSfvHKdBjPnMyydrWP9yerV3tRiI7zBBJhl7FffA1Oj/yJ75Ux703rnqCepARN+hQFpTizf4V2a/
cRkKJZG3QhKff6lsZwkuDd2zkUkE3KiTl1GCP9xiaVgcjh4pghisEWjeAH2lP4Zxwu+QMpJ1oquo
IbhIdlafs/a0Hz1GAOjuxux+SOSIrMZyaM9QXIOZrtypPy8gRW3iyvydIMlDhTKYXHZ8LMo2IiQJ
PF8sHP2tbSdE1CIESDbazclux+q35zkVGLeTdsJO7umDqDFmj3Xwirsp3boDhl1hlth03dr6kGuB
W5V3NGPTEEtlodD8MueQ8xWPa/gpxPTRwS5Azpu50BYQQRln8Wib3s4Nc9Y3pvgs+vhB1uyW1LAa
FBqdTcUHPjBKQN7kTXb/T3vL8CvIBqeER2IGYFS9q7DbeSa5tDWzQ80LdOOIob/UYWe6xD9QJ2hK
y6sJ2jfzXTJz9qnfoPhohM2oEeIsOrJfbdTeN7tO50OHAAmmvWx232/UQpQjSAWyQ5NbT505HZuU
NXVw49ci6+4gDlu7n28xftgZAvDAlseRCHemz/Guu9aq3s7DoYJqV1OEFUHHeLDgdVwUUXk01FSe
/fx47wOR1UIMMV0bbLpJvph8b+ssiMlKFZoLFpQahDCrRLmJ24Is5qTJX7VB8lfaRtSDtjfcnF47
eHGZ+UeMOnYReo91kKKfKOe6348t7/Wfn5/8Yc/F+dkWBFjHxV37w6a8Wpr4nurSQ4St4Lzr2/wN
zCHP1KDB6uWrUFFsZxmMplWUMGfvyXtYEcBdXVcWhXbMh6CUKWA3As6bBDtP1Hy0ErOps49KxDRL
iUK5SB16sLpfFGy6C+xDGLAqy5GN61Yx4r+XirRtZBsMLnz+svcMy70FsssLOCCx9smM4+Tj6a3I
pBOh4jDjU/7FtbCWXex3u9zlWlBRmqbj0IR/T7oPmT4nvL0gSC3ycpB3QHzHJFwPUn2oY5xD0F37
lZdEYmc3iAnCRv8qmvqHM5Ck0QmbE0FyCqLi+82inhzUyKifDj777b1thCUQxOFXy8APHQtforTn
k0pXCcYU77akXdz1gVOU8cFBl46mnIWrqND+14LIw5WT4qmeEjYPUIf7Dz+/38SP15gSRS79H4Q4
jCLeHXuyUnCQ2RAdVEuY64GBsX9hgMH+mHeUxi2EsOnaNxDeoZN/gvRUvxno7Ld66m1U7CUhW8t6
2+hVnXVEg4YamIUimPFA/e1fJGXRfq4J1dBnRtCycT2d/b/96l/0q+lA8j3993Y1aeJl8/q5/LZT
/fVn/mhUk3pI9NPSWbYRYS/wpL8a1fSFfzNpUTs2c09fcGf8pZimG708B4yG/uOm/lMx7fxGdjtO
awy3X1vf/6RRfZoffvPkm57LW5FnghaehFD7fuhi5hG2EYMMZcrWmpE4YTre1H1oel8VzTkKWpcN
UMoiHyV7xkBObF9ITKvDNsyhVbh6ZZcT4WznJGQjur0sDIHTgEG5JmonIecsa+J23xELMQY4D2M7
ji/scOiByMz816A7BPXMsR5Nux/qmXCjLu/G6IKqx8Y5tho811hFoB/XRg9mJj/nwWYynsohgydS
A6A0X8SpTVY6uqmm+6Seefq2ngoHF7PO2EX+dRyDeNE+UansaYSRr0lxRn2Xdc1sTCt3MkiuC+2S
5O+v6+q/T80vnhq+Y5+C578/Nldfhv93eEWTG8XNl2+fnT9+8k+7AeQAeM80sr8CBf6c8Ijf7MV+
4FHRwR07caX/ZA3Yv3F/EYm2lFZ/DH/+eHAY/gBM4Y9LmtKwoM1/ZDX4oS+Mp01KUmiQzlLhOO/e
V4ohclh77nxICztay5kAJuGET99clP+f4c5yEJ50GqB8zh/63HQXjIrncT50qQCD7LbzBmu4C0hP
6e3PD/UuAo7RhOsrLotrK0KxqZG/f/+WtCLrBDzhYexjDXU2To9CSGpEGrjQtmJ9yK3G2I8zmYys
EOUvDv/D5QQqx6jMh9tA7o/1fpQgstmzB0fUB8xU5Mm5z17cbn7+CZf36zcrHZ1oDmHDFfdNvjfh
vOvkN40xdQiG68VD8IDN+Qk7XrnuBNkN5lxzl/51O//NNye9Hwp8Dw2N6dmLaAQCqvluw8FeVDmj
35JzPcj6PExziw2ob+TnqR3kpG6qR3XaqKqvm1ZZJjlvdnyH8EGXjW0L+37litAitoM221k3uGyC
0SX5ZJSfNsftaaMsaotNc872GVCZOENdLSHxDPuwb/VboTyal402xdPU+tXamHwCU1IDhyyJXP5G
RqncsPsYn6ZksSk74bBk/rhNtFG1nz84CNee48ktcWY2MBvC0r62dZHeOciyVj3ucmwZOrzq+sIC
aOEHm2WPvbJNABl9N89nqRdewl3tdzLP35Sb3ZWx+uTM3q1u8G0MysvPK3P8GNKg5BD4xwzoSasc
aNaG7Nh6j6yQ1ieGartNhi9N5NdnbhJdV8xXNzFTwq0SuPKGcnCuxlGmYGed4FyE8smFXnueRDG1
XesSZtf3XySNYLquLWk5VpJczX4dPmhHkbPkEc7u9yEaRdhE4xCQTRRnAXyiMbosiGlCG4Vf1Jvw
iYe4ZbdDY+hpHQ5T6J9pL+lQWpSu/1ATC7KJPBjR6PHRVwKTM49FRUbErhibxnlUhWs8R2nfXCMq
5vd44ygeSnL4jrwmu4MpoVfFlHgwLuolSCSvm0soUfZWFHVK+DvwC3z2yU1dYvcGzmptkQWLXQ+H
/AntE9uQvh7XRhSL7qWLwXKQaTdZFwb034c4qukBoRmkbQELJaodtuJDbPlnMz2hCyykzW01F81N
3rQXgT/Jl3r29IPqZHqojci6tEbpHHKciStQr/Gu08W4B9T1EqWNjbM37ki9cOVIeRv7tybNiT2b
huYSWnJ5s3QrRdtNl+FYVogiq8zcQcuoX0qHnLYVeHNaJejt9o2vumMc0MAN5si5id12FwSyzFeB
dq0VIOCPSYetnR97HnuqjjwgeqIabqspfUyQ+6+MPqFjkxf9UUPmW8UR+o2+C4dbONXWXsjYPFgm
u2BgrWD/ETkfSb6gMDApAK5hJXiCO1pAGcY7at7iR5peWwOOc8ZDc9GHiXHUMOLYwJGD5WQQMpDn
o+FPg9qFJVdztDCVyGB9w5DrUozBLkDIfA7SP3jxUl1gEEANEAbBcBzp0azdshsAfRkR3XaTGPgU
TDCjcRC+QUcUJMzbFfTV4Ry8s3UxIhPbBUtvvyzLZA1IuNgAHXiVgXz2rRnciNbmXTxO5kH08qPL
94oSCw95aQLdd7nSMkYCq8pu3Qc4V2dl6E0w9GDwPAtSwpxcGm1d3SbQOTZFPX+OCX3ySJglgcsL
wv4sMHDiW4Z5O07dTo9leABkARTQr4b9TKNyHcJBeGwImc5XbTsYm4oZxI64FPlKdBjTtahytu24
Y7AiH2wbHAdxfw1pgm7f3nRGJV9Zt70zpEhyb1pRtsaQLrZR1PEN2aqar4Is1QILbTVh//eyCxak
+cwafZL+hP3SlNiyKZ0N6sagXGdVgEnVjC6AGe4jXgCrvDdhMoch+uIst4qrNvfOsl48MhU1VyIg
lSX0mnO658ZmBqmzCVLDuwyD9Esw4luY63brdhj1OlNVvycd8VYVsDCfcQrPHkuCcx1PyXhBVZ8R
BCqag/TidFMO8/ChHPF1Uw1xZCIXEelmDg/QyoDR/uYnRvZs0dl8YASpcPImzgbukLW2sjwBK2Jn
iE2zSG+dgvvLGp3xMwGWxnVaAwEhSpsZiZs82TTMD5Mfl9m6boCrWGqEy4HKYpt5oOG62VUXmYyH
Gjvg3F/nrWccQICBM6vdT64lQ71aFI0b0hGSMy/x3IesHa19Ycf5thEKPkQ/xQeRKrG1HD86dHG5
oJA6+2Br2752YotWikHCm2eTaRdP+wyoMx7haHy0WLk2QpGvw0XKHqQXWvTdLYSMhk7FvaqdrUPj
71lPqfo49ox0nMaZnwE5bJicDeizq6a56qxK7zAZc+dNbnJQKTOJDH/axpblG7AisQrqJt052GKI
LyoHQDSSNeNrj1d/7fiKpft7etX/W+T/osin9qam+aso+iEUefMlex1evy/vv/7Mn9W9zc7YR7nk
KToxX9nBf1b4NsRhl87fVymWsP/aGUv/N0QSbJaJMrRdFLEUqn/ujL3faG5aiL8gkSEg/mcFvuXL
dwWjz+ac3Ycy0YIum4x3BWOaAFq1qBIOuFCiD+TvFtXGqSSzznHG446lNte7qp5ushLt1TqLILWa
LktaYFY74l4I+JrlbH0IYizzq4KR4zr2zeHLqCleQIYmhAOQdpKFtP+JHWQkmn1UBpM7CfhoVzD2
2k/YGxmD+uyouYjxAUmFfZ9oKJokAc5XWWJD+/E6YLRu3QZqHSR5c06bL4UzCjEUW0IEOpzGMs23
5jjWsDWdXPLYjXayHzg51tLGqc7cOQ7OsBvouwLP3Tnupo+4X4wPcZYDtawLBKb1WOxBmYcEAdI6
q7y2uobgQird2N5iPPpsGykfMuCT4mW+ZaqQ7nzc15vJlgasmEKDW0rfCOOKB1ZAtAeFCY/ZBru1
w8nMWHPm6FEvbh05mqvY1Ze6pKfaCcillvcQ9N2lFQBoicbink4BL0PIkpAr4FwID/m+8HIsIPmF
8qoPoL3Eerb0eA6U9SPU3rMlTGC1JKDAHvlY2wBl3bK8H/HdvqDlMDeVjCLMHlUHgAlSbByDzKKi
G+EWBG6CSzXAetFT2jo2v5o1hRV5dknmSw1jR6xveY/UNnsCZKaeKJQArS444ToM5A69K4HtWte8
R/O3dq5uTLq9hwBzgyZf8LVUVvOAhAIDcBzgypNVth08Ud0wPD8E3sw4ydb19dRHzQeGrw9OG5d7
pNLx3mongO1B6m5n17dQYTneliDqx2yuDOazcnikh70USSQXwT1FikHGZPfJMOsGb1ZtylstMnmV
xzV0k0FEI8TjpUpEWnUvl/R42ZClvOHtfddmmnxej0mnlJGzDnhyVgk5cpsoI3ytzxmE7ptakk0Q
VhZbgXhieMd2c6W93imvBP6SY0huRgfWwbAfGfvER5U75kfFB9+0k4YeC18t3iByKMud5TVBg210
Mo/DVNv6rCRcgwDvRE9vaCdmY+8xLQ7eJt8dLjPRSIx6BfzbDNU0QeR44ao8sb6KtP5d6H+x0KOz
c9iv//eV/m/BkV9/6D9LvaDPuSzcJ9ntsmr/sdR78jcGMAonOP1Mz6aC/XatV7atmEqwYwe8bNK0
+HOtBymBoB9OwyI+PCEl/gE4kmrm3VrPDt2VLkJQ4sZsOjpLf+IbheZyk7KnCq2D500FFsm+9BZg
tw2AeKqhP8st0XcfpwKuI4E72CzNjvggtVgvcaN0V7J0CDZoMGbaLk14iHO2dxMtxs1msXCWBYbM
FW3gszrQLCQBTs+pq18ZsINP2TRxEz5irSuehHZACeQD9W4vjOYzKfAUWRENfqgM9mth1ovuXbT2
q6wc/tDJa66d0viSju74yNYjH78s8z9CxeJWDVfEm2+bvMVlNiZH0HGVtwcmXTww2QkB/oZGp646
jeACbH5pPBjKJsiVaMJ+W3mMgtAJpKuWFUJtCAcYr6xmzDZwgjxAaRnxmUSae1yWUoiDNQ7hRVJZ
CLtSh/4uw5ByG3jDYO+smv0HQPnfVT4Xx3BgFmZ7s9rY0Bo+NEmL4sQKyJKnIoBeIIcnIZJpyWYl
UlS1eONpQlU3gT+bLrS1SJ2RemW86DbDHtSO42NktqzeMZp/9qZ97T7B0wG34zojEiwkQ8jWxiTA
ehX4C+GCIluL6zqWmJoMVrKHpvYo6iu1QCRQRr2oUHkXlCbWA1X7cpVTi2uB8sJ68FOcQpA+0NDQ
FFtsxJXNr9cyM+F6LoyAVkrRIcZrK6i5TMQJ7LV7XrRomJbE9aZmuzgwDD2C8WK5P/1jBmFzXiMf
wspRdwV/bopyfgYYX0ojYfGGwxZjNG7rHJgGqQIxTWzHg/a5CO4yiInW5oT+8MqU/nihgVOQsoTB
sfEWL5vfKOuBNGM+Rk7+3H5g3znvR+3jf18c1NWI0XWvgPPRLhrb+egXE8efchgc9KAweyRq5gPx
nuH31AvUR6czrnjDmziBwaqxRblhwtXN+6B6ySjnA9KaEELALWpksvFwYaiN55aOuAr6xYnf6sAM
z3TVo40Ly0R/xk+HOjKd+XdQa/xagiZx4TCBxQJSGmx+QA4ai0ddMQqgU3NSG3qzxmmNb4Ur2Awj
/3eusfGcWAHjGPG1zC0CtNOwTxn4mlcwv80bL+6di9MRHSST464nIe8M4yT3Zt0Lrm/ClO5paFJc
epSiAA/UIPp53zSWejWnCVkf+aXl0TGhO9YguMF+2SOinzix1e2JZJDKOirP8KvBsF60IpI5Y8zv
D2XGx5pyYi0x3TnPSieT8XQ6S9LTuhAQsqIAoU3KydqVw13GWMW68huYrJQ8LcOL1oFAsU5z5C/3
CPLRSjKp4ivFK8AV8JLJbK/0BKwWYwxqyqbk3/1pcfR8xW4YJUqmtFwoGf4iAnUB5wI+SRA5qxzE
3m4xH77N84LiSBxjuacskRHAZRtevi+7fiiPrpWP3Tqq0pFiONXDRvtiPrRIf+5I8Rxv+mSqXiR3
mlwD6rYIJYiKnB2Z8kH9eaCoKtubcNoYNawywZi8y4sQxkfTulcO+T3HxJ/8J75MJ6LscK27JJo0
KIqmrV40ao5g5yZivO+5i/fJ4OW7me0CIL1w8Qbr9lNiSAtOOi+dp8zPxnvPYfbjioYbWzRDw4fh
AlwgQjT4dPky/J1LGyupHoBgbWy/aAFLxGFPU5zBwmFAWPGpBmArt1ZRMoKlgYuzSrSpOgvRN57J
Yrm+KLGCpwaw34XTUXVywHy4HjCKbBVhViE+ckRQglGtvyKBoDqTYyz3ZUaAwrrhjXFbWFVxl/Ul
ERh9msH3IwlBPPrl7O6MoZm+oBqQ50Gj40PSe9bnzHbnJy/sRndnsgRegBaIv8h6HIgVsaczzHYk
RCVZsC5j4xEHXPMUCdXS3Ul1ucogm+4ni16uAD5zYY3FwH8bi53pIdEuQnP+An0g5QkYMhIS7MFd
HGHuBBJyDuTLlCbtUQ+I/db03a2zbm7Sy9wGk2tjYluiorVg0wMemaEfaUYOoEJa9JHazl5D6tg4
1aBf9OhdETJ9B5RAIJi0LdmsU69vrYvsxECdFxwq7MG97gGkznjvN+0CTR0WfGq6gFSLvmE1Aa1a
nCirVlF8kKgcGZufKKx9F8uLKiWQ6zGoZPk0RFlzT+b2TWT3NdbaxREWttZdgN3ovoCPxmgQftR1
vXBgYa1VW/z15gfi+cYjGSUP88KN7RaCLCTostnbQwHen+8NWX3Pbm3LePIwVrTru0rctC1CNsi6
EY2YBVaLyiUjhwmp2m0bleV2FK5JEhiA2zaRzYirD5n1lgQ9tiVREA0fg2rMM9o5CyUX2STEXKDI
NHgMS2XbXhLt542mfhBF6r3EwjdbXoXAd7sFw5ubRnXWO5K7GnLOx5HX+3HIuu5KLxTfxqsvq3ae
NKSAsSJDoQj0RUsbcAM4SNxPhLgdpzGxblPL0W+9GpuP04kbPJ4YwvGJJ6zRBp+FbMTAgjQf4PIF
t1FkBWQCgiJmHj5eoDqVa+IEVsRXN+ddK41rmtw0Ak88Y1gLXzI9jBf1HMPftidxiz+/f/FiKMZh
ThfYR7F7PXZD6CLEX6jJOIeqK1LK00swL6KAI2satwr69MZV3bDlcpHgzvjlvGrz4mPcabW2y+ox
6CrzPDWbJ3Tb/RZ3u71pE/PFEuFZguT/wphs9WEYQlRzKPOatRW01jZAFHZEJh5eS6/sLju3IeJ+
0OhmhWZHZ6GjcstqVBdDpImmRP6xFpGS2SasyEDm5WfAnVpgw3Cq88ErDyKznlHbuKswc8BMi1Kt
i0GnG4epzsaqeu4DUaltNDo+bwo/mDchDbIVNEVI2Us7BRGiqOStFyoH6Euj78sGxfuqKRC2gQfS
63QeIRKA4S4blNZVFz46zAKORWPE2OrBdofFZO+gq+b3cYIbhJ0agG+CO+INMNik3TKSMVaddlCk
Tm0U3eRjA6xjQYUja+2PUyvNZ2C5LFBOWF6yAvXgN1omdjr3b6VGploVHSFjWqjqKPO5hloBOnA9
LcBylJMom6MFY94tQPM4dojLCJwzwtChOKCFf4SZBQLdzrunqIs+JEEerCHUeBQUNP0fkdjXK7cd
2THXLSLyCrb6CMt5pfwI+m/n8D3oJgHDnudYM9ae2zkAORZSe3+CtlcLv11hk0U0HPkwktycIFyG
UU+Vzwfvq7G5D5LS3bVoIJMtr8Ph4MFq2zCfS2mE08IdGwuDrFMQYJtE6DSnsD2WalISRhyc0XFh
F2IpBmPIz4yXKC2BG5JD13/GvuG8eSf24QmDGC1ExMp1wRU1pC1lJ17iQk7MFobifMIp0gZ2tvHC
WEwQCAOC9ghzrCyxCWBerBn69LhV4DNiWe2vZgBz8pH3W3qpi4xo8XUOuvKG7FkJ/Mku77p8DJ07
wiXkgqv3m1Wv0bgBHlW/p5Yww52PWpkHyKQWTB0rxZcy3pOBMV7QZG23U4fcHvK7FyBm7odLkZF3
j2VYhh/cvC9KRKs0rQPlv4RgNO/mYEAHkocRqX3dBE7ctq9qtMgo7Qn0oE9ld+eyzPRxxNq+98iJ
vLFs3T5EQ35eD/Wx8uZxU/uipmNdtp+IyzP3va6bc6u3g30Tek8UasPOhdXbu426TVAVMyzo0zTd
JSOI//M2mlEUxv48Q+5VsL0Q9RRlssqFM9910qx+H9McJjZLXtavkPBlK1kAvC5kMF+kXWPkn6Z+
bG8Mf5qvDcDL8TYkH6f73dPVQ9VNRequGN+pQOxzg8XtDGr1vo6ke1da2XMF6Cg6FlntBheyMF/1
4FeXo00hF3vcC2dwFCCwzsnEOBC5sXvnC2WbzzHEHb8ZVk1aBDclc6qdTTh6swjWq+F5XlA9SjZe
6N6EoqpvePud6a9Yn2928n8zyH4/NWdYTkwb1iBEGAgq3uscQn/oyMuirnWbRp0Nkp0oaZLigSTh
9jPurV9BIGxau9+N6cmBgAdpC0LjTEWp8E6IQBd1ws7flofi/9g7kyU7kWxrv0rZnVNG43TX7E4O
p4/mRCeFpAmmlh4cnMbh6f8PZWb9UkglVdW4BpmmTEnBgQPO9r3X+lbVhdd9SumuWJjfF0YPYsFu
ho9paQpxm4zB4JyYqjrxjEDaSKub3M2BSn31v3ttLbpL1a1ARQOM7bmzrfD1mELaosFEAUgYUkzZ
RszaJxP2T8iGXvTLo+2tlMVWI6vLBkBxvcQ70aBN6h8V9Eq1XwAzTyqqPWgD75ifyYKJnmbDlsQQ
8TInWalPrBhPlY9viugG9Ylbpv5CMAFNtTChou9bxZ8H9yDfmmDLNOMp7Rvr2mmywbLA9i+GGtQ+
zNk4HIIEV8TMH+wuokH0fegAY+mdsgJQfute+Csu7Ndf+trt+FYqgQsaXRqdGuQLIG1eisIKKuTY
U2YDdGLdLwMfYm9ABhHbtV8faFXJ/HAgEH6UAaA/GKvy+9+2XTp2cGDhm2OZIvWlOVFVu75u+X54
9law2grxTGh2Iq/nLfv23z16YK7KPFQ8SJR/8K9KY8bvOWsCqnNpP3nTRAA2CIKHr7roRhsc1et9
NgHGVLFt+/XBrVUA8v25B0SemCj/rBWW8fLcMeUAoo+75qgwrkiwa8kgbvyiBdOYk+27FdbK4BtR
ZjNyXqkFZofRggCLxC+PCXTMp68f6L/tzd+0N1nbmOz88+4monSsNB/7vzVf/sabYag+ZO+/laz9
8ff/anSizjSJsUEXhh1/VRz9o9Hpk3VjIT9jaPUXYeBvfwFyAzSdAiUXpu2AQc63gNzg76t+3uY3
vVXzxm/9G43Or6yT7286010XWNbXtX+6nvm3D9xs1YVFOLt5LHQTVcmXMjEueo7B9a3Mk/oInP6s
YMwxJ3hjFQxunN/JsMIf3yjIyzy0sEixhR1aL575xvUIZAgS89h0s3k7BI9oUOjZDEqyKzanbW6Y
hKqX8Y2UaEh8W9S7yX4rSGJcUuLvjOQGRyOWr2DfU41J37ptU9R3wh03hI+tEJ4V7/ZR6Io/RFZh
nW6M4l1OcuL6y1mIDabDV2ppDhmZHcrYzW54FE1PyzIpvOsWpOoMza3H6ATi0nFwAQ3R7NSv56DY
dNwNR408pCKpAJLSFdJ5HwT9ci9o+CF3hUcfGDdMKog66x0Ftvea9sI9nY+BFvKKbg/7ey98aznG
jryF90BjyfLM6YoQ4SI8H9NpSA2ZUiaX21FXEb7FB23ET3kLSbFQ4FF7iV/PNg+EStwlyr8iUPTD
gp+2z4uo9aby4C18jKmHTAc48WOlhXkocjotszl9rEWyTbxBXVOKw6HHFSU9xcGWfVY4l6RC9P/f
ZeVfCd5FybpaTv75unL7eXz/6buV5M+/8udSYlni72CLhINX548x+D+WEqrwfwxJkLUyVWZ2QXya
ywJjfTMkYcDODHtVqOK/R3f2b64dL4Yk6Gr99TA2wteQOvulSJP9rR7rTjo3fqz81/Mk3NPsWFBe
3YUoQzrW7SrGahhAh621aax2JOUjUbsJ5tthsFV77RK6YL9x06W4bfyyS69aTf57RAWriVbqMD44
oxjf9AUCyD6Zl00qZ1sTWBkQICUZwW+1x2ziMEyzRemuwGmP8XiByQgjEVc1s/li6YjRaONu2mcA
pqhbc/owXYHr2ZdzfwADJJuNTHON6Dtp1pijGdCxmGfiWRiBTskRoewygG/OMewPJaa4ci6KT61v
tADx3bHaTPACLjGgPvaOScy5V7KaAR7qrPBPzdyJZb9Yg5YHekT8rqNcaZ8ZG813beq28ylhhplv
0fBo4xzwASEHxwuYgaatKuce5ndzH4o8eSB1d7y0jKNoOpb9dkqJDIti1WADhRF1rMjoamnMN+DB
Mt3ruy4YinqL/V73EjC//QqPSO8vcjsBW+jbY2y52XCoYgSS/iFgDwKYrsvMxSTboupqMyrqQN86
/lLVVoTxxGD6YjVY8mXCGhvlHn33mvShAOq1flYSxpLzQG4J6yLmB5Y/N4tHfVu0tI/iXVVmXUjs
ctJVexlIiG7DSulK2HSmOaQ9azb2I1lgmGZdRfAmF3PAKw6u1BjTbdKaWNGPppqsGCJGWsbbVqhx
vXFQXUMtdJe9QawZDuaKRW889z0Fu3lrzVXeO92mUwpMNuiGyZ6U9SaJU/CPb3VGvGb3qZ9Aa1cb
t1iWMr7/74L3Ly14a3HzqwXvpqn79y/SBf74O3+teCYrHu4vSmLf/CMM4K8pMfa8VSy0DoJNXIUs
Z/9/AcRFg63TBNAXMC32VvPaX5J/MglWwJqPGMilrsD1+W8UT5RJ35fsrKWsgauNhz2xTYn3Ykos
l6aw43hOL76UyPNKo6JzPqW2G7ktqLCjz/Ct3sNlT3HwZw5Aa7s0Igig6Sfiaxda+UllE5Nspq0+
pUtbkS+ifO/j0sF/rOqMqCVRyfm6aYuufM4W0V43ajE/5U6iw43FmGqg92n5JHQZ4+gcMgMTut/3
vn1SbTiOZ82sabrppFfv0r7Q2KjtEm0uGeg3Ej5RRLcSx85sXJvDLJn08VBGVl4v9radu3fjYHc7
207Lkxi1OUdzjlOezfjgbujuiH0Y8BCRnbs6HoSXZjdMKabTUA7+0eiG7jQ2Fa2eLqs1+GjjYOfQ
gBs7fJ5q5DIp6eoVJWezfqp5yZ+1q0goHhy5HYCxpQQIgg8iP4lR9FTgY6M1VOaaHbHTuTSoa9YH
u2H2s2YdFouFLHYNLTOXwbqDwegCxV7UnZJT7l2tGSofuSLzFSHJCNufFk8up74Tioa23yW62K39
dklUI4t0F0DZ20GOnW6aXJTZCkEtZ8sy6z1K9WrEui3StHeOeaaZSGq6aHIc/Ktl0HVHf9FSlsXg
YkqLIU8ZtSadtseTVRVWiLB7Yhvv9RttsWmgTx4QXii3iFXF2xGe14MCon5XtqGhP4W1L1cxqKW+
zLFpT86tjfi8sh6xiVp7r898BoHSj/03khY+o+4qHK+npCjOXj3QV/C7ggCguRzyUybC2kELVNxb
FiJ5EwD1Jk6L6aJmWlyrpZTbUhfNdmZjCYvGss5BXgBHZuKzX7KsYDSYXpiFQkr0BpEBgC1tBPdd
Wkdl2yfnIOh94hgdrnZk50F8ZFpBkHbpzO6p0ma3J11avW9sWX60+9Zy9mGhPKgf7YIgLYiDkrCd
vCOcExPGWTmo2IRDqy5HBGQdRT28A7nJBH9phEvfLc/cNf4peZd0wrxi1FbtAfYYB2qHeutzuJvS
c+TBWix9XzODP6QTMW4XYcU+vJZgrQpsE0OLlbTYzW01boPCq0/jZLq3GbgGe6P7UlwTVb6c63gx
aceZAJCH9D2fMd8HZgVtqExuvVRBERmEd03XRL1JdRG/A9sa7hto9geZO2JXtEV9hrouX+VquXVr
371f72zedqTZsjWEy9Na4Iv9GbkXyI/Ake4+yKTdcQWk+aWxZvPSuEXyhh7jctW1YrpumAMeVenJ
zYxD45DnY3GIM3BHcbviVoCGHFAOhI8JyREbRDP2dVD4JECYl9rJW7IkYu+aSZp7LbPWOEKLmJ7d
Fug+AGw9XTN+tN/ittNkyc9LwyysNJ0Hqk2U3rVyvhjgi6qo52rsC8LOTkBgPtJRISw+i9H/GcPM
jqUYPfGINhLItU26/EcRzMmTCzbVJBSpcz/0Fa7nGjsMP0MapzIo7chxJLbwYSwhL3jNuQDOFAVo
4nfxSMaDUyfBUbvs7CZJjPdmgFW1BydO7pc/9NmVFRIoibaxiEquzxOteiYJefMQ2PN1SPZA5BZx
eDT8VCKgc1r/HDD+CBk+l8En7dXpXVgGGUC2pv4EYjkkA5ZBINgIk6CkuRGAnE3rFHv5Qw9imDp3
1NuCu/vRMlZHlDXNNlZlJ46mfnkVmLkF5xuRAEn2REPnJbORZjCdd02ZrOacwdjqyaLW1KbnvsXw
jvUG/stDowkYF343PRepImbOyZu1n17gWfD1RwLOxx2pFz1B65MREfW07JoyVQfNzvONXS/VZbGy
8DLqYLmbaxfd3ComtbtOXoFaMR99OMVFBAeoaPcN1epONa35HpUjuXZ6aB7wfAOGmqfUidJ8MDbC
6pMvemFvXo+1/9ax+wUhPLfWbmHJiVJKQjK2k3Ta1g0rf4CWb+OjnbqxsW5GPJHOXkAyfZW0obwK
Jjc9N2En71orHbc9G2uubJjOjJQZWrlj0uYIIuIUif5coo60VBXhQiP6wxrt09LN8xAJu/1cVRkT
d93ghHDt5kbndPANp+2ul7qZ7klD3A1zEd6g2nBxTM1ZGp+w+hQ3DOfarWW3+btSjUTFkN1x48tg
fjQni0xRIrjCBxHq/jgGvT41Os7EponFFI1pZl66URbPFSSx5yTAFVMPZfxaFnF2NeiWIe0ULK8s
Niy71Gzyw9yN8y4mymMDdh4tkuBsUQgzZO1PdbmMNDH94ZUgPGneZEJRo2duHXku+estM+E7PEqJ
s/MxLZwJ2RaQgIppvnLzuSoADQCWDxrhcB376Q1xlSghx9Q7zLoaU5I34+VsZZb3EfSDaURNXGd3
SU/apZeb4fO8uOpoioUXfVCbA36BRMHZzuh0EF4pcRyMDOpxXWGWSeIgQ6LDKBbhAhN1KYhE+m9x
/K8Ux1QLq6Xyn3cD9vjIs+/bAX/+nT+L48CkG0AZa9ENEKtZnOL0LwmlT8C2DbghtFaRJBLGfxTH
DkZyKmlBY9F0TBv26T+KY1v83aXYXvkcHrt6TKb/TnH8Qycffp5wcJACZYTa+bXx+E0nP5m0ubBv
HY62jSMQu1SIWk3YcLtwkMEq9t2uhoUBXGsbptjkvrlWd380MP9WD9Vdk9W9+r//eTE0ck0bcHmA
vR4/O9FfL+kRbUsKzbjo/jAN9rjz58rbWRmAn9nPquN/cCjyu2m6MCH5wfhLPTBaVuX2B2TbhO7Y
5FMSBSx3xC+3/8FZcSlD0JOANtkaf9+spZopJP3K/lBqnR00csVt1xM63mt/+M0gho3at8OIrxfQ
4ZxQrHJT/AAA0WMP09DlAoYQszYjGoy6Y06tR29LvtJqU0PFj92+iKTJ6PHXl3TdNn3TlP7z4CsS
g7uYKdqL8+wRTMVgvfqD0QhW/1ynu9pi7/Pro/x4j7g29yW8A+HZ+HVfHEUlgaPGNh5Wj6EHrIvi
mr2QxrS5y1eV1G9O6oX/l5NybZr57GctjOpM077/8lxeR05qkQWRzJT/mCQ/s0v9wjSP4qGsrryY
rdKvT/DHy+jaNOdWiTV8ox/8KtT3iOCcZiCkyHVxoRAWIM3wd07tF+37r+dl07cPgSlBePiK1fnm
QScwjBkCo/yDk43zxjGM68QAP2bZdqRNok1/fU4/u4rfHu3FlwYYIGmJqhgOwTjhXG0gMY6kxUqE
zLgOQ3Jji+LDrw9pv9jlfz3DALs9XCYs997LpWwmnhLVMo+dlXqCoasoXyfmgIekWYLj0CTsANoH
zHBB1NIA++T1ZnCWrnMckq45jEM47gb2kptu8uVHTMnGaSaUCXdh3z5S1ADFStl0F+3ym4XJ+sn3
v7KZTXD3gY/w+8UdF6jEs5uexyibBrK6hTEhTNDaHXd4UbHUKItgi6CZtg5Xb2eXWrwzF1/focxE
TdUvDhGySXiBPPTnDOCj/t/kc/Oz5fmnH431eX3CXf558dHykFx6QlB6FMfpjpLP3WYdUelt4PU7
1SbqFZuQPDInLyy3sO7hP9agk1RcYU2tVqHPaNabQqh80861uaF2xptZBwRag9FiBmN3t4g5jNNS
AOdsx55eqe/iv4G7+HoAL4niK4ij0MkI5RKGv0eiTdAV+gkmH/rcF53aIOVkhBK74UaX7hWYw1cD
+NbbQswwgZwFFim2rO1k9BeimZYjVKSFYRJIKB2X8TWqn1USBaqKBDjIVe78pZidhz7oYXb6yQpW
SvsLP7ne//pu/fEBoelFYcBTL0KMFBQZ3w70tErcwWXWc8jIozfYpEVAxk9Wpp+GJZbkZCO4/Q+O
6LJY4+JnIPkSvhwSmEQ8ctEfupgEKCV2pZV8DGtx3Tk11MXQe/Pr4/24bgdYrQIGG7BnKH1ejCyB
G401301/yOeSESGkgBPmTmcX2HAmf32oH29TIkqJpjJhFq9T2he3aTJgDJvGhrdgAAi3ISrm1JBw
/JsL+NOj0KekTHHoJL78yqD2GhWSbV53XmeSX++HxnFok+Du1yfzUmDAOsbZQBuHqrXmcLxU0hSZ
AU5N4iLUJGlu6bPnew9B1NZT6GYFIxxKCm58hkvJuQueOzs5NKLIfrcsvZgaff0YlDCYvVayB2T9
7+/Qtm3Eko0+7gJd+rupDcs9krB+L6Y+W6X1izhZNaLZzmw+l83kPxT9iq9wzfGmWhbn7BYQPn99
aeyffibsPhg70TbRGv7+M9EoMYw4ddShTob6ZHbuLjSHabMA4b2NlUTU7iP+KV0e5bI15ssAWjTy
oANvwwCFm1+Xn0tLj7dFoDGKT+9AXNhRm/Xyca7BjxKjgyuaffK5nstbw6Tx+Z+cAF4LZO+YD7DB
fn8CsdWFFYFxXNR0fkg6X+6HSSSvUlYxZLgExiNdNaPK93reWF11ntPlPUyKJ9V54WmQcRxpFNjr
5jW8R1nePAVi+bzgNjo7+FT2k0xAqRY5MY45zN8OM8BvzuAlcu6P2+KbM3ixcE09AuykmfG44kGA
jRrW597V4BQMc9tnHYv8gOsVggbBrDgy2YxWv7kLXuav/PkRGI8yI0WE8/JxD2bWktkdFNhgZGYr
+tL9QFl157NDRwZvfmrKUT/7YEk/qi7qhzGJ8sbGaeSkSF8TtbfRqW3RMPkrSGNCNWwPEuiwaR7w
1+YRIzzr80zyI0ul/+g7xc41c+CTRviMuao7omA0rw3XKo9L07z3R/PRmzlQApE4klMIeOTXd82P
pVvgsRvEJE1ws8lu6fubBtO0X8Q5C0Kbl891fPDHvNwaC+Fb5Fg5u18f7CfLtkcNzM5TQM/3f+BN
EhJVdyw6BwmCO8wQ7zoWtluhl/A3Rwr42N9vHzgtm6FRiD7RxxH4/WkBXh/oirvcSV3yVAAyeMZM
hWurmtlNuHOBHNT0jOAce9bvwIk/eftiDyEQ23F4MVF4f3/oPsloYOUmhDN/fhv3wZ322wdTxF9K
v//Altf7zQvqpX5nvWVJCgJhYdlsuPG5f3/AcDSUzjJuWbbhNRNw6p45drYE/46RMy6fIcI/NVmp
t8ksKW5EkEWjSrqtSbXy6+/3pzcTKkHeLDDXzJevZUT1o4tWUx3QtPdbU/p4xLErEEjXMOFNf8dL
/clLk+EbkioEQ+4qT/z+xL0wLxLIcHzJc6cPmIzjaBmC9Dd7xJ9eX4tOBncSl/eHCV+urKSxhFQH
9shdFIw6hYidh5EXB8ZpUjhTklEMSAZaTNoxqG26AeUON+LVwozpN8/rj5vyAMkF1TIyEJ+QoRdf
9gRIdEkV3X1n7E2QzH6yV91yM48zQXOVRagz9oZD6kNEaYrB/M1j9RLg+vVeWzlZvkvdHqDF/f6S
98mIHb02OwxCIv0g/Y7pwtQl/UVllosIwmuIaGgGfgCk4TXtePRaQL5g/wqbsYufFtFkzNMN+eBg
lWzm81A/Eld9+vWN+JOFJggJIWGNgegJSeL7j5kaQTa7tdceyOvu9gMM1Z1g9rejls9+c0l+cihA
XgKCmE8bLngp2WQ2pfC4+O2BgExwVs7s35NRxWzN8Mz/4LRW7TXku7Wl9sOqJmu59DIQ7cG1s+4+
RNxDdOfqiev697++gD9ZxDgSbRFKRMS+L/eN9hIneTNwJFxDyTYGc/FYJa294+1GcpyuGEo3RHb+
+qA/vZTsr4n78gge/KoS/KaNwKCx7kPEMIfZtnAouPB9M1I4t51pq98cKnQdboEXbwgqDRPXM5xL
kMsv7uSggHiEQ5ZbRKwBjN48912UpWJatm4V1yDKO2UDoS962DnOOBl7do6D3i3ad6r7KnB5uJB2
L+EpZoD62pYjMecdfqthK8sS5zfszPQ9BFfjpnACVOJJWuIEVDhqYGJwSk7kew0Sy3B0sSJMSMfo
7pNfeWAU4jPUEcTBoj5MrSdvsLHylkK79j7HX+ntnFCmNqGWJCx/9nKaJSih2MGkVzrtnBjveNGl
r1TJ4PBU1nTXDmlmVWJnmNI6V4vWxoGh5ahu3aoeghvRD3N875FmUO/5b2MCK9apgtmfCNEOAaQX
yU3g166/HeDq5PvBbcvH0QCiAePdaI7W6kjYzEnHxDJMs9eVQgm/0QOxuScffBzyhqHBjjoXOAd3
qBkIvchHtpMZmCumSAdFXG6x1SMTx20zMum+wjURm/QdKkl6cOWuxVVGeNd7El3ol/hxr6MlEE33
KF3y2A9NT+TBHa7D8bEmYajfzUYb+g9mgzqKUdCYDCeKWCBTAdO1vagTBqcMj5clUsQFH1YbVEMq
3tr+M4lhKXARucErskrBTZUVSbRKpLiwcinJVAiGe/q8+2F05XMs7fINQejmQ1970yaucn008Fbu
HGIAQJzt61btderXD7FPE1WQWFksJPLZopi2RVhU+2QYz844Tyje1Pu88MSG6M94O+QYhSrH+SQc
Y9qhP1V8hs4/eGoyd6HIvIMIUY9QMS+bHELLlRJSf/B7AjDEMOcb8Fnvl9Zzj6Ojl82oMdVmkKOZ
ZHqG1965wPt2yBmyO4yJSzSYmXUVEGl+40x8H+wWMtDV8Wu9OC7kZYs5KsJzVMLxKQ5FEem8GCgq
YIiQRYhlTvnLfVHqU9sLSJEEC/Ov4lLQXdKT6Jjjanu7mEW7031XbnLCUMhiKKqryUm3IEOCOzLS
Hyoj1TtrClIiYLslmkGDbGN7tg8LpetDnJTyXR0o87pOfbB2fesxOu07slzaOjJ6IOJI3coDEBf3
1EFN3GBd1CfHzFDCzD4YFD2egY7sM1da+8Kd31Tm0L6ps/jou+IxG+Y3ro4RFpuQw7ohflN5RkLC
RQEPDGlHjRu8jYntNZ5A38ZnFTvZFqtbsDMZmfI9tDjU8xAaJ/uGh6wzxrs26YIHNSA6nhx13c8o
D0q9ZJvZqD+rlkCuwMGxm6mqwtgSjF+E6gfG+dNCh6sAubnM0dC09eKwNbfNjsD3Jgv7p6IJgBLY
3DzPFcAjvfVb9hG8TFkkcrTHbxEJFLftxF2Wz3G9CQrrZA7EyTDYbfaetQRX/AKTKQ8E3krbndU1
HMNkUm/ntMPbgEKIkWexXZTdvTUQaph5glLPsPnMB5/48I+aWCR5dAoCdrZV0PnkpjTIuq4NwwMg
UfgB88MSSLVxpj1r4vxq2uzYdVypTV/UJQHC1fiU0tW/w1toP8Xg8rITuhFib8OsvbUmO9g3GVq9
jW5pxqWZMj94Zkw9SX9X7vzFLK8kL9mPvQoSb0eUY4M3380cGEjKexRjEX8Jae4PEVVAxeYbJvB2
mQOwEGNQfekkBA5ABsp6V2u/27JFcy9hbcu3WVhPW5Wq+dBTsTwFs8jfjoqfM6Nu3DW93Z6/5ldk
uhYn/ErqmS7cCjPCUAbzZ+BOSJ2wfZMmQYsvXEABJBf6jY/J/5iT3FVi7e6LfYYV/9lt2pn9YTNN
W48kYMRNi+LhKG3DjQpTFGiyYV/kFFynoXWLrU8LeceuNOzwXQJDPlaSQNJNjxv9dRtPyQJUIsNR
HyZTnEXg/dqQOChoDrJOy/UeNKZzEubpI4Bn0jv8Dkyk4nIar2sspOApZBGmVwRO8VG9Ynw92vhr
Id3FySUL4Nk3plxumh5CgcDMepKOzA7CzLzHsbfdhTgQv8V4maaXfFLyHa07e0fjzL0AhgfmVqOH
IdJcA7potKgOyIqTS1nKFV0Lpu7CQ9TyUPHt0oRvzwUo6YufpvJDNybdvVg660llXO8sL+bDMtf4
AlMuqsG8/crg1ryXbic/uOsOEyfWQlB40eYZeVRudnR1xY81BmyEnWjP0iK3dRmV/NDPsnszplzX
BZHGR1KO4GItQ8plbaFJnBEDz4ch7LG1Tcq9iKU1Vg5MmFw02GpJvYtg99OCyAeek7QBqKCvR5w6
X1u8ltHYhmjnjTRo1xiXNK9ZoYZYbdoGM5i0ZveSuU38SnopOiJ3aN55iVds+yFFEWUbS2xtxoAi
0h0cG4xj0J7nzsT/bAzjVVdx8gBs9KvAyFkXkzg7gn8pttI0kssA9wmhdOBSgdcowS/CacsTWjAI
GX1IE2ebFVN8TquePxCPYQD/cEJNnC8Si8PCc04bq1bP80zTOgDE+MlPhBuhcyxPVtevd/mQyoGZ
i+0+ZlU6ghrtB59wNj5k6ZrFQ9B38r2Tp94jue8t0ST1lF5mDxHxRkERf1MSMn4XeGp4bUpdPGTr
172GrV+7uUXUikABhNdk3pP2B1uFIiO9CMVVI29gvjMTY/5iLsiHDC3cGl5ZED+QbSROKCfqa4+w
p4esWYoHSnb9Cneh+rRMUFGIiqIlvjPISP7iS9p8RFamMflYrqU63NTGhADDaPyalXwhwAgtZfwg
UrZcOKYVIu1qBETIuXMnLUbbsfQSGjBuWbPSS1nkjRVV1tLcGU5OExfTKd+1qYJ0PHlOE9RRCH63
AevmMruoELpUE0D/Jrdei0RO2xFN8mdvzAdInDbSJVaL5Utj57KLPLuei6jL3eGzHQyLy3cG+Q1w
CZfF402uDib6yG7zlU+zIDB9CHushJnvjZ+1DNr7Pq5p/Le2vO1HAByQb9p7qw+SC2zO7NCHxMdl
KnBOrGNkj5NC4pwIAuufW6hn5n1nBIo1nrh7Fyl7w8ULHP+GPXG8l0MMnBctgU/ftHcGBsJO8A6/
cX8bVzI5jGU5Hr9yV1pem9cOdB+ixvwku/MEEUCyFupVJ0di+pb0S580/C8lJenyo3Q+uCFJS0IC
cZFY3rbAhkCwjY53sLheGyaaYlvg01pRO9UMK6LTdxQh06YWefzaLhOBHLd5hPJ+M/osido0US32
XbedhjC/ben/mEM6ojCUHYctvIs5VdZt6pP24q2pTtrMjBvtGWSjzG78SJJ9cwo1VFsW3WpZw7xI
XgA+eHKz/jzOc7nNeDZvzGTqrrHk1eckxTdEqU8JGDL+o4X6PnTT9lT4tX4omtH5NJbi3GamxZIW
8C9HtbvaAwute3GldS6eqbdX3ZluPoTTOmdq+n1KZxloFEGIUZtSkI55Mz8HoJYezDrF9kx+qdeU
7TacjAyQbtscg2l5T/+veltUIOp453CRbIMA89xjhxP58yxQDRWFOhWGSQhWbJiXohJyrwaCSyqw
s1tR2tU9vwAdxbDiaWgNj6UuTB4GxUEGN/bvBhMWH41pXEV+LN6HWei99lRfHrPMf63JDTjQLk2p
AynlNtWKg2uyKb3JAho3+G9PMfDBD6kZT/sxMMwDBKplG2SDs51GHkYl034zFbQKk3n2riguxDMB
cofa1Q0MjJwFmLQisEEe3LmwDMMvYzHYz1oKKDlVuKBaqMSTTHUeaWrYvcvaxamp8jXJ5cSrjHxL
7ohmcO9TF266viP8WWv5eWHUZEcyIQ6szbkNMhKNCDTUNaxSKecUfXauIi3zLmKAsAkXaICD71HQ
iyR/T6p0cU6w0fVFW+YbVxjXw6KduzwO3veZUe15FPdgp8i3YqpHQeYPt5Vw41dl0USZFuMeG7+Z
b2TQZw+B2QHBrpzgSs3QgGIz3aWAZjcFeuhLJd2midIptBhalMtpnhuiq4By19RoRsEDRxClhPl1
KXMnBdmcY3TYdF3NtrQ0ch4jZmjjTRj3+ZsKdNvBtWjA01pDYtwukpbGkBn6Loyd9hphY86uzh8z
YvW6vDiHU2Y+uD6cyNzXxxid7hio4oZEhuZK1fjhlGhKhqNQMupJ9YQ55PPGU/nRgsf1hqQopK7G
eyI9h4gE7yVqpTdGuV+TnDXCCnmjZ9GdGtv/YC3eZxyy7Tsq1hIVX9WwaCnjlV+6xt4B67zrfTLV
Zo+KpZw7i6F32C9Rgi9aUg7p42iTd3k2nGYS29E3lX/0C8TaLBpeczHQTq9Z535zoX3TAACGeNYw
BihZhBpYWe+qKq/v7Tao7r2MPvImm1lA83QiMl3Z5oca2gaZK+YiIxsl/qVFBXB2sfM8zjiepzcd
FQ/fGybmPRgTaLVfGVOlBI204EJ6y9uS3tlSWvDCgHk4J5Dv9hP1MTtTiMQCarxWnwAT9Z/wg9NE
IIy0+lKIlZ+hlj5+Z6rc+lCkK1QY+IS+U62O39lFxyZcxJkRRnKJ8Z+7Em+RvYwhoMjCrR/LVrMw
qFRPDZFcwFD2IpzoaBC8we2R2gMFTlOXzWPqDQBEIL7E71zL5e+EcMK6rZ9DQduK2uQ2qp0Zdgnh
SajHc9Cs2EhRaflsYjQHzTNRq6tsgRC8VWY9Apme5JQlwAwsfvJiBJqoyIn24zYV4WwcjHktAXom
pBjO15TLPDXReAMOomgFCsK3ZCy86lCvD2S3diOJXcmQrdmCiUuc5jBw1KF1yJ6ccNa9++NiuiPc
atSjjpVFizJRpvnWohukrF5zwBieRE4LDj2iF8SldyxRP7rox+pDCVPu9aosQFhaF7o4Sosu0MVu
3TVW1V1cyFp98+hOKCr4Cpm3RlPccn6F79IP6SQJclcKFcN4qGaEHzfh2I9fRpjdPEq2K9Mbz7DS
J1Lm7QPm7vq5gjF1X/hhG0dSBubTlBJNieEUKftFDGtcnj2afEaqcj51Vsd8ed6sa4P5H5zoiO+E
Z5fef0q4rwMenXuu588vta0+Zexesg0fNrye1ag+Z7nKCbUcOtBvQ4j0/gBBCrtdafL8bDCow5Wt
6f+dJ3IkzQ33IRWdmwr5/9g7k+bGlTNr/5def7iBeVj0hjMpipKoWRuEqlSFMYFMzMCv/57UtR22
o90d3ntzwxEuSZQIAm+e95zn5EfTbxBRGnYrAKpU5lFLRA+cxdcaPL/WgqaFYlWFPbYqe5mW8i4d
HHOt9AhZBhXknBJv4LOVU+qoyto8sZNuDqPonQcBDeGMlyl7WZZ0fB5td/hTVv9P0P1plr/++78+
vwQmyr+E1v8+qA5iQW/h/rUH9ViWGeVX7f/wRX81oQZ/cM7APUfDigWxWWet/mJCjaw/MIT4od6p
40H79qf+tZSFvhYsFZw9LB+YBB6lv5lQHfLyuFZ0S7TPboeal3/HhIr96x+VXpxveFwjjIyRq9cW
uoXm7+0wmZ+5eWm16WlSFh2Ro6wxS+eMECzFjRY2m+UimeXRoywUJxW9I4jX5hB6bMxagMOHxhIs
x2k/9k8LxHSAPHT8UkppmtMD8UXh7i2yG8ZDEeXNK5ARTu1MrwltjpD8wDUQLjkDPwzVqozR9la9
MBfYl6xJzlFOoHHVjs1yXKylc1dVTgfeUhJw2g7a9QhlrUZsamM5QDg01A9A8cFPWEG456H2bZOF
/AiR2LJrKY9EzNlYyeja58juMNFHwr8dwXkAue/h9dLnG7QsQ2nSHExodr6VPdIKOT+AROwuTWKL
q6Aut9oGU20wEFKz7a0qz0zClZ/La+lJymSTUW055MyHBGvWyZYNuYs03E+ZjfM/rbN651W0Vdtt
ytOxoyfS2kweM45LJO0VWJJNCq4pH4lH+Vuwb/R8zPKOxqhog9Ll3Pd2rlNjM3UUln1PGW+7QcMJ
tgY5l9UkjfLeCYzy4lTj1TOhrngl4MSVnIL0J/O53LvYUtcNd+YbSwgGcn9S16FxAv7saZbc8tB0
L2NaAbzu+qU/m+NW2XV9iWUjfueDH+0G7F271sOHkiCGXTFJ//TI9W6o7Ig5Habwnlv+w5DyGrmG
tWoCAeas9E7gD3mIoCA95jACrs4UTTeODMZ71CvkiSL9kWP//PRqf9wsyXRDice88ZieVj562wrm
tvEw1JN4LJtCrKuibC+2U6Trjr/IOo6Kh6bMu4sxgR7I+MQ+F9MC4qCleXNGQ9xI1gNby+OVGhwF
NuYQJ08LVVlU9YSKaSIHSMe3zXOyX1JaN06qzNNs9l8l//4u6d3yIaAFHjo34/E1QCV9CLnRrpaG
SnTSvstycQ2nW+dyMPYFB5L9YvTV1bS5ogO/787UAICGK+2VbBx3Z3HZ39YYlN+HJmDrZtAUTh4P
qjSqGNEOh1T3RhXFuO/zONkZqr/xMYWfzNS/HYZWMQRByUUqCWGi55NxgJ5NNTGx6QHZF+Gsj42O
eoruxTDKXdouV3Z+5i4ObtyBR3+rqrd57PP71GnujI4hn473TVS6V0uZ5bYK5c9WBsFR5PXLrL0b
pd1+iKApdzzuKHIRmX3juQRcKv1OzV9GEuMutbCELL356tJcvB7mKD7IcTBuR4AyW0hyySY33Xdu
hu2dDYFsZ7QNjRNFQiZete6Li8CAch60GxFjZjEcm4+VcQrwPq6Y8t45pKptH4hmXyIYMtaeli47
dwL4oIJxOVfZpYpbSKdQ4NC9BDbIXGzHUWa7YsyntQt68Qo/vnyQoZdQdcCfeV4K54iHbnoQU7ns
K7oVNpyvG6o5Jv/WbQYGfGc8NrMbFxsyMOPD6HYvPTnsg6Fm7zK6VlrxAatbl/BQlRtuGW2U1dj5
/RyPjgBd6F1IQ/2oVe1tfX+JnnJnpoUQ9CACVBbfzxRe3Hlp+1m5knoVympWS2Z9+nIgwpk2ZvfR
0m20161zm0aW9k1SVmKHjYRL2kxKQOIgDemNKO9nbrurFJL6iuAER52gmj+WHlDIEHN/HnquwWye
5o9onjiSgi1Rj2g0j5XpI7+FlbirGaBZwkRlL+8TL7aOjhyJTknbpQ6o9AaTETqvj7IgArYidYDx
VFbRtcuD37I2xzXQMzZ1aVgiYYQWJXjI3eGKZK2o47Wb4UVIWH57OcJY5hs7a0EUDu1O7OaUKZyb
O7uuCYAdBCjLPcxD1Z1EZVJ6G+Ir/FkYnONXKfw7czulo+3fFQ14wVVeT+Gh6Akinie38R8mHtiP
TkO7DEF2Lr1j0w3eW0ui8JQuYgYmxdLmR8fVnxHuVUm6hh8VuIiVMrgqdlUw4iyzOdUkJ05qjoHV
066c0LrXHWdWmndp2ZePyIoODLOB5VpakBxbR8uYvrN9breD7YoDLcbpJ7QoqpfZAOBsSubOPScO
+K9V4Eqk+mXEID1I0CejMwzDij2U8SC5tVPM4ZpEJFzStd3QtvfzBOUFLW2e6J+xKop/ULqcSRuD
+leT8+anaszsnWdyUq2YCG9bh5xbPHjRb+qYenYuEKKvBiP1qwHy9yLM4IgpoCQm5vhfXhURAstS
R/XoFEO5TVifHb16OArutlQrW/a8oYU+FKso5q+IwSwNX/ph9s6l35ZfRm7m8Un0Nlto+kjHh1i5
/gvPkWgrCcbt+nm2yViR4Y3xcFtpcmyyafpZZFnkcjOCGMwWddA2ICp8xJwa91nua7KNI5p3NjTF
xSklPTxD3LnB2o6onY56VXwRGCuucuRs1pYj5bLQyY6FBQWKwlk+rBJ6w92iHI4F7diCcrFZ2MF1
hfZ5K2EJvnvjPP6Kw1R9hC4yApFOuH5xJBLszGo2To2VD/csdTkcOIDGf7rmjGkfOQBbFoLfoQ9Q
xw+BMcqPKJkq6ORL3B+lBat2k2e5mnExi/xVERBzV2HtdGQHY9JkxuSoi9/J8shnjgNEb5uS4Lg7
KV2VG22doDHf46iLXbqnzGLaWIPh7fvSza5xJM09J7VgXfU9XRkwuAnSOSnkHI+Nxxp+RXCex06d
rLTzN750YYwMfbspbS44qKyA0MPGJUDnKbJuNmUSKcuNFR6NB6tvuw2kwehMPUGPZhnjUZqCXB7b
wG2qlSir5r1o8g52T9K31hpnUf1WzLasth0HUYXarZZfrMmd29gc5Ybgyg8qq6PnIK3EZ5209c5J
y6EEnBHEYjUDlTPW7LW5I3rTbB4zzCq30eIGH4PXlAcJxyRZ24m3sIpyZudHMAI/6WLLeYm6lGbX
UDgTie6Gfh9g6vWBQxD/s6AjMzwg4MzXkIapYT3RAvU5RLCQZOXJD+odugcv6qJqnU+2+d4vDJDb
xBx7riWz1QzDwPqKFBnIbSz8BNpIncdvLBar53np/JaUbTrd9G0/7+nNMtDrGnBnoOuKY54U94Tr
szdVBZdkHjZ1Kmh6CI3tGOIyr+YugnkUQXAKNFIooigUZLK07xA6jFVoJcFe0RYK6b0Z3B9Y5m0M
YrVMdL0t4edcjGwWLAjNMwH6zETFS5JL29nLdsSRQo9dOewX1+s2CwTFXW+a/RnI39bvYQiDbu0x
cPR+gCOCJMFqaCtsmX7XPCfw93/4bh3vhtpkU8q7ubRrCSH1NrUnAviMWewoY8+kFK4hSs7S182/
CMoQ2W30f6SRltxaHGgAuDpey3gqnzLPTCG4egbng7g/N5I6KC5wP7yhqy9aJyYzohiJxbNJaHdV
o/pDmEUQpcgnFG8t5vZmlcbjwD4h87p4K6XtbwluLjeFYcnTyPn+zG9Ynm03y37GS9btRNbRuSjV
sEsipzqqMnE2drG8ynkaKXeyreYzcVRw7yhl/LLMrPkzEfafU/L/dUqGkI758F+fkve/6ib5RwQc
PCb9NX89JJt/6NIgTqCmzZmb8t+/HZJD7w+foykCGEkYnerj//orAw6HVFv3Xfrf/+WYfxALYLKj
ECPAN/9vnYl5CP/TmRjXE6drDsUYrVziN9qK9XdWq8iuK4LFYXlwwuR9LNJp1bWodX5gvlWG/8hj
/0AyWL2FwmKMxp/EwwD0LUQd7aRg92UfnVHMx1b7LCpr9Hhk4b1oZlNuYCJV626IGpAVZAXrFLdG
rX0bhnZwoBeYV+Pb1aH9HU6J+0SGWbaL6T3b9klwpSYpvB+XjO6dTtxUYzby3XiuOKNS29aw7Q2Y
qeaE9WOtBnE3tzZAY+07gfR5hBO/PHht7G3qYAzWFlPQE73rcJ20dyXVLhYObQ+j9rW0XfLquyJb
2drzAvA3ve20DybXjhhTe2Msv8WSoP0yLLy2LgaaHiMNownTuPbWCEw2UOwBoOMQ2zTagZNpL06h
XTmO9ufIUiGka89Oo907o/bxjC5eghJrT6c9Pq52+5C9RhEI+k97wAmEmeWEngrRIsPOk2u/0NJV
yZZ3FbQMXiKBqajDXIQX4S7WbqPeUNNBOjhXpqC2rtxzyzemQvlKemUnovGB5iNxLciGnLMybBgq
8X2DKe1LyDBw0bd2OKDFQYB/69mrPmBnd49OywnLcSqWRTIZmkflGPGj7VpU2Rczyq8hPLoNOl+h
zcns0tTl+BZHiIrEOaOXSTgFxAO6DDd+jTckHSKxbUfA+ApX/UMwgmmCRYzcXtqDd+icUL4HWY6O
mwdD+VJRonvjwWLem9CxL271rYtbJTayxJTNmRNSuJGZA1U8i+zeWqU9W/aWp/WpaeOYnq3arE7K
WNjlKJ55igJbiAmU14rsAsmPAgRsgTt7DPKPwEaF30xxQumIjespp9XgMXSYpiaR1Y8WdNiL41Ps
4GqdlKVQ/iFljG6KIIawSz2FtdPCybbDjnM/e0NGf0rBrNonLljWrOX9GwXVf3Dx4RATktw0ul5E
mU75MnNs/dH01FMYjtMzR4OePBAb5N+kw3TPH9BYY9+iAAPekfWEo4IoXMe3JFkw9xuzSuZ7O+HS
9Pp4Lg5eO/DLqzmZr0Gpex9EbbJr9CkXaeEsFmtn5n2QYck3pA0rVeCls2o7D2LeTJ2Q7ymfv32G
dKeDguyF4ylrma1SztDS4gg6g9z6yuhU2Vu9I3/RbzHdx30t775fWU6GNdwNvcW3L207eEgWuBuI
wUhCTpyGD+6kDSSAe3+Xep1ReVX/1OYQFmp/xjuc6V/8e52L07l7DiY6YssSHMvRG7iJbAizzlsz
ajXuzM0/vq80Gs/4aQuhsH5lzWz1smmMqPuO6rtRRmwDWGHgBMKG8MJSw4Y9pN1+nXCDh8ZL3GNd
xNOVqhpyGw27OzthfDnIgTe1793qZNBrQKVDPModKl731QUpB3Gz9u9oqZ5vaG2wr7GZh9dRGWKb
ckUWqyXy4o/Ixk0yeoJZDica32gI+YkBcOhdmaTGY72QDVx8dkMKOgZ9D5CIv98tMYr6MUt0n0hb
xFW3tsgqrmuAnOc5cL2zhZoQryDooQL6Cd8e9l2yDsqJqx4KGrjJ8J0xeF7bqs7Wbb5cmIUuA7V0
vdE+DYqN1uDVH8ClKOj153UU3tpdz/Y7uU8HkzqRLj2IvPntjdFNBIh71bE3quzgOrUOO7Z03/nL
S9K0/sYzJzotsMFhsfJAUVJUKmfKB+yqvnY8x3pOOaSPNYviyo7gubVy6+IP3MMLK0woKpXO2grI
CGZivmRTtBmnfNOCvHCqIL63OmO6syYb3E6d4GkcQz/d+3WhC0sGdwuoiDEe9/VhGGhW68JCpRuj
sb7QbNaDsn8p8Pc3CqbOTb707bayBUd+2/vZWN2B2qYHdO1yDQXQYXuTxO9GYr+1Rvhz7glkL1Ur
dkzzHUc2kCuGcOYN62WWrXZjD2vp+/Uj4q8LGSRfvsTgsdRARtLu/J3sUB3yXp6ioNiTlkpB1S+8
wZlv7SZFO0A+zgXkA+vZn1ltsdo5FtMsjmZoO4eRm/DGDHu5nSraEsyoZ2m7yJ1R1+/KhPE0VbV5
ngszOAHB0h4/WPneEL+blgBLjLyCevMbDeYqszD4ldk4RdxRmR8B1hbOjsVTR+zvc54Nh74DThSZ
o8K12cOtj7GDncD0uWo1QEbfTM4AVjhfHFY8SPiglzZ2FD8q0X7RuhJvzSqcL1iOR1AHCYZFOoZs
aCbV0vTbZbCrM43Gl5J7/gOXFbKjH1v3zjK7jPP0dLARMnK60gu5AcJF3Ytly1+tZxfbRdjHWdQF
XUnys6dKcaPCNtrk1vBmxguVijVP+4iNG3HJ/icAg3fQ6ntzVvHzaEkS6E4xrDxcQGtYUcZt43rP
MRnhtc/HkP1jlbxRhgOwu3U2Hab+M6eXZMuQEH6xQRiuyJXWc0HHHDMEnZP4bv35NHbxiG/HhuxN
3iN/zmkIQn11xa+WNsBfuErKU9QIqPdJS+X1QL81z/RxV7R8bSKcLYcr8xLQIfAA8ZDVQqqYrByd
n5BNeJGDHD8qoDcfo205HJ8hKnhMWMjC2cLx1iHmLroMj1VacbaNcaVGK/BHyXnAUAgvi6ZaEDQU
7VzsSPW7MFHC5CORvHQ0Xt35VhOuCwdbEW8i1cVxkxhQz/P+HHiNyxVTxQmoSU9qCvrIY3Dq60sd
WsHJxQ2/jZUntnGrkDJINF5xYVDLsaCxVtjJKuPSJaF3ZFIo9pZZq2020S1DVWFNZUUz/a6Ebd9Z
IumexyYbOfgG6tVXumqGe+GG5Skb4GBsgVTKbE0q6VgIpjC8VsbJrLmB0WqgDjVpLs5sXY4jco5x
h1ohL6skLOCWP4IWum3bxONd4RvmbRNXza50qGFRNiGofixY6MjmdsK7TsxzT+UO2+Jwec+bppYb
ChSweY+qWS/oNyhFbbkTrtmt6cpw90u93E5ZOu+bWjf79NQ3esCD7peCGa8Y6pYn1xDezSOeeAVH
C1dvYbw7XXRByWp/jQE6ofLnbhdJH7GoREeGVJRgvMioKmvQ8Ikd29rpd+UJWt9VAUQ/GfXzqjVH
78WR034ap2SD5vU401V3YdNiAUwLUUYqa++ziF2XVrOthzr5paZ576AerAZVUwST5RCGzWk6ZYPV
rvu8jY+jis9Zoq5u7FGNEof5cV786SbOyXhiADTSwtpifrpGBXdX6yboDT/TNIy0tOS+EGOePDh+
rjZ8hNsRoa4dkbh0tXXCIyFRJjvhyExmNiGA7qfjxPy7nD1GlWKdJ6LwtnObo+CH0sYMA70wL1c8
t/t6IwAQ2aCIhnT+mRbUd7orOP61feBp+MrG+cHgPL4TVaSNEf34SC/ysrXmpb0kOZirfPDcW9bv
b2pxMthU/pUueGOdLx0Vonh7N2Xk5XcqkN6PdqqpSoeV9QNMX3c7isDYZdbwq0lmLKuePdyGw+Bs
aKN1T+7E6YcFd3uPHcI+Y0tQ14RRZWvHGJNmI/hguRnD3evzzxE8LZ7BxoVhF6MYGmysktwEoaoo
ZB6GbKLOLUx5VMoS6oGb7SHBP0VGN0EddW8Wh0Gb5flXYNNd6irRXGjaAGXmUm9gtzjXsug0J6xF
trmlh/4Eo8EPE0vNV1B4+Xkcq5Y5vnUPDiLLsWGjaYKeMFeKWcbAUd4Vx2WJw5YhwZ3PLh71B1mK
5bVszPK2TcVPDqCJ2Na26ln1d9rJULFOyqr0JxBanvqGEl/B4Ot7Vtx1u77Khl2DlPzO+OJvbfx5
V0rmljUz0NWh8+zOyWH9rigJc06mG6lNMNNzNPXV+OL3Y3+jpFOdl3IIwTLMXXlXVCqgXjF00h+V
alFLY/CKO2GlPArMiKWeDoHQ0jHSUfUFLpwbB8Ve1hVHXvjaNYF8XxwB+DrFqoyc6rgGt/wAJaw3
x+qp0qZ3T9vfUf5qyqGoTAit5Zhpkzw6a8YDGuM84t/4bmkzvf/tq/eqNMN6mY81ZqCaSyhhKMm/
PfiVtuNjbdHWfBbF3059pmdt3J/+tPE72tKPl2L4nWqbf6AN/422/k9kAFjgkbLQsQC8Z+eiQZSU
CZEBX5jDfaJjBI4OFBQ6WrDokIGn4waNDh7kOoLAC3vm4Bdvgiitd0aui8u/MwvfUsZ/VJ//S/Vx
vztB/7Xqc/z6TOt/NEZ8f8VfNB/LsuDT8jCnJMUxffS6v2k+lhX8YTsg94Hm+GGA+vJXW8T/Aq61
KAQgFIddFJHagwv579giaBD4RwkIUAf0L14WuAPQQNSm/qMEBE5V9Qij/gX3jnFM4mpSNxVOUDIG
Idb0IFlNtoBde5ooNygfl0x60Q+sFr9SkuGPblA43tqqnSfft6bXIjCyG8wXEy4eO8RWKCtf71OW
NmIfzczXXTFRJkiiyTiqZ7NSsbGit6h0xE0RZe2eCT7PLwFwMI5Mqgx3GLWro4hnYnJ5j/48W8mG
Gh53A9zC25Fns+1tHvUPBTXJrGzMMabJXspz29vdfvYHdWLdMX4tFgXaomOyi1qTCso62JtUa3w0
ojDXzDY+1uz202lyi98XhxQl0IClb5Y5nQ6mrN2d7YfGhb1njNk7GHapGVpNvG4iG0WEyERviWHn
UYXMSScbc7qAUvt1AF7rcjjewFyR6zZLzesMYOPa9arakNt9Lb0sep7YCtxNmoMrAeJOU+hvBwi7
sTOIBzc31MHtG/vSCNEce8SItZln2VlovK6nQbuRUX5GneKIRS506+H9v1GiiPZlbQw/2iKIjzP1
M7uistiDgd3eLhrd61h2qNYhi+lDZGe/+h68L97N6c2zwrGipJnyR6URwEqU4Ydt9wAKgjzlb1O/
iky8KoMfXSlJCjQdB/Lthrdl8Ku3UEKCtScxQ6yCkVrOVcmZyFo5WSQeg2Uido9bVR71Ffmshtbf
4frFs4gCBY/d7hXNnkEA1qwegk1l8Pzdmzi9Z8KUaNsrv7CSq8v2656WzeUuHlNznWoWcurYeHgy
c/L4KZTLkhdw9/h9CAkKw8keRzZ4Z08DlFOGp1vQNRBPkN3vx0Y1u6ptp59d6JbVClZeR0utIX9D
JGWDm7D53osgH8+MaBnU0ao9d9/A5skfk6/0m+IscV8D9KLDYe5lcGOhNrA47gLzgtBnrnxQwBQ0
VbZZrZU/0N0WEnigwhquCFsumxxPoXhWmOxJ7CQddoPmRhffCOla2NHNIFjxrzqpoYtMdM0uAsSY
KV5UoHx5ape5fcalUonVUNjpb8o+620YltEh0DDHxjO+/MUDm5GmtHkZcYJluzFG0LYLMXWHBA9t
mQAhEaSKFTaNG6lBkXSQpggUnvlj8C064DRHstBEyeUbLulrzqRu7F5xjB7fIk2hNIo4gCcQxru+
Ix2DeQVUZf1NrQw1wDL0CxZmImZZMxNmvSdwV28XxZPZ9+F7dJNDRg+T6hVPjLcPy7F/IRNUkzqs
SBnnMa0jQZRkN4bEXO6JKIQKG/Er+TXT18ouo5YF1YixoIG5Se1qzngVz9tMEzmHCTbnMCprl3om
ntJo5i3p3Pg21QxP34cHGofNU1YY/jVy+kNTOcvdyMSwrqfg5PV8rFGW7enIdpXhfvTre0LJxtb6
JoaGGh5atGBEhQaK2hotip1fbQxdddiPzXgMv/GjlRkFlMsrmuI5MjiTNG+ZOzlCwyulzK85z5ph
ys3TvGC6r9bIfGzUNOZ0MFW0SZzRPC7K+kJr9y/SVdWRkLR9FG3vrzKNScWPDqyWN3nfaIBqnMkn
I5AzuVxosY8csuZfAuMPqOxgPsw5A3UwK8TvRpNYOYFgE8i8Yh/QUbDJaOkkt7B0NFn303NFu9ZO
ySpZ+yFkVxNvKcIuN6JIc19jgh3vTm2mhxl/w9qYSsA9bjcb6CWe/85DcDlQdMNGKlfGatJkWehn
/e88NuqL62X1tVW+RcRDrBiizM9kEclWWTQf2vUwQHlrjWYt2bu920vSnRtRXltU0VNKJ93a0WBb
oh7d/aJht6PG3poagNuCAVarro+XrZv4zV64nCSZUMNNS5Hopg9S91eilZ0Rqm6PkrYuuGeWq7gY
KV3FNn9ODXQQ+mjHV1Z7IHk1nBcKXIQ8WfvvgCb4bDi+JBIaElbKium20lBfqfG+ZBHdj0Ijf8MA
+K8VV9V+MWvrcxSJi866UDzJLd3WyGBvoK6Q2HFMlCqzJlwvS3ikx+G6QBtmejBXUUMV27YwNY24
sr1oE2TDwwim+9WYPHgTPaU1s+YX5zRTVCtDJeOLmfjqFLENPCUUZmHg0+hj7psEKTrz3AaGc12W
/r6nsXpF3VZ5Q+qtoHSh75/y2RY6uEmRqq8JzRaRqiVJj1FoXAvUY87KTU2XjRNTd66RzNnk97sk
7MotUUmxNsP4jPm52Nfku45aGkUSInozSoEBqLfTXa/Rz0nX647ZklBwGItz4jXcvsd4/AS1K/fG
YPo3y9AGP62gLH80rTQuXts8tI7wHol+P5uzC4otihUHHyfABGMs+7AP+q3yguG5BbB8IvHymWs+
dZrDyVBFpll8aOQ9BkvMhEbSnjLOcSx2EvfaJlV9v+igJeFUb8AF8kDMyH4nFDaeCT2wqEXaHV6t
LDMO8Hu9s5BZfgIzv6s1UhscCuqD+zIZo7uiK7fcZrQFgvcfyqcoTOS+70J1R4zDWk+tJFSr4l8h
S4I1Cm66R9/izIXycGiB3Z1T1x1vpEZ+DxGOr6Clx1MuZHowly6/id8/paKq1naRB48AiL1dZxXs
akgeYilzbgfuqluZWh9xy7FB1C6hTFljQjVm8kzTeY4t97nUWHKlAeUuxZ17dubRLtP48gb4PmSu
rPnglMIRNuoj1AX49cGY9zs8MR+jxX0l0gj0hKNqoU+NJWR0o8fR2MyABQONTY+imdLUpLyZupug
BuPGsl8MF7eEBgMRiayKGZTPueFXjwxVxU2lQh711L7jwPiGtdc13HZQefJClmsnfEfuqbVt8BPh
/68maO8g4fGKpXZyDgjBb7Gl9YeEUyNKHXHiewQtShXcEtk1BHA957nH9m38aGmFwrHTeHLP8X65
k2yB1oXXWKd6aaodMO7ps/9G0reaTh8XGlRflImqVj77j41XL9PPqkjlhw+HikLR9hNbTbzhhfwW
vVC7HJ2iXs+V0Rzn1gzXIi+MQ0IVMoW6qhAYBdyiupWTzT6mcH2CskKlaxJZX+TTbHIUC9ZW4WOh
9yK9vinyO+bedZeZ5Q5n2LIzY8kTdIyt06Jx/TyE5SbFjXWIHcP8HYKOWXWa6993rDVqv0u2sCIa
2pX7ZtvSAUBDdOGgMM1IP3GrV382Dn7e6g/4TMnBnuJ4G3xXCLCGKFip9e2anUW7UX/2DOjKAZWa
TbSz+kCn/c2HQPJAWrGJyAlwd9bPSQblHbAJbgiDXbL9KexdXC0AKR7DKcb1ScgvTOufWS8Gtp+i
KiPxFExpUbin2Auz4qabwqh+GiGMA5vtvibDwHNUMSmv8oYcO0bm0gqGdUUsAZ8JRTsUDiWAtMH3
d8C45umXJJD8NUa8QmYE742vqT8M8tG72R7kESERx5k1QGwz2zA79QPlx0ryr+vWr98dPnkOpb87
fiIUjwgBo0ci2mdwJCkKl1P11cSmdVtnU3j0SavxCWadfwl6/2khuox3x/O/3FKC5V+CBQC7F41b
NgHNtRHKWeW+aNguSfFgjmlKNqOeEWHTsT+4Jb5C7gbzhqmPwgyXEcYeW0FMNysOflO6W/JO9o1Z
tSSuzIYRgNzdloXQhKt7Fs4qMPh5ZiFrMJqD+9oSrcEUm0kE6tYy7BUm2GJt8pe7jtBJ1lnZze+j
F98lOajPlUlB7SNLtGQz5AlueKzS5u0sE3udd227aegvZdfqhX5PxkaGdyFPYZbg7DZwrWIOX7VU
pp4mkedPSVh27x2jJ2emdrjM1ZI8Cm9pd6H+Y8cizffUn3H68mwBrTIexoag0TTg6pHmcc5b9RjH
wuw2FLfhJWOxdizaprp2CW62RFnqpUkb680i5fpW1clLLALz7NokiljhmNiGbUlQuYpQhPrBvAki
IR9JfMNbj2NZBbcEnNwHumc/g4VujJVcJrrijNSkIxgSRIbtLnHJmpIzuivKuXzNTdZYYT7G+5Ai
u2Q995ZNt8TQPSPgjF8DvIQ1hlJ4HCKRMPGTapdTPFxvpqZaUPM7D01fkZntFKCwDd7f8cfC1Jev
asOjOrie5nsVhAW9dlGZXZuEjKmpFjaJJIPtbRsa1tYOwM6wSc8ojFnyM8yt7CicKLiQgeMASx/W
xjeNH2VYL88phjAaIHBDsk6ZuWmYXjG/FtwqbK780VzTO7HcGXPNlgEIIKnLobxWek5yFq6rZmHV
gmUaHJ9dIMUz+a4xNlLFmscWkVHYWJw/9SBrec3ZcxiuSQzrJNiCX2FWY0AuDYqPequ7MRR3Fh5l
Bzuvz2GMDgCmdxR0epD7lHLRkXikv3wZ7GrGeytiO+SnrOKyajDm166a5PS0jAaL35XRceDt7nuz
xdkP0TSwcfBGTjONN/xJmhB8xHc9lfNnV9X/E+7Qpi7rxAvO+31sBOqpLMX08nemn/+BafvdU/h3
UCEzNImZeLBJmcpQd/6ZSCbVNOalY40X+MfexojsFPFz4B0RRwPUT5x82MLBVmefnMLbGW6z81Jr
GwYUG/YLTQzdll91H1G2XpAq/N9f3D/Rlf58bT64a4B4sExtTVP7O8uPsAZVmbE9XqRsLoFkVowP
2XD5938IjqL/z96ZNMdtpN36r9z49lAgMSVwI+6m5ioWhyIpStQGIVEW5jEx//r7ZMnqltVfu9t7
Lyw7QiaLrAIS73DOc0CTMc815a9vgJt2E03vMN4lFnRh/vEQ55ey2l1f5u+R5H8cSfoov/5EiHYs
vya/5GkJ5/o1P4RozjsZkN4swfMxmpRcJT8SA/x3rBuwAsAPvbqufppKineSxCzw9tLl8rki8HiQ
XXVp8h32YzBamDO+e7z+ylSSC+WPU0nMWsSd8t0AdjFZs36l9vfYhpIlngjMtpdpA7Ui/+ymIEjw
HpsWBCLWysBm1Ay4qTeGcZ1Fljh72F1vFy90prWARL7FXzt8lYzm7hd0F58CM8VrHgUZtm2+qthM
VYiYslzKT4Ub2hgXhXXPZtJDQoZV6JaZob+sCU6nrFVB7qGG8Z9IUsof26kf7s3hc1G1iDdxOL10
LLZfqywZjPUy5OWCM6aePjMPLCbo2sa8sOyLEHhNhC9NK7uD+7ytvSb7EiMnjRjHFNhrZ8gXrF3m
BBlAQ7xVmAf9rRas2YhcCT3euC3RY9u88iXeJps4KPRbqb1vAk0KAZUfn+1UDv4W5XSCLqsk+ogx
Ula9aZjCa9WZy12vZnPd27m6iQI1vtHjlK8OTFoMFoQQ3lBwN5e5TqPPVmxh0UqtalWwRx76ol4D
IDPZaPjj3YLZ/oFTnuCV0Z8abKXFKMkiSLI73y6mC/DrZUek4mZW1VHKEVQCXPj1UPbAKZx5P1qJ
fEC+EljEyBZvk8oZEU6F/+C5gnqsS7sne2YVnChS5SGx2odwqUUOAIRexe0iuUnnpb8BdpCExwV6
+WlYcoyzZgQrgiKokWeSmaxy3Rpz/mIXdf8E95z5cC+ACcE8Ex8TgKcfO4PGoB5daAtlYJzHhW1k
V7Kvq5AnrMeJlPclEv2HPJvrZq1hWecxbJsbSuzhW8BYDzTb3BnZRuX0VoNT5tuacVZKYG5Ak8D8
f7jFV0WgWIBf+nNzXdfBFnD3UVLwSLNg5HxKU2zl2hzc1KussaOH0g9KceCBkzzGdWZ/sKIiuQSL
y6vZpmyfBEvTXd/Ezo2wUtwqcV/FBzxZ7Nhm9thWNzSHcRbDYxQXAOxgIrwaZdSebLMIfmMUJdud
ZzKAWAl79JMtesrgEQfiMjITiCrjYxrZ3kPsJFh3YKMb5SpQS/bm1JUd4J5DmEEUWLEJXFrYphDl
M59jhuJCxQ9yStWtEnN8kqhjgq2oRmazYekwB5ujYsPlCk/YbkxNA6pY9Tf8vagih4gep6+2PObr
u5QHRQJ1veAu/ziVInUAE0QkBvP2TJRI6GmGxORfVSmijvy0YJhTj2FQMJn5ucSOWXa4IIxuYWfM
iDUcQE08zuNgz6cY/OihGb0HQagZFjS5oGzEJQRWIHiacu6erZr6/DUMaVpFHiLjlz07g3VWWxVz
OOU+gcJgLzonolt3ztwgxEjMOwef17ljIL93gEOsVKVQFGVQ7oJwyLYQqLgUuV8eQ8WUd5Ww5ng/
XX1TOObM9EEmSIqCjVPjKntyFoVKMMdNV7p3liCXa+zbFwcvx8XIfA3I01YtG8/WEJXebcWDfF9o
Q1eurV11X8wX7HLWsdfGr0pbwPxZ5ZextRms/m4QQ2drB/lW1nyQBMGsAGAk1HfxXUFIfa+tZiae
syE9UUDznWyj2ffalhbgT/O0Uc3FsZaSjkYckLkSvlB8G21rQ5L2ErMLA4eI6U1o+5vURrgER1yg
rXFIbhkjaLsciX4hXTqn9dybH0ptqgu1vS6bv7ZquOkW3sOwM2/SqxNPBJm5M1X8frra9PDr+XLG
uIeDD5UKoNXEejS1uQ9ezgv+o3tvTNOHDv8fhS9t03wjtTGwMKunIbGLVTHJbj1qByHMnGFjXW2F
DD39g4xZtzNHy+kUlDYgYkVsmK2eWlvddNqlOAOB31vauSjUzHjRIbSS7WsWn9pIOgm/Xr280lyo
22AanZ2HdMDiMrrxtD/SjFqLMZ/2TEI12xtuaewdVEGkqlbL3Xy1WapKDCtfey+beQ4eKcFpBBjR
5ZdMuzS9oP0qq9g8ZUkkbpYiaLaGoqwGoTUBiB5KFIjw3shZkyylNwAaiD7QvtBFO0QjL5rvINAx
Eh5E+37JCIg2XKZoVpBc3NZouCXwm7bYL7H04UFl1Fo8DXkYXlztUGUfhWajIgbP5mMKMMFsMu1o
zafwc6w9rpZ2u1ra95poB6ynvbAwCEiKs72T0j7ZqefSAef9wdUeWnCXbATTiRgGj5/UyuTbiMfl
0TcCCcp3mnf2vARgDGT+zVNhebeMW6Vdu2PnYOBttZeXM8Y4pwQh0tPGRfOIZDjfNNr/a2snsKs9
wcGk4jfnahRm+K7WMusfuQjzu6Ay8weYLjRI2mOcaLexEKamfTsb7bs9FtqTnPt2sCHUDp/yKD65
Q4tRQxjZU6HdzG4nrQ8dLfpOXc3OHIfa+Mz4cg02ttzNiTZGE3++F9orbQy4pl01zigQk+nodTwi
p2zxjkYOFXXzd538X0VrOYRD/GmdXI0QcX+7fq/j1//3P+L7F/xeJAfmOwHzh8r5DxVy4L1jSEmr
bBE8IS2ASf/c29saZyBQBME60AUy3dXvFbKDc8PTNTegE7bw+qv+UuDsL9YNgH0QgG2P6j0wARtc
CfY/9XFz0XVDKRPYVU0x3RipAjOXWdnjZLvZ16IcliPiHIyEDIgwFWZXf+HVaZhq02EolfGAEQtx
Df6z4cGxu/AlW7i9bxrtWow7NsDH6morDEvO/zVgGGRrIsThTFjDy+x246XHNMCsYi5yIHKpn38d
BtySQ9P7LzEiO1ycVztld7VWltpliWnwGGvfJaP1fJvG2ozpXY2ZpfZooqTOfyuxbUaAdu7SYBo+
dEnjPOI8xd7ZD3X4rdOez8gYbjNGzVjmyiR9XbQ31Amj4cMUkRRpzSr+hoq+RpAWudgB2kk+ABIK
KPlnW3GnR9PtIlvyuQLk0d9kYRiXqiTfYyWHIrobDItIn6t5NcIWCiuisp2zFacZQTQcGBgnR8bc
C/j6Q+6FaovsNn4VM1G8a9sv/L3SAIoV1IX8aRaQEKkYMJqSD3RIxjzaI3X0Ty6m+r1ZTbW9WYrC
eyriCNQYzOhcEoIbW3B2gP9gdGZzj+TBqYKvMxi7GrxDK9l65wNO+aDt1laYNac+zNItMzdwf2AM
UDU2U3DTQhC9Ii5KZFO1fwc8DeotzLj+cZBFc4jmuDpA+lJ0IaHfrYOkyKu1A638iWTx7iSkj6EV
Ws+lCnIU0EZd5veCka8JHmdJ7xNvrlDhsWf5mPcIfomD7XwoEBXDnniZJ03ekQFlp0dkb4RmcJvD
crlnPYZDb0pwjrI3Y5cxkp1L8qzqTl1a2PHKi6fowe/qb9A05/5gdkuTbAwk/9/AMuUODqCF4PPE
Wbq3sqXsOIShn78AJUuPg1022yWYU4279IbPtQhoKsYWjyK2yF1g2K2k5WjsnagCGq+JcIb7pVNR
+tKY6P+HC+ChBM2kWAySc6QYksdxlvEDa/hZ5F/5dK3RWcMcTXhvJ6dkFn42yW6qcJN4pPHeRYo1
bSEqxmpONzBMHT3qL5186fMaiGc3RBA8OWqKtmPJ8GjdkWlZHsJSaG03hlHQDN56IAf7hJM624FP
Kri9wcvPFftP4j5XssQz6ATszpVZF+umE+EujbN5ZcjOQnUboDWL7GKTZ+LG6gIm06aQq6lyHpnW
HPLRdM9L7YTr2WyxmJvlfPCmhve9B3OGhMCZw03pt1yBTtmYdwZQDm+jVG+zZQ3ZDaGlPFlFW2wT
GCSATIPx3IPJ24zoTvaNi/9+BeSzufFU05/YxBSPsyidcpVUnrv30hINUKAuS8yNmVXpN3R+74XB
MZD72Ve/rZwNNDpyJ5JUPRu9ld/l4yTXqsQymUyueAIdyKnlsyegL8HHb3owD1gqkFk7Rj7MRCaV
Q589sBx6CZw2X0dAH1dGRUhzFz167EdxV4h0HSJbXqeJObgr+k//0C4eK83M0+92NT6jxo03JnCH
oySlhkwsjx20lVqPHgzIDcdTtqVpcI9oGApYpQE1ZuSo/talTt02U8p2jfn2Bzt3nI+ycNNNTHA3
5JKY3qjv5DMzlv6mHr184pBSnCmUKUilEjc03kwIVAw5smi5NyGZMvmM0odl4GzMGLMfqsVxDr0R
oPUURjBtIxVNu9BaCKkqzWINopQQgCRr7ooeD49sC+1FtT6bHj0Ni95hN4VgC92g6baoFTB62Lwp
FzBfjEwW+BqsInPebctOuVEpwoK3BGA377k9IGJOpm5ax7SF5wQ97H2qfMbdpouOvMwWGhHL3Jp+
TVqLI/tdq/ziI92I/xB3EfbviI//Y4pyy3J7FrnkkN+LgfCsOY/MZ1Q5+Tc1O92rFJHzJJupvDQN
qOyZyfMuR/5yOyydf4SuoXCnMNnY4pDMOXTjpH9KHBuFSazsz7bikrbthgBjqylvfVErhJauuFfK
hVndMc9QxTg/RaLwfPRBIgGHGVCZ06ydlctA1IzddD2kKmPn4nNk5tG9CKDUJbi9ULn00kfy7Uvc
hHakc3AYlYRdvJzMvI53BSMjBp95+D5mfxevAPKpT5R/MPIWY0jO1pCpA0L9BgWumL4U5CuuF7te
nu3Bxr0dprJF/5t00Uo26j1LfOu8IFU64+BGYp17Zsr11sSPrteLJ/RnFv6/tMYN2QAsQWEef6ib
WuGw8KaHWFUMzTiYmgNP9OlzDH3w2Y4dqVY9gr0tO3P2P5az4LbruxOwrkvXI82mP7dF1300G08X
tzMtTGZ+nLFulgf0MG3ywaEXwJLUVV7PkygzCdVeqpjNX8nuf9sLBDU6GRmPmTktX/2OhN8wm2mD
24QjOEYtOaB9H8NVFM/9fjSL53GaCBrIRkjtLJuOfJT5BvBZfrH1JIm87FMfGfWmgS/2N/bre037
n+bITDRRo/57aevN51J9/iP06/uX/KiQCYr10dKhmNIhc5agSv19jixM6x2xNxblLtNchzjIf1bJ
aEx/zI2BfEH/EqyZbI/qDnHsX6iKGUL/cW5MVRwwAvPRwbi2b3neL2rWhqCdPI0m76awal+siecR
+E6J5B6bda+MumsQdsKvGKEo2lV4V5Uzj+DWNQ0mB0vHVfmUIz4yClhbHnukrbFMrRMe/JArmrnp
wG5ONvkCGDkmx03uihYwzXjXgcfDPT1bkuoAGxOb9l2n8sI7D06j3rJovCD0l5BBLEOundiTuxwx
FGbqJtrU1jI/Gf6yiPPSYVNbN2ht4AZoleKyx86vYfeTyKGAK5MmUrZ4SQ954/fNA4rU7KltwuBV
5YtN185DV3CTDWl9AwM7ZqA8Bx8NAu0qXmL2lu0U5FayrxnnQ0yey2KLp8i/z5rSe20Y1bKuqsZP
LIt54tDT7qp+Zi/MclVPxS30YJVNrgoSLQMfyFLkxxTV1CdPuc1HS9mMiwV0+rcq8N/yab7zzZYI
gSHDI84f4e3Qeza068Q8kMghtl1qB+uJuST/D7z0S59Crl2b80zQ14iVbEURHhTkpVcciU5I6tco
3OFQGkvx0EPyeJniAiBEO497kGzzJVDWfOLBqCfS4AoNaA5GcojzNPnK9eBe0gxF6XaoLOMe4Qy0
MtdrUdpMgrFuVz7Hi6QEJ6TigUesXA/sgKmH/c66ddzB+mBUucKN0lj2feVE/SaoKZcLCT5qSMRy
k7PTHTZJ7/RbYZU9jHatg0AxvLNHeznkTjqhBQmb5ZMxF/XOT3Jjz/J3OTqxtbwxrpbHGEXK02LO
4R2C/upcwaYs9s5CzNzULx7pwrtpcDqLQO4f/2bu5wzxreHq/fY6MWFt4DMaAuDap7RW0ViemO2N
Ocl0JJGkwY4pBIMVVL6sXEdMecvWjOEAvf09cfhvJg6WYwUcdP/+REUdgFug+MPU4fcv+ueZ6ths
BlzLJt/ZdgNmCP84U20yuz1PutL6DpD4x5lqS/03hEExWLBY2f04X+13HgtoJBi8iP46/6+cr67L
0+HnuJxrhDhpagFzEfyHQkMqft4etwM8+Mlj36KX6Bs497suHrqdjbT+AmMnro4sYNgYdLRuGIFb
rzfex52bfkVpZwEQnoy2Xsp1URAmvTd62rHnnsCsGz8KEqa1nFifhjaRry72plMsEI11Y0q0opG1
m8ZMkuKEJCnbeVkA+HBIy3NaN0b1WsZ1dTsgvqYAncU+GnGH4ji36l2BkCR4HRLwYwffjPHbdc3s
fRzGqfcfMInLDcuG+Myeq3O2tjfQEwTU2MnnoTPij30LWfgAZSyLdjVZOR4zfpNKdmfkBUbY/vup
X4yJb493+fcngn99PDBf5NdlBtwygilnkEiH7vsTpfj+fCldB8HoqrFAJbgbSkp6R//7oynEDsGD
KpmLnscWaiEmrP0wSLEW11sVTIW+bzOAMdzFWancBWx9WhHBXeAkRB3l9SV4tNK3DFoawOcIWmN/
aRyxgddMsZd5rA7qNTRgK5bZyk/7akm/LiGqeirkrohmdzNEVeLwtMTXt7cyArTuJDkBRyxU7QNa
TrRMdNMr/Hms1bRJIzaMgWzO2npCL0rSpa1MAmdEOV4EHtCdF9TzZ0k68xblWL6es5nIl0o1QL6L
7Ezwjr0HLlccEfv1e0BZDXrUsvJWeK/7oz9Ma9nH2a4oyNi0CUq4dy1k40NMnp3nkLvsdK5WUkXV
QS1BeGm1WzAsDXYKWYgplMK7hnftvc+qAudi1KiHMR7kJQfy9hoXKL+iQBBjBBf8wvVQ7YDMJS+5
msKH3AKrjsaPGM+x76E2S/a4o0jkXRBk4UtcT/Zhij3j3pi0XFq1BvBI2drn0AvzvZEaGHcFa+P5
pW6Q4yEuxvngifJJgQQXbF5ixkZu2tjTGmkeMPdqXpZj2VLdrIJOUUv3ZXccp6Xdj0AEcYJW9k2w
SIRlonbHZydgCbHyaxYHm54e85sYHQ9MimRJC8q7LLeZBTCPEYT70CYLEtnRfU4bucHegEURE7I8
C0RdmDgTVHmrsGW53UeRdSOmqTpQ9vWrLsUmDv4a4W2ce+VLq6ZyP4Sy/jJa8QcBnGrd5b5/4pMG
PVbbznpWtX+7zPl0CT2Yq6Uztc+RsJePjAqKQhsYrLe0as0bYykloIrGlieoeMHOSevfBiDHB+Ga
zTZmJs4nKNMnbNn9R3r9/MOM7fiDPbK0XruNn+FFKQEGZNxhntFBEJQkjgRy7HZJ7d2MFdOUgmft
Pm3t+b4MSvc0TgpCClEKKR5c9r73ItW9GfvVeAWWJnkg1n46TeyG2zWZ3oDwhYZfu/6EqqlD/OjA
RGTJQ6InOmXmJjkYZSnzeB0ZJjsYNZ4qMyg39uxaLw4S6/vOaN8nS/uU1ob8OrkVLRUuVjpvF80y
yIB6SZ9lmzo3Bc/+s9mx6vRw6SLwjo6Bo+TtjE+FW6NXT0vu5wgBzOrN602ogyNBEzZuyy/NWKEO
EwTUMHkc65sojZz3ETDoNdl7Fty/oplJpA2iW2jM/WvnGsjS8kh7yFF/wT6nB5zaU5+QTqDoqH+D
Ntev1dCcMTujV/TGaRMDSfhoxTpkxJCWzxx0nM8WS7ONk3kjyMHOMrjjnNi8E81k7NpKGKDwTb+6
IPiCH1Z3IkAjPIm7QYGohoTLAEYDssjLsuJuegTHDu6Cetl+GvDZfMnGArt1n/QwzjGEMH0OQZ45
zCvP1VC6n3vk4jckkKFRm5mD8b+asFcijOwI/Wgh0Us65q0kA+55Foa6k2hbZ7jgwOuE7QJex5Z1
JB6MWrOeBdFFwqruKK8zLlG3Wnfm9NbwzHsUozcfIyNUa74p45U0VEcX09m+a5zpbHRWAj6j9t/I
InO/VYbzNakb68z+X3Vr/BVkuwfptmlTZHOFkd0y8vRvAzvLzuTseukqXd5i06JyM3NSnqbpfWW2
T1OzmGsk0RhAdGILULMYg7JwwY0twQX6ZrU1PAsfhaNGdYiM+C7Phmjn9AnZb2UrPiSN6+xTLDw7
7vc3AEL+Y2OpcR0D1n6OpOAEiVsYY2lWbNs2dPNbl+wb1P/lcFuVZnQwRogzK6/wur0jRHXhyi02
WFiA2TKN/IpIxcB3gzKDssfxXyK0Nyd+wnljjbX2rtQuQM3MLR7w/Li73JqrowAOsTaVOaENMZOz
wcaUDUBZ7bt+6jdOP3WvVtvGG1SL+Hxl9qlT4kva1MxIeDyeB5wTzArVGD84fsO0VFUsxIvYWs/2
pL4Jm3U74Iv+KTU9dzs4I474yM92jl8hZWwhF2kP/J1nYjIbA5shhUra+yFKbbFNkeRGLHMLf220
MaGe/U2bkIjhluOX1nTyT+j6MDiMzCkLn+5lplKHqut/AgX6W5sl6mgbPO5NkEqbxuW/QtLLVzP6
wANuYPNopvgWaRWsndUl9Hq1kb4FDMM4O2Nj37EIhiQR5pe0wyhtqTSBIJI2x56CZNs32Llsp1I7
OVF5GfBW98w8hxt0JPgs84lBeicMY2PqVfJUV8PWlqp869wRmIIDp66PYBnOsXdACNGA4rldHAzI
pVMgm6kDa0eswVtj1pe+9ykdklKHFC97jmgDLqHxUSQOVNLYSzTniAojJ0IuMyskhO1FmmofqEbT
jfqVWRBpR/4OXUaXndKKtVHZ4jxp2GOtvKRE/s8MFL1DtAud/NZm+fIYqGnc514fHJw5jTbYt5E6
lA9zm8S7rjDR8FYGDomcDm/oxSZLgIyprq423cKkkbBowJBxL/blYJPxYEgb1u/EKCow5HPnEJG0
pGG1Jinztyb0jK2L72kFpxUBDnZWHmRZzPPA7i8jE443GDTNVhpcfpUyGI0P5cUzBp+HMSqrwaW9
ZpvSH6eiDQ4AUw3ckot/Krr5kifuJyeU7//upf6bXoppkHYj//te6oYhV/+WzX/Y4H7/oh8yR8zS
nO14oX70RT9UjsE7l8UuIytJ7icCiH/ucO3gnaCLE6Zp2h5yfQ3N+9FNeTDufWZMyB8FMdl/bYcr
tNT2J5mw46PC9SzfpcsLGKv9mpNse3bc+kSsngbB9BjVhZCXkRQJ5gVlt08admeD+SXlED7WjYP8
HNxAAB1k6A7Qxoe93ZBbik4HtMRPb+P/ImCmVv6XH41fjqmeadE4Msr7pc+blDu7GYHTRwk9rrqn
0jXv/cVjbsbAyc1WoodMJRzD2SYtWWIRyjCjHvCqsHwKv/plKS4KfGHTbutZFvIDZ110B/547Bh+
KfFaEI9IzF8+1KTBgZIgpMVNcU4hsPKVgb2pM/wDvJZl45hZCcOeytKBEVthOG/fxyR5MoY2ihQe
sZs30K5VPm8ciStsxcERnGDbCS2lTLdTGzwzKYthEQWjbz8QxNG/DypCeyipimHFNCxHVjqmzZdi
LkyAKEQtsQTDyUAOLCoXhDSoanYkHsf5Cc9fTm4fmV7EV8J9ugCogMwQjZxxxGSGkbGnxm5PTZSK
fd/b6i0x4/Y+IMV2Q0V3g07+VOOHe5ZlQgxdAKdFqr7DfEMA1WQMxiaRC9MrqgXvrnHsmQCpeGeQ
dsc+qBfVo+EEr6adqpWR4H7cLFkef7SwMMiV2bvjrYF+7wIaFi65jGe1HZNhOkdyeSL5Mb9vZ/oy
UtZL3B+jJ6KdnxkOnjqMSCTJ0p27mDSZcpqJ92j6Wf044F0j+sQvHtyBjoMgcZJ0blkRKft9GkFX
nYSR3C9Ls2VpaO2aIB+fZwR4qzIGTDp5HK7o68tdLTsinwXjgLViHbyl5heHyQ5rMhwDY2UvlPoT
PvsjO91xLZrIu/CuNzcYhttdCsDuRO8QnALh+UwFzJws4tLMP1JNqudKskRsRgYq66w3WF2rZCEX
wJrO9mDKr5GMvR0w3GaLjhWbq0UmEZmU7dZKqg43ejw4u6UZMbLUWR1/zrjsV7bVTuuOK221MEF7
NCVKdpT0w407qn6bO0mAzC/Ot3gNSwpMzLlL2dmPcVeQMm0u1iriwcUlDQcq3I2se+Y1zbf30eWb
rDHGMpf0g36LDUh8tqI0xhc2z79p+NhtAw1v409TewCTjrC5Yxv8ylRzgf2PMO1oDV7abqrRnuP1
0jFZ2DPNRLUqXaX8ldUU0kKnSn0HTiiYN3mURwvlElFd7qSQHjpG3hFe1oqbgJwoF7iYmR8HTC9q
VYg8PkfsG4kPxl9uO5hm186gdQUDTnCGJcTJ+qHzBp93xGqUjy0+jLo865Qt3r6lyW5dVNo7uwrw
tPqJvrtiv4Gjy+x22LO/tDHzdmAoJWE07l5mlXfMuvZ9EI/LFzksxF6NyjkGsPBWiAvQa9QCczAn
4fgKD8hvV7UPKm1VREupq4A2A7CLL3PmSd3KTyXZuv3GbVrM8hU+ueEO5a9znASbsxVucfpMMXRx
cZ4rFuWrYB6GYxV5FQFEHCIYaJEREEFRecQxJZF1j6h3vHgt9SIeonhgvF+q/N7hxtiPlh8DoAG2
RJPD0HbY1OyP7zyOg5sixrFDLkFevDBUbsDS2B0xq8C7bkOtdzVgXqmN1CrYROthJePofCP6xNmY
Wi/rcY3iYdQq2mFxsTlacfyQWGP2vtZqW1/rbiPinjZFPbIBvcpyXZVlb2nUMXpLrsJdJmveg0rm
3PgI2BNp79Sg8rWugl95Ff9GpJ+2O0drgtuFqM25EOMrJmGU4Fo7DGuwObCG3iyGZ2Cx0hpj8yo3
7rTyOA4gispxaJ+IgkaYHAovvgjXsj5UQ5E8ynkqxEG1KnrAJlKD4SELKl9bMlafqtmEVOCAxXIh
xQIwCrU2Om6CBsKSmIbbDlU6Qn0xujGlp4+MLmOryXxFK63dATg/emDCkjjfg8fAIOuukbhRPSPg
JaLAXM7A8+1dOtvkLGXWtG1GFN6cDdMx1apvAPGCP7joOOe5yTP0jmTrkWu16jWmEkcr0vHURUUu
roJyOVtaXK6YeyLoZDc5sEO+6XzPu35sB8OP6dxbWl2U9WtrEHKrYu8ttRncjb5TQ36a7BcUw/Ux
ZfHyENix4FWLNwvpNBeim9n3jBvOZMBx5Lj5OZr9EFU8MYOSItVzDWBzojA2vgnjo66d9G52QZg4
LGH4gmWy7ktudHp8Lc53tUwfZIe1IeAShW7LH4lvGp9SLe5vMb/fOG7j5Gui9BD/u8HwNmhDACQX
uWmB4e91XfIl18YBrlKX/vLqJ3Cu3oJZ2wwUjvwY6b/d3ti+tiq4downQahFOuRsG8S2IGEO7N3M
YA/PG7LmFy/tunLbaNODc/U/zFcvRORoX0R69Uh0V7+EH8uRvaSvxcxXRwWGvfYVEEz2Aj6HjwuH
sZMO9wbhuI+z6T0xnHT36dWnYUPXXSD6xfatujo5EFNa92FGTC8lVvVp1paPTps/cEPweeFKxxNC
UGf5yXabgu+JZcTS5hFESyiTpbaU+I0SZ8Vxxl2kLSfR1X1C3YUTJfcxNTL8sbLPiAVflSGgYc6C
CRiM2PrEnNSQCJZ8A9kSTo54DfkNsJ5RNcUj9JLurtLBO46O4JlyncajwfJMqXVIT6/UYxSMPKzx
mt0CwoixrHCLnRPUie4GOSsi1tFJGPW6hYPWXINAQx0MxDil+eIHTc2OfTGCE0JWcAYsG8C8EHUS
bOdrylCrA4f8a/ZQoGOIaLUWh9CKnCyXyVgky9I0Hc6NWOjjR86RdN1ec40oT9oP1jXtaLAdko+A
sE8X7lrykEyugXAb6JikIW15EsAtL5sD6BBn2kxjGOMjlQ71V5Xb/tM0EbtUNRJ6i6PDmPw246CN
A+3xrrw8vW3jOZsYgMgCY4A/vbRwDR8xLshPDdQ62AI4CVY0hAQXiFBT7GVT7hvVIjY0ooIUy1gs
PDIaGff7pKjFg0ViRXHya+AQUS/hvJSmkxBsFpnH2k9zc11CbVwpu4enOeGysLsbz58tRHV/t3X/
VVsXWP6frsjOVQ8K+Vf72vev+tHX+e8QC7CHQmf7feX1jx1Z4EDbwnfIqssTtoW09J87MrZnFk1X
4LEOk6yx0Ab/3tlZfMOAdhM9L8EYlEZ/SYdg/9LZCcENjjKXLRmdIps8/fc/iXOTuR170JTt0eXC
9TdpaohHM24WiIJJvaua1MfRX0vzizJk+CwJ2wV0WoYno01I+eL5j2xXinNleuU+c1hm8Uwhu9un
Xn/264LqIa4JU6rMLmAnlELHLY3+t7TFBEdQY/7iWGi7asbemPXZuhMCjiMccu8AcBoloYjMdtx3
hbEcOIe8p77sp//gAP1FiME74Di0ji5vA++prfvrn9+BlGKNRrWuj5Sa0wMi2WBPzRKsra7Tvxc/
939oWf/YsF5fD+kHpF0EJ+Q5/9KwWgba2CjL6uNotPZqivIvWva3TkLegz9/pV+sifqVpG2hfQUw
xmjB/uU3W9BNLTzdc/TV9H4WxzeVJAwK2FzJE4QDZz/Hafj45y/KBvfnUcH1RcEQMy/gYvIxF//y
dpqMbQuqzyMzYCBNhrZgKHTh7qafXCBXf/3VXCYcpPL5jkcE3x9fLQr8MSmLFJyNObrZbdmS2Y6h
F6lsnwfPf/5aQktyfpqC6F8N8AIvIm3yDxDb//HFJsggMRS25NjEU47GNKaX3zRNUW38VqB/BsF2
39POn0eVDQeQLWTDgyJXf/l3xrPtgwUzmQhJDpU//hi5UJJ9KxVj0xOwuuFBr4Bqh+Fz4NVYnP78
l/7Xa8g1GdRbDH8wAyCS+uOLtTTKdtd6KTE6y3Kp/FZtOoM7mDCYLAYVkqAXlSUrr//wuv96Gbmm
9ISgUfYYiZm/nEtZlJKw6hHSWY7NQFHOpzna/cjwMwHC8+e/4y+v5cBcR06s52h8vMLUVoifTwAn
MUYxxEFyTOjnsR/NLJprs51vInjH7//8tfT3+ukaur6WC7LOcXDcO6745cNLi44ehdrtuMzLKDYV
1cIpT+zhdyPN2/R/o98Q9eQz+9D/U/5/9s5kN3Jky7b/UnM+sG8GNfHeXXI1oSYUmhCSQmLfGY2k
0b7+LaryFTIViQhUjd/kAombKbrTjUY75+y99lDdNMR69f/5H1/bYst3wqKDt4NNhuVq//M7DT4T
UL9RGTQjEhU4zVBPrNyZnnY8Ot5dikABPyLWRjrWNJBAY1dJev79d/2ydpbvimidjY7ETBsM5Je1
Q3FWMNeRfIaxRztmQThfJdpIzrEzVyeGHZSzvjP/YT//vIVfbrEduHxxhxxPm8DOf371MfE53cUB
rAmi5b4LoCUn5CjzVYtkay+cFm64NBpFMNesEkYf0zCPx8mv1U88HZ14a7FfnKDYY/lb5HUxGLVT
rHPj9vd3598+p8cPg3yM00FkflUAFp4TTzowjIPpBP7rPA+uWI8MT/iJSn/y0Y5Rgq3m3AgIk2ym
4gyVBlqFA6r3OBSNexHJKD7icnauIsPvgx2guyYnviQKxv3vP+uvqzY0uZvIHwlH9X8RKzIiphFQ
ThmULxMuckGyU0Ht0svt76/z65MIhoGfjCok5H+/vhszw+amGH12bKZG30bZkllcF413gZzNu/v9
tb5u5yzP0CS11ebt6NEr/8oTncPe612Vs52Dzd4kYTxuUEWT0Myjgki9TdatggpoDSr4YVR1sqek
kX+4sZbpLU/iP5dr6KAENQEI8EOHXxvYpUCvwZMRH4JhEvMxKG02Uxkppz0myIRuUUSarx6TbDAm
A0SkuU1zUpOzQsBIq0zvAgJ1fIqGYb5BG24Pq77LW5JmIHzCjysqfS7THtcT8JZvunTijxET6mM4
l/qM6QmCc9QJf5GwF3glQu9iFCYbLrJz+xu4a//OT1vzIDHOXqakXpHf0WYGoL5J385J7AyrkobT
dUUs4ksZEwyiSb0+o18FJBCpOv4gyd1rT3XVIeSvsUUdMMG7Pa3SdIBPFojljNAQr7eqO9t9SQm0
e2Pbcx4mXFHdSsVjBQCOLMKPcpTutKlAL6ZAZfL0jPe7gvbO1mKJMXsdUjbvpk+8DzrLoY0FmmMj
5ZgJG3TKomQAu+W7e4bsHIZglvc/wwA+Tc3A+UfYTSL8hteC9cbTnxS7oom4PIZlg1DRnr2TJLLg
h8ahu1EFyoRg+W97Cl2wBx5Esi6bevwuWWncR40zn3nPlI9dN0/Xn7c39ie5tevUvG2dLi2gdiHC
OMZW4jM/JUnyXBA+BglOpzmd5s/ditnwhZCaHSq0lPFcNwUrsjGVZa7L0tIH5A/cuxnuVL8Wppne
A0Bzvw/CLA0SQcz6ZsmeW8wN/J2JHKGzLzE1YxPOGBFHoFNjIeYEdktU6pXr8VLATe88hPUo7JVh
c28rx85ey6Sydwzw3RfaTAgceGjQIsRZpW+9iUbXWhbkqZhjp66zGYHnJnCt7Ln0JVuTtkpiTJnp
bp1lHVZLMnA4YH5Zz2kos41WFgcYq2r0DqI9awndlj4n08ycOKb0mlHnjfq28gwGR0tS5GZIe7wZ
OV+ALnA+aaIEWWBb3NbtSzolJrOWkNULnVzdiBhr32GAB3mFWde49zEeLeAFdz4nRpmfirDcRppG
HbppdQ0rv9sRnGkREwyUtCORaT0bjbhNEDofzVDUFwxPltyPMtv4dm+eLafWp6Ez/QPKmPg+kcG2
cRd2gl8X55mrrUloC64rHeyLTKOVJswBQUTu/AjBQazAR+KqmzGrFYDZTUNpmo62vbaQFu4ihQnZ
FTXMK+6q/Rhl43WW1PMpt6JdmuIKw9fXgEt0mLYYA0qWaopWIHDzU1mEYg2TrCRocIH8Lskr0nN/
CGZOZ/gM10LB6kJdrDbjHLprXjgEBHTZgx/7SKL61r4ogWyYQ+EhgqmnfREhuyExaLHKmT5aYmIE
sij91qfzK7lNL+1g9NucvJHN7GOesuk5HQ0zfOoWBzRq6RYNnQp5qw2t/Vw57kk7oUUwRXbFjB5H
tuvfj2N80dRB8iRRmG9Td1antKzYgN3ljFTZ85WfOc4Zo313a2VlfzJGsIda+5dF0M0hEVkVKbUR
sMnOTvp3DHLtYbYaqLiEy8eEyiZOfrIat7FWsZEEl4NX8oGaEgw2/V5bP3jadXZqKmEryhGOrbSs
7pqDkptuJn8ZnAVm+SDIP3ygZTndzY3H+aFBOZasYNXP5yLQzpJOGOzcAnZzXmWCJAEfll8XVVyU
U/RZJOa30Jumb8E0z1tHD8N2ef9g6mraMV0jw6lueklTMOBJK4+MLDkK2AVJrWLmLFKEDKuK2u/X
SEIytqJ6wscV80ZAKRQc2pzSB0V3sak45u0ibdLrQvOIdrK1q+velI9BqWHHMmi7cjtNSnECnyXf
SJ/swB0zTexkLWqiOi+8G5MsyZ0fDMl3mSfThTOojczi6ZTDmQVZAVT02ckVmDivtvtsPbJPHutI
pCe8TEAq7Ik4Tj1WLMycswMlQmnclrMIttUsoJ5hqzIrPIekFYUf0lU4Av3agkZbecF3NelI700v
M8AtTFgzm4HzGLTvQ4so7EoZnU+yNJMqp2natSG74EAFHR0iZdly1VqDeG/tMNy2Uz6fOumcgwph
VRQLWK9IEC/pI9ccYeoAUEQZ3ZZxF9NedWKH4j9PXdoUwro3iEVYW7KMTvyoADc8XL28hPGWwnp2
35Q2+9sAKMtRdTUhTw1ktNBnCeAaBLkRJ95+CiBJ+diJyJrM3IcCwMxNInsHHaWVH+O8s8/cwWzj
kEjZjbG1Hz2PhR3VZ5/2wTquIvsm6UrvQHffuYwSmCkokr272OusTRVOzb40SdkpdR++DEt6JhtN
tx57hnzrUDYCGipQwn061jY4monREDkvyWNtKucKPV5zbWqQifhUkK62vZETqVUYjQtJZyz3ZVEH
PzyySe75askFnrSwgT/nlsfZiOZ3STl+KZ1puJWuAd3QaSNG6syzeaeTWCWWzqR3RcW+JHDgOohH
qzmV1ix5umR7nvKqvGl9T16HvVIHp+vTaJ1F4aFCO3qcQuRFCA3Ci4YQ4nM+YH9wk7F6XdIWkPK0
UffdTbxu5/t58RF5Fby/NmAkC6mCXlJeisegb58r/vRWdA3jg8jT8Bx7knheTEYSgFaMHoJ8C1qV
lyu5KR0ZNRtERMMFQFJUSA3TeG/ItkVlv01GBF8Y0hwayMghlClJZmR6Q/MaWPUIYzpn2hHxDqQB
q/ezhyeVwZu8scyxf81R057yruStwSYgikSuRxegpvcgCTAK+jf8+yH0VbdW6UdqAGmRWV+mPNiy
pkySxkfnp/VZIVa+yiZveCDWe3x1RRb+SIaIENiFBkSAKwReGt8e/vagWtMRqQ+G784n5q1Rsq38
8TuSQ3y/RQXnORxhGOXdMrmcCmvNKQrBgz0HG1l2dDXsLsYCXiqHTyXVwa1z8+xOWYlJd+KdwSiL
rJRyGMg+Y3NKSTDLO3Ww4sWGLeAXbZAxNWxnM9zE0MltcOGkqaC2V7xGLLpDi845WmLjtHGflZG5
iwo4ci0vhb1jtvLU6mx4a6mNlulICVu94i6IMHuO7WUp01Eyz2nQ2nDbmX4ffNOJH9GvOi+G3Rof
NtKPyziEKOLVOgf4z59VrooeiIIbScPxxHPcuhnHSTNaM4F/4GBMGEbsQycqum++QyjMEnCr2V7j
MmZRVY+mV5srMzS+BaMqVnlQk7YYhDuXgSOwdLyMGH2rleJwsgkCsmysGnVeSI2NVItYpEhlr0Vp
p/UaKaoPmEg2vCoXZqlh7wZ/eif/OtpTy7vrjqHBrgDbsC4qH2VdRWQBMsBV5S0JSYDKsZEapOCw
nM1cWRezV4GYtHD484fTZgj39twVq6qayz2wLHXXIbtc20OYnAkN+jBaxgydBnnvj6N9ymjsbnu6
WadMzOUhMmkP2GrE7d6KYd+m0nwtkMFip3V563AQOoE+ckGMZd2umiR+cqnyy8JS+wIm8Iq4PLWm
qPaxRKnrCVkS4eDKP3gCVKxZIUzruxZoI4kyNkfBG2X15kqWOQ4j2RNIZTTb1mj03vKzheUVPYvZ
qHZiRhwt0agSmGcewVDdAnl4yXx31yCw5ZwSXUE7Irym+zFV+noo4hNWzwdU5me2XBpGGFQvfKE/
8i55tKLoW2DX+5bT9LrOCSQwMxxZpCivAklahGf2ay0Wx5RheQ/NkkJgNvariiwOVsStbcLUJrNE
yE1ko1UdWhQIwYRX2X+rRoDIdkVXG0wMFUGCBv+7dvSbAnbpg8Jk9lsSDTpHc/LdxPAEXFOExQn9
DoC4ecZ1jrPA0tuxy57UqMizluml1z2Y4TggDOqibdpnd4GTpIdgIiBUdOPwZNgi3CponoeRGuZy
GATxvlDbecxn8+Q5WfDk927NQKnzIYmnkzhmnU97dMqXcoIgFrVvMGdvCd8tXGy+hB/J0TPELq3U
N8/2o5/QAgjfNtqShg5ZSX1o7u3RnpwLpt8kD0CxIfWxtMXy9+yuIKmNpvNE4wKt2DHBZh0xfi8Y
/9LVdOHcIi61djB7QSkUnIcOgTMEJHJhNc82vdHkpNRHNE39fqLkJGtjLQgc/REmRfzRxz4PIFdl
xOChgRAcRSikNuTcUBYlLPthQzhiSZ9pmWnMzRD/IGrH2MZGR43RELWIdUBddbzjHsMuns8GPPc1
jDdjKwlINa9ywyM9SkYzZccQsC1Nfe6siaSgOrEyNb7n2p6uc38m69gq9M5KRHFKiyn+kVQGTe7E
DaxvVu/Jre8JKhEmsOYr5HnfO+M/WkreSBLmlHpt/520P44OpeGb+9ZyxJGzPX8aurQBXowCnfEs
ErvACqivYP09+2VlbzLB8Q9hanvjCewxEBmO5M/nSGwacbSLnhdp78QnJ/VoCuC0PIMYp0ewTGo+
rze2rrGdUY4cY99hZgPzHSOCWz19/isEFQCn8in7myCP9oHn6QNh0+1LX0lqMCVsugShM11PxA1u
DIpNZj269jE9cDMxX3rEbMhu99koJgmDMYpCzozbAxJBlbUwNjMSUo2Ij1ilU3HyyYnd+5XXf28y
yRfIcv4i+4hGlTeoGy8rradqMPnV68LkM09KHIVXq5tCcd7VcG8PuhgIPGvnGTWxyfdyK3rhrUfZ
1424rdZoaLs9RzVq+2EoA7EZi3gqIEDTFaF5yWYAEZf5Or7axh09og1jE+NHyojZuIyapH2h+Uf0
VZHTUQz1RSREDzOjjCQtGXy8BGQnutnJYprcy7IjNM9DEHLR5JoJmfZoXsUaefGy7oys1rsx5xdw
tCwfS1Hq2xS3FWUSrGg+Xwo3xmB4TFOEMuu2HJZ7UuLlQSKqb/mt1FUTjNw2mpTrBfB/tmurxo9E
K64fan0OZjLlgI6QYEw41M53WQHSXWJVo3H5gziL7hI7MrZROhJHW6LvkQGuCFUH5hP6ZU3+iiuO
Qb38v43kblnkyBJv7gTzeeQPoSUXkbfpJsN8Si3PhfwqCXHJetZ9anC8tgCb80QuBT/c5vhDWy5N
pZzV5Gj+aK6M5oVWYk0SeG2PD9LG0xpZU3wa07h5iVNT3cxo3TC8pDzCrjMwmyTL8BS3VvNSBD2i
MAwbDkzNsTRRDZSx9Y3igG9YIxFd+M4YYdYh2oV9VGf2JXWL+C7JeyOPEIb0aWi4TWPf2N+mQkJF
XB5Yuy/Sn5Wu2pcuzLi0GvrxBGE6PkparhX+DKN/0USWJiYdOdnx30UC3jeb7+vg9eM6tUglaGX7
VpthBJ4mBq0zivhkSn4dKWMedsUTGA9zRMeixowhRrlNyGU7O7TAz21FHiZ2JxzM2tfWRZnY1nXt
+PHJKx0+uaTy8TY12+HexIjZrxiLhhtvWQUT9vFL/Au0FHC+kwoRIu5bTdHAKgm0+ZqYeQtRIzQa
NCLYQAJ8H+Q9Up2iAGR/jFzuFKQ1456stfgjIOuNHCS5rEFhAosPvDY+ITLD1xFCNzsYARm78IQp
+0g3Hd9DnzoZpLmlnnrA4s9qDJlC9RzIBa3UNtmmHCt4M7Y5AMV+rK/SSQ73mTmFP9vRjT+yRqEe
9tISs8vEm8nNpm43ewFoceCS4rhYrH7kvufVONbgumCDpMG9KduMYN3PlvD/p/T+ia4QkfX+t+75
5kW+/MUau3qp3v/zP84vWf3+D/H6f/0Xf4kcfNgIjg/q2rGZD7D+mB/8JV8PiBSjzU6zHaMw51Y6
/v8vOSz4P/hGafQH2ClCQueQWvylcXCRP3gBrAbGyBEDAeQP/wPWwtehAtMECmb+DrMo1Ov+l3nQ
HIEVJtwFBUG8nSMsFWcIIH+7G/8ybfv1Eog88C5zfOQjo6T458iJEdJyOIz0gQy/VaHDFUTwVehz
S//bM/C/uMryKf6m1QBppJSXcpWgfu6N50a9S+8PkoE/fZEv48kga1xKdy4xaLwyt3O26fTr77+F
hTnhy8gjDNG0ugx5bFaGZX0VnfSlAbd37MTBM2rx1jD+nbZsCPaWc60+eDHgYkgL7J7lwCu6N4ed
6h21BZ9k7Wc1TvusFeLRTrVjgbvv842Qwa3tVaOH709NlxEZtFQHwtw4Uo07a4wxU5k2p6+A2Mv7
eWmlBXmQX/T+SHu9oVkQkqoahj3IYms8DLlYI01OTU6iqOQKI0jPZdvOQG+HBmcQRj5fDBwHzDK4
MHEbMB8CdYXxck7PZmf47N8lSmqTxmhqeBBCk2pQMGFluUHyPlwOUaUfMsk/pi2GsDzo3ny7Cpg1
krsbGt246QMNT8HuL93Clg+qnt3bCbIHTvSg3DbEv3HMWYKvB8vdkQ+E/k211jmkwt8SkKKIwlPj
NyeQ/BFeCJeBzvGB4kub6Xf21jmGVn1oaA6sk2ZIb+N8nN4iCY911A7BGX6sMIOPOAPwBL9PtR8/
pS1Kjg0pP/qB4aTngEe13oVQRrlmjCY/jM5V6Zp0VPlIThuBXMqX7u2IsJ0oDG4wKo5zQ5lOPDWh
7dB/PB9ZcCwv4dI5Ei0w7OoYdA7YOLIfaNnIAAViblxhDn2XParEaZbDz1yrB1fb7xEovh/Khh/l
Dkb2JAuQauZM43cl0g571eS+LyfiaJUSRnnIO5T+OcM9gktjLR8Hk79XKT5HroLiVEVe/5gZc7Am
JiK4qMIh5Y08xVvHE5gjUCTCnLLzY1I74yYSrSDShCoIObumKUSa+DoimWMbqtnkIF6GycmjaX+g
mOICtvbXXZdj4qvC4pB7+XhXNHq4k/CTqDUxlFEGZd5tmaDvJLahODHWhl1qNMN2ZHJ8HUbczlVH
Vs6mope7sdk7r+REnNgxZ0yza0vYHCsF+DVeD4LTEHL4hOFcZt7lNYG1OG8z79ourXyfJom5t1wR
v8aA/6AD2kZ8ZU8RPeYiZaS1aJ0H4sti93pOiXWZk9lfg1N0T3MrusvOWIqbSo9HPPL+TWw4xh5p
rnMTEJZ8ObkeYRYd5yO00whQvdFk+kID4tgJiWB5UACwgM/Er5IJJD6OqZErB7TCvmEc9OHmRfhB
e0uuexCxFwKk5WsamdY2GToXLDUBEFujlxH94Gi5HzHAsY2l1c+SWU2O/VeV2zRhVmn11nwgbdq+
LJPEvad20Nt4DqE4EV5t7cOgFnsPY8BTaMcjUnwvvTWrzsT5CDpt8XVyrA+ykUYtXc43q4D2R1pu
dTU4anoRZAee6yGJrhHrO/cUAcyUMDQYW9VZ3sVkJ/MNzk69Q7Qe3uSZqF/m1JtuxTyrG5Wn8kr1
nX9pKY7TfRd5FwWRsnur80hon6V/1yIjxys4a9jPdOrWnmlzgQ7AYkpQZSxvhTaJlYUTXQSr2ve9
DfP/Bs/PZH64mS+rVVo26V0HVucnaIr+YI1sQiT09XuWBsNLQPa7dm77vWxI+d70bdZveKsghjbd
7qKcfDTradOl95oTX7IiDIq/6cWpT4QrVCBGivrEp03ubavRJ+AI3QWzg3ldenHWrXO/JhjEq/Lo
GHJi2KEZ9pkIJtHRI1hzR4ItPR5z8R6lRYYn1ieYZU2XkDI3MuXWnIU4/ldVmXbhvEOCa2yDeIgx
wRDxsh5jyX1QhBmtbKqkm7oU3Ss0Mck2Nha3JA/T8M7JpJTsAs/EfmhyoILgABl3fAcjpHc2qpOL
z5ppajJwCyEii5e+aKxXLCoMHEvO7h99xIR8xul5jWiIgncpseza90BfUhuhGqloRnnBUgWjaOxD
+tpjWHAcZQ1/0uRxmVvJMplZLsnsj84KXRiCvWebs7tTLo21QvbfiR/tN5x9+Vdd4RjbDC/J+bOc
t/vE/kZXmKOvmzaPY1ZVexkN9Z6KPN5m2jLxty0IvY42pqmWw34zvOAIlMcw8MMCGwQZQ2FcmAfE
9AWbpxivIprOVKspCDxhRdnZL/AwWAbJNEAXGnVo6O3bABos54j4HoQbrafqBKyTWiAgkwnXc671
QdYtH9hUvj6QYeTfWfh1nj4ntZm7dGY+5ZxeG9b7YPIpXnQ7cFl4afFJ6ZB4ZbgNtJ46477NfCRd
huKnDx2gUk1AG2QonfTnZ0VYLNVqJXzvIgaCSZFClA/eIwT9pLGGe06j4ui0RvE4RRid6rqjD9Et
rlkY6cxA6Cwkn/2j5WXXR0xAjJxeyuTT7XEsSqcmYhyT0lO6ccTsvlhVV27rlgWOor44aVb0GhEX
7EHXrN8JAx+OzH37+77w9SMLKbnxUyO5lvkQ3dU5YxzfRTyaibbeh8LxnyQHUrkaSGwjyKwmavuz
8rNjQ91IWehbbZjj+1jHxkMVtDEdHJlbm9Dw//qdCqnij9nkwyrXmXam21pX9EOM+wQ83Q1OECYL
pQ29yVPZj3row9uoGdXOwF733Rlm9/soDPd77rXzFW8qf5d2qbGZCYPb0FughxjHzVknhvjWQJja
2gLAFhEP6urzrkuPyXzTh+G1vdDMsb3z4uvzCyAG1qproE3VA16dhoW4AxNBThEzlG0dkV1XzdLZ
tvD2aReZLg9xEM2ngTr6Og6t5MjIn7HL51rWoYXKx3BDzhUheeLwpa+wgsdbxhgJMGqMPSvqvuLa
7PLq6NNZfopi/FkyRloHdZyXITYAfn6NYLnoyb23sKlgtIocMrxmanpPW0tbAslDMasrNoX5aJMZ
eh0IrYG6eLCsmXjPjybaHo/QP8ivGqogTbciuiyhsxLBEOTXUMYxOTg0v9yhooc4aSyRwURfUbSK
jPaeV3eQYoUNuobWhNJVUGzAocXZKrTSaMu7aTxi2cd0ELs9AzBJqNi6DurmfkCJthvYcDgDMRC6
wPEriexGSS0GHzZQSgNnnqz2hB982iH3BZpDDp5x35smFTYGJE7MLnDjEjTA2kx6Hk3pEW6lP7WZ
4djR8W9HuhBWXT6atFq3VUtnyoky6/VTDOFWDLjdaTJfocXTQFFZ46wM/P2nlKnxNkMdypQLvY8o
guDkT+68DeUsYMUSSYZXZEQoU0U+Zgg5ouQBdODoW9NnHIJdpaR3FPMP95BIErmK6OxcDtIAasq/
egPLgOiGRgNR6UlP2Gemo484UchrJU5o+UbXQarsNc2P9MrSmd2vh6y6s1UBLCFkZKnbTx5BI8XK
8Wb7ea7nkIzGursDUYlYrsiMCyZmNwPm3hXI8xSzi/EeduDiLLd+cgZGYWUOyYSvUWxKs2Hn9JJe
7MJQTFugI/Y+jpkb1ZxLLhD/CORhnRlsOSGmDKrIspTpfGPTi1gXvV+9BbXxRs/vWkGY29lqqpZz
W3fEKGSvAp3dT02q1yI0kgO71Z4bMa4RpNabhDk+c7DwyahRvQOba5jO9SSlh9PCxHYYOJghTKPa
a4lVCVq+L6Y0l1OVTRIdEFMaoGQy1WmyBqxRb/2sRNnZOOMAbi5Pn5Nh9A4FZD7wOgNZZaSONnct
uniNQQ1B1Kqy04s099ubui7aJyMp6hVv9QqbUMswbgxQiFnIZIBdtMVxGGdNjmRU7Ml6GA5Giu94
Q36VC+lC6Juc+NK7Fq7rFgVAwPxPiWrja9/fwuOM17EgPrIkkWQ3dgUluVlmJ0zIMw122b1GQlcX
RGk59HVLLxKbqUmciRHRoIrioq9fOd5bP5Rfh2crGqS5Fja5u2OXgxu0m2G6iTXsDjnTZc6NtN/J
EEmEXVXEqRU48DAsCX7FDUasVzd1u2k9gm6+di2Z39aebHYDlogfvuB8hWU4ta/mMJI/8C4HJ+LL
6u/xHJgxvKfBeTSXN6RvVS0t7zA9qLoeLtIsdM9p1cvv2Gy9AwTX6VR6yXhBkGXxJt0cqUFq8eMS
VhTfjEFb/ax6INkEF7svDFMaPHZYpE8WsLxLIWmn+/gFaHaOtUut20Psmw3pPjh1UG2Z71v0sTG4
XTXG/F6MQfhkN0HNUF+H6yQp9RL0na/zEaoLZzzNKCUlZnQ1GArW5CzYyfIyP+TtWK5aP4B0UvK2
Pc1UFchIHQ3DMNwkfas3eMrujZK5VC07gomY4tC4CUl8Y25VWO134eTOpvDp6zI1Djq8rZyM903k
V/eAWJpLqUv7CLiFo9Q2qdBHYNUr2nAg7q6fjOpAueQb77Mk0W01wSq2Bj98lAbJNNSd4Z4qZlrZ
RhY/0A2Vl7wUyxuOivmLspzmIe+K7qkdWhXsWwNL2yqLu6zAbrzkJJBtAsfDkPUtLLupXn/2KMG9
kco0iCk/jfbwDiiFGR7tnUsVhfWFw8n2rW5NHwZigLbeKK50M2JU7h2j3EskR2umQs1lMbYwlfCu
ySum+MkVbCZ/lbtl3pNp7XUIfnz0aQISM8//T4jHuC55p0WrARMe01JJ4mjTDzcFZgrQIGX6qETv
8OKC2GLVVXzbt07z6hjts5v30zOqqDs9oOfaBfRdNwYt133eaXb21nDWPGrlHQRUuAXow8Q3zwQI
twZpRXr4YO70OJJUyorHAtq4e/AowaVdEHWzIgUQnCPJEAdSUpJXWtA9M1OzWXmOge8+UcE9pQ7v
ExSKz0tY4aZNou+uIu/VbIkS5K/YiOY7eedm7s+gDIHUNHLG1RKTD14gfuG+zfk5ivS0J7ObOwZl
eQ93QAn6K9wUJw6+B2Pq3mcjieH5kPHAigjXZs2ZCg5MtPMMby+d1L6hBnlkQy6uVav9U4fEbCUn
6W/bso5fmqjQ65LG+MHonPzKJxQJvyEB0ytbcLoFFdGtk3Gqv9WY5TnhGrdVVcmjDOfqNs4M/ybo
zAT4gW9fETHtfFgJjL0mn9qtGDLyBMHBX9eeSi9Lr/Du3BZpE0pGDfH/R17jlE+Lfl+x3W7HlnBT
LZV5G8eDD8ccVXEji2Y/Y1+9k+y4q4H0620EWWsvyuE+Gcg4UYHpn5ykmfdyEs9pVAeHnKTdNWMK
dWIjNQ5EJo6XHOUAkLmINvqkKzj/NvXHIPMx25SyfXUQ//7oQzmgAiBQsHhtzDw3L6x2iC/CaQGv
GWju3KS37wfbUPOazD8vuspKQVZmU3fkdjqCDOldVytNaZYKxuuzKO/rKqqRIczRPs0WNT8trHtk
kO9KITI0QX4yj3bEydTTW+BRNXilXcFV8iiSOhQF2mJ8VmUR7KLeOhgIU048/x7Acf+xQlGzdmNC
BzgVlhvaHW+9nTHJNecYmQPv13maDoPyXwJKEJXrS0+Yt5yhfDpntImMIbTe3KicLtzGc7Z+59BI
KeD3J7F1GCMj/kh9x7sBnWvf9ir66JRrPCY8eg+2HQBw8vqmYz4mVLzpQ2uJI/OavRmpAfJCV298
mRBxgyj5D0aFX7ugGPgCz8fNF1mh/dXH4+OzJzwxFIcJPtRqNGjGZW3Dmuz21OPVH5Tmv3R2SffE
MGQh4ge86X81uQTKUxIntjjMTcKQFp00XKFAbcukLTe/7/D+26Wwm5GW5NlwOL4q2s3eJydYWXyx
NEzuVe7yyshH62xKkgh+f6mvFhOSAnG2YdsDkBNxxS/9akJizZn8SnGoRT1cFqVcwmZzjpws3lWX
qGoPiXz+nzbJuejCFHXowwGk+XpRL4thIxP8dZgL7iLRqbylBS07alL3D9/vq41n+X480IwwAuyC
rv/Fclaw+eu2NcShmlOyucuYiFGjC/NjYdPRJCCou2lniw5iqdPzUCr1h+svg4u/mxM+r+8QvogT
dZnRfBlszInbpmaR9IewMmjA13xBv5sefv8jLl/i60Ucm4W5+NqwZNj/nGsoi9eFjGxxkJLWbTCl
nCKSwImvStvUBz2T7zAOpAc0gkPy7y/9b+vHsbEqmhHDG2uZgv19pBJ5rrIS2xFLk2RGg+bBss+X
RnBgmGSSobXxVnMq4+3vL/tvj77jmpzN+WWxwDP6+vtlnT7ymyDjskGXlyerGh9IPNCHxGfVRgHr
9/eX+7cHEqMw3hqCfkK8xv+8XCI600IPxOV66d13dren+Ac2QT7KH3aZX0w1y4KBOmW7VOBsNObX
G6r1X7+lr4fprf9cm3M8/FSStWmQnohfAr2LH2rzJY2XZtJEK/73X/ffFi3hnn7guw4e1F8emsCR
Gi+AQJefuLcePJBzm7DF/v4q/3ZT+QmX8ZXJ4POru9bFkzK4FVvP5y4wkraGunhWhKnk7R9+v3/7
Qi7CgdB16MpjUvzn71eooYbjNLGhTh1cmql59sPm+fdf50/X+LKTZh6wbl7U4oCImmhSsXfD6k+O
t+XH//qgs/4AILEUveCXxRHl4SRsKQ4tZ9dzMpj2yYZrTxDplD1B5WVJ1qO5JDpAqXFQ+2Hg+9OO
9uuj5yyJx7jZXBM49NfZo+u1yAeb/8vemTTHbWTt+r/cPRwAEuPibgo1F0lxpqQNgrJkzENiBn79
94C2b5NVdVmhb93R0Q5Hu60sADmcPOe8z+viKaThctJAVvJwjJBXqQLAkN7ifPm775Xx8KfFwNhE
i3289iTXKgfOrNxmOV7PhjXeAUeyL4QSp3NRUEMHDkdqV6dR9miBu4HWYLyXyi1eHICryiLy0BRc
2TG1jM8f58xIPASG0YA+0DXZR9PEraNoGken2LK10bWk1AcsXB/LKn7+fJwzn0mzDV1FMDdHR2+2
u+9q3VaZJcKt7GI7ReqqSl8VJ8W8O58brvafj3RKkHPA1b0b6uiMJUdlzcoNpEKdS+I+N4IFHrF/
23Uiyery6WnEOmcDus+vltJonKWKj8E3iyvrqpn0ZhVT/d3oNWm0DKd5HBsNGr5MJy6hsOEMHPTh
dO2n3AMNmQMnnhsSuVc1q1THP3Zvd+lw0xctGewR3a5Hmg1gkxVNFx4Uh4rj5ccJTl1PZQGAjD0+
7HACUoSbt7zTOmxe3CyHfds591ibR6/Z1OJakuK5TkPVtwqt+9rGSpaatbWz0AVFJpVZbYab6u1T
5nMxaixor0V2X/bgk30SS1mRyFVNk/hCRpiK+VUs6MPsC3q0Ojyi4Eu33mAUxpbadr9sGjR6jBMv
SeHZVwlYbD4wEJaB/XrpBr032cGwxMs1dXlb+kznnWr1hz03dn0+A87MNR09Px0cnFmE/HOQ8G6u
+VkniT5G3kuMR1YH637HVx+2QVzRJI+pcb/9fMDTgEcIJMqGiYIHgsdxwIMmoev6Miu2rtNA/YqK
bCWBw1xZomw2vhM0VyGp10fobcHh85HPLF+iOcD8qF7Rmh4v3yoYOyVsrRz14Dh+7SzcISX1nkeE
6vGvz4c685A0eLAbkevgv8ehI3VR7ptjm2+zrqIqgqCjIl2LIxVSk2pn1UnkeDUFdpwydJL2nw9+
5jmJqzAdVN/cXo6l5zZOoaSd8nxb+0W0kX3+GMxabyceq98OA4x5k9IQ8HK9gpD7cfKQA6oDhKPp
FsnRyzjm/VJ3BmzNUiF+e5oSbtAwRWMUt48TvXgJRbENujalr6Dtl5NF4lXEX/retADdWj9/9wUa
quDBdM2AwIC3+cfHCqK0zI1U8lhmJrbIefOCGiI1nToVySWixekCZDBCG0IDk4L28fEl6Q0JrTbj
yRTjMRTKC/K0n/EgHmkIvBCDzGv5YwjCUFxLLR6NPf9Njf1urWPaF425QiMGssSVIFfqFiYGxmk3
Qc5DzTPzxz9/k+dHhP9DG9u86I6PF6O0HQTJyVZq3T5xy9di1B5FlUi6faHfh61+9fmAp3PfUAm8
0ZQTdTDi0Yw0oa2gvrWTrdK2+zHttoaR4ICoXhjmNGCch+FqKGbAhH6cUOgcdYgi/uhtp+izIBxw
WTlwIn7+MKe7CKNoKsEGKAfrRKSPQmbAZlBLtpUgo0Wmh57S9i87t+5i2VBQx/dejMWFXXK2ljqZ
JfPGQX87nhUnvANM51AAhCQTXBMde5+6pOHyMqHN3KVKD528XtQjPNYFgjkMiEGDlpS9VHvTDDLY
pdSR13gxPk6jKe9pxIUuUJYEB3NYIGcRAm1x1pOrA3lAEWhe+PVnP8xs6koxEM3Q8YehJSHE4IOl
S3Y6X8WjG++VgTzn5x/m7Cyjr5KUEmjik5AzMyTHSFCk27yxIaQV3VZNtEfHbi5FLec+BW7KdFUC
nuAO+3EjMu1U5KXM2YiGUtDI4oe7wVKH9edPc24HsggBwC9wKefdfRxlilV9CFoloXkIRUtnc0wh
AKSnvk5/0K//+1E0d0baRDkyZkbS8Q0V7bsF1ZElOib+z/ndVZF1l1X+y+dPdW7xzGBkm5ZcLgbH
hJGhxpF1Klg84L6d22TUKLH55k+KLcW6Ckznzz6FsEO2sL5wVJ3b89480kgcnbn0kDpVQ2F0yRZz
ji9NrqCgwJYmfi7j6YGFeGG0cxOea4/OZOdmeZIkA4ZACynS5W0ZlMkms0wbPDqqzM9f5gmvBf6R
yku0dY4jQZvz0b7qtvrQmqTct07bq88RdghrrF7pR4tFl1Kbs/unWHMKry2a7osc8+TGTG2xCR16
OidEbBSWMT/UJBpz9Bn0Y7RtfOl2q5198zY3bFYmLLPjwKfya9Xss4zTZjAoEzTyVWtczLyEU+8i
23nBerb0bLw9r9JcRM9J39U73y2+h3R0TNasvuwzY0cWyV1Yo1KCxeU5Pn+RZ9YaNW1CUNsWsAWO
D8TU5jdEA+F2n08/y0lr1mpJMyV2Am4xvn4+1pnXob31GJtzopao++O61qFPqNiiEdr72k+VhMMy
M9XXesQc0nbz2Z7Sai5EGGcWnaZRsSOi4cQ6CbG7Kh2HKih4vNj8GkYBNA66dqhjVNNCoM58klU/
OyDk3fb3nxVGGQYhRDaaON4pDdzkosqpiy13tRs0fhVZ6fSObDzO2bjxjI4ZXAhtzn1JQjbSALrG
7fcYiMZaQQRqyGKrqIH0YPHSlZCL5q4HerDNcDu6MN6ZM4cHJIbCz4t87dsKfR+8+ZURRgWvdugC
KhdGhX2DLORS0BH7vxnKRf3uWASM4Lo+TpzSNqImy7miaW6R3wJdRq1pN9YhajXtwvZ1bo4KFtSs
Q5gz/UdztKMlLp/IDGzrrH2E6vHLNOUjvlnVIgrknYOo/bcvR2xgiC50QGSUT44XoDZQa9PrKd9O
+kSPn93fV221LMkDXBjozMZMSh0OmSDzjIxj/p7vvlc5odZTfa6AaWC+BMOwwdnr8fNJP5tzHodq
H8Y43pUVvM4NgzFo6NcWEFzLPYga815vLSAyKVY/UaAijeqrEtpYHDwVfQXn1qRW24JwJfnX0g2J
i4hXGHjAKhjeAWxADR2JptrjXxze6S6+V/mIQssv1XyT1TRncbsdPdpg/V1oOhQp1AGxojbTjKDa
aveTm9FslWvwNIqsxuqpw/jyDTj2BXAr0WExi8Phgn8JBzvcYJw57lIEozedCLPrTqm6rZO4j1GR
1B5vGDsxckXVIqRRcEtzIkaT/VSu/DY0aRZO+qvCEBGUo7hdf/56z81NQ7MxoqJyOFNKP35B0Cey
GS3mJm3Cr3JoXp2w/GIIBR+9AlEttPLPxzu3wom5CfZI31MQOhrPDMdcimDMt6C755zTTa8nu77J
LwSvp2W1mXiqCxJ/5Ags92gYgCOhqAYXM3M1uSvLqKJn0ME+6Yki9DUNKV5r6t+DKr9wZRLnxyVL
yxvlcn0ckLklGKyyN8mJYJ32NRwwNnUqQ7lD6KKmK3pmuONIM4NHkHRymWJOQXE7ZyOXercz6fI3
417ZCbVV1lpj5J5PYygTrtxQ76SC7cY/TA0geT/QCgiSJli6jWaRe7GnZaD5D3qCjt+ZTLlA+Wgk
qAqR58X8HtAP5S80H9pt/AazHpDgoejif88m0wvrJl7ZsAuepTAvfYpzX9wCQAvlljSDmH153+8R
kVqbWZ7gKw9AbKS6tBh7dZNoTXdhZp3bi96NcxwYdWWXpQXYq61jzuRk8g0e1h6rz6fvuQPRgtZH
XYF6G1TSjw+jSr0sJNimLUUnxxtnyaIKZz6BwB/W4wXR2dnByFdyZ8GZ+CTstSo2ozxlrSihhZkI
4ARoP2s6QOmlbqILr+/cRmCR9ue0QLJ3Evym4yismC6qbRVXdwDRLA9SykuRVr+aiJ6F0LrwJrVz
82KueXOBpYUA88aPr3Kqy5T3S5wWD9jVRZOu7Z2p6nc6ufhlIZRwa5Ry9o9yxX2k+uF2DBA1BOAy
r53ZRsstjPHJRhKEPMMPQFZ9/qXP/jw2RNJI5G/d442xH/xaSULCnF6Wv4QbPId695AK+kj+F+PY
DjdFrr+zZO7ja6g7ZQxL+vG23ERLsjnNaz4q/bJoqwsH6bmwdUbbkmKZ/2IfrUPRuyg46L3cNmhG
wpoW1z6/qwoTMLz2Bafpxyx1LyQqzk3gd0MeB6zxZKT06KnZbN62wbbhl2ukNLdb+6roLtw5xLn5
O4O4yUWD2yaX9PE9NrO5wTTYGduMPn5vwvIvmICWBwrH8UjfBt7MB8AUSM1XkZy1Boo2d2ZWNP2B
NnrBETl88SVUq1ZHsYCqDZ1R2FQPweSC/83TFPOZ2lkPdu88Oya7JkCrmoYppR6wvplTm4X+l9rr
yFngIQyl+j0u2htaccoVtP9fkdP1i2wU0arNRv2hpOmaw143L8ymc2/BnZW6pDiYt8cF2DQt6xqL
MyK/ctpNzaQtGtV4QTx+IGf60kRjf2HAc594VmbRKGOTbD1+7WWsBaMkGNpGEuZAV7ZVuX6jE4gA
uM6innvSP18wb70TRxleOmZ0HpDlwjXz6EsHyoiDr5NmWyubXC/sW+vBCLXOyzG5PIRFmj7DQ4ND
YNA5+SYXcEJQDFk7AaeipW+j9KD1LryGM++dYGOWQAOH5zoxL753gbBrjQ4cFJFuQUcaq7Aaresc
m9vtGBf1Sww8Gpus8MeFF3EmiUlXAlmfede2T+6+wWBOpd+xouvJp5VVBMaahlSxrv0KEzzbEgtm
Cp2TJhhEHJK8kZoMygusdz//IeLMXjnrwmnHgJlNoU3/+PQqrRFW1kQZuuUYjMqbriESoC/orc7N
A2/G3jUx3chIrKCUpSSRNSWjjgpPpLvtRa+ux9EHN/HGl28m9Sthcb4Je6YUiqlkTVOfuaEl/9dI
MzZbdrcyrDhc0StsLCslb7ahJe3VELb20gkOepGIh0TkwxeWLSI0bAinl9Bp3X2q2t9UoGAXLubn
np8KGBp0e67QHyeOSLfF+K4Knj9NhgcwpfSiWkP0EmE5uv78XZ8bisZreg1Qo3NsHJ2aFJ3gkc/H
EhDScFlKZ1bzDWWyd8M0ePl8rLfvdrzS5uyv4PbKMXh8/c8VK237LOJy0AHjWWBDhQXnNBnaxsfV
EcZqqh20QvVvm0Hvb3RdCe70RoFbItJyU+bgXN5+0H/xDRfwDYILDDvO/0MJnOAbXsaCzxC8Bzj8
8+/8A3AgHwdxgZq0RcZKZZtiif7r5K5BcDCJCMScW4Vk+h+Ag/nHXCCcMyTss3Oq5D8AB/UPGl64
46jMeupQTJ3fADjMk/bdPKMnEAY9qV3SFaQR3Lf95d3u6be9FpkYUt202c8A5H6YXtgqj7bnkwHm
U+zdANVA00Y5MAAOM9iPw3txX6FkRhwf2c93L/7271/9nst+jHtWMWNwTEF7rICJYZw0yI1arbHj
IoaPzRS5eEmIQGukhTWDoyfS/F7HQ+D8GRa+06gbtdRrZfKK1ByjfE/JTwbZz0IWjh1gCYN5sWtv
fLiim5H+ZIIIFSuzq7YykMsfVIszPq3d2K8eHTSxBwtJuf84ymYd65G551LHdU8WcQSqy5dkmeDx
gK0TlQnhE6dDUid9B64KLUdGJ/kDTRJBVyFyzDu7WPIjIMijV9WRC7T6vtLK6Gkc0hbckWxterro
WMPUPsIi/mA32ASYCEZvHFp2++8KfiGLBNcb9HGNXnl0rRjii6HY5XSIGzdUHnqQRUa+QmLju0oJ
ZDhGDbmx0yr6p1bx313jwq5B5+Lcufz/3zWuoz9JT7/m77eNf/6lf81t9D84zeHXa2gEbHLl/9k2
XPUPqiUaU9ydnQgMi/vEv+AX5w/StxwYcEzJklPX+8++of2B/pyiMn4eNHPPuJjf2DeOiyFQZejR
Zs+iF40E5N8cknfrWuI/3Mi01g55aWCE5nVMuGFbmV20gTOVc2suwhF1UpxoSv8UDZSw4YiFoOpq
PAdfgQDkurZklQrEjWZsTXSP0BVhxIdAn1nYrp8nAWKwmoDq3Zs+s03MO867LQ/m59yrO4foDkf5
SXOpU7ewiKupOtAFOdxrYa54JjZdV2NnqzdoybAP/3xAnBFOhqSRhUY4Ovad2XLjKHRQWKil0hbB
AUOOK8hfaDTTjhz8hvRqIFXYJ4rcapVafnPJ78vBa43ONrau1Xb+2gxQte0wXZjl3nhhB0j7/Xba
6A3iaiePbLEqsO65pSqoPaY67Yobw8+LA2IQ2oICsGjdQkv8ylrIClK8Z9LymmBgnfOuFasb7kEX
OyhqJ/MV9XlRwy91GMoN/S5YVbYfZ8vepC2fvjkFV3aLLyK9rKnbds1FfQTHHemPlSaYBL1ITTAO
WbQZKZnQk9Sgq66cIkHsHURjgBOp2wcrbf7lamiktPyFgf6o4R8K99queTY0XfKbEkJ0CKyenzEA
PBmAhejlN73rESFZgBDDL0OY8Yuw3BG7EXz28FTJWYS3kIquPepxqNXEotRWbsjg2gq45dEqv+qi
zcN9U9XMPw67yVN09DT3U5Xrj7Qq6sNL6Wjw4IXe8Oaimk49/OSLodhVpZNlXkcf6ITuS2HotOz4
p2UL72YFASHPYHlImGkKmqDwFihvbS0KdN8h8l/B89Ngab6CZ/ef29Fyn7sWYO0C60/km5ICNTkz
/mi1lrwkqOR8Bctomvpr2AP23xoT1LwV71G0nhnN0LIIpHpPHb2R08M4FXzWbu6RPXBnTsP9NH8S
e345Lmo9vh9it4MrlVFbRmmjzCdI11+H0NjvFEcN4bcMLF5uMWgSJbATivPwQVOIDRq/sqIWZS8L
XI1W+FoHmPRKDSFwP4yPVqM3Nwr8WRv3UuTXoBva4jWIG/N6HAPrWels7abvyvQWTX3wqvdGBAkB
l3gv0nP7NQ+S7qUU4FbX2sSUDXsIdV3fNY4XxpRavQxmC6jdwTKHFQob91khbd7c6bhX4LDX2Uwb
ZG+83j7KrOoLzFSTS5gZKDlJgxZ9MJpcwwFmtIyZkQCHs4FvF4nS6P8a47Etv/G3WfwXbhTDfZSp
2mNscXHxioA5UnNot15YuNrjqM9fPk3gYy8U7Ek5YfspzVYT/J1vvBkWF2g+FmVSFr2/rlVw31/B
3A/3yAZZCNjo8YIjnXTTJkEAeDD1KSwX/lBX26CLi2Qd+/pwS4+6hOsyjcOVAC+DpWDRMgpgznii
vaBW3NUwxLwXqFww4wDuFgfAdXr1mEyTojxDMJrkFae+Ut2Og8svSUfB9jtl/eg+RQau7Pc+fnzb
IVMq6WFXI3YT7MJuMY0Z77KCnRBBeuwjqtNuwIso1aza+qmTDmuDXQVhtiT3771N5GRQ+HCALVjH
VjcviqYy+FOGXrCH5kah4zevaAADNSe0vg6p0+pfYt9lo3AC7c1XstcA1TsxodFMsATXH8QD9ISg
ir9XWtUHcJfboPkpiNiSl4odQoOD5OOH+qXI8txyFkOg+O7KTmEtrPSEZNOCSC7e1xJoPJn3SruJ
IQAPL07ry+SXaee6LhfGiMnuKlM7Xf+Scf5McqG3KKt3fq4D6aTjxlLVXaiLqcKL1AZEpFDo+h4N
ExWvKHBucu6jX82u9WdIw4NNxRS/4qxon8ZiVFbQR7BqKMraE20Q7kTq+ksxKysXWUQqisTnCEzL
zswtMB5rLjDFIBZfgtBo67VRmlaOc205AvhPIW+XpaM+10CqPZGp35W8g1iId8EiGXNiRDx6nS2K
5uBHWvv2ryFAyQTZL/+Cgu+q7Ss5rhKcSO7QxATfTdHlq4xDalkAErgH0pp/14wwW+u5Gvi0WmWo
1+BS3roBGAm7TOAbgGFKr6MySJ/0uLYXrlo360lpEJx0A5U7uAso0fvyS5dO2ZVpdO2q7e30jm29
/B67bfjQGeltb6tDvKkk+lo5IoNU4yLfdEB5H4LaSp9oi6iDddXks4swUUGayAkksJusURrgGkKP
KQwG22bb60TxyKFTfs3NrAyX8VTnaydSi5fQsuZXiwwSOJzZ5p5FL8RNaQ0CXm2XQQGw67+iCuhm
2hrGVp+7ZgBP6TcgCWxjGcKhRsg9Eg4sZ1rrQdZZsXFSOdIbn4piN7MS1oGp3cV+UW5UEh5LZJ3l
1zipyp5TqrN2+ehr3WrM7PZGNob/gJu2tVHqKUFjSz6UJu3JIdtiWTdK2MgDG/a4pcww4lanuaQM
kx6LiApEgW60nmzHeBvmtfXYRd30U1XT+IDTznSo8sq9pCo8uqQREtEvwn8wJ6VUTlLx4yVNFpnA
9BIW5dCU1TbJfXoqesEhZCgV6Ty1Kw7YLFQXcjdHd8+3UedcCl1h6AzpZvo4quFPoR32prvHqLr8
hmMxG0PZ6MQYn8dfR4mbt3FmlyzCZTqZaEr5OA7OTVZbu4G/N5I5wrDVij07H8pv5uCzYfz+YCR/
YbYSIJORO3qVGmtYCQgC907au6uiCI3d7BPoKVHrrj4f6jSQxaqS8gWxuEoW8rg9WmJNUcL3QdgM
Mvkmbwm9TUoNHhLl4lDPufDfHg+PKnrO4A9YtPMfZX/pv2LZppkJsST0n/8+grDd4cQw85popI6Q
a114nfPr+his83Bz2QQZKh/vJL+XBUbjVo2xr6BfdQukgwQ/bKicwPkwc1NncKbwlKzj71Ul5vj4
/KFPJ6ljorWjdEOBSD/JKRS5Ad8uTax920azSEwRWIn3l7piz45CBtOlDdPUuZl8nKKpr/e5j5/h
HhA8qrcojza2c7FicG4ULpR4clku7fTHy9xqMCAwFZ7FlbWztCIbm+oBQPHnb+zMtIRSiuGWw22H
6+bRNElkJiOgLeZe96sIZBMNUoARe/TQo99oN005dNOFK93p/sWezh7GY9Hnw7AfXx/uA/7Yp5ax
JwtjfdVaKIGT2hGKtNSlVzm4dh1I2MQU+fxRT3cW0sEubSs8LXnh40elyzjCJwSGT9Kyun2M4A+N
BYh5ii3nQn/DmUdkcpDhJgYnJXi8WdpIFBkq0/dDFWYeaoHiMNVN+S01mDDJfIMb5lnz+89HJdih
C4hO1ROlQqeCkg7hvu5TC6Jonhlil6pOuOGic3Glv3WYfVzqLtkJ6mcG3puzXvnjRyxCp3JU9pP9
VNWus4i1zKS3CHOge2yAKiyy0xBjLRTLt0NPXNcTa9U3newGf20otcHlojBfoQrVP6mxCqLOKU/D
WyexyktNsacznJ4AQWmaHckiQTOvs3e5jzwy+2hUfGZ4Jhgo8qPy28zerhf0MzPVYpew/vMv8Ya5
PX476AFIBbvki0+UB0FKvsTnjNsrjkKsOziC+wPC3+YnBqkcmdDN5/keR9qNbFP5revgcy1F5A73
stZlChSknWZflz7aNKMG2P/zH3junbBTvklQ+XbH1UhV1uEEndrcZ5ND0K2a8XctUMQeTUseLXqp
XkrjnKw9C+Iwq4FUDlMUvcnHjyDxciHoB5YE6Bq+jxoH8WKUOdN0KLmNf/505wYjb0SyGJ3EqfTa
mQBABBLW2kCr3W2cQzBTa4dbjqmW3JI+H+xkm+bJqGkZ2tzmynZ2FBdliaKVta+OoPJMLpZBhEEk
bicht8TPBzrWYuiUF0CgEzyYPBzNmEcTGRhgNFil3RNBVGF9q3KHaz3FqRu6tWh6qQ9l3JEJMQLD
uQp7XCu4kYARXMh0PgYLOdyHUUKeQOm5LHm1NpXfJruqtqpikcoi6yXWKpomrucSI4HNG8GzyQu3
yH53I37r+KeIwblGd/ZxKBSBJittvCv2+jQ6yx4h5iHDmG8TqFCpP39pJxOdoZgD1GVI2CLXPZp3
TaDqTTeE1b5Cur5zaIZPgfbhIIKcpjjMWMlL+cP59Hq39BECsx9SqOCvmKScfKV8yoQmK9PYWzSe
/6L5u9tXhu8+vyVELBsQACTpFEuVYdAvHAD68RTBRH3W+lmCkWcD77ce0Xd7nZH6TYRFERZvGpmk
aanGjkV/5wiDQOgevTrOD0tLEmPZFbVW37hBwQoUVRBt9WbM/QU0mvFebTOyiFMy52skymMuFm3F
32PRCg4zs+p4Q+9vdGvDEs/5k4Dqbl1AaTGJSxCsd2ZcT8+U8jnuFA6DzdhQEtl32NfUC92qaQ/t
B1JjtZ+Q90tIHPmLSHbBXJKmyfEaOk1SLfEUye56sg03ldUoGBdF1i16MWXawPXCwLdr8omOXamr
QLBiFZyVbbZAjjGRuWoSrAywY6ftdlnQdcEFeor28Jc0z+hSE+Ruq2FHly9aidqf3Lfa9cWrmOK8
YM0gYZy8ttRS7SdemAlJcSVmvbhDOSdDxyAJb7tx4O9trFSKnQVyjy6CCqDfFi0Lt6JcTvzTSdr/
BJ+4bJB5cSly6QtZstbCnDLWX2TLMcFJ8E3h4j7ShJns0EMP9yXQxPCWttIUsFYgu+auFjUfRC9R
Xa8KLSuT+2JSOS+qttHkmu7K4T5BMHkVWFaR3NulVv8ERMpT9CI2p1/CylvjupLanIrq4UMtBhWD
5zWPbr6aPT/3odRcw10lemxcdbzNjoxGS24uwtFiWFvlyPDkQchcNVNIItzJRizeOuHzJ+Ju7ms/
pl7kOznErfIwgJOdPJlMnFoYKRmkcMJU1PqXvO/M5l6LgNEtE6ZLeMt9FXKjNto99nWUuXZdV2Ex
umybTvGmMi+Bs+lzP/EUMINyXGKshW73kX1l4BPX70Kg23g6DloX3RRVSk7LQVc7bQbKivoCLh9Z
xgDPlOpRy80q3UCXZoLRcALYSokqzoa3OICcPbNvCmAF0SBRkDfDx1mMB6ggA7QMMHrDX24z+bfO
hMHP3yk4M235MSIctEcj1s3XyA9Df1WDyC63fy8rS2dvAVoqdr0tYuc1R/wAxM9E9KgB1Iu2ZHvJ
zeuNwTZeYZJTb6RjcTMLU5P3qtdzzlzEdftjjIq+Ww8Refi/SzNgAl59U8yBRGAQ2zmFbbxmWjxn
YivS84sSAcR2ANk7eW/Hn221JBlDclf2lQlGeFrg3j7EuNMkan3I3IBlmpUKlYZ0NHixht9hAxlT
54zu6lzyQzSV3AmEbb0GGqbJ4Xs72ELpSPSYSXLvFCidrs0h1R6tOM6NGb8djb8chUrGKnakbtyN
WkkWOByJjVH+a72dcR5TBsD8KCRdwVwxqOYkrOBG2C8E5gkEGhNf7lIsUqxIlHjh+1NGbl5JTTyo
qpps/ZiKHgulKp8cUhKxgZeOqoLmA92JtycJsqnt4v7vE/+/ddKLdVJWzbvj96S74jrK81910SBN
+pU3UTPufv7f/zPrpvm3/i2Uun9wzeTiQDlUaAQxHNj/9Fe49h+0UJCscN5qoW811H8Lpe4fKE8E
rI25nVg3bQ7d/zhkzMAr843nhe3gbxZKaT/4eH6DQuESjI5z7mWlqeON6/PuCBU4y2R0lKuHXFWK
ULbQdy1lOWi4oEeNNpSrBBONYjEKrD7X2O9ocNbKRoB/S23ooVOUU2ca6+th9A23gHoaTy/DlBoG
lmtEV8u+1n4Ejh48ZQPNAVFgmS+dYTTXEPea24lOLn8dFTEKpQIaBBbA/EOgmINbbpQ4RP3bxPnB
jodpmw2g8qtG/FB6wx8PVKMGhwSL3lx1sWvkTyLxW/uqhgis4h9g9W22MDIxGwfMxVu9HqiNFerC
xXVuGmt09Ek9LkWlCi+0RfsN0VZPranFdvo6EZE5xwKILtYJ3/aBnsXM8oSOFzN9c370pIUjbDPq
X0Bd8c20doZl1j/pGpUPltHqu9puwo0+xDDq3XEFVT7yalVGKExJ629ow8CLQiS3VkwFc8v/RVyP
duxny2YQEZhtgeSjwpp51WjK64Cn8cJR46zfcVpwUOSuWNGT4Q5e58CDJFEpzdXENfNeU1PzunOp
R2lNa2u71nUlt/7J9Z+nzLEfytmvuGpG3dlVfiOUZVyXZjqbrLMzg2iNv3Z9FaKF0fEhRMvAOyi7
hYRZuLfcIsWNz+ZdthmcLiIbn9rwOPaHpm0Cx1OCMlzZkTXdyzwwInXjA0LfJpqF3KAiW6Q3PW2P
2IfhITRie2v4Ml47o+9vDYx+v5aTGDPYxcr06KZ2aiyaoLejrYGhcPqMvK3Nn4KZlqauWs7YQVmB
AXTrekNtZFTrXRiYOfyVODUj7RWHySrgy8H4NdFWrLLa8HRZGjeQvfvVoPpwcrEY2pG7htDpW3hi
YRaaJEUfe5GJhaNRyMyDP9nQs9jUzmIGqECzNPV+lUK3BF+C9XCu2I/JYC4zU98FbXVtzgTiqZ8w
Ay9mo12JmARQ7oCfiZ3k65zI9ElRwrsBccqiYph1MA24YnTjN03tAeHbkb/2u/GBbHqNdQIihcmS
8ZXMFHVXmkaybnyp7136GhcJ4eyqVpAXZLh/A6dOi3XvFNFBScdppwKm5gOl+hNY9+95g9mz1AJ7
gQuB4hkgI9d4LjcNLoEi3hGV/aiIJvYVVhwHsEUt/soZ7J1y3FA+82qjbNcGNtYJBcZllCm5F0jF
VTDcjUMw1eEvc5Jf7YGqq0v1AcmKigO8USWOhwKzX7rtGFxBz0QSESFYkSiBm0gBBl9Esxm06XtG
RUMSvz4+xOao4DFOon9Hg0f7q0zLEedFwcthsW3BWWPIzAGJ71qzLaTc5b35IEV6j5HG1aT5xKWt
OjtvPEYWFFq1dvd20N/XbrTjooKJozqugpi3H8CwcTrjqZZy44zDdQwSc+Ga7bCuyhSovz/Rj+ob
z5agbA+OtMasPP2VGmoFY7rHEgH88UOkIDkASuy5DThSSVl5GCPn2ighcccZ2DMVwtECGYdxB36f
4tZQ5RRHu565VdIBzfewoAdlGOiGbrt1qvTPyaaTkiDf3YPRhstTUTGDQxPfhG4Tb1vyKktWhXYX
hPKuAzeL3/0SonN+M+Cw+JrOu1nS+na5cOJaOZSlbtxHurT2RdmEHh+MkAbhxDdbhl/xqCGc0Ye/
wibD+9yuuaJEMgVsPAvcKFzu2zESq5pt/a4BxIyjoeXukti+963qjjK4CpTcxqs3VnrbA43fvLCv
tEu9s/1uUYomvol1eP+ySZqNyodaq4VsqWiZ4b0YBve6GlS6G5QGbwFw0wEO6JTkvoxDtoZGitlD
XNqgOer7Gvogbwir5laN17HA5M0Ev/AaGtFNIkJOBwk8KNFgzcTNY5on1lrPJv+hT/rrUpGVN8B4
fqKt5ckMXPLzSvdaT+5XK9B3emvigay1JTK7dFiEer9GfrkrrHjj6jG+Z7E0bnQtkJveqf7MQeSu
MF+sZy3BYwlpgwmcUMnIwrQ7mLJXb0JN3LdueZXW4bOVANnW0wkjUWNcsNOuLMX9jksypVfD9JJ5
Ly0V59apxaaO4uF+4NNhotAhqWUbdb4nfqB9TaHtLSths9QUDN11u8Pqr1tB0N5zO27WZif1Q2XF
zkJ2JUYcaLpDLxlTZ5MO7bQLi2ZLd/u+i/xk06Rq5AW01VGqVHDFTFJv8l174fSGy7XQaI0/obU3
bNhwS25GnMTvwsxQuAlX8jptZ1/uvsPHIzbDHyA/DK/X26shkpwJffqkGd02x1rA7SYO1th1V3rV
POA6dCMjO/uzG3KwR+PX2E7SVcfz0DhQJN7/sHdeO5Ir15p+Igr0BhjMRTJ9VmaW76q+Iaqqu2mC
LoIMuqefL1vSOdpbM9Ic4NwMMIAEqKE2lYYRa/0W/0B+GmbngNjE2rpZQjpUStfFZSLlfKCAhOZY
zRZ28nIv3c6GM686nTrvlIO3j6BH5JUbkLPtJhScTEPl1PepMXSEy6vMj3vutTbH/DU3CBHxGLfb
Wrf6zk7rBJWHzfKizZwScOMlM8bb9Tym68aPVkboXUYT5xtijfpqpu1AJNVcuimiyaXQj3VhhIeo
E8txGpwXdzLbT7ybxLsnFdqILR0hzq3vw8LM67rNPOy5Z+3N0EdflTHcW1mQx7079o+dV9+PtWGw
QJJKPBM0LBCId8pRWz35zVEu/rewwx4z5fSRGIhfAC4HGhRL+Z3j1d2P1px8FIulNuigaMUgOGVT
NEO280sfkSWp7XElXF5sN7zfusQ3FBUaZ9KQxWsb9SPtkF34yyffYK2h8Vde5pQfyEznp2Ck5Fjo
8N0RXhtXYRW8BiTZrw0ak2M7yIrnOqUdeRoBT6MA0b7jTM16cm8PER9YsXImR2ypVeRAjvjxUjaY
TVX8aJX4nE0jeIyievjmdAOp5Tq7lKbw1vOtoTooWquKwxzPN0uxcletqcpTtyzNvtCaqtquTs+W
Xe57kYjY8IJ2A8HRPCKOkCQ+h5l+IAY63C+BL78ZS7QnZXR6HjpsEHSfUCsbLSK/q/v+hxThF6dz
uZVIFtfscPolL6yTX9PK3EZqXnuIvDYJPP25YLle4+Sg8ZFMUQqdm8JGaYH5llgXeVdYHYH6fTff
VS6N9GNjTesgk19lSnIS/Ue5dd+2g/XEAdkhGNMODTR+P2aUNdcpuorKFVxenVG/S6jLU0pL1pYm
7vzVHJUzx01Yhoga3Nl5qjLH+gRQ8T9JpacPZbmVuCQZ3bnA5nRY8J7bpNagdQoZj6vhGOjFWOXa
XNeOfU1YVBye21pRsJZB1VdMHnFG92WaYWSywCVPCo3EVlRD+kQYP1jWmUErrurhVUXLwbfHH9BY
/q6ziOx3Ixog4Mw2FE/dBCqk2C+TF624KHd8ckevcKl+YJtdl01TrCZXfx96F8ExeWD0GCQOEuMm
WalE3krkm33m1u1qTloqNUOr3DuIDVaZKoZjTVFcopxLkRUOUiFSKsvWD095ViEl7OGcRBAhNcu2
5UAEOu4Rd2dan7rMGJrQRBDUl7yAPFWrUtrrxHCdtZ+1+MI9tQpJ8ITAnetNIHFr1Xz3KjV1K8g1
K26Muo1zd6Ctd5IcKbm3QkQ5rDpJMvQisu9jRHobQ/6WNjiDNoz2ZWrqZkNoGOqgvDoR5zevSQdB
SDcxHqJvo7shDVruxbI5NI37GCEw2fmp81XW+gVljXc1fKq0KnYVu/fm7YQWMlZtv27dmcj01lNn
Q1FupxbDfoV4Iwi9rKqXqSf1HTyT624mWLWwqEVwGvQhGaTqyi4a0DW65yrZoopCqxXnTZL/EMpa
U0lFJQ0Czg3VoKvZxGTuT2HyEljlncy0e1Fu1Mda1r8YgLuVyLqNVSxNnBnC5iMdkDt2GeYuXb0o
tyCN3NXpVrp1tHFxxDJ4h0TpGkV5FikHzDyKahuZnrz4YfJpdgqvMlmDOzqBpwc5I4eMOt+K8XIx
+VhtdDXb4lJPs77YZhNXDcUNS6duuIk5X2i5PxpEB5Fg0jhxMAyQ8FEw3sH8/mjYOUrLeLfD5SNt
/V1gdfqOVXfmzRCoa5ZDEophgzJtV2a/jFCSkeN35p3VFe1eCnVPmOGpnjKOSCqpYgQM5rZtWXER
1Dk7px92duNZIFbFieRdLtHCPJoifPGCDINVvnxMgf5KdEoJtOD70zgPuj8HTfLSDAvlQFOdfjcM
qmG1Wx76fFni1Anulih8C9tmraKo2QkuyBV1Q+0lSeyCdHLTunPd9qEgpiA2usKMe03Zy0qEqXkR
CZXn6WLca18O4UpU08K1UCS8XG4Difygzbb4rLuD4hv8fVbZT0eMfEeScV5ljt1RHeuWuK8zr3ov
mwKbf55bFVE2Nh7aqXFKhrxGBWs7UzUZ7DbF48YkiTfxxa7IjVTFra3MLG4ExK+NcyOmndxj0Wnl
y6jDErAzGw5M1uIQUZmzc6Pa3bbzkp5GU/tbYryfZ0UsBSbMaxTq4r7ODeuXl3f6tGS5f2wdEtPt
cr4V+SbzliI39ezWMyZMZX+wxxdnCoxZ8lPzuizpENP0m945oHaxRsV+BjZ2N3Ihi8JpJmRD1Dps
h8A1tj3MxlrlKUNAje6rdtx1inaQHno4u7zrb5H3swHFRT6tSwyZ3xbOxs7K5OojFcbaNX+GFVB8
ZQcId0veMQZbmuJwMBNIfiDbAeniOFyQ4DFadBliVBF9j0yTis0wQPtZZQhzW69mFFLLehT89V00
AimyaFFlwNe1GrdYyTDl04gDj1Jss8YsD8yOh6CqUWuX1bC9WcM2nOjUclRevSlFviuIbGChCh91
Ybg71mFQF2cq3gcRUbKQuKY4c11zE41sDJe5i044V8NVS67G2qYnkAqkKjaAvVeNZctTMHfmykd3
ue8EnSRK0TWEmtA89UL2x65xfslFn0lHo/6M/cJe8ovF6b6hRrC6LxQfY3OryYiEvbHKcowNlGUr
n/bvtUDTfRrd4j63ETiKpjqnfvDahFG3Y8aWeL35+nfTtK0tc0eoKiXAvcc+Q2rEVgtYBQPxJuLH
/ufStKgJ+/MMhr9ScwLK7aALpk4ETqOOK6OqV2NPS3VSAtk4XYy+mFPZM5M9DlE04aL1GFzm48iT
GuubVdXUPWckER9kuQ2fQ1B85oFHUJK8n1BfH/JutteskSeO6Fdsl/WWIsEN6xbfZJD+uB+6ccXT
YF5Ib7R34TQCpSxcvOC+KLetx7kwDmGhN8vgi1hKq45Ydpb6m3QNoJNxHMOtDc7M2floU8vIK6JA
WvyuhArHOFWshL1hYr9rVxpUYG0l+XjMcGbR+lF/1n0TPRSpwQcZeuRhymyN6nB5QVVxT3pdjyPZ
stdOZ27Jo6Nenm4VLKONZ6z9MphXLDnFc5VkP0NLXrrFPonQ/8DkBDL+0VsVRUbhLzXMNOGE+bwh
dIw+xipay6KOraIt1oscfrU9aSulIb5n0sg28gb/d60RC5s2nHIJwUsW+kjXdQ0ekFkLo0uRYJIu
7lXGAR13WvkTUl83uFZ6sI8Gcz1F3SkhfOPAYj7IWfGbuMkRvVNgbbZyU3dTrdZZH8Dt+6e2sk7K
9GJqZOFvJlHqLUgOKpxSUxOzWIHkhp6lvoNVJv66s8tohU1CHfJSQoJwqvUr+EPl0YdIlxq6Xqby
/tlw/arbViGKz60yxKhiB5qNhlj2hJnjw9b5tnAjS9qrmvfIS1pwB23M5p3GBvPZCRpI+7vEijpQ
i79Szv/dmP3uZ3Pree7+x+0v/mK44JzL+v/5x192f/11+rO5IeB/+MXmN+z9oH+q+fFnR1XZ3007
t9/5f/t//g08/7doPBzvv0bjuy7nP6S2/BGP//3n/o7HY0EykWWAg3sYkP5gXMKCROQEX170FX8D
4h3+59+Ad8f8C84k1IWRjajRD7zwv+JQAuT/I+6O3NMjpNMKkTg4EQomXts/ynSAhKUnyK47VAX1
dUFKf6RhdzwblNFT8N5nJlE4nsVCY/VcRJacaVgbGrtGkd3ML0uiJQNp2uHc41gl0TyyZshFkSBB
AskT64AUt/elFWqxV12R6+WU5MGseTZae+NgxDlHQWru+Sk55OaMaJzLkNW0ZRYhbLUk7nurMofW
ygKZxiP2jCBWRUKU0zhCCga3vksnm3cBCpdj402wcH491Xf8mKSfkNXcfpA5vWxRiYp1raEFZ0TD
HPiZy0y9L+cWzPTJShZtHEOmLIsZEaXljyF1Un87RgHTrTkkab6pdDoprprM8N4xPs70m0WM3dmp
6R0I+NXITDveSzvAvR+k4ZheFvq+wm1D7mH6SB+Aj85DVNIlEKoyOU07sKu1kZkOdVPu7XemVPUF
b5MSFDgCX6JqMQSTvk8VrogTq8NWYo3h4oSxJXyLiNxV5SdmgGepTj+rZU6vQzA3m8ZcSlDiYJbt
CswofFv01BuciuO0gXYOdtpfyH8bpxsDr768Qg6XgLGxi4WZOvsSnQNzuN2sR7oO3xSxeGFU7ipV
mWdEVNC50bZVQ1gQXuFz3zAVSFe291g0bb4wbWCuek0fnTFHycNAaeILl5l4MzOyqYKyzmIH+0vc
58L7adRT8YiShqqUaJK0eRnRNqutnEqkyHkvPOCTEaZynQeqPuRR3R/dhCBOyyofs7IQD8OEHB69
K8nK9Sh3hjX6DAD1YYrm54DD7tbvFHWfXmMljxV5l+uJTfkgUvLEzbHHFkpH1abD3BJjiyqZiP16
JQ0r26VTE335qQCHVOSI3w9Yaj7SgeuXIWA2L9EcckFgYDWOJPnwp2azNh9UB1Y9Srm8Onb5XBit
/U43c5vGtiu+ctu3Xv2Qh8odHXfLle4eUtZbgOqpOihn/JkQ4PGxgCBuopbqodWQpf0HMN+mWKCV
rWx0V6IdT4ObeddSdOXWoSybJSlNmr2CkD5gwvHPSRNQT2fr8GIF9cjYNvaHqBDloXbniCm/oT8U
l93VGb1mL5zKOY0YyS64V+C20tYjjiqzLnpoizdZZ8U7n2i5mybtnHSzlHtd1+1FkJzy1aY99WK4
f4NjrpzlXnr9wGKDyBKXijWskjYMmCp6CGfDADo3nCk/UwLiPESL6ZMwzyOxLyeVAOGHeX6sWT6v
GmDiblBO/g0pxURjMmlM51YM+bnPhHymu3x8InKhPeKUqjfGlEfvoJrFqxr8/kS/EIkMANYFNVDB
Ym+tKqvu0S0nB7JXxh3JDSnanCjcKjl4v7xByR3CovnbVNhE5EbUG4q2OvRecsZ+VK+JNzNX428a
q04PdtSeZup+gDYdhlNX/9D1iFRAkA1ronhb0Y3YgO11w07ldbC1M/rslsmXn23i6ZMpx3xbunMe
+7U7PhQNq2dGiNu+Udp5QJo7v+kmX75wEQ4PvCHJdUIN8g0k3ooHd6zWPCf9uqmmYj/iAN21buGD
euhGvJAfVqLPsXhajFtwViDaH44B87CEFQjClJjOhsAHdyUr1d8HFipJEEqatQubKtuQdfrXYmdQ
KSaeSb7KLDOADs/tJIZzllT3LXjhxW7s9M0Oef4Xqum3kzMjQzDn3Dz7uTDPUS+iiwGD9jBPg+ai
IJ/4rmmscheV07WUui1XFg8qEvHUXS8AvZTDjT2DK1KcY9uwVuAIoCBQO/VZS+CawOGoAfXEf4nw
wJau9eTPkFyx2RvU2kl//sL/RocbPdUqZ+gsin03d/ITxhByraArdRIIjgk8/l6wNuNF91B4ktD3
bKmie0yp7rqgvwLQ0kjDVuRuyJeu1hGQb7CcB4bDj7bRULWWNT6WeQOqx9MT3NXjOP+YQd7mGKGQ
R5OmNx7xkg+7pLNI0OuVc7Tp1tqGuZSvo+d195PHDjC7yD2cfMoeuNnadz/SzWfY18GvGcEPhEff
YXaM0h8gEMUGjxh4Wt+S1Bfq0zx13pq4gx7Aj58zjoyOaZ1Ks5EmrXL4oPHYKnE34i2N/cVAp0EA
8yvJh/2mCfBHkQiUJ7HnF+IXPY5yS6aQ/Bam9Hdv3CatPp00DXe1nJKztpLwNIS1sSqnRR2yKASa
Fna5mm3uNxC1vrz0rhldi7DqzsKielqT+UmstNGfkx6tSeEKMOsyYJscav2NZB7UQy34LhSeAVfe
OaN+aNMuvFuoe/5p0oGqV5HOua4j3mMqwHvjOcs8/13mRPVOApKFuZfU/tuhTYztsiQE1Jlhc4XP
dC6Eb1EnQEHNWoTlbNEe74W7oAck4zsx5k5sRwZeXIuA2akJwg+BRHxr5s4HLpTmbKS19xQCSCO1
mZy7sY9cjsHZvkfAZsZpUp9vHyDuG8faLb2Oh7nO11Eh7bMO++KQ2nTVqqxu7pvUdl6CsB8oGTWA
cmXj7Qy/AEhEobtBD2hj2aLr3GicFjuu2T0EXup+9Zmiedfq6bjU4xA9WR7CgFp29tZEU/TsJUXm
si+27r1IJOWd9jBFD2VaBzukm008ms5dmKiRj52SaNQMwKSuPx2j3g43aL7kz4z+535lzMDBSS+D
PQRUS4h+N8d1Mnf37VK2JDO3cl9ktr2fCNiLFw+KZRyXaNkllgq+MQvYz5MTFTNuSif4FVaGfq+a
0Nsmon3zZBlsjCJ6cGwKmnl9Zs/cMRJVZXPkUWfVF9lxbJVx8JE/YHIGNk24tOXylbeqkvCxyXi0
9bT2Gq43gi1TvpouK00hvPuE2XRrkYV60r5wC9hlFRRrh4D+ArLN1Rcn1ZLFV72S51Jd8cW6bZxA
Ge247+rt4NK+Cto5b43cCvZ2U4bXwAomboUgf2dA80F8C0BtOSd73RYJTLKI6Mq1lCUOXplaMd9s
zHnU2WSxcqfCwxvVML4OHa5B1q1HXymqIhdnPPjmjKdQSEjKErEwX44oANpcMhBIYe+EybGCAIZh
mrZniOjeNsenwSzTF1M05YtrMwPSjLi4MXSTvLaij06LuLWfpF5yMIMWLUlKGAB6h4YbDMg4OeR6
AK3B0lgcCa4AB6foIteMmFGzZ/dLu59OVQRdhBcSRTtyAUeGd8ngiTVKLUVLIgwulnXnDEg6XyIJ
EBuJPI37VE7HrB6XDd0+6dsCyl24/nPq096o7fyCvp/mYsc9ViKwvucIgcE5SCGjJRqFJ62Kb9Yy
2IeZXP7VMGbOWmqj27TO8qGyGejCeAhbAL0oG/x1iTkdKBuGpunrcWcSmxQLr4wnVoRTXlrVpiQ3
lY/F2eoZEQGbql47JcMNlbDXwc2dc+e571YHMTkN1EGmQpRrIUKwwKrkjalGuIAKeACNVLtCtVcf
Ya4dOLhwm6X1fIR4uGaza786CttoHE4N/d1+rbYWfqd4MSYc7UI766WZ2cHp4gkAUFZLXjjvs2FP
AI8IE+gQ30WJF1wnPxNx69doHvn6fRiE2eGhT57JA/D3rZHMRwBsk5reMl8P6ejGS6i45rosP+Rt
gP2x65cYdbsXz64eV23Tp5caL/s2EsV89UxeXBGWm3zpK/aEVvWAgSgt/mFr/d8kQPxZUE1sho3w
Au6O/Ip/DlzMEuCDXIf5oag61jpjCqAnlpBT2tOCSDOzll/ElYU1V7Yp/o1R4k9WArbSW24YcW34
o4h9veWE/ONWipoLJmRp84M1NeprKUhCbfMyu4YiEo//+nX+yUhw+6dIc+a/t+33nw2COWoon6AE
/qnWlvWGZ4Ta7npOm5//+t/5p7Sq2z+EIP6WP0Ywif/nzH3RzDNqlCA96BbcGCOPe/D1ZG/KOu/v
pRLYJYYogxmf3eqjDVI26nFJsyuNA7flGm6t3vzrH+mfP+Kb2o6kE/LZ2Gn/nO2ozZ7oObYMFMT1
cjYrNe+c4pYn4dI8b63NNFNfkx74nGmS/2utwn83MkQGjGq65lf/RyzoN77zn0DR/1v40b9Tc3ZA
PerP4NEfxZxmhHsQt+7tGf1PJaf3l4B8v7/G1vwdOnLNv/joCXiYSC3nebr9PX+Hkvy/4PO1AQjI
iw9v6Vr/FSiJtpw/QklYL7i7eIhgdDH2en/2ZyoqnKSWKckanglLWZapP/QrKsdtAFzfHd7NtAoI
wvCax5w+n8tNdbmSIYEScR3pYmMFuflU9GKZN8qexDVjwBIr38DpHwVqN0W5c+xrbSFVy1u59kL8
XTwXkQuJQIDJds687DSUY3NnpshNV41d3rVAJ/dB44S7yoyyXRIkwc4VTLFxWhnU7XKU7ZY8Uwfk
pf5ZdzeonnYyI3Y0/gl62EL7NJe2/y3XdqPjoLIZO8heiJ1MDxS83+inukkeSd11RwJHxumgzU8h
luYDfQnFZMJJGBCnsGcGwJ4woindimTyr2MyhRgb/Ig04CxpzAMCCncvaIX+GrndfwVtHl2dog4P
TVKpn+lkJ5I4sNa6z7NW00btqEe3c8djIQITJwNXQxU7hf2zMBukDh5hGMjWHAh5MkYuqVmnJ4rU
jS/WbMXA2TZo8RdZH+Zcvg2gL4/FeMvdyMLhJWv7/imK+gme2ljU5y3Q5A1oWYAfeBCXgBqFRhMV
4aULa9yOeFZWtpmzLniRCKB/LfUhMWtokI/xG0c91ISuy88y7/t9tOT91mIN+1pMXd7lproaS+od
herbo6KS89QmJXGZXtBtgyns7LWCvM7YNbWt+FBT8YZ8AmUW75LmbyPiFCzNKU+zFSSxaiqfFzpF
MDVWou9IbjP2hWdmu0km5TNW5eyb6HMuaKBB+uHmqWk2FRumhaIEoxriq1u/VM4XEO2jq8/apfaN
Tg3TESsaBpJtttzc1Slqz3js6ozpxWGiI95l/JWjNGPmmG5uvrrEEdEWWX2fE8yycuGU71LVLGtv
mTWF4GF1bnujuLMNx2KRrEYETkAZkB2MwelrAn7hsxal7qecRrcF+vEgj0vo9Ia8kVuAKuYJmEPI
vLC2LsRSRA9pMlPXTbtfm9Fcns3D2lce3drR8FUHjjiYCh3SWKD+XA+dnhF9ZNOJxlRK2ouor1+i
pkjejMpPjSMST1lsojqwfiAo6/QqM0f9OCwjTNowC+u9B6+FGaylfrB0Lb8rfDZx1I7Wh0A1BO85
9/NjR8xFuHdheLuVChlJc3vuVlHlAEYkfZaxoiWW8+oMZnaShB19whqTSQ4cOqdxoMCb2rQOvxeB
GZyFN80m0B6x9AtyN0RgqJYRVyN6K6mE75ptmNXVB66S6AXk+dMwx3btt8o5W9qff3qtQivdWVZT
b5Iwqd+KFJ6KuvYCegaYQb33ATqBFQLolt7Ppl+jkGLg7gHQ7zJ7QvjQqwcA0AgcJed5hsqhc4Jr
fBNieYrhXVlNh1txj9vmaxcp5Wah/+QoGis4emZHoJCTFSHvA+hNozXHGpoa2sMj2keG0s0f7YGa
+SY3xbQ2oj5xN26gzHebmGdk1Zyog222cxzVVV6w4LblIZ0deUFVhbWKvM3+UYW5yxsbVMU3kRdy
hvpDMsmJluhDkk7oF0NjbL+DEpNg4eJh3EuTzAcMmnN3dTtlfDVegGq0s4qBBXjma5BG6HoKusUU
Ylp3oHEmk9/9cR5/yjIb32e3ts4OG1y16ccunCk2mFUSR4kjGaijRKxDu61QuYwUFdjGaMeW2T6l
omvXzHIjikFF6jFZJmu/Do5uO/frgVDxhygjZ3FI8+RQCI7NxnLlbjKrZ7Z1vesUo3/OYIMARhFX
QiTOXKN+HfwNOQTLj4W4mmozWL4kqFuD9TbZQBiVGRbXybTKQZ9olvMJHHTV2ObfFiOFJJ/ZCoT5
Fs6CVR21D9RE/6axFBTXZAKjtKPCv1oFcUGLVapHvyrNR98K0nuOxYl9QCwHZvlXyM76UWJdfdRW
l9grMy+S15FghjcH2xVqI0DZY4ad7TWs/RudTNrvY5i39b2pp+qeQDbQmbTybgC5i1MQVS5CDbR0
CLU5trny4qma84u2I42qjf5mWNOquhSRyY/rC4L5uxImv8MEyKMOi7SyVOffkUblX9F522fPqxOk
AEufPLmh8g9FLsZnCMEQw9gAxeosxnytjVRXu96QDT6/OblETds+IV0ODikv/AuF53IYZ+XtCLjT
2ymRy3e284kOH2nQI22VM5zjjC4HA8BG9lQOCUREw1rn1nKy+yU4ZDmATDUW97LUJAhJ27kmDQ4A
DlmRPI5LcpO/2mc1NWkT008S8Kzp5j4lJGp3ez+fVTNZd1GxAI0T3LgrpDKuQgwDqgh7xKMRLdmP
pCdLK5+g+FdKTuTqeWY/H2dA1QdbqHEXzVF0GCzdvaqkqe4B+Ic9zxNpmLhjFSqnAEFqN6bkCdE6
a65xgWRIIpxIPoyOWcGyFE4UE19lbTIvN/eFLN0rcoXkvATRdOi4GHGFET5bR+GX2eTRl9U5drOi
IES+5ejCvptjIg5dY7Q7zMtGyPrOUcPXL+OSdkvHi2/5ptt8KMQ9ktrxexsE41rQqvBuN3l4teea
Jy+7HZqkmtj5bqGPcdkoZdvNUz1Hb0SIEeM0ZPRmENcjtRWbdWhn4L9j9J4biXjCydvJe1/Bau6d
gAC01eL7wiOrzJLmne0jCkKFaNWmJOcty9ub8YN3vrGX+UnJdE0lXThvncwPtm3kB3FG5lQSF+n4
sFg2YvpelV21172RvXmt4+Ufts8jHpMWZnobNWKRQN/p37jss2VN7O+7JhW5qY98ZW2FvHioASg+
ZLK8M/tO39D/11/FMNmvEeaSZ0um7ZE8tmdZB/OmcmR1CGRHx5Qe8F0206NfLu8cgL/cPPsoev89
0KP+JLeHCcJVGH46T78HEb32fhCW99IqN6NbGXd8OPgaVSsgBXr5y1m8AcSmlQKUHVknMUs6L/cK
QODB8UYxx2hCM7lqFerW59DXalNRb/OQgaIRRtWMXmX8dUP//yvUv6PgseST5vl/Dg69/PxUH534
ox/ur3/ob/x75P3FsQjRwA73H+mgf88b/h1FTDqRH2Jvuxnb/mOVctiXCBsIfdYswjf+MTfU/K+s
Tlgt/rQ6AYKb1PE5HO9kGfCD/RHvKB1tcMpmw51DZvyQsTbwACO7cVxZzPUdGX7uDDNFhEsGoHs7
qsXt1PZu53d3O8nLKuRQr/nxz+p20gPF+nfT7+O/v90E9u9LwXYUevsl12/u7c5Qv6+P4XaTRH2Y
X+zb7SJ+XzQYyO1NS0ZIjNnAufS3GwlfrtyaQ1hx5Zn1fX+7uaLflxipleIVc9V4vGVh6dV0u+8g
vMhxNDMD+3XYRI8lwcaPtK9DgnJXdoRIooXk/vSltzxyLavHWzDbFpiZiyrpp40xOv1RtNGCgs8R
8eBb08bNXJCuHGL2WeNV+AiCitLxrkngZhaMulK23T0JMdk3WQk9x2ZD5Z2TDvY2ygLrKfBk9uhN
frEZTHdIV4ZZT3cqHe27UHYv4HGYXy1yuFDLDzj3Taddnutei9i0pk8xTahcnUFgvDCG/E7mNftp
3Xrdd/JDR0TQfIYvpSiqSzgO2dbos+WoKvCgVUb6/bocwuDmC0YQXSRGfm9HXbE3yvSK1q7YYi4U
eOg8lEsk+OzNsRnvpqzWd7Vh5Rg6Kp+EcyIKn+bbjSuYg2nAFvY1RCS8n4GuzoE0xzu3q+c98JPz
gV6iOSJ575+ooygn5H6G2NR2i69CZTjvqpbtBk+xuZVWYKzJM6sfjN50nvrZ7d/xg5a/yFY2n+1B
52tfTPW16jzj4uQBEW8MG7xXTKNAR9G97MLqzVH5sAVhrtc1wDZKA0GYhekZ2PjUxBLRdVdoDnz9
Uz/FkTPkclXwxYHzgqT/wgLG6gT8zLFsLA7RlNSuiI3r19lD3Q0mQEAke9KRKoq+zQahIVkqiKPd
j8EewtPvYC+srO3FVVYa69pEaWYvJFN26bSdLCOaNgMFdXftgtu8TNtwbw5++bOo0+LebIGsc5Eu
VwH70q4KLzG+UMoSxJ2knRWt5OhjywE81Kc69wPOryw75gJYlITJYn2zRr8hUjW/qamY7vxImJvM
7fQ5D1pWv6aVw4My0uVdli2VGkbZTqfWy9PnCKrsGqIIUWGb7oYhYFkkO5BFILM3wnN6CJeB9g6+
k3XAXihxkGfEd679jrB7BpPaAHQI/eSA/Dc50KGlDt5cdOUKPxjoejLJSa+gW6pXjpH2fq4h+etU
mhs2G2+TG615DjILzB2+nyuTvWYDPC+vVVqlV5W59tqXvvO9ZIUk/AG997cuyQL4i1DPT0wJThq3
dUkjbWFle48a+6NeuNzJFA/GJB4M6Q3bGsEEiZYERGGSqEV1MWB4XgOrhk4M/CZpY1fKhJMkhwNb
quZHeYt1X2m/ms7OElQzH42XC8JJB+M1Hbou2hSEhCVo+ehnd3KrYOosamlvJ4YIjEthOz3YpWl9
+1/sncdy3Ui6dV+l486hSCRcYnAnBziW/pAixZogKAfvPZ7+X6BUtyV2tRQV/7QGXV0dLYrHAInP
7L120wZF76FYbKp6l9klY6krcn7VhHLGCHOGr7tmqMLcJX1rtpnGTKJvxX2AlHK234dOXnXnbh30
4PGD11WclkquOPROYaurfHOQ6XjfvPLSzTANogILbyZG632O+53AB1Whed+Rgtwln2enqvQU7Yze
NDy4eLj9Uwf8rg7gkoEA9qs6YPzX6UvTfpl/UuJ9+7HvlYBjvHMFOjqaVwJSvj3vv1cCjvWO3h6M
FCPSdXD6QyWgv2Mr4WBss0g+cIz1ef3nUFW9W2V5hA66EoUfqUl/pzLAov9zZUDuEptIC5A50WMO
WLM3JB1Zg0c2UJUe3EFjl100Bocg/Jj0AvS0dTEJFoH3odUifhNx1B+HuOjuokob8n2KmjRFHz1g
imKpyeY16A3ci4jYZDWFXoizNL5jMS+QNxcgQN068Raapesw1dnYMZAMHiZZWB/sYnjJmFKF/FUP
JAla911aLndt4z4wq0L5TTY1O3o7C9qVBcusB/v9VT+uEjyVKP3c4ougeO7EBxf+LHhgLZbnohjT
U9sgIy5zhSxm3WGNtqNt8eJN1/lUIiLWdP0cLKQW5XhFvraywY5SlQbLtyFHnhAOCeMKdB6o/AZM
acvYut5iEqH8+kG9It/WZBu+/xjUSctPj/rAIclWVu0RJxNNm+T9cUFr7mG/5wdba2TkKDm1ko2d
u7n7NCRLHXpFpsQHJ0evaFeD61nSRS/FtOHA3KM5DhphzYuOKHGDJW/etXHnwltm/MCB7TbYdeJY
0jm0BlE7iepXrkyoPfe9gfqgg1a8sXtDvyQ+1RX70dKzxznNMAQMYa9/aPKVNZ5OSCVYY0bTjaoy
7esSja43GXVwSqMp+qxl7XRdcbrtX19fu74qruwGyyf/PEqk6sWmyImOdGxmEDvR9MWe+caAq6ta
gB/wITPA6bag0FcFYxfLy1AxOos2fZcS8QhYJYrAHOvpcuD50xi7yIIqvTcWAwV1EuA7KrQyPS1m
eRwas4N0nAz9rotD+aFCU2nv9GpWGLJSc6EdzLkWcAWekr5tfX47fri2tWJmXoAOYHVnjw248fuI
sd2HuoraS4Ud7iGBn7bDJtLYPkeycWIcFF4ENUNdUgghlgA7v9AqvmyF1oW+srNib8D36CULlYi1
SHJ7EIShpLNqXIdY6+3V4UuHWIzzXpmtu88yaXwdbazGiNvyvASYC8vTDyWDkp2biC66TrOSv8vt
s2pnl1jRpGcarKGh8Dalk2w75lvnIHfnq3gZU88A7e4vnQiuchv+PykAo9qTiqzvmiwyHrNeERqt
QOLQBq9euImoIrVPddHed6X5weoyDEOWeCrUNCfePNSUmgluOqDCYIfzMFg6r2XhuIvVgovdkZXH
RpYVd6DYyrPDbXCiZOVtay/5XasZyFrnGV1cbOqnPizcjY5hcZsjNV+9it1WuuZyQj+UZpsURZE3
ZpbxfmLFtLHyGakElHxuVKb7GxNUrFdI0JIQjoJ0VwD92sqyw1smggSc09hq+7oy2itGJgzflJFe
ULJYt50V4kKNBmRPwmkFG3sg5slGaa55SQhl3PvjJJwPA6P2q0DXw09zkyRfMBEcm5mvfqlWMS9I
LsIn9RKP55xAW/IEP/OykA2gfC1p8PmGZV4TG4J1i8WLHm37aICfoKXF8h5FlqBsqSMSTytyVkVV
wk235r2sHYEwGX0X1IWwEghngedXmyHrsKMAG8Y2WaB9GDko9E2fjcIfbHu+GMkcuougXz+5vH8D
ls8yJccqL53Wt5ewOfVIeRDF2isFaFQpxIUVTbQRdY/YOnJK0FlF1XhNJqMHG0k0bU+G7lc2eXIx
sAmbQevHrEESiaHWsKvWa9xh2kciLLxxzl+AU9XbJp4lC6PauS7nXntAB8Hh38to2bnjlOBNK7KO
CQ5JhrdAthiuFJA4y5HDnKkMp1Jr98Hz68lSp13w1Z3y9JSV3KFEH+islda7qLI5tCamoI/NSJCZ
rbFwYjaNvWuDsJttV2kX+ynkeKY2lCa3wyjPTNb4RaidJh8VEK8kG9LlahRw7zfRqLnFNY/t+RpL
XTn7ZUkYGhuj5apRuvUt9e+fcun35dKaEvnrcunqyxR/Kt+US+uPfS+XwC2uS2MQdwS8Ewj5A0hI
Fy5BTSSq0NB+S2P5v8mJ4ayTE4aHCjDym3qJUoq+hGELXG24P2Bp/zRvfBep4PvAFYLt4y9EK9Yb
NYdYg0gp4Qk2YjxD+MubcqlOzAwKXJFcNthe5hezNEl0K0ynM7cChSuHnTE2YzKTrly2uXYsZYST
1XOB3h8g6ok9o8b5c4OojP5RVJY30XYsF1NhO1/qJnN82j+7WepD0YWAVHjCZONs3qPdWVQPwrfH
y99+zhCfc2fPkGKsLakDSeTeiFjrnLuh7AfQRZXdwTW5NwrwN549YgR4BqmVxfMGfg7miyYqRZGf
YtY13qQctg9Dbs0w9sPFSqfokglqXan7SDrLCothu8+ZpePlAsaP5DBH443jQ98qhgCZeIprp1v6
fVENSuYQgHI4SzGoQjZUov4UaW2zc+pqvrVkVrCmmseEH7VnbfmDlDQnvvqnX3k1IP3mBiTAemVu
/vcb8PAyvsQ/CT++/8ifN59lvlNrL4K6wvjZNcTT95007dVSxCxxbVf+7+aTEsAXOjWXRsI0bamY
nX5vVnSaFaQkgLfgger8P/rfuvl+FoCYK3L3daCKdAsyq6lomH5UbQm0DAsILXnfthXG+mrJW1wM
OiYnjxwQ97Iyw+YuAsf3qXJSicY31c7SrWekmqQVeFmsLI8qFjuFIDjd1/Bfd1BCttY0VM+tEPw9
trbqorShjLFyThWhExUBLmU0pbvelOvIMnFZqZOQErnF6Mc8NvelnNPzklB5u+Bl8PZp/ZeC8ok4
c3M0bzAREJVTMOMgI7kbX1zGWi8OnqLYDyM+NmB/tF6bhpZhR3tfn/CyVh95piYvPNnmW5aPui9V
Mj/jG+YoqUIkEAahjl+GJoS7U2UYPaTQgeXYd3qnUSay55Lve2Nafqebe439/TcG9fUrQFnm8K0K
cOy64jL48SvImW4lGuD3+6Ux3KNF57itJONY9sMT/ntD1my7sbe6t6VTSaTskrcGwqC0PFT8wx5g
xrx1HKs8ujD8rpbAiq4lppHPnBbaU1Fb7TmaNXJm4iS56q0O4SYasuwxywK1Ry9W7frWKG+Uat53
bK8OVjVegj6SDzKSeydyPyc1hogfbpK/OPTdn3tk3rQpnPUCJudVrDP99br8gR1XKWY3gaiKewhe
wbO+fvsh1oMPujSnW82h++kTo8HhNqLCQSMgmU91y65dm9Spn8THivwt3FwAUm/CwkxPY0mFE8z8
W21I+YVQbUKDNDneRL2tXxpIY28tFTyGJixZN46zxxTIpmcTWnOIi5FkUK3R9ulg2D5eOPpCkXNN
G50YLsRifC7s/nJspH7o+sA6oCBoWfXBoIinOd1O1ii3DCSjnRU/Z5WbnOC2jJ9YltLdsMz/VDWB
cXTmrDk03eqyiaLBq177LNJ5uCnTa2dg4J+1aYy95zNLyoT89rVm9wnIsS6UGebQuNXU+zEgTNSw
ZM6KpZGepFXwnaKAAFTwLZGgEidXcD7qy1ll8mmGbvNFZXhIwOywXoBp5taHaXH0XRG17cGdqvgi
6zpxFazJVIhShisrJYloQ6QUAT11tCQH/P7J2qGH8qzF3XTTdjofqIzDXUxRehit9d7U0uUuH8b2
yYywc7hhGsIbaFxP4LL5TS4zdsmfuMFMElkarhBpnYpGIof8+dohUTAIwsHRzlEnlrvOpSnW2KA/
ol7Cju/0pIW667WDcufTCMPBa7uWsbc5ztHnpCppuemLT3Un6ienNgGMRJkAKFp9mBju+jVTzPd5
zd+SDo2VbZLBKPYZ3/1lGSDmFx3JMCQxQf3PS3lmmMMYxZl5qxTv8xUUotjjuJqRsVtyPVBprwEZ
dPrW6uDrsCTFoJZMw3RN2bzcvV62VVID1YjtGfSspV8i9Aq+onpH2aDl9CYQYp4KhF/XcRszCCIf
Bp6ngWDpYyHSfV02WLT7CRLOxuh7e29SdDjbVEXqRom6nLe/vnVfAeT/Pq9goFP3SUWWA0RmhIPO
emv/cOuOtU4SyNIEZ2a08B47cjWA8tbafbLQPrPKksKz61Z7SOaY/sKCGlZdwS+LMIAKPO9syPC6
gbdiDIJLu3pJB5uRh4sGn9E0stXnxpx5MwLv+pG+Utv9/Tdgro9XndxSaPfWm+unAN/Y6HBsz5lN
zzIl+nRdVyHgETsAQNAWnDNBjVPVkjZHTAEFZWsrTKkiENYFfsXgK/ceoA45g0KeHP3SHqf0FMmq
D3Z1poKHzKkhNUdFCCDh16/99Xn85sNHkOyw0JLoRvEcv/nwc8Qzizla57JHFEJH2wZfuZoDdWiQ
fD/qS7xcJVOLfYsd/L57nUJJtvtHVcXD6XVoN7qyOWbWCitzau2hY2K2d0ezw8hV98XNotr40pG8
/zFHnrDpGEt9HXhM8BUh0WqDsT+KZVGDR5rRdNubY1rsncFBRAdCeTPJhmOo74MnGensypSmTsDh
JAIux95lrRECAIimZ9aNy74ZVzsEXtntgshGeZ2U0xc9bDmvJPQwHPyV1LeLUbk7JjIfdaiQbWQU
NQ6+qjpmoI2fEck1R2oCQsbWW4/kz/Az/sRo2OI94eUVaUCuSyPP8Hjn3s/JZfRckvY+i6pddomI
gmeuvOGLmeXrCbJ+NGjUTj3rwStTrLpBM+fkw68nVj9V+iAqCWrErO2Y0WLyySjz8oiCdjqmo6S/
b+CyAOqRl9E0tr7lZNN1oi88S359IVAkvj0FkYFTM6ypJ6/l4JuygbM679t0qLHV6h1KGyImps3r
2ZyNU72fgzrynIil5SZaonBHKVa92Mh4kHhwJm1RKR0jrXZgKCfZqY4zWBNzLmKWtloSY1oJi11X
AzrdcCeJj3g6s/cc/91HOZrDlx73iOa7tpU7fhtBj9xj4M6uhqKzmEqJmevALAyC9owsyHaZjlh2
g+wTUmGoTT42Aec4mZCHxpIYNSdqSaPSUMK4ta3dGdxYhO70ov+Mz50jMkWx2ZBgC6Z5afcmdy3o
lHgtOdfvtRrj7olIwwOLGwxl5CouW9eYn/SKtaZRojfm9URIgggz3BOlzsWaSKieGCicT4Zj5n4z
DOmp1BNxIGRw1jaQG+v9UsuovJJTYLoeaYjRI8+B+BFLW5Ztlmo01KaM0ey15BiB70prOzxAoRXs
bA1Og00bVcx3ERmdtWFcCxxEUSehJh5VbQ6VDzlkCBObCXSHk0HwdlOOPMY2fFBwBPn3oOu5DeZI
MiBUdmuaq+emeAjDrj0GwuSps+iJ8TEywEd7oW5X6YVGzB3ljzvfhV1csuJjbfgxJ4QKb1DN2Gfm
ZBeeBpX6MkT/gqiqTNUmHMvyAkAY2i5LN4wPernEiuupX+6SwsVdqrPnPjfUloeObhz1DUC1r0gd
1FEx0txCb2Jsy0YTSa1olnFrDgzbVWvHgPqaAJBGw+4AcD1VJvCNxu9cK9U2VhUIPzaW7CvyqHNX
1uRNWJStwWZMncLLgD1dIxWIbmXujB4PA5dPxp2Xu9cb6Z/R0m86Wx6ANkfGf+9sr7+M/3pmKfVm
sLT+0J97OP0dihpKgX8n7/5JqHbcdw7+BVpXx+aAMlfxDz1jF/3v/5gWEeCMe4SwHX0V5jCp+t7b
Ynz4/yBUr63rD49KetnVvIMfymKxR7HyZq6kD3Y9CBGy2QCuHntpEVo3BurR6yWjTvzho/mLfuYt
kmP9XbTiOHKQL4DmeNPOsI+jPlN6cXSgrF8vw0xUDPPzx5lP4BK6wO/COt6UwOt7Iy+DGoD5AAXw
2xUjaxbpVErw+/I1yXQUFQUHqGtiqCbCjIouwMBqTEp/gCInH379Zn/u3ejV1uAwVgvsN9HXreO/
nwrAWhMtiz7wDksDCTHPchqLTB/U5awvNCLB4j4GUvzuLf/FR8zxQzCiTT7OfzqfOrLHm1E5cBdy
fbpNs6j7TDotYRtuTDxBKP5uIAooM52LlF/H1SsMssV+fpuJ0IBHsS/lXA/KC2fFQMwsBre5MojS
DQb7+dcf67oI//mCdSxh2OuC2uXDJd7v5184t7pYwmAaDn051SlqiqCVrIFqgW10NMn+mZHiXquM
yGkHOf8ZIELxWFTk3ACcTpcCOGDrnEF0U103g9WD0l2XcPrkTh/g6/7mKrBeC/2fbjDHog7Fi2by
bXKzv3m9BebJMMm7/mA5ROw+aDlE5os2ZN6yC8uVKVGH+nhi2TNnPDQ6S3/gHpzPa67qQQoYHKeY
kecRk6f1EhotEw8CBbmW0GATc7Mo/ZoxTx6dBg7/fAsbRL/OAWjmAE/XDKhettBttCaG5jRLIigR
7ujXWuMQI9Vj+L2otHk6v2YyB7FLwsTSDKX1UbE8mjFZLNOwVWktk4vGsKZb4s0wwscKwtkhEYP2
BKfZDc51wzIH4nlSG1hk21kL4eotka5/4SqdsErrMZo2DNzuYN5NxTxeFiLiSYY7hX03CgZSs9aD
oJlz7tNpINNFA6Fw66Z1o4h8ravnPpHQdhphHNckB5BlA6MzRX7rrcB2lntuDXTUg46wimga60U1
xHt/y/DIh6B6NpAXnTUYKA9WxzQgXmKySlxLFkfExNMzTDOm04whSad5Te7tzYZ3ykp33ORZyy9E
xhM8QjYkS6ZXI1ljPZ/ja4BH0Jj6Q09q6nlRtfs41mRp2xohKnGIpKc2RpJPgOoQpuFOGrld7RCQ
DPx6rUZJCAsoMuIRTVU6MWBPyrWYtnizch6qdt+OZKt6WjOn0cl1gjg/psSF593GlkD8th3e6qdo
GN1HVXGe+l3aE7WXY8i0N8iLzZeyVQTEhBU3f82k0qUHf6yyPKE4L2KuDBQGIMvBwlw0iPyQD9H6
37I9JyplsCUfKXd39QwTD6xFWKI72A3fwqsj3Tj2UUJu7wi/9RyPpos6aw0Aev38zalD4t0rcxul
juO7ipQWry5ccf36Z7oAj01O0g7nxhIdNN7rXeR0gz+Grrvr65YLOFpvD5tg1OrQtkkQXEAgERXc
wbGHaDcpFzwxdnb0F2wJeiidMPyvu9puK2uj8lRO91iVRQN4sJyCYZcloGcCzArgzeHFiuNIR0D8
PH45ElraFmj6nnouGf06JDnkTGXMYCMqLQsUPTVocClp3aFbQGgdZq0ecCG0S3w7YpQen1o+/mjf
kimzb1mm4qHG+g7lmOCZkpDMjWYNFp9z+1AZQbSdVt9XULjzzgVsUUf1dByNGlyjSoxrS2HIA5R8
CNx5uujCcnqwwaHANA9gQEltvjat1CagKNI/tELWfhXN9gbehw7ZNOrOY1QD3OhQ0fzRmalrcn21
bLthc08XDISGg6lAY2x6ATRgI8rlWjV9+LluOTZZ4zunIo7s60pQ1W76xZwvkdHliBknVCag40K6
mGrpPrtxtKZ+an0Y+1zcLgSjbipIXRlaFu+OEzwaRdsVKF3M98D6NC9u6peCKvk6yYRlHmp8BkTT
O2tadCPWQn9OiXiIdP7HhnN5OvOY41qW5E7HB1sLeEovREriISe7FZXB40pzTlYiFbks1jBM59dk
0hV1dV2ZevU8Q4DLAIiPL1OJMC+xbA7MUqYAjETylGDCWrzXDPlAtERVOsRhq8oVEaySoPB5jJYP
tG5bzPCkAvM2wh0Jw8oCLbAI92lpK/2PnKJ9OS6R2aujkTewEjy9aqed0egI/G1pGB/BCVr2tilY
N7tVcDlqVXgLTiI6hsp9cKKofsy65mXOp/X0j/VH8H69n4D6ucbqtw4jKz0+4VKRf/Ra0I8e5iTA
Qe7o3Ev0xuzthnEdh8OsNhg6eW6kOxdmUDZq5yJguJl6OfW7xZSPeaQqv5xa5JNDHo0+LpYah1Fm
WsMmN4LiunA082OmG/z5iidW896KXBl8dNUYE/pWV0G5W2hiM5CpaQ/IoE21S5TFPR9dDntvQfvw
YXYUXjizAEYRGYL4iy5GDA2SGltE0D6Xk6IWqTpLXRojLI5UH/haa5eQdHprk8PCzMIG/XY7H2dC
jq61aeaxkINL9bXMbj8T3eBeWq/JeKm9cNEgMpjObSjUChVdLyWEH2haolK/Zj3LWVrbkjM9wRDz
OEhejd1F7mU78tXA9XQ5B3NiE2EkroGrMeyhEEnZGjY7GaELebiKSY+WKed9MzSHORo4BwdSo2Fy
W7a6dBEseYkq+c0JDxOMqgAUbiuDX29bI8GLrwNtan7kRMFiviwIOnrv9Qh0op4wIxhf66XP4CC6
7cZCESJWjebl2PeI1zKLcPam09rPhZHy5NCNdTwtl9p6cTKej23MGoJ8jJggqLkuCT1CDOVQMcz0
NftvL0t/Taqqo4RKItDWKDSHLvuizkjqG+Z+uu0Gat9ckVesLxnICFQ/Nonb/UzyxZUOxd/wROOW
zyMJH9GNtNZMwDiveK/jsGZyFUgznDOgtAwGCvtfdhWbLApXlc2oxOA4XjiZJOimbQJ3v7bme9IF
rWc70jlY5wanKAyVCRlY1idraLoePoxsf4FyC1LMzcVQLeciGves1MSp6iPta9fU7j7qR3fa8Jqp
cmLNcR/lhH2KLHk25F7tdvqD0ZBFuwkRzKS7xjEJrwqneP1Ea3hUQEkRnHt9pUhzyVlVFPfB+o0m
icHX1K+RdVnL16jp65iyk4tohG/BToq3mbIC8cj4mpUNnxOl5b1txFp/jwc6s+FZj1EYqXOWKtfm
UYXQHziHCus53s0pJF/9faKolsP9NHZQV3RrOoPlQrYsTIDrROHEfjcCDRztWe5zpEPjxgG6dUrN
Jro28m7wyDybt/yn9ieTCO0sWaorvv76XCpOlnSItA+T5sYnrcMEObQRj55Z5YdQ2kyhJxjQWT9a
vI/a9guxzusd98Kc28Crc+MuVBzpBijNnS5CUuEWPd8001QfywEXQdhl+rkwOWKgbuEkTxDvENRH
RcKMNP1K6pq1U0MZYGAucwxC9VD63IEjlO/ia4H/mwSVG3cyxyPXNYVBX4sbt6vEDRqswR+Qt9vt
nB+m3qq31MbB/WT3eO54iPqImkiXMc0bU3TmFePx4o5vm+dyMWUnnnz53sQLAIHH6DyV29vQza76
1MTawEd1I+YqfE9mWP/clNK4LgfAkJ4RCgpIJoGZmxW+PdwauX6m8iu2eDrFV5Tf1sn4JoHLMUri
Risc4pHUQUuWL1Zt84WYPbfwzrKMMfLzXmQlhbY2EEDHE7jdzAC6OEEiFr+MqXpOwy4pL/paQg0y
ABletWnGRZpHnDax3XBFLsNKxQ1wCbS3czom6PzWVOFft1Fr1/FTV8LcjobDYrDAhp299s9dFASb
xOWJVx0qBOcU/cNEmGATcCX++vf8R7dGlOkakAxAULDNfJvgTYhh1ydlB48SrxumaMfRH2r8uBna
Vn1Fua6ty+tx+Ovf+x+tP7931SrbhFeaJp3iz++PljwzknKqDlOS2S+dxkw8b6ds2o1Me0k9zIv5
bNvRCuJE7P67DFfmNm8/XXDQdMXc4LyI1U/14/IHay3TE90uWfsFmGSg4MgH7Cyg9B2EhSQvVfxT
VA1tyVp5SxMT47fR9z8Tu99O7Ow1kfkXE7t1wPYv/yV9mytnvP7g96mda79jfmOv390aEyd1vuIf
fXTrVyvI/GaSJfh2/5zaIRRjYodUi3tq1bdzWf45tbPerflvSMWE/MYr+TuKFNP5+RIzcd6u+CIG
WJIxoam/6iV+2C8ydqpae3Lk5UIxHS77uA3nLvBLKTb53F5p9NrbKqdK2AwKEOpGmcbyrMnM1lmH
64eWAMTLgNe+nWst34VUD3hKl/aqDIsDHvH+pOrR8eHl2BdlX2j3pItWXlmE2kUXK30DWtS+HzCk
8CgDsLDpSSna61VdbvL1MW+3rET4+/SdxMEK/24IDIzMeFt43eQAWeEhjaMrm5r5hCoXpWQd3I1L
fTO1pe/wObJPqvRD3SJ9RgSREr5qn3QzgFyZuj7Fxefe0uF1JYhF86FJvMYo5iuQnYBIYM9Og0D8
hZq0zlptGySJvpvZxu0xGoVkW8m9VljFkzsPybatVg1zZm4Bdt406WxuOc2hk8rO2GVOrrwKvsLB
yKme9FwntGquTb8rlHuY2z4+E5tV+rmuL4cqlQjjy5nHdlUNh7BLbprZFV5Nhg0PMtjbPQv7jSkq
YxshN/TDWLNg6/YT1OGsPaWxcxXp9Fw0GWdX5OO2A+nisg2qWB5uAriLm9lFKWTyzPJlIPZanOge
iPZH+KRoaLv1TYBW87veCPxs7kOvsTSbp3z/MW9dn0yo/FQBob2oqNg8Q07bcnF2WozY2wKY4oOM
IciECdemtuyDS0BVN0NcUakkz2gJtMfZiMsNrba1bctKsUeHGC9NMAqYMuajRK/8AGMCC6SuBp99
BYb/SbdgmGiz307ChIMLMtFSFD69DWzCIDHA1ZM/iMwyL2po+0QGk7FhGbXfg0Ig3ifcc0Q7bL3B
4mTYsdKkfihb+1FNy2UiR2cTDra504pYbBkLRnunyl8WwseTujP3SRk09OgjeEU30U61dL+YICT9
jgA/n2viAUnWxh65JFQT3oEIKXd9iBpZkkYIALPzBqUvntlmAoyhdWQIpv8xm4vupU17gejo4zKb
03airdomMcpLq0CAsiwQ/rWMawETZe07YUUG7GL26HPmyaN9qf1Ubz5obZcTtTYF4CFaNrjECu91
xTdYArPe2Zg/doGRvG+kHV4xK8t3hvoYuq0ggtypPQtJwQOZtDAUsDGYPou++JwPJMIVLWr2JIUb
DWWnecAFqnyw28jE2E/47KSuMDhkOwV8gs46sndLijjaksLZFhOrqQ6JGVyXZtkK7HlbqCCRR8qe
hPVuJKukxj7qEg5GHKrhIGUIU3aQF60mel9DcfoejCKfokL0I8mG9ezQHQn5gYUorJKIRisR76EB
AVLWdJs7t152XVQ5ntsvOuSGtLhPCaCCjdiLk85O3dq4PKVJENfSiFhM0u6mjqBIsh9SlOwAFHmp
/aWjYfJxbe2yoDvdQ+u+1sz0YzyQQQdmiGCMGmdfzyjGdxY+z2pprYPDRhfUhvg6BZHyWbFap9Ua
vEns7h7W/hHupn1SMBlWL/3ZZrS5HYVRkgAxkeA7ZrZvMuLayNr91HfZOUYYFOj9bQaZFCV7rO/n
WPuSm8u8y5rloumcy3jkz7dOsaesB8MATmPnhFrj0XtU/rzWiuRkqo1uxi91GZI1opb7tpTTwVmH
I1mKWHZUfedRaM1bibHEbwCboh2ym6tZOrs+ly9uvXYa0PvAILQovWQUernjbnsWtmzJk/1k1l+G
NqOhWIBfWE1i7EWm66dAZekuyeSwBZlJ1dqllT+6uTrQxd+UmfzDttvLJDSJM7SmRzW2DimMdudl
s2EDhoqLB9cdnjKAnT6j9i9gUUZvCOLOG8PsQer9hWN2zXWl5CkuSQmyyjK7yhwbY3dzm0WMWwIj
Uh5wyK9NQ5RS7EI8tJa+3JsmJt0A7+e2HrvsciaQZ29OjdpYRuAesoTUQyP6A2y1+zCbMIezQr9Y
7KTfDXKud53KBn9S/MZiWR5qrCy3BOmRJsVDiHHBhGHB5X7Ww2zXIBXZiNy6r1KEQ3ZXxxdz3R7D
Bjcn7A2NxocMDBYqwo/y2n7O0unDGPT9wZnJwuklwS5hFu162Y37qZi0HQloFlytwb3pMqbUoYOP
GhkbL5zYvJpeq2PKSybUuSTsZ8sGajfVMeNw28yOeqQ99S75H7U2fTZiYn2MrO+PaliIP47jBrtw
YB84f+MTUUzjPtQ45eAjWV4Pf4keWBr7eDGsXeiMBvEWFXAVs9L3oZM8jUNsHRdNPcxde9EyYd9U
WvjV0CrnlBVZsNOcbNmYla3vrNKBtWrm4qQq2oOSQCwGgGWwA24DRF3N2Jk/MpUpuvdm3AVAzQkc
Jwf9MMHag1YKQkWV4yN9UE4cHQLJNsk2NVdfrgjKalxwok4k0/UmY8Bjtcahhv0x4BdZtWfvjX4s
DFgB89y0eFittuT0TknkQsyAPV0G1tkwcfc0zyXZd0txaoyhdVwvKdfmB7taRpsM8rBqlqb5R+qN
y4iI5d+V12jC6BX/e3l9A5z3p2X4tx/4XlYr8Q4aBBJeHiiW7lqrmvt7Wa2QgKM20y1wfrarvxow
/iyr9Xeug46MAtqx+a9Vz/W9rDbUu5UtgTbcYHaxKmX/Tlmtv92GOy5SIfR6686dpd3b5WIwaiEZ
DZZ1pB+uAl8mS4pyqApOoC0GtM8WQkPEtTsqqGVH0ADaPGxHzzyYp/dWwabFtJP2STD5fgrpqH8j
Knzb1PLqJN2FxQuUhm2vxMMf20oXwxsp9a55TAazfLEiEyyEiIo1/HUddMbZvAe5terBSoQvP3yL
f7G7BwfytqlFI8Aee+2KHGWbr5TEHzoOYJ1EwvVxDXAr+JDXAblPYx+7V6mLLwoemeVcwgctiHGe
bediMl1SnJMm/mNaiuWz07f14FfLbJzCjJDE1O6zfZc1fbplGmffOVRRswfh3joGY96h7jSqHbUy
+h2S9Fja55zTrBbym0jOLIFgvQP8UTUosJFlg9/3C356xXAQ2VtnU1MntnwOVUFOJcP2zdIqttPM
vrdNmfVn3G7FrpzNApZ3Z6h0FzKDjqB7RYlnxKZ40ppGY/HpPPTAwjPPXGqewY5dFYS1TSGjN21k
jlj+P/bOYztuZO2yr9Kr59CCN4OeZCI9mSSTFElpgkVRInwEPAJ4+t6gSvcvqdx/51WDa1TFYhoA
8Zlz9rGG/aSV0TqH7LDKwGjjc/HGgejqiOKjSgiFKE01PQug4vAR2sC4csaMoq+ZuiefWCiQHzpO
u5VuJEsoAFmke7yE05bkQhcwJOZRzTbHdqW7Zn0Jei27Y1eRGmGGaIkUMd0NSRrWGzJ8VbAZe1AV
2wFFA2gBbiVUBn6MrbGuXUY8dtI9GL1MNqLzUCcu2ReEApmiuyj00cnasMYW+phr6FvkEpG/ElGX
U044bmVgXY7nJa2t0SlM4tQciQsJ+hVLFLL7KuKv9tSBJmx124Vb7zjPXjb5oKNccZuLRkH+qmEc
9g5oC7sBNgXuWRlbPSMwt+nwTYKi1Haz6bOHSsxhm+sp5JZhQBpoBGQieuVlZh/Kqk/22XHO/Cz0
nc57YWVY7QlTRsxWVN1+SlEzbzsT9TEpl7AOmO5Qpa0HutcdbmTjFGk+DHHfYDuVmQjtxoRDqPCc
5Js96sONQa6ks0qFV37DtL6kw821RTuUkn0dEDlCOOkwO9bK9UiEDbn37tlssbIjJKtnmk3CuDve
E7SaqmpVe0IO68iK8FhnKhLGygdR8lVkKDAhnjTZztTl+BWyV7nE3AI2TFYVTib9uq2DJn0Z0qIg
PlUMtnnTtnBq5362YFJa2fC8LNWDq8kx5cvMtLNH0dmrhrui1rpXEfVZETZBh7bRxWibbjqyzrSN
jPzpmiWxmHBKeWit+0Gb0/vJAuC7x33L2FyLBMNuKZoyDpHXxdVn4nRxfEGmQkfLskw0ICVyNICI
OTkKOnHVJGNahTW18UsrvSVmdiq41JUuDxMroovh8dCMAb4YREGl4iabe9IJeomYWzMDfhuS3Og4
JXjvYWQa4wYrBm57ypr2qUvdDIZIOvDqaXzmfS3xpadyxDUTOawkBlAz2BsGcquTkRt50+q90lht
qv6LnlFJkivaOMSaRCOjvgq/w0vTFrR/lVbgHF0e5UwB+JzsrDc3HWN59hBaN6CpMOdHdLgaKPp8
tBBD71REqBmUS9s2phen7xu9OvqEFvJfOUtrhhhA+qmQV9KYx+FZxKpIW4AAjngBucooHBdNe5LN
7J7r1uAVD3KQ2nbsuzRbECQV6nqzuJlEwlKa2DYTJYKRqbsen/mNLSU3Fu6G4ga5PeHpIgb7ERL0
PhyA/3fw+IYuKa9KlB0kkPAKuHYB4RwEOqyBtHQALisKwqgPRdt4n0kwIJaQDwf0aRETygls0530
VZ9g22Aa442fpKHJc+JOAQkdbiZXka8vfh/AzvnYyi+t0X0EV+AehiDInMX2Pd71LlLWUAM0N+xQ
1tcg+vyUJBhTMvmxnSzaGhi4rxNriMC3agCgEur5BzPvlUsp2DuvsMhIUBkI+trKMd9kpgRLUrAh
ubKRRpwgSSWke83giqgti4PCkOBsfNUYJ0sryIMxzRmeTBvhEOacmXnLwRSSospUnj2OZyI5acmb
76UJonDqPIFHa7SAiyKEy5qQ53i8JkHbhvzHA78trfbp/Rz9dy77j4Wj8/dKyhtQv1L8XDq+/8gP
j6DhfkBjBt+YcAGLySfV0Y+JrGkzrbUY+ePS4yr8vY7S/WCihOHnEAHq31knPyayVJXclrh2qWbI
ZtCD/6Z0pNz8uT5izLqsUyjOMB0uzsNfVip528/52Af493IeLAFhdQssuolz9yaIKtu+s926aXey
0MHvR1FAebyiF3OJFBvkiLsCXysNUY6oja153lmXxC+0Qj05TC5y3CI5bWw1iHzP/aqPt11R619L
vcJqjuZKoEbGr+ETatsbMgYiTGflDzsZ2CAQkjo7lpkw3iy243IFF9H/oi17D4XD7Ojldr2SMsaY
33nFxaEw2cUzRF8rKHTQkynnGJ1Y3684xMt8RbJG43Br2dpHT9e++MQCsIQm0hOQhXd2EyJpyFvN
rlRupwcPLcfncXm8Us4xAG2Em1wasKJJ2Eo13Q49EekhKMmy2VgV75gqbu54ksOUClFjJKcaAAOg
yiW6YXS/pJiKP7bMdrKzYyotbEkWuMF3wJJ0IoImXRfuBGQUZQUKm0AFEEP1Lp3uPadDjcI3MT1H
kyTUXA8GMoFUFN8zao+CFTM4tq8TL/+QulFymkelnmFfGM7OJX/8EAtr2AR4o+ExGBlZ6l7nEkLp
pVb1NDWcvnFcs8D2vaE8aq3QUf84ftXT4c94jOB49zTxC+2W1CsePh6pvnNIFFjbvEdBfqJ4rN1b
3gnOIJOiQIUBFpAQLxR5pTqb7VLLkjevYUiYxGm+b1O7344xXjxn4UpQ2Xl39Ux1ilopj0Nz6uRd
7jJgnyTDFL2sjTvNCUYCPkqUALbHSKhpHPfrCAMzZO7en9k1EHKZTLJMaOUnyqRtLbTqyiabY7rW
Ra971dFEEudXGMtF6zMdyEoafUoXUd3aeZ3Iw0zMpL3SLQhoYkXwNcdWX7YoGqKc2TN+H3q4fFUZ
xGSHJa2/dde38ZKnbQzePbICYjg8TQXVI4ILr2ZS1OooSgOXQkFPEPoxxl7AEwSAAIFjwotIo4qT
r2UN+3edFV7urQp/gnM5ACJr1/gB5bnV/PQK20VyciMxvphl4sKdRke2mdAxTAcVg1hnCGsKgtUK
V0/2E7MwuWfRQ156RxaQsSayQOv2RLF4WxGn6S2mRqbDST1A6ZCAyLizMe9ECOgmElebTKLVqaJq
GK5muIR1aGq2tZYJ32ZYDeXSvQitmVfZYha4RaeWYosp+9K7VnM5nol00neEKvQsO6wY3J+xGH0y
D3ltoXkpgVSyGLZY/Aq8Y4buNmFZ+OOzCTFw1zGijI+23iKI6rL5jrbhlZh2wT2luVKt2QdNzrmT
FtYeasSy28b9JJ8V9hN75WMqe8C4ZDJ6i6pG7PhDNDEQBiCc8ySa7m0i7eTBdBiRrSlRYasXemKO
Bw8U2sGSVfM2IvlyerQUVuq08/2Qm0O1H/PEgHISTSr0K43zum11bLiZeWeLkfsRC0lWbrKYp5nT
s2fPpzrbzcryj5kGuzj0R02pK2WM9HFWK+aQ3wR2zI/aTWHEEfoyviu5jas5C83Ztu408GzD1uqT
InSDzDwB7wg2lp9pwUZLK2Z8dqKMB7B5aahbhcn3nNtx9qWpvewFGI720WqK4ROd/dDQNNo295qt
BgAss7UpDVfrDqyb7DWIy6zduOD4mhP/gI0TRKO6XDHPqKZ45fozG2671RwABRNK/Ir5/IQpK2QH
kqxN5vUw1t0mRpVIGbvX6oYpcwQQESqydMrevpai6v2VD8fwwZhi63EY5yebS7gjPVlRpQRCN/eu
P3p3rkNrGHfRFHZmUh+8gN4Q7FFHFofmwPaXCiutiFr7XJQmyueyQRl/PTZSXs8dU9OdX0vrue7U
M4bUIVh1boq4xkijwkeQqHeogoZM9dclia/neTLaCxoKEtEl51d8ZyikQUzQ7WKap31pEUMG9NHW
mBcca4D+/hkTr7H9t576Xw3iPCAlvxvhLIGwvwW9Lomz/+//XhL59dv/ObTFi/j6U1X1/Qf/x51C
agsaEGZuC0FhWWb/VlV5GFeQXrMW8H5J3jA/8BM4GlzfWEApJlO0/6mpDIiv75M9/vgXwMnfAU+g
Pf9cT9mUc+h2bfZdbLsXC+rP064aAVJTEtO+16huuGcSeU+0dZduEE6Wm9R0nsdyGK6BwKaox6vn
Ina0gz7SXMqeqKNyTvKwau0SEFwpWMzoj6i2YqAARZ1tJZdjOC+pqY3hMd8hzmmbYY1e+a13rkD4
rExl3GYoyl4Cq7x2x+La0sYduXVR2DUOeREjA51i4MZE//SGDS89s2hh4OBVbMOFrFe6RvSychiV
pPp8koF+68LIXgXN+LLchytQbRtWFkBLu/StJfUzLHnSbzzpnz1L7UYYm2tCAt6CnKg2Y7hEygHs
nPZb28yv+2m+tbPpxFqhWjeZtqLyeZmqToaS+DEHh1sxGK/Sc5/rqd1K/IWcLon1BFFsnza+uxp1
tOmyXdi6GomanfWcD8WLp7Oy1+PxgmEbW59x25WI5ckVecsqoa1bttpbqyBG0SrZSffLToNgsofY
Gi++UO7aZ195aIrgldM+2BmJvY/j6ZT3JnVBgeBfGzHmI6GgGUyPZtKbRJ2hbk6my1jZz4mVH+ma
X5o6A/rknJGQUva4druxeUOjnb7Jbrq1OQC3k9Vt66Cii7QXMBsjQkX7y1IASbsp+aDMhCw2lgzk
LeKi2KR50K0RycpTVxGkHWvLZ5mUL72B7BMnZr7q2N1jACDKy+YfIMTtdmz1284EIZrMJ8Nnt6sN
+qnypLZmWvNmAbXZOEZ6nefqZPLl7GEBE7/+jh6wp0dIvxFgA7dgmWVpIR5Rdjspg6sECtlVQ/Kj
nObHxq7xQDvqodSdUE1iXIuk6cJIpi8CVf+mMBXA1vk0mHG6zpImPee195yCdvBr6yYYU2Ptjqgb
zG4/O32zr9XwMBPdmKYVQoDG2pNMA3dW99lod4TWMCc9uXJKNiOI1TUDdwtXAVeCmruO6r4kALTV
H0VsvAbWCMkLRzpypeJoeMND3fQPtireSqpBQsQIkuhL9WBFoDLylEBHKibyHFyNZhq/B/5hPndD
uGeasGdZi2zr2g4gP9vbdsvP8T5XiWIHOFruc+o1097FFbXSMJpXplZ9BiUcrL0smcJGi4Y7y+Wy
K1QcrVFgECDGeHBPzTcQ0OgMB+yi/kENGqR8jDQbdkQlqP9qImywGI70P+3a1ArrtTPaz9PQuFeG
n1doI5VM0XM0iGuzMIC7F5K7PL5EHriAFXxVhrCZXQswGNFjqdAOhjAYg3RVMphVSXQmWeEzWRe4
vFWBEsCdiMJIw6qbGnLYVYJ4EoEae2bVxEdfdoAXvfpcaMmtIGR6Q530KDWovi27R8i1zgvemOZV
CKxJgmJ/QwwxcF54jdUcuNsyLXvKehndIkfoVrHg8p8z81UaElNJXVK6D7SJyjS2lkdFxatYFPxc
hnVkIIph34Fy0ut3yuSim3Lv2dNc8hbq8RANzZs2Nifbzb/HYf0luOqXrpinOCBRjIU2tz6Kw1+l
cGSQ2Vgqcrm3aWKRjNTdUpKfU6em+DPcf9hS/Lq/WX5bwIFmOTa4LP9XWSNK2V64E8irmFs9FEZ+
NAsrwavMA/13h+mf7EN+3cXwm5Z9iMcv0xlIvJ9ev9uGjJ6nrAwy3t7s8hfGi1CEeRxnxoiyhsGd
PPC/9O+1zl9+lj9rvrAULr8TWiqjDrCp/PfPJ2JsiSDxQf/up85J2IcOD+jp8YRb9n7UiBVc3m9R
oDZoebr9/du1/rD9WX43VnUdhaaDmW35PH73fhEsjjMjfbFvy8YKMxgJtxM7juVxcaIGzPd6oF7H
VjG7H4fhmA0t922ALqNJiLOle4vFfOpjhKxMIfdBUCKbJ0rA9MfTCJoPlRfLcAaHq1pm18JttqUz
XFQZP+pOQsyKss89swGCTmWwI2ir+hTjRVwjnJzCv3+nf3IJEbCCtg/nr+6Yv45xzCINMInYqODM
dmtL5MHBfAuStf6HT/QdQvGzBBc2gYGV0UPAx6X0yycajAaDE3+5VgNASq1St5ORQnMreAgLOpaw
9fPrLjbKu2KYbr1OL+9QGKTsouK3euC5vJQqYKByMJcKig/Lm2DsH7TAPVvNsCPvqsM8kmLbgs+0
q5VJVe+Y0w5QQ7UYkNJTrzftReTqUaHxRrmQ2kfEfSVahE6esIe9RSl6LZEXfIvKlzulZW+RnB99
pOFz13J4V9Y+mZx9koiU3LF56X7VCaVKsTb7+dabWJ4wkTW22L8+Nw7aKs+gxvr7L+xPnjA4mJco
EozFJpO3n6/M2dNkbWuW2M8jIeaUE4onm1OZwHhHa//3v4sK+xdhb4BRmnMKBYHHInb5+7+7Cxpz
Sj2irsXeyYeL3abHEnDNP/yKP3myEFyHUXT5zz8aXLFVEZqs62D7gqGCt6uAsEYzWZHmK5KOadex
LslNex9o5nmMgmQD+vKoqeiJnOgvPgA9Bv9DgwYks/bgujlkA55O1VRewxt9m93R2uAjzPckuTJ+
QI3CumRur2BFbBB0fvQ7/thFcHEg0nta45IYobSjqAc/Wm3NxgSgE9TmrlcVSiczfXMEl2Cd5tcD
fJfcYVjBuoAC1Ripfo1qLfBvrWkeL1KYBMZa83fs5V8+Fe0/uWP5LgLbJ6hvwWSZP38pC/lfyakU
e6OgURiSMl2nRBusTC3nPbMXWrEDylBE+ueSZeY6aqGUYGq4YTjy6DOW2qD3Z5QWzSMdryHDPtGf
x6yyQp9g2xXgnXPUe6jOIuecBGYWOg1Pogq4aMiW81E3x9e51Vepl94ri+qQCDcoMZoic05/nCjE
VlWUVDurIJanGi+x4y6LU65PGxbOqnWHkfGKnYVlVAQ705kfg6oZvutV/vJD+pObhDNj+QscFN3b
L5/RGNdIgcdB7EdfhJQ4auWNvBwb32RUxf/wjRDD+Mf7xOcU5rFmgD74wz1Z29ZkmXYv9g1c4o3h
our1o+wYcVIFBt8PcEfGyBMNEiEH3SrLqADj4trNKQB7GbmsIAN8NAgEmbiCvscc1pFd6n9pc+NK
G/ybIkD7mASLgVVIK7Sq9rXM5osqphMgDA5jLrPYyl9IYqdKhWOczYRI9yLMlDTXlKsbyLP+tuMr
fW8vmZvCKQNRtg4W457W8RPVOGyrqO9WxdwlB4Wv670JioRC/AQn/Cj68SHtaCT9PAZ1W9PqOfP4
0HQxFBw7WJEFwW7LuK21FBMJ1ZrBPC8V+YQkE71kyZ9gkOeCrPqB4MCm3Sy3Uaucs/TGB5dBDial
XON+wqNb1FRLwIevcb1DM6v4pxvNea4zh1usi+qrwFGvoAbCsecDRvt0nRIFgOWYUtwu7OcsGS4j
Lv61JR2iHZlRD2zSy3pZUXADd11xpCnelREnSwo8DBTM/OiO3TXbt88JiQzH3HDOQ4vP0GwmIETI
3BY/5lg3EvaacwYj/GyiLP6H89j9k9ubWgd+D24Orqhf0zdRGGa1aTvlvvWmV8SyF5bXZ+oLPjyH
23qpv95bbdkBnu4CKr33e14k3XYa4fUQNPMq8DURLiUI/kM/7g+N5WGVi+u1afpiE6h+2hdGq9Gg
5WhVY1bmtSji11orguuqCZJwxmW66Wasg4Izfj171tnUeMZk3fQ4WJRbemNVa1dP+7WKCSIpfCrr
mMaQ8zCxkL4i2FhGpP1DN/AERV5+aRDOI3yFB9T3F9vBGiQLV21YyZIpPc4nPJoPCAogBBjazBx8
enVbAt4bshs8ugME9O554BChyewfLCJilmq+836cr/9uLP9hY0mOkvG3Urd72eMkWb+gGErFy+9n
bL/96I8Zm//B4V/F3M3FB/U+LvuhebM+sDOkoKCAQVfFxOyHk8RyPmAgwdqBD9W1TURx/5mxWYzf
OOscbgnYGyb2pv9mzkZ6wy/PaqR1uqOzAfV5HVi1fqmfevD9oslSwFGDh/wiSHJczEKkOCwFJ74r
eJAjN8j8O3JqcU+aqUjPo8tDcCD5CJYglk0u1NR6cttkugUbL+6H1o0+w4DBCjtb+Pe9cXb2JFYi
9wj4jE7p0p55uWAbAQfKLcNOUxmiD8sLrCvqfEj0hqRfxJxskbxSF/WmDlL2+c00UeXljM5VOA+Z
eGvLHvucF0z2Ntda+wacGtwTQr7XmmQesNFrzSJ8lTQ55FuOyELNSswEfV+LrFdO7rWpNSS1dCbL
i760rOM4+9aBp6YuNqqoh086g+wgxAPafeO3GKi+bIEWLeoFwzy/qiGXe24xbd6d5Mh83GadUz/n
hNCMzGF0CteNBSjzLeUL32NdhqIhHKIfodBFX2fX4QmcG2P7VM0aTNaIV/ZkV2hmxKjnFxJ3EJYv
INexj8RDhYztpmubYTqpWsVOaPdMWWBlen67gs1mRGyKauhYc1L5dyrnddUcHjynjIhIUbZyaJ7t
THl3IPCqz0bs+7dRQSWz4lmuG2GE7YglKVHDW88vybwgz1BVZXWTG3Vw6xDknlxlRI/tWz6/7YCI
56pwUzhgSTJeJX1AVM27Qzp1hLw3jNq/0+gj6FISTqLJd/alwZnEGWM8RGgUD+nEt6MVqX1A+idv
8qYetPvZLqeN62UGaxNk5HWB25yz2XTa/ayVHe/ZsLaAHesvI+fXpwYxx1OlT6zXAkZf7qLfaL8a
WulvcIIRg+CPU3CnWBKiJLaDe86o+E5ZMzK+QDXMmJzB+swAr22pmVnThB3ivhd/xk2RtwZw38ry
4m0/6ezUVCbSfeTV3XyAkUEzlUa9dmVG4MvWIyq1jaUrXyRo0oOsIzQ4d5DLjVV/Qcbm5FeJpYLb
ytcMi+xK1/0ojMm+TnBPjOQuF7amEyqSMflcuwYsgV1MLiyGIC3LRriCGh8EDnQnlf4nTLWLcjEY
SU6uXCvi+1kEiRA9+3rc4Frzt3FjzCjcIAFo3bFzcVQcCuSS6ZNZtUF3dPgL3imXzzOpz9r9NDaM
yPLo2ivL4ZQOXfuU1OU5Cqz4CnYZAY8ZG/7BhHlaSls7xqXuidAjjuijY6HWS+clyZgt0iaCVbLV
Xf5vZ+nFoZ7j8THtzDTUgkReI8asMV11l6w3khDvEXUwUj3DR1CYjI+uG8UI291EexCxFe1kg3gb
3aBVVsg9jQrwMcALQrviLTVaG391BK9hP+kpeVBDb/bh1Cl10kCBHGTPTHUKxEXO/lWXtUSuDkaL
A02q45hm/cYjL4nRMstndGU7pnHaV4xQmxobw5pUxh1kqAwfh4lnuuq8czup+25uY0w946ImdB6N
Zkkh6RFGEH0sb7C7X2DDmawEaIVRewIisLEXDQV4BL9y420k2nWbOeKki6r9lk3eWZ/N6FPd5COi
+bq4Fy7FbTbIdj2RJkJQZjvcGn1kbWvJTnFMMfbY7nxOa3/aFdig1wl5sluSRQ38DPyUwTwA0kYj
qzD3508y8hiVFt7NXDXX3ZhHaODA6uaWbHZ1hA4lczX9ummi8cZt4XCyPv6CWKrescT3N2k0RVvs
lNkaKwNxrYZZ72dJMVMMg3bMytQgQnwacPXGnxe9WhgbdD65N4mQ6D1JYSKbpzGrx71ext1H5j0d
F8ao7eJGvfWNW+ymhcrcNaPxMBhm9NnKHa1c4cixDwj/SrhFdBmH3qVbwIJnOyeBoX8LLQKZXhXD
U4Q5aB/9iHmD0jTvrq+SAN8DR1NWgvToHLvkqnBn7zy1NeldJDOk2cav0+6CBCZ6DGr4HpZTRhja
+uQ8B379Rchc0puoNH+uvKJEsUYzHaWmvy3bLtjJeag+VWOkPwVNrG26oRdrOYr5TPioxDEyYjSG
EnJn8TeucWhqN7TSjx7wHX1tBATcxS0CwMaMDLXqVZcbR0dl8VWQl37AjMyp10WX9t46N6kagVek
c2iPSJsduArrwTSss7UAdlkqK7QKyCV2HroDjG9eftSaGN1nFaPT0XrtEVN9+8QVJ+ow7cfqpFvN
YmSSdwz79bOV5SL0Oz7pvuAysAnOUaA51bK0MbF4gQ2wNfb1XvbNYov2rS+bJe6YHEeshtHocA66
01EwJrHW2VQT3cby+aMkVOySBLn/VREbsKmCGrJbZH7Wgv4tTUX8jL5fkdwu9HVrOx+F7WjX3FOk
gVg52BeCdLiV6uhj3Ng7BqyfI7d/9c3a2c3S7lZzRMoPypLnaZiCsCvwQHkeiezkLKMZ1A/kBaEn
N8zqWxx5wyrPNNgDvpXtB1gBcm1i2GNBERm3ALSaDQKQ/E4Y7lnE6FgZ8fWbsjOBBMFOXpxLSTNW
m9Yo5/NircVN237ts+SBNQSlFPUF0xjSUqyh2HtGhjA0gsWDtIqHa+7USzFTw2qlq1spTrlNIiIS
YvP8QTNd9mdjrX9OTC/dE3brfQMXcyE/4S2i+/CbFNqU5n0S5MWFtQM6ROW6dwymaL6q9B6QslV/
Qq1VbUnqORJHGPHsrKoN0QnIJOLB2mdqKg/WUJGZh28nc42P6TjlVwXX/IqcP2NrNC2jhqxDo65n
O4K0qqPs1L09J+3WmBPBZhMrUZLNXzvqz3Vn9fKesT3giXbms45Ka2KeIoYNTJ1uNYm23Koe7kej
+a9RbD6TXRt90mvHukERVqyh5tyR2M115byWZmkgD+tZtJG5e6oEOzlwCN+8ciSWyPjK1LNOwp6X
tDZEO+79ivyc1q7sTQrEBDezm+yoWLwL/I0YLuuYbRFrqBtTeNEtYcfHhi9dFs0uTfRzMsEwdTzs
TxkbPHRECteckcGGqbKPKq9ctqpJv8NQ5PQrzxTy0ieQljJaQY/QbccFZGZzpF9pdeuG5Aw9dhkA
VorN2hA36G5jgNkBXZ58Q22EfamEGKXpN9HY3sxFutjFkPVglsuq8jN7UfxTrXoY2/62MrobQKHX
VGv4It2ZSVsXqfU0kckZDXh3p4zb3PGJvA4ddDSsqjzbucJI4F+5ZU0iH8Iqc0JcTexPOd+ajcj/
zZP5X3mclu6NduuvPU7fG78/IgR++8Hf2j4QAigXDNdhc7LAPZcB/w/Bqm5/YIoMppGxpWfS+v2n
8QP8GeBlInLCAv9vebSEP7QV5gegkmzRQDvC7KCT/G/6vnfb1u9n2cAI6R513WDPwSqWnc7PY9NA
x7cXRbV2QtA+3CGtBXVlN86hLOZ841V9G+pgQi5W4SLmljhnDB66B6IZqGpyOT5M9G2ouJA1GXXn
M47QB2eF116sBZjgtUfAKdno8SVmSWCzfEbhtThpbPE49vntaPI8z8fYX2s5AxHDzRSD2WVoVoqC
+z1HFlVDiL7vBMGpVWUS38I862yPQ/uAzpQa2yO3auqb4quuIeT0rY/sod6sqqtX5AHeTcFEkSld
Z1ePZNeviGEtLynugyPe9fo0eQmDR0WY7m6w5jTMCgJzJ1L6DmWs0KFh5jnaTRRsu7bn6QGF3oUD
pevnxtVMtRrtKQoHRW+EkLNmxTjpxNPOMII2mJYos5zaudIbf49A7lLphocrKTCuy9w4iUiVjCFx
z8Q+yqw8yadVXfvRttOrcs0FIzdgqyFuxTnSESr8OLeaNV9WeZrhuW09R/MQ82buOpL0dL3tVVtl
xqSCKWEZztpp6WzyYr6vHU5+cP6PtK3mR/QqLjhpb/gkDElwLyaTUMf7EZ2rZiLWtpBJCp+/1hJD
Pw0isuZ70Vg5UTrpKH3tNS+UwTQc95Q2b3usnJTlQrbzWnekTTNidzUIIKSFFyCQ/jmIAxLGRlQK
iqZ9qJksmi1ES89RO68UFGPIRL0bVeI/0lhucYqkWpl0K39urQHNQepceXlDMpdBKbYhOYEuFuc+
D9ist/OzNqG71RiiKgK5dmgBF4+n/M3ymX93gPIvavGDVt/doV4kusUruvhGm/ndQxq0Ml0spQ2F
ajbe4Xcqd6KWvhffWN4Mgm+LI0zv551N/bzUjLR87sdR7wlT1YYJ7fSG6F0SYGAGAHIwtzqLoyWE
Nf+eyTqmYiKhFbMvca3GktxKJKG6gzzOTHt6j3YFxgGGKF8SX1EaY5PQ+hY9RjqRCZu8x8PiaKD+
A66kronOI0BWBDV9SlwjgazN6CKKhFgMniQYlbO8Sh6j72G02WQa63LJqJ2H0YV/+B5d26PRFfAM
hDhOS7atXFJuU+aZ8Rp3+YQHZ4nBhZJIHn26hOM6S05unZCYW8Rk59ZLiq675Ol2Q8XEM1lCdnkB
aDn1Fqw5vrQNkHNcOhOSYBcA7iNyVJozr16Ce+33EF8jIM/XXJJ9kyXj16884n6d9+jfuCMFmHTM
bsYTRzZw9x4TzJqKyGBjSQ9O9LajViJRGO9HvPMwmSTG4NwE2RA/RO8JxDSVDiUwucTvT/l/J6H/
NAnlYOMc+usD8eGbeml/GoB+/4kfJ6H1wdEDk2MrcH+kpP3nJHQ/uNaCaMZvu0TBckj+5vq1OD/R
JJqcj6gQAThzQP12FJrOBzLsEUTYXO/fETz/hdTQ4Hz9eQbKksqxUT96cHqXYay5KC9+t9elgNSG
WkqYoDgcngbN9lZtMb36yizOs6HVm4TslJVi23vxRv+aGCg8eENW31cSNI7etMce4wBx8B55CLLX
DlNkudFukFlCuEKtvQC+wnbhSr3e236EJAuLb9zeCs+ZrDvbTnOzXGkU/N5hNhrfPKMR0+XHtsCU
Rxecz9IiXrSrqmu/anSPYDREwAp8QTB0pb2KImJet/Mc63Q91dg09cfCJ2WALZ9gKHgEWuESVm9G
QbfxEt1ut0lhm9Wxs+OU8Iolul3XV8qcwEPD65+Noycn89Ge4hY3yozACEeFHSl/55ve5Bz6lMhp
ug624dlDNGkaWmLDI2YhBJcqXzIR+V9jN4u9cDaZFJLeSOzbgDyw9VKdhMWG7PqOl9DuctZxJ1+3
5oVkEiSniBgIwKooh9vtgD102MwS2Unoy2xfxsg+lEg7+ILC6vaZpnygHL7zaRoclOtWnOwJf7mP
8U3yZfXZdU1Fv8/M8TGTKfyhbsxWRhnAHhpjjKh1GSdPqUqZxU5YVgA3Xku7OSVj3z+1cSnAjLS3
VqkweYghYFwcu6+dikYYk+Mn8sCYl2FizJV1iFX+qAYwSBOMjSMRYl9iMBcbK8r7e+LzCOpjcLlj
YPiITkGuaEjGHfhWb+ubYmcGwWWY00e3MMmzSbvT3Eo2wnl8npPaW5d990mW7bEc5P9n78ya40au
LPyLMJHYgVcUamVxKZLiohcEJUrYgcSWWH79fGB3z0iyR23Ps8MR7o621ahCAZk37z3nO9Uh7/Fa
4pkIMQkYQTdL50pSXexa5IpJTKRrbuRPUmhpOHAM2ual+uaklUM+6xLdjX4NNlrgj/RJHqFHGYU5
x429pSy6R4u6NQgbDZVSE0kJCEYptZJzNBTttdeT3eSiuTq6dZruqmmxA6h3yWZZjUTpYKh9id3i
i5c002miR7+Vja1R+c0WGIb4GybY+tbW+gcOs9MDjotiT61Dakwq00OVO04wpMIJMKLaZO3aZOtS
jh5ZF5IdUSH+Li5tjnGJ5u+VM36r7bw80tmtw4i1I2D2mlYbeuRfanPtkdhVuY1jsL9AlDoSN01S
Lap+3tiLBnxIqGKra10aeMb0qNuVCNoif9KK6Ai5B9Zzx1CWDKJne44EASpTdkoa5L4aqtDv5mC3
n4fFpSZhZp2PFk4t1UAyojmcn+HvDFcOeFHwya3XhCawIQSrDhooBSTPhp7jCWy1meKwB+9VOxi5
GO4ZKYzuQ2Hl7JbCKCvEeqg8JXI60lzYZiMXlzjFw5A9dk7Zb3qhL/E+zWqD+XPcYiowe67Gg5Uv
AePur0PRQOyMlLpDd6ej2+exiH2FkcWbpvm9kSyq29i15tPQpxX6tXEe/X3PozWtKa6EczR82tU3
P/bf9aYZU1rYEYOgaRiS7+zfPu/aCG+bk3Ejxxvm/91rZ/O0UFVaBLLqqhRXSeWXaJhxCiWNZuxh
DfPNckagc+bs3aRmlZiYtteCJppNswzl0LIy8RpzG/lLsaeBkAbEUr1M8CSe3FRON0WmvfFKPRtL
KkA45zVYLVrbWmPdZMLIQwJmM1J40/eo89owNWT6VLYZzk/YBOk1Q2ulByUe6nCB5HXHROdTU+CR
A/drrhF+RX3S/R7ppKnOiqHSPdJ07QF8pPtmgFjl0OMDZyx9wqWGOOE1Hidy+aK6mnZ0QcW1g60M
ZldPG7Tvexw8SY2mM4UzoIl5365vLfo250JStUl0EtRROvoJkFcFAYeJczp3h1HHSkOoybLuJYsX
ILGrLvhTX6uBqb2lSv9ra3QXd7KSMehy8AOm1784c4ZEQlBvG6Y6YoPxwpwZCW55XfYotuDqZlqv
Xc3473eeGnSgn4QtyBrq6gztcxdZOuuBN9+ko5ffLppQ13Pq4+ebBwDD1WQEU0eVqlzjgzgOlcu3
pkCMBkjzLCO/S2/3QN8RHZn9tT+waiFUIgmJUIaNgAp9xFpjg9rCNQjs/n7wAC3lHjOyGmAnQ4ja
PzTTtNfmxj+2QkW0mifBWM0vv86yVluxEj0HXdMQ9OcNzV0E7QEKye7RTzPIZh6SCg6Lfgio/ehr
fkwjSn6fGvcTPOt6u6CL24lOwpGafWDqFkespJqA9SBgPml5875G9tJ/Ga70aU2uGdc2rOFWt6i0
xBmAQ72txJztCNERx4W57EGzXT9oJHgJxah048XQbrEpzcGQw7ghAYn1rnE+LwvtxAoVKRT0/rNR
5/kViS4w3mYOuZGJBZs0dv3MMwDpPbWSzZjn33FR+7tJLp/BRHKUWGg0Y3+wo+uo1iOGCxlLf+7H
XyDkEfkCPfouyo1okzDcuBktT7G5Q2zDV4SF2/5OC/YbsVXkC9kUDGqynst2AEuRd5CnPf5VS2uB
AKIX/b0dLGQvHU4Ei0UUU+mY3NV2kV18o5ZH4RnLGfY+t8HNPw8lwTQspgDhQPY8e3PNhtGbDwS0
VQSBU/BnEzaDwUmLLzAmDDgYc30cwAbuMuXOmwpH2Q6JSXlGrATrbl6sjTLnL10SEa1JFyQYfT7D
mOT5VtBFfuqEsdzlJi5NdlMfXWLiDhMB0bnk46s+z1557fOeKUflPTauzZ81BeeZITo6xTRukHLE
WA2L8c7uo+wVktkD9NBxUxfxjWXU3cEcvBhMUpKRy9lF3GiGndYnxnYk1do022ZMqdYSOQZIPzfm
l1bjHC4NZ7PUUUyE49pgGjVVzJz4nQND6vWt0hc8g8vkHtzJ9j6PeSdegRN8zWTU3y7C1LKtUok6
ZLI3AeA6iqlwNlWsrJKGCWw/VPSKXgdKF54IUd43nm/foyzuxIZVU6PEMKSxsYHUfe9a07PWFzXm
N0WwXAczlIq9lLrNK1Mxkz7Q9V2GzQBcJsRI9oATYthw9j6TP5m9dHAtv1RxcyrGJMKZWsMOa2Lz
HcCTzVwqNb7qcaZBuMN/TTxpOkxHOdboYtM8yYaQ3PHpqyi8IpT10D0sYwsphsXzWiVasfcr5458
r6uInqkL5deopwOylozH2VHuexS78P6NzgUFbKfPIBeta31I7bAtx4JMTrQ1spYL042GIWvdm/V9
a1ptSr9UdDdTbngMH6MamHIvhzhcWg+8HpP0+bbyQMLFepvtInfsdyCEjK3kcyGjdLR9BpOg3KON
S59ZzfJntrjhhWQw8ZBnfXQQmZsehT1S8UaNc2oqUr+CFKUtUCosQU+xAffvSmkzdJAlaU9IMnkh
EgG5QHJ4PhlNqzZJOen5mvQl4QvHZLOLrr30WDOfhbcM7zYys4PX1f5VnWX9rRUn7afatNuc96/O
+tCE0ZyXNoBYqiu0gW0PDZ3jQzc+xjT2GF/b1uCHiy9NFIWFnNU2zXgfrmgvluXWiwo6FpG3OC9x
zsgiVN7EzuoNls+L2IKkI3eehpGVW86NA2X8VbkjHMjaHR6KpZp1kssq7ZruWPoalXa1ayOvXJ27
U8EIvALx7mWxF1hWrnlBV47ls4im6EKqM/2okuUVD9cDRB84bVUzfKnKqg61xMUM0i/xVVtRkhaV
WltHpSofUW4hLxWusR+9Mj9nddfs5rJPwjpuio3UlgJNQivt3Ujb4YI6pG1De6ELlqHc2qpMH85l
tQyBZWTVgSSM+M4gb2G+99ysrW8nAujs0I8n0Tg5Rm2yFNJ3giL9eUVCDAaT8XfKzXQNvM7dZrQe
6v6PMGz8sZ7bdofMT0o/GD+is4vJ0jb0wfRtsciqDc0uYR1FkD9ROjnmoU8c+9mAf4FpZIyle2hz
3sUvvuNFodCyKD6nSqUNogTRZgjh4xFX8wA4OqdRw+rTt/VZ9Zo8DGCD7qeG+LoSvst+sbHbq36G
aDm28tjyTIZDb6ZnkgWJ9jMG9zuhntZXUa0TZJIQe7B/pXzscj9KX/H1YUmH6sLYjXA4r1sWRndY
ub/RmooPzoCRn/ZQom2atHWflmwUWzI3F0idHYjAzuiWN0FhfTUSSBMUnI/J2xX7mn/taTGa/iJl
Kl8Scuvux1G3T4tMxw0xhTK0SQwBYZ+U5jbOkXPWAoSUIDyP8RZ26BbL9I1lNWVo8hk/dVSRW0b5
ZKpWeraN2esozpt5OxkEzw6Fe2T4qcKag/s9zUJ/1+bCeLMx4B7KvJVBhJaEpDgwpW5aJ/s0NhXx
eGvuQFo6/LxdMn4pfE3tC8O6NScCfMEy3Co+Cd1AYTAnN+ZDoxfgOochPmMA8oDNYzBBXeE0O+lP
9rZhRo9RZ1kBoVmabMeoTAARsY1H4EE/08SWQe275UFLAWJqIztJNTrwQYGGdRtNaMStZqa5qyML
65rvare9ucz3ckxA++XF9ZQzXLbhDrRU4FqxLeYk+SalY11HEeG8oWxi9B2wmfKOhX+QGaP+pNgs
LUFALR13Np1xvkAs9G/UFENTYfZ3yJ3U3iLbYMHs6vqUCv3O82C0dB15VeDw4zcYlVlY1TAgKewa
7ybHk7yZSpFv9SKygqzwzdcY12gAMIoUgJL4oVdNdq+N6eZYkLy9ZU+6CGqp3sXExurhfzzOJRgh
nYNnSrhHPyDbjQs0DoglMjcGH7YUb7ZvJlvFrxUY1fRCcNdVEpMmtTQwk4qXLmO8UBiDqLdDX4Fm
mkxz68DhCHBsRCd8d/Zb3k1RUMbC2VAzf4T4gf/etoCNBqzZzbl2soqnpXP3uiDL2mit9FzEcX5H
/0GIcLCmwdsqEGo3XU+9nQllhM3a/pm8Th79pim2oH2WA2I48W2sOKJlfaYOxNMP4ag1xiXr6Tfn
sv3aJ1N/ckvIPgKK2Im+Vpgks6TV6ZA5gDL9hFpIXZac0MkYJRPnNUqxuUI+ay1ZeawGqfJNjIvm
mWk7/C81XpvI554opR5TrWk2LkzRq8RBq9dMC4VjnUBOW9a586C1YaWGz77eYBydzSDJjKdKY8nL
FDZ26ZCpRCaR94z/vQzMpkXxJUgqNRC4PxJ2SJrKkhtX1ZycU6167aXbATtOHloHfggr6W6cqY6q
mFzqpDZIVtILhs2V9d7Z5FCIGH+Q1MqnCdDfdylLxgVx5Tl9QNeD4nsiwSFYnPLem3tmPHWckVok
veizEgMSgEkprHf+PN43UJXRkHjEtu5pQIw7u8ORQPHP/NgqJnufD6Z/X7FgIbA37drh60VANrw2
6TXehHLriBy8NE3kcUnjiaNOFPJTSfc6RzR9qxyLwlrPtZXylcNndgzyL/BAoATeDiKRN9imvSN/
w/+UV953Izburaxm8fDS5ARpj2xIm80VcNrXKJdDs8+1PN6SV8CI3iU/wi6m05K6Oa+6/tSyJUEy
6iUc6LUXKCtmvD5wY1d31sCbnipvZY0YNpVw3BksCc7UqvEASeLgquYzPNgThiFBnLxE6hBr15GP
GGkpCErIGvckddXvRpNUYzd3ipO0af81TPk2FaX+hsrU2ERWc25jdSFY5l2UKU98NNuo4KpLY5ED
SmPGPRITbhCh0Cd7zi40EJdSu2VY98y4prvqIw0ubOvg9ikIfE6EjLdpXepg9jmctfbQHSvU73Qu
+joQuf2OUsa/DJqgDReNZD7X8+c8RoRl9LO5Y76Ddbs3v0S20h9Gz85DZ0KIhjOsHr/ZnaseWPuM
wHFs2GaiGU5tQzMK+spGjzTrumg9jT5LmhrbVuT5wXeqa6svgH4spoVVMh19RF44qJi/i4TQT/ZH
nViKXZ7O8q3T6/p1tWYBYtaW5StjSAbw+pxrbzXYlFtXFNohY8NrAxO338HLs5aRFEck/I5ZEoJg
Q2sAXccs5/kLdRavVgx/Giq3d1uPZgRTIRm+aqnzHS3eLAM/0bpTQxv6skyMCO3UHauNTMX4yZvs
4c4wEmu5WY1WRGq5Zb2nC1oSRtSbMlxW/6dep7qL9i2dQokIt92guZM74LBYmUWk3ejYXNTGZjM4
pJF6nGP7ExWC/dBEMVyMZu4PvAcoK9sO2YrvPY0ecFUYhcZDLFBbdIl56+ld9FZOWIOzMvI2sJjQ
7RVrqsbVaFDUnAt0a0HTq+SKGqKfdsCHa/znqTOcrIr1J3CYYmb7OMJhQpMIOslIL4yapnT0oOJw
Q3k31hIwrlO3T620mitmnx7w3NolunQQ9PhmmWHyZV0glW3yzRvEGeIRaI3uhF4zLM8D/qiA1zii
aUSDOkE2BfHeHCQkaJ6eZgMTqceXUKXnRUrZhmxYsCxIBqJimrED6UZPXEnbr5UQq8wryazuZ6tN
PF7tIesP0oORBHm3oWj1LCJ5Yq1QeA3N6cEeZE/zSSAdIeaD1CFpaP4TqckoEZM4A6gYR4zy6KnN
93OOI2pj8qJtl2aaUwp6Dt6TwRZNCVrKUJny+0h5vWVEcJk1yvoFHMhJoh8ObTmA9U2j5jLFynjO
1vk07DkW7KW19buuqYHpoE/27ju7ZT9lLavvikVTz5qVDicT4tMQlCjarttZ659JeRM3QOXnvSEx
CnF47cxLh7/13tciji+tHvlXmpYYX+YizU9956kHw1g9K5Mx8JbWFctqUNpeZVAzJig3bSbAG7JQ
2LGGka5gYLbYcW7o8K+YJb81C9ywxmzveme0+aXLDKpJG2fhlHd3S9wBynNmacB8It9MLG58yiyW
SqaZ8/cCvshrpHcUaovT44CgwYT1CgV4EGdp8zw4dr0bNXbduLbYzHikQg476VbEXbaXGkJMYn/K
qzaa3KMaRb8lLCE/S70i2CjHSHiucSB9gkPZg9qbCGhB8kvYcUvCgJn22kXmjbzB+eYdykSPt51a
5B4cgLUxZc5TorX4YjyMmi90bzU2sVE+Cuq7MwHM427oqf5pZ7p0abTkHo2j2nh+DPGFWcYmll15
PfT+V03p+pbFKTo4id2H2rzo1zj+SM3L8MmljXmsE927A6tAONxsq5OjuTjUiF8PLVCWPDQ+gHWn
b08dKM5rwH/52XP8L5U36VsV4T7OvPktnksoMxaor8jLaCvqUUmvrJ2ftNSMdi7IsK00INpoPOj7
RJGnoJADHPOOQMRNnVezQaNtCRNz0kMMswxkbfxWGtnurylOyA1HheUA/grToKuja/Lcmj6w7hdF
WNmGKu4nO0kRXrHZZPaqrMwJdT5rLsoEm/ENPVYUEXOd7HT0qoFPGh1p1vxzEV06c5pvx76iD6zy
J78zXsyYxdrWqm2KvyukU/LmV60T+DEDj5HQpbDTChGSY1bvDD3HFW0RCRRn5DKCW6wt28ZvIxYA
psutmaRmAI3/WXZNdufEKKU140Bh1e8VTNPP2sQYxDC1F1MARBULFfKEj2svwSwGaBvfSj9rLuPQ
XJCfF3Mgao+tXV8Pgkmh3XpwBzcIApNjA53njPn93dLc4foDMdWy/sMEWHBaWbAR+hHxWVxOZwbq
E/SM5j/IwX9Nx2UhJv3d2PpT/5b8NLX+4w/8ObXWBWkutoBCI/7y2fyPfktf9Vv4/kFrfRAHGU3/
xarGnaPTRfJ+UG6Z7hoLI8xVZGW7DLr/LTLOB4T6B+M4OUpY8YUJeWedVEPu+XlYTcZ7Sh0Fy9Vn
rLjQyMAdMO8gz/pPZWmZx3yaiDpTcSyvGMtghZhnJKQpDrG5qdpD24DQQrGInXEYCOpN9ek+mWf7
jlW2EyYKnwnOKKwGdC6cdcrSsaIRjc48VRxdfAU06BOVkl/SmSgB2TnxCEE1EEWk3folM4oTYho6
jRtD12sPQZY7p8NhxAY1qWPsDuCkjpGLlxzyiNeoB6m4yQ9aVbt05qzEsLZxNpKZwL20qEhyijLB
ZdnmJTPCuDTi1aG3oO5qS6sExFOkN1FZJrTxWMg2Y+VEj1VpQDEDcXbgS4ENgfTzZcQY/OhlFgUC
9K/sMtVA0Ca6lAvSzV1SR8Obr4s0aLsSxWlKbYqfjyQFv1Yo6DFSLghETxnaYBuFDKxHSKjjKFRz
ZVAkV/qaNTHdJHGutCN5EjSHc2Q984M268NCrzzOs3XSIm3D3RuQCoe9ikTdNwdS1iId0VDJAD2f
7p1CpO21hMhX8SuUIApKdfyPkOVfgWbh3TeQfvzfQpanb2RJVv1Pi8Iff+bPRQEoluUizXRY9j9I
9P8LsHfN/7Lw8Qkyv/+QZ3KlvxaFjzR3vKSGCzbrV1UnQFNwHuw+ni5sy/13VJ2/8AlYkKDq+y6f
kIusqpmflwZPh6aJPwgWkUeHrUwSL8B4agY/3JN/hX3i6JAr1mhzvOTcCTQ7P6plogFWtFnH0WHI
KrDOSvi0tMAHfq56Nd2VjgumGmB6G9YLcPzfX3v9vX6Ura6B43gmBWZ/bpvLzf754oRfF5OZk78U
W36NGrLtSCqecBqWNn45Ss76LWZtgudZMXHtljn9NmnI3Tj3OGZY4Ioikw8Rd89Bf2M2WkMyZZ3g
0sjWU09BZgfcHHT/FAnXQ+dG96VTjOH/40u4LN766mrmQfrlDorWkuQ4Low9F1aRyYJaXmolfjh3
nD81Jgz/SM9dqjIyEQl8meQrR1kvtOt4ZZum/uohNKa7mr4traEFSbrP4F15OUhkHNAMeUf9sUwH
LNDg/1AQlRhFfv8d/sGWze9Aq5O8BPQstMp/sY12ljkMszv6B4YzY9iKpaB3087YUbLvv7/Sup/9
sN99/OJswiZ6L9uzEYn9/IvTG+jWUad/UGYsYN80/HiO15za3mwuwsZQ+Pvr/fISfVzPJ+PAQmCy
jqjXJ/AHMZihk+JcMi48qDhtL6woXbAM4NZ/f5V/cv8sqJ2ky3kwfdjNf76K37JcFKPmgUgYUwTW
2Xdp+ukh77zH319oldD9ev9sA2Woy4uHW+PXRSGLUd6NPIMHY6FTt7gdIkqfZ2ae+eHmEswlXXmn
gwDc5/dIqbyzLBxmwHhG75MBbE9p282lnR1cV47CcCB1tN6YdUw6oWs4BqE7OCF5Nj+pGKL2Brur
BT4rG7HuWTEXmaRlbAneSA+d4XTPo7Okh99/SfMD8/LTU4JEDQ6J7RoupxzfpiT78Vdb4eyA2trp
MGbYctCKoTWJo+5I8zrf1XlHG8msv09Fq4V2XiBent3sQBA6SUGoJHY0bcknylPULn2FAd+pxLMO
IfnGxu3x2R3L8pmB/rbVR+NBhxRG0vBYMLXgOPZoiNzfJcDtQxoj06ckrgz6AOm8z4mMRpb6meUs
Pzi9bd/GgwF9Ia2pwJC7UZ1EnIBjJz2AgSXx1k7LLRWQvu/M2ntsIzs7ZhqdxEpvkEajifma4AvY
lKRIHi2JZEsW+tgEanGtc+kRN6wix95KZXCYtWAPO3jnik2vx/Uhb+v8qQdeXIA2CGj1abe2L+f3
eZ5X42vSM5Xpzb0dWZzlMycxNgtNjpAzp3WxE1M84ggon8m7y79LPanRHgp/Zj7dYmwKxnotHKtk
enGJ3Ajd0mgPtu8Xx2zOpvPS+M6tQxxu2Htp5QdmmY63NPEx22WF/SaabgvxN9skUf5NY454jRJS
C9EmIq922xMVKJ/a0Zttbvgr5K26qSMZBcZU0cyJW/rFGrFa9J3O6/3E/JOhhwY5BIaL6Ay9NF/t
xBkDgGxQnPOyPEO2nT9pRd5zUiU84kYnWpt41lVeLNhfaH6N5h6anXccIMm+tZHT3WXcJ4QslKIw
HjvzMbd2VSJ5IhSGqKExzbcaEsYuTwwthIJECtN61vtEa2rgHD2N/DQg+JmxxIdxHnZJYl6MqBy2
rG3qiJVtDmZt6r2gTYx3s+U3p90uL3NbXKeRnUBOVHmo4gLQM6OtAGrvsGkFzSIDOq+ILeYy/hQ/
oLa7xkH7OcE6fEj6XtxH+jJvs9Z5Zp6DkKmq6N922UbLHP+ptyNvZ7YtCpRpGE+VnftBrZZpUwqT
xLSs0dBfI/R06WOwREE01ssKpCvJqlhsY3/PwKXazJoXMQBKZj7MFO3gjhM5j8W0htjcEGvGZuSG
bEOktcWeA4JlTNEnxo6xb7tOu7KxlJ57jaTBFg3BW0afhcyDzkXoPsNHgDGUyduFaSHLVKfj3Jh1
64h8pzjoZioObs3r4mgkFebkBNLJH7bGSEs0cRPweH0SbSaRVV9bZcUvGRFt747bzS+masdTSeOR
sGSfjMxYWudWaGQw9JhksfKp44AS9VabmeENxYxcIkAN0OlHwAju0oR645TbUsTYVbVl+mQpUe3M
9bwv8lhuEZNZuCJRWeLITve601TnlFkYnUM6j8RQVuesGshY41TWfIwSQqce5r3m4ONvOpHvokzN
31XfjvWNmLF1RkyliAae0SsSYU/bETBIGrNz6AtRLYYY5JYZkbHlG7cn18FYMuLDDo1EzNhGMIIi
grJuDV7UmzmllR7mUY9iWSCv+kZMz4jpX9DIIZDla8LcfEcAhfv0EfBRQfV71AT1BePUBBz8SHWi
KPmg/gpOfxggwqiYmiYYdCKPJuHk9wW+55csM/MwF8tIPDd1oWZLPMu5bh5Hq8nplfvDU913OMTp
Jb4vWiKIc7NYe1q+ZCMpv5yiJvUEKfRhnk15YyZLdHI7mDPzaIJKcEwGBhl05K3fKr45iaK3aD4J
HBxMY9v0C8h524pvF1cyQWMYzp8x/II0EgYKm6E1+ST54Iu9UkRqR5qz5h/i+wA0z4Boi8fIvtVZ
GJhAYyaWRIAjCHGKje8O0YlaxYbv7fiIO4v2pByeV92kd0kNrJ5S1bKu10ZzgvWsioDaxmDmWDb7
qNLsK0b72v3MBZKPVHt8ragNQhsI+ecRZmkcQNbr74Ur+TvkrfetwPTeuon+gtqZzDZs6UyE6n2X
GXQEqRfNK3sSexw42EzawbxRZsM0AjXuscwNZ6OKjDwNM0q2dTU8MjsxkFj3KQhaUsCRZOObrADl
M4xU+1aqOdlz+938a2t5TXLmQNzAHp+Zs6HlI+KoL4lCb01MwmcfTYhkZZ07RNKeYSU3qDqncvnP
gfVfa2Exf+KE+X8fWJ/fYG7gT65/Ss6AJrj+sb8aWSRngP1CzfanFZHS6C/7BckZf4RprE2p/zmu
rjHGSBuhLtsOQDWTf9dfJkQblo0NQ4woDQ6YOCX/nePqzzUwrwhiF7w+dLKwXRgcjX+u2YiYaAat
G9DEqgJfeQXE4dKC+nICYAjd5x9uzN+eWj8uBv1sRXX6lsPX/aWsj+3JKtykty6JNsvXyqoNEhCV
/wQMjB4yBxyYksK13nyVtX9Tnf5cgf95acg6NBNX++Zq9/yxNk21XJ96JDKXxecoV8Ev8LdqHt1p
6w6O/mjSsUfNL1rD3EBkpsz+/Tf/+QC1Xt41iLAGNeOhZaZA/PnyhpnGFau0eSlKjUGApynQ/aIf
Fkka53q5iZ3wb443Bs/ID6eOPy/Ko2LRDHV099dTVCWJoYqlb1xsozJwbELVMbAhNDvaIf6T7Dlm
WKnJxQd9IBYl6Yf+3ZEstIXmcB8aNqC9dONsOnRwDaLtsizWm+MZzLIZFwv9SskIdVq6rGCMTuoA
/SdsIebfHAbXY8P/Hiv++BoO5jnbgQi6Nl1/vnfe6JnDRErlhRqRZ2UA1TkVQz7tvG7SH2FA11dT
zv71+19s9Rv9w1VhGrJr8GLw15+vCpTDzSa71S8ZOXePSIxSuptV8l1kE5NCfZnubUvqN4iQ8bHM
CSXG76//jy+ma+qcS11ScXhufn1XlO9X5NBM+sXRnOk+XV8YtArTXawa/eb3l/qFFfhxh02d8zbQ
BC6IQfLn7xrNbl8JMegXi77GPXVkle9UigEFgbTZvRMiY70p4axvpyjLjXRHXhYtc+lf58jUfv9p
/tkXN0EHAy50baT+vywShqXVfiMiKlA202ZjudCRzoyLOe+mVf53PYB/9pKsHUHeS/7j2r/yRHWZ
iVQzlXFpO8acKG4KAqfjCSKCK+or3AsWypquZkae8pT7xaLfECg7rXQAgD+ozpb6SnPUdB/jJ8D1
S/b8uaei3eo97f4kUZQV1ZzxljG5ncaTj5u12P3+ln0gnH95WF2D349uhg3O4eNk/kO/JCviaPBw
Pl2iKBPNbnHb9vDx3Ex9KV/bFtQv2SSsezM3sEQVsI1T4AibbvabA1xSIixSEoiK/TIuCIj0SHTv
Xium+99/zn+yCrq0P/AMArm2bPHLm6wxyFYOTocLUCtuyMdt1mUrX3UR6Y8NncG/ebLXHfSnt9gR
Nk819n+c9vgbf71i2cdGJvK5u4zSrK/svrTfSCRa/8vk0DYIc7prTadzEP5EUUv9nkHeGPEoPKQE
CsqATPv+3STc9i4TrABC4yVITYuFc30mPm4RISpsXnoKmLBTLgAamnZnjfTdo8Fsl4yOof4buCff
4NevxTfhd6bEtgw6fx/zqR9+78XLfbch3udCBg0NADkvbZi5WnbbmAUikwpB+0hUjUK8bNjE6WxS
VUbJzie1KAsg25piM0+S+VBG3DTnIXenPrJ16EENOhDrGMmaFtlo0PEF4uUQyah9QlEW96Fw65p8
yZhKeWP5bgKjwBC8GVlHlg9bwBrrszp+LE9Wl2EN/PG6MjtzWKpvVEaVjZGwhXkK2V170Wc3J/Fx
Lr6KvNNDrHdIHIx5WSSfTyXvM8xF59TPSRWmPfv3Sfg2bObGzOQduatkESEbhWxtrRFFtkveXaBc
V5NPQ1VkY2hGrvvgA4PlNJORAha0hmrIXLFjYn98x5/bDcc07wuQSQR5Vdn1+WEBzYNRcxgs/NHA
urRjRCTr2YgH9N9SRSfiYX1YXUpHuG+puL1oI1ZcML59ZeNLMHKcHUks5Z0blwWqTd9KotDLGA3G
4NmeZM4z4mL6I5imxuzZAJmMt5QG/tbFcs2nq237DYcXZULlsdpQArIQK8ku0KUzf2x2uyIhrZtm
OSjyAt2pTujSGZFjPrAz60gWJAemgcPLiXYtuVG03Zoz/R3SpOL5I1pKppN3pL2T3ChiGb7SMXKw
qHFU3YuUED4CN2IISRbRoKD2GXfS/RZieSGMntAI9OshySQIVfq6RkTVdHvXN6Ids7/6c+l39ktt
ati/HZm886BM3+IhykAH0ZULxcDPQ5upr/ZtLG3Imq7a8GB9tDvguk44roglDED1v1sNMtKJ0aB8
1GwvzWEieB20qaqCPfvoKtKSfB4AwjDcsHRLb8UTkO+zaqqgfkQGf8XYYkBnJQVNIyMB1t0M6ZAI
HF++aInCVl/6eYZgYG7m0ttpJLvui8We7rGPcKerNa1CxPSOWe01660h4YcksGJlwZVxVHyatI5f
bI56NgUOyAP+LH+NaqpZK9KZp5L4LZ3N1KoY12wYphBU3Hb8sg49gyLAQqhthGi9cPRHHq8qRkHb
5YolO7Wwyrje0m+W2bHeInsEY5cK6tW+8FiNypGogmjxn0aa4+/dsvK6BvKeNIt1yLVKpsotkQtB
wxvqbcrS5F8PImrtVCHUvKKsi54GSGf4T8v6Kq9y47GB887/qS78c98r1meWM4xSheUTRarrPf8k
BuzVgWil8DEwu6W4XBCU7Lz/Zu9MmqtG1rz/VTp6rxtKDSlp0Ys+s0eMMb7ARmEwaJ5SqfHTv788
roouTL04qte9oa4v5khHynzyGf6Dz8NRDif1Rpcuv6HQgLwFUkWIgScUXqO9FV1HQTPfOy+mVedu
hImR5HDhdUwD6irIOwWWOuyfu8g8ykh54qFH+gPXUHO3FSDwHKysx9CFtNNBki5b7rDJ5H8WJUjS
dzWwc9xORnE7rLyR0SMzXBzGMHCAoj12k8v9kFFuuGXuIJfJ9CbVs2nAm+xxcXj2gp4skl/s35xS
fOyfYVnP9+j29s8MVsDdJTnZp12M/hOTg2gPSqB/bktO2y5Kus95gXzlds765f6cKKxFVy+XAKDl
kzOT3+d9yavtuJnZCfNnzy0DDLwYGVw0nQGHpWxp2cT2bQ8jtrlmGfHuHHO3uNlw8PSNOuG6Ot/b
uU0S3iD+uPdF0X6GIsxpvhQoae5jJyJL71eEPscGx46LrlfcOVRuMigaRst83VkK1Pg5wQHwG+2L
NdfPL8WPa1KfJY/ofqI77sEog5yHVR6+097N5C/hdQoTGNdfZhZHjh1ukJZjvm5Cq55yFLpE/BXx
UC5en7eQoIE+H0aG/KRBnDz4sk3vQ2/qn8uo5x21cUhyx48RhGe1R42M2NaYUgXBSlpriyAxYAJ6
IXnTtwh+Bhd8neYK5pW8hzwF3w+Hee4Wnqc6TRMnLgRt8nKY/Lc2bCnoe3jTqD2Ut/nOC+kI3rRT
YtH4T3E3QRgbU68NY4vQ3TNm42ZwtcXaFOIAf4owglWeBQ95QWt/rzs7O6IcxBoB5e8/pRXggw0K
NHz/cxBAp3++XzJ8+bZlkeGLt/juRYebwVUrzeWrSYdb9CVJxyCGfs7Bv15FCW+VdL87YejNW0XF
D4c5DnKew0QKGtVZ/Gily3w3L4l8glfFfsWioNo7GXzqXeKz45XquZPzSkQhU8ANyQgBviBH3wtY
uS45bZf0dxEWutNF2JgXlHd4pxycJu5OlRIRCpHrDEiTcrRHok2TFDmhUXZ1pqT6sNi5/+TmuXhw
rJAaAOgVRxPyjA+Tq3jIrmOEWYnzEV38LGo/y6Qle+/ENN+dvyEnETlyjyQB7VMaiOeCd52s9vMq
XLYoE5uHjNBtbyZK2gfa+eIBQCqvRZssbcURs3zJGM/H5rLarKi2tDC8C1O+++q3KEM7jBzywaF1
PwxUMuap0U2bIzreAudgZkdsesm3KLLYe2oh7bjY/TBZLIuabbUuMPIDd3UP0BQRxPT7hHCUFWwu
B6ML7F16hfd0ypLHHwZczH2axdLdT/gkYn3tg3j30ZP272c1gQ6u4aeDt1e2/0R/jlXDb0eP9WxT
tpaDd1EgKdnsoyicSsQFJP+aAZrTfaCJO7FEYgYlW0yMxC1SmSb2zU5uHZtEEORJRRJTkgO2xgKx
Yk2cH8BLLDKF+5g7xAUTWFUScOKc1y7AWI61WbfqNAfZ8pVRfPz+vD49qAdHBEGBxNSdV9wEQ8gS
CW0MjTy/GC/TZFE0uc8LAopZ+KMNYOpsKzWqk5Vj61dCRnqirSsezqtCzgWbAlKsuJXozx5FV4vb
3DfdhqI3ls4S3AIGOT6D3i3mT9Y26ByaENgEZOsmM1/ImipWH4hqjLM8JibHhURI7Yj34lZ4fAWW
nHhgrtRMO1Em7Kwg7jhhAscQeloWzZA3RHs3E++YWa7vqdRZ1LYlYKPoiaB9joAIYxXVDplOHjbg
enN865yn5EIBoxnEAYSoROIueEmOmqDQJGqMD50VRoQrYAw4OAxofu/dbuG6CC7M99XiKblpKdVQ
3llI/HzgkYw7R0CxE6pb1g4M1AzNiVxo/TDi0Dyf9DDW6TvR57h214TRW1jY3IUfaq6AlgWr3Rbx
qh60P5CEJFYRPdpTmx3rFhrOga0y3XnwGj4M4Vy9c1z/W2rF1raAaHDCrhoutyKyT0WS/0ig8G4C
40DkIk1RbMfGZQPPHI85Tq7ddslgiWhanhEZyiIfi3zhOWctL7TxET05WkPuHuwa6+tN0qE+mI5z
dZG1bX7jer0QW07N6oLKfj7VwDHR1WvbGuo0w99oLskXpDMTDEkyjfW4A6l3nnttX3Ym+F9Cy6MR
SWOenGrwsLhyyrq8sBqHLgxdtgE14niyPiQ54Oitqlr+7CLBQ3L9db6jA4iDnIsGKBM84lI3kuNU
JqXr0nC+LxK0HJmUWNvBYPDOhXJREmUnN2KrRmnHKNVW3F68BjSbYF1PO8B33Ol8PkzilLi9ogBc
IIIREZKKqI32uTnDBYzCxxiThQQCjAl2Nv5QuAHlzBCUJqY1cg7iK/pp6oT8QnSdRYl3MbWRuE1m
P3oUlu6fEcgMd5BAvQtqMN5rLR3OT+D9rNYqIVqt0IAfRq68PcfNKC8IjhEH5v4MLXRKk2+2cRRe
VwrmI1Mr2lfT7LWfkQ+bNo0m7qmOLaRLFk8Ww4OyGv8gjVjMZl2he26p7dKTA2j4uzdKu4cvP7Dj
tAXRyy/Qm7ZeMoyOHonFyVzBzPEugmC1gwsKtlkbmwBIQGhwHJkuDQeEbpApAA7FoLlYxQNSHLTs
/IioRJ+HRxLkFscGhG8qiUpysEiUvR5SOtawu4EytbDZbtWamHBwTpl9xLxlgggcXbLKPjBRDsK9
XLRz4MrpQ6qG+SNeYOt1Cl/pI3zkYtezQ4jOVDvrgQPRsH5kBctw8VrrTp1dWUmncWh1lTufnMS3
vg2t6z/n0bB+h6E2ogwz96TbUwnaXC7OlWh7+1qQlB1LY/xqdI0Uo2HjB9vhtYaKccNk0Xfn7BYj
wXCX5DL7d9Xq5IMkx5+3Q1UCUDQus8hyL7eR28YfU4uZT9MtfBLCKBjSQv/CnHY9G9WW2AIKwxZH
/0JFo3zBdf2fttZb2lry3ED5zYQn6781DBh/HvC8/Ks/Bjyh/Ne5TSx8B8bGTyaekfMvFjQO6IhK
GpiW6f3/CUoElRy6ZA60hDwHzCA4qD+nPEhNRm5APwPvATM2+EcWA68bbwaMgwa44xknA+M0+nOD
l8FEWqA8Il+STVWB1fMFQOR1WYh6WlH6/LNOn7lg4NC69kzfTQoD8PpLg6rgW7dOW/lXru+EO/R1
siNKuWDmyrA7JQuZ/++v97rPd76eJ3lejFfQMHvVWYxyufa44HlXQZPKp9yUFudktffHtxrzr3tv
XIpXzUiAgQSG9ng//PTVFPz4ZCiEd1WYGjyD1n7y9Upokk5CVIUn9hgU6NsCHXqrf/o33/JFzRQs
HmO0105+U1eAPrCUd9U7tKXrsDVteL/mgCN9fguDJ16Pj/iirEAEDHyJjx8Qw5+/6NyUfYU+u3c1
NQzzKAHJSCDe2yTDow44LWracOkl8o+UO4uiSCYGNpQtc5nR1nDqt3r1v359yfxOAtUSAOlQi/v5
htBKpM5NYu8qnDy+LhAw05Et+ON/dy1IBAxeWcIsnFcLKskRzgeS7125/UQ/wbP65wDPzPvBpNW/
X7vmOf61eR9Fkr69QR8HiFParyc9+Haa42fwrsY4/dE7SE9SwPzTqcr5Igx4z/8lSr16mTS2vUA7
pXe1wiu6ysORYibEl2IryL3fmnYak5ZfvpIL0tqBH8EjfD1QCmNXjCseC1e5k5FcnwcoYB7IvkvV
t5/DrqAikgub1AycllQj4DZi//H7B/s3K1jaHmHPNlvVJBk/L5jYEU4cy8K7mpF5vXSLWlhoe5Ea
tVbPCqXwqfZF4ZCrLytuabvz5vXNBJQI8tYE+u9Wr+fhpRyZN80M/OebKcpIzhVSOVc9MLT7c546
obt0RSUT7X//xf/uUlK6IRM0jpZf5uxzG1JiB517lfk83igynoVWaSgpoeTt//5iP58thG/wrMwO
8Yh2uNwvy7dFBQ5Xi9a6hO9GhWBZijmTS6NrnWhUjqDvwjcmhEYK+i/Ly1wSxG5guxLHbF7w62l6
W6wAh/HMvrQRajtCDyXR71UPcQOH+vush4uyP1cDaUjvLEvYUhXTg6vAqknnw0xiomB4OOcI8tLq
WVa6Kbi4WLitZ6Yt8/uH5J+P2P/Z5ZAKJDL8ZogNpMOFFfXq9UNMyb25cr3LvrQr2GyAuZpMWodE
9MWAEke1MFOkWFAN2lt5u8i94MPeA62kLbDkRk8xxp4OEqGf6OcV7Prz7BQs3Zeq1mGGke7IDOnC
+IIybyMS+oDnogcPWwVuin+mTCctWPh3O4BLgK+cvPuszdQqTDxMenIe4Gah3rtDlZJeIrqhQBTX
1AIZGsWdOIne56MRTgSuVkUpggalQlljgwCgK49l3XEN06A6+xB1ndG0RNsQLCCNJHGLHhsrpPUo
oejZ6/VokXLLy/NsrtdJRR9eiTq9LMDCPjNF6j5j5Y1IZiWy5V6EZC2Woy16PXihZl/EEvHKgtWV
aD1N9IceO+Bxn2tdyKcCSyXmuLnjPy0iokEu0EQBOk3jtqJN+q1dY+c0dkF3r6Sujv5E2RtkCSrK
xF9ULqYI+a3tuftouRQ69DSY+cW0KdzZm+9LxoWPi+dkx/OA/Dw6PleoIN54PtEUB/d9n6yPDmDt
5zYy7YAzO0zMqn8u8P80WGiNV3MfC3cbLip6HNqF34IKjPdRXPMplSm7oW/QZxtMu/d8yiHjEB6g
0mIICq1U5XAwZrjYSxCYQjWVHpOJelmDSwR+TGeGruO5+W7nDtUv07R5X9oWbcNzg7TL0L/bFdDm
ngJY7XQx87zVNATCBQkxOw7k5bmUtOhvIY/mjYyIndkAQECBF0icaM5F2SAvxQpOlmRfraG4TS0G
X7vFr2jJ0NCncxEsHucNuE4KZlG7rOWRkg9BsZiPDTW8itmiX9OKkLNI6wBwx1JyLgME96nvWxco
4hqU4AJFxggX1yP/STJNA7JTq6gEtyfUh8RdndOK0E+wcxLpfanHsX4I4dvfQNIudx3AX7GhJyDC
A+h5dZmVDWy40owS+nKeoa2taITYfSzpzq3ZtLElc7FNgKD2bQgbBr59ijBAVUTRNvN7Gv2MPbaw
O5aHAo7JfmiwgLgsbGjmNWsSiQ303d/TMoK+nsdDRcNA6R+htzYXENCGW6x+EZdZ5hx63VAQmbar
6epOdgvbWwP4+ARgW/WH3l/kN6hv6EBBorlm1KmSgwFyTKiIttkO9eoanduhuUWAGT26eu3TL4mZ
wAWNbm9QxZVH5hDxlVh00B3DfpKfMaU1xBQU7uAONpeuVyGnNk/e+qUuu2KPNO66Rf+H1xgC9dmC
OK2/5G0eaGRNGPkWtgqOJhntN2iv9zg6ADHYd+SAGxyAqkMVOri+Axbd1KCG7wdafhfAWdqLXGFv
sfjD8h1FhAlN38xCJr6pPmXF6G3xs0BIpM4wy+rQB0Wc4gmFefYHje5d7ECjHkYlDlXb8EGhRf+Z
gSWiADFA50KhgrKTAfMnvaVLEbj4owDuSRrz5tvpmkw3PDmuWPxdnY1g0VHwYVBYRvHOQ02Spnjb
05bvcRpsFnQcq2b4iA4Ayglj3R8GY51bp/a3Ek2wT1GZOZssEvOht9AVGkruI4p19Z5TCSP7lfB+
Lb1uwiLH5o0GoBCu6T/Ud0C+WqxPNIvakmRkT+exgQW+GsdqM9rZN6Bc8yt82EmwHXemh0601c+J
sglIzRqJh8VeWbK2ZpKlggHMSTjMvr0He4tsnW46mxkyo7h1y+i/gcPPwOzc8QqWUp10H3Eeh4OP
Ahm6S81Vo0rzaWJukQI+4/BAShh3Dtip1kwd1aNGiO3MSONmbD22/pD6SCjPeJidzsOntmXZbpsA
yyQGcXX52Wm6hHwuHYDHgMBtDLmlx33Dz9Ow/bG0o2dGi/i5lIHu93XuTd/BpHQJwhmW/2/m+UhQ
plF/ApGPY1g9J9mwKUWefu1H/ZTTVt37XpYkW7yRuv4TiguD9QEvNaimoZOGtyPdsq1EQ2GfTlOH
RrFcD9hmtx9BMqBDgr/a9HH0VXXPiOKHU6JvCt3jHUwEGleyxCvFifCh8YbWeU50mjyvWTZ9SIaA
N8eOz/cdfdmIUQSOeljdZsY7oOyDS8x38FidJ5QTcBMhjuOR1yfTSUezfeV1zXLT9dq9l/gaWRtV
IQ+6kbwFsPz0Ex6tGon8/Sw0mlNKee8whyvfdUh63VdZ2G1VI/pvUNhLlPdW92sTyfFKyxYRTz92
MjSFQxfbpxT0xDSsU7SBHUO4iGIfsZ7QuwSu8DVGlOHDpJMCHN1g32DB5n8pJlkkW1WmEWdljZwF
PewE5eslu4EJ4F5a0RQh8zgm/ZOTTS3GrsAU6sxHpVPaFrgL3VcKVPWSHSySWfQVhOPEm8yDXYwG
Zu0+SBTXTmONlUGbpfG1vQzre52ijBiNyfR5KHU37O2+97LLOZtnfxs2YGw2YYwK6q2caXAfo3To
Efusres8WJuPMHNR3LOKAZ1exwrsgr5oON1OnPA/xNj1N0PbjseZg/CqzvsKia4ojenaC8qLlOB2
RAFWZIyUW4atyRiM7xNnnPD7zmNg1D0h73Mxa+y2l9K/njOHMOraCz6hXTvW085BujPelnXj3Ohg
QYQZBBU+XWEZeAREgTSyg5f6IbI6NJda+rue14FDL+V66ocgu+8RkPs4iKV/DEuskMYZ9jgqCkxF
4FkiIkPbGyHoPIDAMgVo5cRrik6Q5hzSNkREbO5QHfN4VHfjSp2CzH+gtn4TZ+/Ah80fbTVZN36m
4Y5kbuceQstVwQYkqI8FQuCjtelkUX8cWLs/aFTO/25DV3+b/Dh4nqSW2cFm0ItBGo6zcHCaMsB4
K6Rvj6tcl+1UCprpFOj2h58i7NfnwAo2a9brS3eaEWxpGuwu0jnrlo0HBA3zPgTdLPyB9o4tY43u
Hzl7si6ooALeMRLsg6fDq2JAohXB9/FTyrwaWE2y5u/oCwc2zsh1+a5GygLvYWe2AA67vLWSBhIi
c+1UzsPjDMYeTbRzvv5/vdA3eqHw/ClM/v+t0P8uwZ/QC3yBzl88/9d/vvyLP3HuTvQvZjCw/8IA
DCdNoz9x7ugU/YtCEUUHylEonRK87R9dUAjdIOb4dXBuPqhPU8790QX1+SufJmLIqIMeDBzNf4J1
N6D5v9SN5naYDaLQQz+L7xm+boOGwbhU1WB731N7bfMfAN5j10a2xLE6vdM6d5ZHoJSZPvSLWxLF
+8X3v804WtTX6O9j9XFoLY9RUNGFFjoqdRTbOESFJaZnH5VdWfnCpLKVq9xg8pmMFnK6Y+fhl1YO
C6LXTHF75x2M6pZtldjE449grsEmlIx3AZ96FDT4l62YJoZHt0eUzt/MWe5HaosgKhSvQz3mPRrK
SMFBYnmrqn7VtKEwhWgrwG0JiayD8/rpoJgpGNes/ve2n0bmMVUSpBDrlOe6xU2U+BGXnEVWVz86
qbLlwTMwcrV10kHxfWoxJfPHv6ytu5fq+D+Qh7trslr3//Wfzi+3FAQQtIGKhj7tjOh1wzOgaKma
XiXPOLf4xQ0K8ElxuXoD2SGOJzLDZrwKMsBGoHXacAB5OIOvQ2qsbYqnBvFZKFHBwKF9Wdpjb6f7
NU5WxEDLmVex11S262MKgdSa9xKwjrxdVwxe0n0Veb3fQeojZkdvUAFetftoW5g1yFDfRiiAscAr
fHOcFiQA5Enf7Qk02ge/zqzmvirjZr37/dNjR/11tXMhF1ITBh6+wZFzPf7+Lz145Pe6aCWRfHZ5
28LdtwAKPHvj2Ozw2Q1y793UN74xTpJ+aeltK5JgvC8wjn2LPv6qH2XuBJqgweDStqFn86r5KNwE
F9U5l88jsvDyFhZarlH/qizg35dgQtBT/acPmQYM7S/w48Im03/dvrVEYgWcXu63coASitzS0lrY
ko/hGi/TG9f6uQGG3AShCbJPhPKEgxxD8OqFogNXFi3muM+zSFAQ/+6gVZIiBdkOrLuEUpVHXC7S
KL38/gX/spJMtxiEMzI48AMo/H9+wSCwesX8t/8220gTgEMIynC8j5HU5en+/lLi11cIf4lBlKR1
TPB+3b3Mm0bAOnSq5x7J3yo4IfhZfywdTYzaauB5SftujtbYrq6bTNXS3vtjWqyPeR+0rbupSgIi
g3WknqP3+GYxCUMsvXbK6wIEbbichsnzqrc6rr+8GOQ8jLsbowth/zr1Enhg0qyw62+AuBV3Aeen
yH+MYrFAqDaVREUrxtNDx289rF9fDPU+PT6mNIb18zpsxZbRi1C+9XX1AZsAKwj8jKwqCNsUOy3h
IlZXIpXoFcETfAMQd8iBKRW12wqI/PiQVeuEMBV4hVV/TdDejfBals5y5QMsARz2+1fLvngVKLjB
wD9vEwT7fwXJ+9gjq2pQzdc0zBgGbRAt0+tdj/Yli2rFdXkZj1FP0+nWcuOM3dTXeMhZ21oinIzc
buElyzcWYJX/kIi48gmAqwpokaPwEFV4CcAQvoku/gzr+FOfRFTL27EKClbqSNHN26mVlhzDGKgh
t7oBoGZCtIXQHRd0lrkM38dpq+fP62JSiA2SqzHPAgsrlyAPOF92+cHxOiTjNl06ZXSTpJdX3+WE
3JHA+y3u1zu2f+R/qgG9rI8KKTjuEQJIVA90pQbxidFIm6MFKOdyfVwhoo4Po+rkeN/n/D/TJq1z
IsgmBXLEO3NSKHLdhhyYGnCbu63FRo/REefLNBjnoCsLcB2n8U0/5Q6/KdFd4lcy6M+VPPrjnOr3
Gp1JDrOlQ75Tb3vl5Qlc8STi0hbimfz6irQeV0PHqJW3oFSy7nMXZv54imnHZTelBw7nOAlo4Fdp
Zy3D5TAPM2tpDmMT+TKIPMtVOKK2XCDQrs2ZidUddcypDTvdIzGHLjrSnX98AT9HTm7a1IxaZb6z
UbXkgfp2zfLD1c4EsbIKbKvaY6km+Q/QhqXKt32LNuefn9G1Hc1jnM79LN2y5BqkKKEO+zyDAe9Y
Lj239JQv8b7jOyUvT9WjycST88N24BemSSMXWpdqwFlYpDjZ0dK3ArK2Bcovj6VdAmrqHYHeLJcm
0pxabgG5tt/nscyr+xqZvCA4oO5slkvr5/hzYhUR0f/ARhCALSoZs80H0kkTcXDQiWZsfWl5c7Z8
66p55Bk2M33KcusTGEX8ISyZC+e7FWxcOV3gCzKCYElWgFLhLhezy98tiFGYL5FH4PVvOjce62Tf
4G/PHQfOSBTYqxXsKgr6jKa4EwWgmZ+SkGptvIz60eNTmqXx2AqgrEJ+shIN1g7uQqO5JfxIzIWm
ITf34kWp68ktnl9swYW5GivFXaX0TqMMXW4Pi2jGI9s5Hm2UNHqIUP6nbPD4YRu5S8BtYSZvnnE3
oivwY5ingce5oiHIJ5WkgN4p12ilBgc0nc0SNan1+NCGNX9S+ZZs4CAHLHpL6ggiae9NGft8Uctq
gkcKPPwp71xltjRqQXyosj3Bm8DJfuA/tLfd8SHAfYunQE3Y9stpnG1Ky5uRDjAf2KmeGcgWvcrB
rGq0ZpXetUW0Cv80h1hqQH2xH6LUz6JxJxgdmciUljjnHuhRHED8JK170MWSeDaWVysN72S02/XO
X5aZ5R/2GP2grY7NAa7Z3cK0+1b6/mgkHmwNcm6LY7ObvWtw1qaRQK5u3jAtxAXXJ4e9jNhY1jMV
p4GqOo0D+FwiqjBdFXEfcI+MPXk3nReCinuqe8GwCjPvfEmaD8yfYg8pDawH5hCps8zDaoFATLjZ
U8Lj6YxWJdYsiIWSt8/4dzqYG51ijDT9BJRZQZiV39aJPnRqgu3Cd45y5nxZCgR/TlNU07GDFgEq
a1FvFg9eLWYlIo7atYdiic26tIe5Zw3FbtYVyRWynCt/1znjoGAv+S6hEuduntIO60wBGHIGQTl0
t7SRHUIuFooY3exrmEqcBc1STXwWBD4TBWmaIoW0sTO8NsaDrduJ36SE6fg7rWITlwp7rOb3IC5N
RpjSiCU8td4seX4aT0N5O/IU2QvC0T0LauyUC6Sdt98t/lUIINo7hWW/cuPpbA1c2hM0O9sD4ZLj
aFzagFO+orXDzgu90hyyWg8dy3GmYdcAOw3VQnxYwtTy3s02wlO0ThYw7qe2gxWZ7qErQXjC7Muk
WEZidPmGzgvVyB91CFHfPJyp6dwGOQ5FVIVel+aTa10M+bqihB9ijLbr4qmOUdXEx+IDOFW+PDrr
JdHe0JC54yBHTnU8QM8J2Ng5gnUsnjBDdw8ay8uyRrTF/B3EEpeFu6JfyZ3LBmYP2sFWyKElLFal
u3cDFakJJlWZYOsZWEnGzsX1zg/QHU6hodw6EJJzOoQFIxxmaGKRXwDwl+qDXc3lQ+Q4ETrBSjEg
upQ1QuioUYxD+w3ZPuxqVVKh/YzUfuBuEX/Iui8ZMXc9FEHdlM9eXq7qvjIKzk8TekfTuzVCFHSD
fj6TQTB1U4vrAZhhiDkdem4gBKfJD8db1SFqiFdUZVfiGvw7Hdw41KPADUst2KE3c9itOafwqDwM
0vAsMCn9qqYFZDjdbSfaAKVY9OfIEYP3QZawgZItMPfCGK6VzhI3mxaijYhZp3GicTDjJCu3wVpO
67qLsnK11SFG0MEwihfEjaUubiA+ifYwRkHi7nwStPUhQR224eCTGll57KLDjetpR2xRRYkQkZGJ
7qMd40BjEghKSm0Tv0xOwJL1rmvsab2KI+i2RzGJ1DnE7SyYemimW4hzx65v3bVFU3kfh77Dj+Fo
I97Ydvuosef5YdYz9k4WcyDr3rO8HjNssJflxldSqo9rAAwIvXYtA9UeUbSGrrOxR7gbO6QTy+IY
ZxowKT7uIYZkUdG4TroN1NrjICeqPKyfU0Qpx3mH+vHSfY+Aaw/o9gdtEzCK6H2NvkVcd364Gwrb
L+Uxhswub6E1WQUevrIlrU2/p2FtjHa3TVgMTrMTPsZCkkmydi3DKePL5Hd/ZN/2UsZS3MMvaJgd
TLgYcSy1lVu1/kf0dtvW27XxpGJ4KzbijcVpGQOfbCy2JzaMQmCH9Q80MieDArU5mmMlIpCwubvQ
pI+KA5ztkHrSRDjk6UyGCZc6FvEhX8opwSjK7dspvFq7xCIl9dMOc6cbP61yThmmj4mzHhmu8pmM
gBqT/QHeNJVDkIOcoRWD2mYZHYeuyuQnv+6NToloQXFGx8TS9BraofMJk37fk9mHBQRS5+g5Plnw
ZJO7WVuE9ltiWR5m5tCIrSlGStmtwIXuR1HL1T1FnlOSEtUOdbZ1UQ2VzRclL4HMgvVMpUxArEqH
MxqqvEdqAn9V84DaOjAnJwPYmTtVSRpw7SFYgwbQueeDGNg2sGH5MDtvYvZS7zeK+++j3MTJwgtK
fsXJRcQd1XHbC/UUqcjkq1E8Em0cPSj5lSFL3YDpzoP6OmnykWNRt4g0u5d1G5iUJY20eUYoaEgt
fiA3AQt5h3TXOADbYBxsC8BlWFvCybTB/1c3xPDFpEjndo9EDJRT6o8TDIQZz7FobNOxkNFk7l64
scWDpNueR81xyXDn+YFHMg+WMJObOxh6Cxer059PYu3YQpuhdVcyUkj9fGJTaYmpTiHqJYQPhNo4
jywDWETNUs2x/wlyMr2nl9fIgSnEI+XfoB/CLobPcXAZn/COBgZbCGXXSJDi3LWCloujz2PBDLk4
pa1MqukCxKQcH1bQk3wrsbam+aTUMGbpRYuDNZ9l43BPCj45iynkQ9mxWCr6dWLeZhOTV73DIIAs
JXFik82PWC8r/4QRQD+Gd6gPOU12Lemecz+4xph94LroQMGNLUgyH8reM1ukqzrT8AKozC/Eo2cS
NVFSGmedMAvMjYesc46dEzCH2yUvp2s6jgmHJuYAJKpb123JAqWrTL6ppVmPcZnnZNY2TyD/AYa+
5gf+f/PbZCVqvZvKMOC4FBhWcYalKSYaNFTlkJhk3m3N3b5sj0L7vJdymBpeKuAeV1fX7uyi5TaG
E7KADB8DhibbqmMtlNsMXzn2mac8s3bL2onqm2oSyah3SdmHAkF2DQ2SpHZqFt7tYI0V16pXxVew
2zEzzQphUusI2tx4z6giU0+jAtiCe2UxtPgnUVt67rU3CV3Um9h3WGdAyE0RyFSSio0pqnkheKiT
XlJ48p714q/LlQtLc7kCIbTMzKYctyuexlTMPJT4JfPpE3sk1+ibUPFtsxnv0WX/R0UcrnVEYjAn
Ccpne+zBXH5KqFnUHqqsNX9zxwHzUdsabXsLzzOlHBlTlfTWCYSfOzzg7OIOFvplgudvpZEpuiGV
mywMFoop8oNImUQ+YYY6PsR9nPDWdEVDl4FmaK3gHRSmnuQokd+sjzx1E3FX0VHzXnRM0qbe1A8s
J+lzeVp78WpCZUtMlqcWw3Gd7utgZumfgPGklCoFhoHfXrZePZYmtSqtCjA/JFVwpx0yfmNvFkY9
mf4RQ/bFLMnADqf6ne3NCCHzQFZTcfuRpXmQkwjMFqdaTtobCejPUO+nPDnGCJUN76FerP0Fk3JR
YvXlUFNwsGFDmFAEakxLDmAtGj4m8rQiVuVdbTJRdFOI4iBDzlUj3CmG7BcdKAuCFAn/ILc9nSun
3EfJaKrAl8KijFdz0806TwsGbp1cwB7pcKXi9cYwZ6FTJNms/imta15pJgZz65IQ6mKNCm/B1cjx
YQNyE7Q0R/hFbCbWO3BbJmBpXqOFi0HRZ1m9QRKyX5kMpG5dPLkN9mnRHo90EzkifH95hpVAU7F4
o8f1Nz0jxEIAWzPQCZCYedVcDucGwFVUTl/nWJs601jMpf7O8pauRPh1UHzfNy75uqtGmwolBx85
B5A/IYnTz+3Opa3r0NZSf/XlZKY3L0ujDPGfeuvb/Xop5MPJcV0zMGI09aqz6sDfR+jNbb4yyTbx
qZGeCxV8JlgTu37ffzt3A/8HGegFgtZxgNwJKGMXbPPruUtvCxjlZeF+nd0KWYCrIa0cVqKvvZRt
mILW5yxcZUPQGODH9jRRxrJDOhekCHU3XQgz2YgoeU3seYnMf8w+apWYEgGP654zAdesiZ9+f/u/
PCqXtjCJrVHmwcT7tbTprGJENqbAf9IZjqE4cKGhRBzmcKWE+v2lfllzLo3hiFEQkyBIE6/73aRR
mYOJUvsUpUgCLad4QVbhUaygSByK9GR6c8m9HqEIXgzCumD96Zo6vwCIVde7YUL//glVdBOjNNzu
9W7IiOz3iQOvddnFEfk+ycTCz99xLLXVO6Jd5b+BZX79mJma+qgfmakq2w1BoJ8X/4RNxjhFifuF
ngSlIwwtulRhDeY0feOFvn7KDkQRvi0Wf1yN5pjpqv9lbIRNbBe6IhdfBvTgixvdlqY0z3IqtRPy
nCZr/P1rfaXvFBhxJdrODHl9Jny0j36+oM7DlWCyqC+qZk6U7pUbmzBHUFx4r7HqSqiSaQYrLdoG
BR4vy/73N3CmbPx1B5JqAWS1wSwGkHd893VkwfGxFG1Qf0EpZEnqPbOstdjT9Uij/PiStowqNakx
Wm0mfv/RFLcgflBeVBKHjPRienk4VQ5WhX6Vby3s4gaWD9XCihk8R0JfTAgc7EJXW+G0yUShidbB
5JvDckQoZmx2aWyz8eFTM0PPdzoYaB6JSc2o4o4FLbp9SDLv6IuM0TKuIE1hmdyqH0FpLVCNEWGg
jQysk3cm24zcBqXU/8fdme22jWRh+FWCuafAfRnM9IWleElsZ7OdTm4ExVJESlwkbhL19PMVSSci
7bYzXQGGGHYDjbSdIlk8ddb//EeY+A08OzyW0yToM1x7tCbgd+E0rVx6yjCvuiac5ekqYmz1iQp4
if13l6uUzKRe7oE9MVN6TVr2+e1/JHC0csA/BwuzB/zukWgXRBY+00yqL4m/NfBZl5tchEDeIRce
QJuyfv6W4rR0Pjiq1qtrNPQmwfrUk3EKZXBYZ+7ui7e0RY6xCDx7fUVnl75WrtVM5QkEMrAgiNoD
HOJDgMIWT/P8Y/TfHCA42Hn6Aj1em8J7z4jGcJLu+Jb+l3VC+vNNEKV5dKuvd3p6qWf5Cy1SfQ1i
4JwJSjHTptmMbpOekNvMOAj8TZZ9Lbd08t5ZK0eIBXhf4Vk9/15670izOrxlsInRpYNdMNTeiy13
ezVkpqh+G9PX606mpC9zpuyRRiXSDVY7rMMJBe+I/zgkbJDLvWiWJliz6DIXEzxJwRDyiPr9ZmeE
+KHawRSOerAkQoFYllMBmNwXaa29ItIAbk7Xu39RurZIE68jqiM3JS0ovJyytrBFyyVIbtRKCYsR
UZUGg9z2gnlLQRWeglJdmlfPb0Jvv9kDD72ick5N+B0fVUwtYPpeZNOIWkQrYZmnCaUKpvbuEiLn
529l9ORZfFOUlw3gwsYsPmqIYJwXOVXNnN64ZlLfq7BIna4ZZiFME6oeFdTU3kNAOuwCQ5JFlrT9
U1oy7JIWkZ3K5lqmI/KZxIIbNJ0eQTG0u1DWq0I5XGYcVShrg0203p1B0kLA9Jq5nITHAQQahCVt
4Y9qkSgiKVCXcHYOrnrgZ2USiQ9+sFbcRamr406TmgA3J3K8iuWLL7nS8Fp2J9Criu+ep4FILLcl
NE4ksrui5oHdm07JcoCD1xiqlbxgb93u53McB/IqXaUzkoEO4N/VnghveQPa9TfT+7A0nD9XKUD0
U53y6Lm9djcmOX4/PwV7772tGG88nWzMaXwe6evwDsp6ELixW8QUTeEs9pQKRmHYZLe3U+LXDDBu
Vvpj3y31cya8f4gotd0LZC39CSmMFWNqOfa70pomb306gK+wSP5BcNLAPq1kK+PzgTpy+Waa7lYW
jB+easIFZa3vlIOSExyEe383zrz0vYlVgnkIhowrp0rLSb6ptq+piYd3PjV8+tJ1qgSrDSyQGJEd
JbxcC7+CmrDe0oki6AoOW1UDhpg6Nzr2ebbxmWV+Mk1tnxTGMsvOmKYY30CIVNwFhuGDg1IVM2aI
lkWreUHPRahs0k+2mWW4RdPifLUvVqeUCarNGDCQvR/vdx5IWOaRl2/AU77Odx6obNdfrT4XNAGS
NZ8Wa8a4pcnNgWmEE9xPBTSwophjBgN9MPNK/aZXefYVyDXjcAqrGPt7O3q7drLgNTPRgpdaeDo2
A4GgrIwys3AVRK9uH06TkP5xtoyCnfO94DTR6dF4DT0yox3sVLVvnz/R3QPd3AwyQgBZuocP1/dI
pgcT1y714jktqBEYob16o8XkV0+iaH1VmoaYYrdMog+UCJnY9vy9H0l+/ZpgdSjZoMT78UhhZUz1
MNNovo1jAldauWjHiAzGpL1gJuqVfprh+i3pygOfAyus6IzrnbG9DjVyCVZmrkGKXeJ/YC5OEgKe
YAKtl/Mx1qOpaOdSNsw2srwNjYQM9T5j/I9Nk2kO7Auwnv0utVPvTaxsnVvsLX0D5BVz5jDhvOh5
HEFgk2vmBzog4+9RATdfTHr2Q6lX+mdvRZx6oiWauhkv18t3Bi1NPkz2kU32Zk0tjpEXJNZSr5oz
dDSnlFCkp9rSUmcqEOHxge/3gi/U65xkS4QbgBvEvtA6qfddAk1xsr3pVoe5WYjN9wPDPzOSVXi+
P+xnMUPdvhiKt58U+pKix5bG0XMTjvZ48rwIWGLnO1/GEWBNxsvodEVgxnsOkraeRpQPfGe+LCgc
kE5jGPrehex0klElySelGe3PnSiHBidQNhHVniQ6T8hbXUFUV+YnobNU3h20pXluHCoSZ+nU+xox
ltAap2vlKqhi57IyqrPYiIwbcqDhu0ThozFZb7uvxod8T9lllWTTsbPxnI+4jSXDBs3ge2WvgmvD
gbiCDhTrPFgmm3cMnw1z+FuygsGJfnFLh+L6gxK7GAh7r+1ODT3fMaYSvPvNLvR8Otm2sFAxJYIZ
jGW+pATgrLYrCiHYxE+mpbiXgV+ZnzWy2tMTig7McH1+c8Xe9ffWJLvgYKTAyfZbcQtSwnx3Zwqx
kGldK5AZ3m0Co4ILgkF119qOWOKFO2pd4CtS5QgwJiGOpsMEAlyNRzqK6eATCtMI07mgh8d8Q9pM
iU6mRaW8JVHJMGGVszQxYEWcb2h7vmNSb34ZBJ76QSk94/SFt38sWriaqM96FBMTQ4X6OXqWdBdZ
mbuM48VyT4GBuD2Zfk3Sg19OtlEFa6Cqr8lwRAmtYpCm+NVk5dvWuQ8cdkKexPNgSFNgGk4T2/kz
yKF2J/VLCj1WMv+KydrZOYMg9td24dODwpgw84TGG313ktHnVQ8wiwpGbbrJ2IUVZnOmsC2nq3Wu
XHm2Jiac7Rzlsu5erGiHYlICvDenyx3We8y4z/VlRJkXj9Kg457Zn2EMpIRZ9K9Lip53Vkloii+S
fcoZjHHhR6GRwvEDXAZJpFw0tsn6vTe8IKbkCqKOKfV76ko58y6WY/hJNle7jZfRqxBsbHC1rp5o
F6LNKz1TITv5DGV98GfBwI3vZkBbNb0Kq+lLia/H+gdJoe8f3x3KCuhFeyrZ0KmEMipjvYBGW6VZ
ZuetvoHyqKga8smIqZz5ISumF3asfKvK1Q5uJLvcRH9DYKGIwG02QK7Ccd4TWJBSWZTR8beYRnZV
TOoPYh8KP7wMQjunfbb0bpiaXZzS3TZ9vfGm+y++m5Yb5IQ+pecltpegq0+Pa4rcMqoDrGUfsXuI
il2ZwGe1WDqq/Wlra9lHyEuViUNi9y12sbguwm3+ZgMpwQWTsbSrPHYwZE6Y798HkJICSI53JZO8
C+M7yPmtdeLCKfbphad85DI4NnhXiyMOZpqgsrdlELxWkbc1iwVZ7+3yFs/CysZkEquTAm64a90u
19SUsoPtTtzUSr778PXQqjbVN7szw0myO8sLl5eqs1vf6qlZUCHBCpwyRzBku5crZ2xuKfc2H/r/
ps+ifZHJLJ+9rsfbfSgWafVxkWGNsj/+db//53KRiJ/WEPab5O/90vMLtc0WN9Vm8e9/zOYRQ4xo
qUmD+/y4D4OzIsLwTutG/VD1Ez+3RkhqNi/mLG7qI/hTAK4Cm60vZChMmJPU/BjYqjMiC8k8Ahj8
66u+4dEm/dU2PP+GzX4+/zvPvcHPbhTylSZZFqldMBgwWOdISMrUF9b0eBc8b0ReFL8ck/qwS9xw
QLugUVQwJHfBNEeoXhX3BM4QcfVlQTNHtiCIQSv+j6TgPiniXJxG6O863Ey6yPD+igz0Vvh5Egxv
ZIl8sFD79cV29mRApTCEA0cnh7iaGw5JBlRVVgQMfeQAFcXmkb0SV28TBOmVSXqPgKXZBMonAzsI
cK38miT09OqRJJijOgwnGm5eEiV7LAmapo3YJGoY9GGIC20xrE2wUOaym+CMdMu0yVO3ktBTiZQw
R7S2C4ex1RZD2wQRy/4G88jYAgoVxMb11TsPnoHSUMUknfbnRH7DEgXNsxrx7Dku/4WPYJgjRthQ
+/8LHwG6O1I5cNPQnFRf/yvr0DvRP30Eyrii+/RX7ENvjZ9awdRG1OspDzOepb70rlbAR6CRRjgI
Q90FhiA14ikhCi7uIkPWoNZqNqGvFVQxqgqqJruxRAOyjjRliYk+cjLASRDRMhxbjWXoeUiuxWAv
lfQtWrO+BqcO6K7lmeU2gYMgMuPUn56UAdq+HYbrgqMZnB6AhUsEyVKvb7gjHCThJz4dK7gqdpEu
VjJvzfYM7iRQKtNlTwLeMskadKHeCkFPG9Y+kkPKU7cHdwZoS/akHQNjBGLGBsfVvn/PMYDhAGgJ
vd4PjjT7g9gNSB/SgSLtGIiRhZT9oRZv1B029thRdizCahegHEMT6mtwCoEOZ9KdsvqAgisWQVD5
dt4eql9BAkxioXn7wQWMsBJojVxKeQRg9PD8gH3UV08RCOcQmmPmL7a7MDh1QM5HFFulhEB3Rxao
AWotvSPg8vouve3QBAzUGlCOEYVtqdc3SBJS1AWj+tghErhdKJMZkSWuwZ0B8KsCfij3+jouAR6P
gMTWV88rdg2IcMgrQUAzUCEQKDxpk6iOGFELeObBMeppAofsIVBLoMONKAxQFjgJsu6hyS6QQDWJ
kZrX7J8Ib0RtS6jDnzYT4RuQY8DjubL6EPdQhEAO4tBeXdtIHpEAAZiB17pPg9MLMA0LgJiUXiCh
TrqYA0E6tbl6u+ARKenYDXoq6mtwoQK8WWJ8qtQuEDABPiUxgh2or5529FzKDqTWSb43m9QooiGd
CA/zLbsL6ohhi6QKiRmekgVPI8kmOlDcVlYGdyLwFlVpvUBugBAcM9BuQt9dIqkMjY5gbm9kZXje
InM5ZN0l04L+TlQQjiT+OHKwvRGMbCAxQKTW1/BkQcWrlT0R5BKF12j1ZMCxRw6QBu9HoW1wWpGK
syCol9KK2AZ6v/ATyMjVF9t5LAOoihGJClxKAZcalofAdAVTVh8CPKB6hE9MwvQpq0ACBZ4zSo2t
nA3IHOh8fllFaNqogBoC24YEfaNojoBhGkSmzZ0G9PpC+mU1oGGMaL6CxeABcIE4HUs/SVRAYFAs
kbSvr8HZATH5AsUlpwPIEJFFZ67P09VFOhEILMkqMFNlcDrAJPsp+/5IAXxWRENtdqBnCYjNAR8h
BG2mckCHANVsSOMMyKFbtA/SbNIIeS9UpPsZb8hCAzL8SVzNfg9qF2CIlBQCqsuoAbpuzbau2lMF
tMmNgDaSWXCH9/74qtKGUKg6cBatHai/8rEqdJwRXK6uiJ5+SMnA3AE6hqVVAThEw2NaHdCi+upJ
AaUEwgJ6wR4wOcMzCHhzsrtgUD03xMygB43Qcwodkkc0K9ML1Z6Vwe0CzVKtvypRUiCbDN2DR13h
h8R3TgQVWI4LsxVb52BwZSVg7KLHQ9Y5IGsOEQVJ1ebqukgiQCCrjoP4M6EwML1gYiVld4GXBFmE
r/w0KpP6CnqRbOqQd8GTtRFCL8DjBRCtUY7CEzg+ER4nBhOpwi33Q1YGJgsCViorC4SEtMAwjLN9
yZ6/JGruDB5UBTSzvpptH5C/RF98C4qR0I4WEFxQZtTamrfs7QKpdcHubtpH/tSwZAHIRBvV/v1d
IH2i0i3LP31HgVoc8Ba64lu1OTjjgLIyZR0F00EtQiAEeUkjBD1HoYmcRGW3Lcs3N/ylo/ALv/Sj
D2bsB+G87oAJFtlTjTJ/9QsPnR+Pf952fYhBIwLU3/lF0RDT3LvBdoo//9FBbNaFtKMfPhTW6vu0
f719wce37tzr4a0e/ud5sEhn6b0PCRvNM1X7mNeziC4aZqR8m0Wz4+YczDOS+fNJHvXx/HAOXlj4
6eEr9TM82R/0a+umAd173QeugfPSD5yuYTSeZQ+vXs+LqSHIsiuPZ2HwPUnjoPPUDdJdeu0kTNLZ
PDl+6gYtK78yPZL3eXBf5J3Faxim7OKTRTjbzdLF8coNrEt65bbd7FXy/dU4CYvoW3fbG9yU7F1O
2fVg3vmeLRhHduWzRZIuu4/cAj1kVz5nx4PgeMdhiBRsQrILX8xnfkcA25Yu6XXDMIiToHsiG6CD
9NLxPJj1tEgDHpBeOdl1xaLp5ZBd9u1j3dQUuKUXZoHifl09iEGt9hpglezSl0kRZI+2ualIy659
NQvijvag5iCqm/LrMitvFs8fVqqNeVMylF86y2b3DABc5HlHptuilPT6wT3EcrNuc2HTOiC/NLYg
S/KOZLfFJPm1syzg382mo5vamv3vWD0p0v7SogomvXQS5z0d0pZWZFe+XnxL+6Pr2kYg+aXLWddu
tfUA+YV3r85n0Sbzg65ZZ32BWf8d679ZpNmio6la9N/vWPxqsQ/uO2aMxUWN4Hcs/iVJ1w8r1Sql
STxLL52kuf9qPEsTLGX3cDY53d9zg8ls3T/7TZpQdvl3ftDd8SbvJr3sOsQj6UY18GCJZJb00uli
2e/frsuJsgu/X8RxVoXlrBcmMMNKFGpkl//oJ/PFq4vskW1rsluyy39Kir8QxLbm/ntu8FgQW0CL
7PI37P4CcreOS9HmvOTX3nejypb3QXbd23zmPwiG0Cltc5TssneLNMKydVZu0l7SKwdENj3xbqsu
skt/nmF3mF3VPZptvkp68UWWv7p76uGbpjzp9YPsPmHWRsdza1G80mtXCRwsy87XbMhXnl/5qUzT
D6z34/zTAynKU3+tm1wTv3EfLmbpH/8BAAD//w==</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lumMod val="85000"/>
              </a:schemeClr>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5.xml"/><Relationship Id="rId7" Type="http://schemas.openxmlformats.org/officeDocument/2006/relationships/chart" Target="../charts/chart17.xml"/><Relationship Id="rId12" Type="http://schemas.openxmlformats.org/officeDocument/2006/relationships/chart" Target="../charts/chart19.xml"/><Relationship Id="rId2" Type="http://schemas.openxmlformats.org/officeDocument/2006/relationships/image" Target="../media/image2.emf"/><Relationship Id="rId1" Type="http://schemas.openxmlformats.org/officeDocument/2006/relationships/chart" Target="../charts/chart14.xml"/><Relationship Id="rId6" Type="http://schemas.openxmlformats.org/officeDocument/2006/relationships/chart" Target="../charts/chart16.xml"/><Relationship Id="rId11" Type="http://schemas.microsoft.com/office/2014/relationships/chartEx" Target="../charts/chartEx3.xml"/><Relationship Id="rId5" Type="http://schemas.openxmlformats.org/officeDocument/2006/relationships/image" Target="../media/image4.emf"/><Relationship Id="rId15" Type="http://schemas.openxmlformats.org/officeDocument/2006/relationships/chart" Target="../charts/chart21.xml"/><Relationship Id="rId10" Type="http://schemas.openxmlformats.org/officeDocument/2006/relationships/chart" Target="../charts/chart18.xml"/><Relationship Id="rId4" Type="http://schemas.openxmlformats.org/officeDocument/2006/relationships/image" Target="../media/image3.emf"/><Relationship Id="rId9" Type="http://schemas.openxmlformats.org/officeDocument/2006/relationships/image" Target="../media/image6.emf"/><Relationship Id="rId14"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523875</xdr:colOff>
      <xdr:row>3</xdr:row>
      <xdr:rowOff>109537</xdr:rowOff>
    </xdr:from>
    <xdr:to>
      <xdr:col>11</xdr:col>
      <xdr:colOff>219075</xdr:colOff>
      <xdr:row>14</xdr:row>
      <xdr:rowOff>28575</xdr:rowOff>
    </xdr:to>
    <xdr:graphicFrame macro="">
      <xdr:nvGraphicFramePr>
        <xdr:cNvPr id="2" name="Chart 1">
          <a:extLst>
            <a:ext uri="{FF2B5EF4-FFF2-40B4-BE49-F238E27FC236}">
              <a16:creationId xmlns:a16="http://schemas.microsoft.com/office/drawing/2014/main" id="{17E61E30-4FA0-0036-7D54-95445E0EF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66675</xdr:colOff>
      <xdr:row>1</xdr:row>
      <xdr:rowOff>166687</xdr:rowOff>
    </xdr:from>
    <xdr:to>
      <xdr:col>14</xdr:col>
      <xdr:colOff>371475</xdr:colOff>
      <xdr:row>16</xdr:row>
      <xdr:rowOff>52387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37E5FFB-34B9-2B6C-752C-74E49B6E66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6875" y="3571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552451</xdr:colOff>
      <xdr:row>1</xdr:row>
      <xdr:rowOff>23813</xdr:rowOff>
    </xdr:from>
    <xdr:to>
      <xdr:col>7</xdr:col>
      <xdr:colOff>457201</xdr:colOff>
      <xdr:row>10</xdr:row>
      <xdr:rowOff>38101</xdr:rowOff>
    </xdr:to>
    <xdr:graphicFrame macro="">
      <xdr:nvGraphicFramePr>
        <xdr:cNvPr id="2" name="Chart 1">
          <a:extLst>
            <a:ext uri="{FF2B5EF4-FFF2-40B4-BE49-F238E27FC236}">
              <a16:creationId xmlns:a16="http://schemas.microsoft.com/office/drawing/2014/main" id="{2DFD34B3-6735-424F-EFAA-E72550B25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519112</xdr:colOff>
      <xdr:row>3</xdr:row>
      <xdr:rowOff>100012</xdr:rowOff>
    </xdr:from>
    <xdr:to>
      <xdr:col>14</xdr:col>
      <xdr:colOff>214312</xdr:colOff>
      <xdr:row>17</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AC233D3-2D00-09A6-36D9-1082FFE20A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2137" y="6715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295275</xdr:colOff>
      <xdr:row>1</xdr:row>
      <xdr:rowOff>4762</xdr:rowOff>
    </xdr:from>
    <xdr:to>
      <xdr:col>9</xdr:col>
      <xdr:colOff>600075</xdr:colOff>
      <xdr:row>15</xdr:row>
      <xdr:rowOff>80962</xdr:rowOff>
    </xdr:to>
    <xdr:graphicFrame macro="">
      <xdr:nvGraphicFramePr>
        <xdr:cNvPr id="2" name="Chart 1">
          <a:extLst>
            <a:ext uri="{FF2B5EF4-FFF2-40B4-BE49-F238E27FC236}">
              <a16:creationId xmlns:a16="http://schemas.microsoft.com/office/drawing/2014/main" id="{FEED00C6-AB0A-A25C-7D1C-9DC029607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447674</xdr:colOff>
      <xdr:row>3</xdr:row>
      <xdr:rowOff>90487</xdr:rowOff>
    </xdr:from>
    <xdr:to>
      <xdr:col>6</xdr:col>
      <xdr:colOff>438149</xdr:colOff>
      <xdr:row>9</xdr:row>
      <xdr:rowOff>9525</xdr:rowOff>
    </xdr:to>
    <xdr:graphicFrame macro="">
      <xdr:nvGraphicFramePr>
        <xdr:cNvPr id="3" name="Chart 2">
          <a:extLst>
            <a:ext uri="{FF2B5EF4-FFF2-40B4-BE49-F238E27FC236}">
              <a16:creationId xmlns:a16="http://schemas.microsoft.com/office/drawing/2014/main" id="{EF560491-0D71-672F-BC0A-A145E7D64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419101</xdr:colOff>
      <xdr:row>20</xdr:row>
      <xdr:rowOff>171449</xdr:rowOff>
    </xdr:from>
    <xdr:to>
      <xdr:col>6</xdr:col>
      <xdr:colOff>266701</xdr:colOff>
      <xdr:row>26</xdr:row>
      <xdr:rowOff>133350</xdr:rowOff>
    </xdr:to>
    <xdr:graphicFrame macro="">
      <xdr:nvGraphicFramePr>
        <xdr:cNvPr id="4" name="Chart 3">
          <a:extLst>
            <a:ext uri="{FF2B5EF4-FFF2-40B4-BE49-F238E27FC236}">
              <a16:creationId xmlns:a16="http://schemas.microsoft.com/office/drawing/2014/main" id="{EEA76FA8-E206-4132-B0AC-0E858E136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485775</xdr:colOff>
      <xdr:row>37</xdr:row>
      <xdr:rowOff>166687</xdr:rowOff>
    </xdr:from>
    <xdr:to>
      <xdr:col>6</xdr:col>
      <xdr:colOff>361950</xdr:colOff>
      <xdr:row>43</xdr:row>
      <xdr:rowOff>142875</xdr:rowOff>
    </xdr:to>
    <xdr:graphicFrame macro="">
      <xdr:nvGraphicFramePr>
        <xdr:cNvPr id="5" name="Chart 4">
          <a:extLst>
            <a:ext uri="{FF2B5EF4-FFF2-40B4-BE49-F238E27FC236}">
              <a16:creationId xmlns:a16="http://schemas.microsoft.com/office/drawing/2014/main" id="{CFFE5905-89BE-2BDB-E671-DA1E59068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419100</xdr:colOff>
      <xdr:row>54</xdr:row>
      <xdr:rowOff>33337</xdr:rowOff>
    </xdr:from>
    <xdr:to>
      <xdr:col>7</xdr:col>
      <xdr:colOff>219075</xdr:colOff>
      <xdr:row>61</xdr:row>
      <xdr:rowOff>104775</xdr:rowOff>
    </xdr:to>
    <xdr:graphicFrame macro="">
      <xdr:nvGraphicFramePr>
        <xdr:cNvPr id="6" name="Chart 5">
          <a:extLst>
            <a:ext uri="{FF2B5EF4-FFF2-40B4-BE49-F238E27FC236}">
              <a16:creationId xmlns:a16="http://schemas.microsoft.com/office/drawing/2014/main" id="{2D4DB5EE-1FE9-18F2-15B7-F8A25DBA5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285750</xdr:colOff>
      <xdr:row>70</xdr:row>
      <xdr:rowOff>4762</xdr:rowOff>
    </xdr:from>
    <xdr:to>
      <xdr:col>7</xdr:col>
      <xdr:colOff>152400</xdr:colOff>
      <xdr:row>77</xdr:row>
      <xdr:rowOff>76200</xdr:rowOff>
    </xdr:to>
    <xdr:graphicFrame macro="">
      <xdr:nvGraphicFramePr>
        <xdr:cNvPr id="7" name="Chart 6">
          <a:extLst>
            <a:ext uri="{FF2B5EF4-FFF2-40B4-BE49-F238E27FC236}">
              <a16:creationId xmlns:a16="http://schemas.microsoft.com/office/drawing/2014/main" id="{D35E3BF3-E516-4AFE-2709-521AD6E9D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123826</xdr:colOff>
      <xdr:row>10</xdr:row>
      <xdr:rowOff>66675</xdr:rowOff>
    </xdr:from>
    <xdr:to>
      <xdr:col>6</xdr:col>
      <xdr:colOff>123826</xdr:colOff>
      <xdr:row>13</xdr:row>
      <xdr:rowOff>9525</xdr:rowOff>
    </xdr:to>
    <xdr:graphicFrame macro="">
      <xdr:nvGraphicFramePr>
        <xdr:cNvPr id="9" name="Chart 8">
          <a:extLst>
            <a:ext uri="{FF2B5EF4-FFF2-40B4-BE49-F238E27FC236}">
              <a16:creationId xmlns:a16="http://schemas.microsoft.com/office/drawing/2014/main" id="{A82D06BB-F3E9-4047-AA44-7E2CA7F34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466725</xdr:colOff>
      <xdr:row>28</xdr:row>
      <xdr:rowOff>66675</xdr:rowOff>
    </xdr:from>
    <xdr:to>
      <xdr:col>5</xdr:col>
      <xdr:colOff>466725</xdr:colOff>
      <xdr:row>31</xdr:row>
      <xdr:rowOff>9975</xdr:rowOff>
    </xdr:to>
    <xdr:graphicFrame macro="">
      <xdr:nvGraphicFramePr>
        <xdr:cNvPr id="10" name="Chart 9">
          <a:extLst>
            <a:ext uri="{FF2B5EF4-FFF2-40B4-BE49-F238E27FC236}">
              <a16:creationId xmlns:a16="http://schemas.microsoft.com/office/drawing/2014/main" id="{EC8CC80F-AFD4-48CA-8798-4D9731D7D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171450</xdr:colOff>
      <xdr:row>44</xdr:row>
      <xdr:rowOff>104775</xdr:rowOff>
    </xdr:from>
    <xdr:to>
      <xdr:col>6</xdr:col>
      <xdr:colOff>171450</xdr:colOff>
      <xdr:row>47</xdr:row>
      <xdr:rowOff>48075</xdr:rowOff>
    </xdr:to>
    <xdr:graphicFrame macro="">
      <xdr:nvGraphicFramePr>
        <xdr:cNvPr id="11" name="Chart 10">
          <a:extLst>
            <a:ext uri="{FF2B5EF4-FFF2-40B4-BE49-F238E27FC236}">
              <a16:creationId xmlns:a16="http://schemas.microsoft.com/office/drawing/2014/main" id="{FEC35D75-7D4F-4A67-9BA2-A1DBA79DD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323850</xdr:colOff>
      <xdr:row>62</xdr:row>
      <xdr:rowOff>0</xdr:rowOff>
    </xdr:from>
    <xdr:to>
      <xdr:col>6</xdr:col>
      <xdr:colOff>323850</xdr:colOff>
      <xdr:row>64</xdr:row>
      <xdr:rowOff>133800</xdr:rowOff>
    </xdr:to>
    <xdr:graphicFrame macro="">
      <xdr:nvGraphicFramePr>
        <xdr:cNvPr id="12" name="Chart 11">
          <a:extLst>
            <a:ext uri="{FF2B5EF4-FFF2-40B4-BE49-F238E27FC236}">
              <a16:creationId xmlns:a16="http://schemas.microsoft.com/office/drawing/2014/main" id="{5FCD559C-5448-4DCF-83AC-6A0AFC927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561975</xdr:colOff>
      <xdr:row>79</xdr:row>
      <xdr:rowOff>76200</xdr:rowOff>
    </xdr:from>
    <xdr:to>
      <xdr:col>6</xdr:col>
      <xdr:colOff>561975</xdr:colOff>
      <xdr:row>82</xdr:row>
      <xdr:rowOff>19500</xdr:rowOff>
    </xdr:to>
    <xdr:graphicFrame macro="">
      <xdr:nvGraphicFramePr>
        <xdr:cNvPr id="13" name="Chart 12">
          <a:extLst>
            <a:ext uri="{FF2B5EF4-FFF2-40B4-BE49-F238E27FC236}">
              <a16:creationId xmlns:a16="http://schemas.microsoft.com/office/drawing/2014/main" id="{23E1A753-5BD2-4D48-B5F7-4CD6B322E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524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524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Times New Roman" panose="02020603050405020304" pitchFamily="18" charset="0"/>
              <a:ea typeface="Lato"/>
              <a:cs typeface="Times New Roman" panose="02020603050405020304" pitchFamily="18" charset="0"/>
              <a:sym typeface="Lato"/>
            </a:rPr>
            <a:t>ECOMMERCE SALES ANALYSIS DASHBOARD</a:t>
          </a:r>
          <a:endParaRPr sz="1200">
            <a:latin typeface="Times New Roman" panose="02020603050405020304" pitchFamily="18" charset="0"/>
            <a:cs typeface="Times New Roman" panose="02020603050405020304" pitchFamily="18" charset="0"/>
          </a:endParaRPr>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68769" cy="2219325"/>
              <a:chOff x="152400" y="1971675"/>
              <a:chExt cx="5268769"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6876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5081541"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bg1"/>
                    </a:solidFill>
                    <a:latin typeface="Times New Roman" panose="02020603050405020304" pitchFamily="18" charset="0"/>
                    <a:ea typeface="Lato"/>
                    <a:cs typeface="Times New Roman" panose="02020603050405020304" pitchFamily="18" charset="0"/>
                    <a:sym typeface="Lato"/>
                  </a:rPr>
                  <a:t>SALES AND PROFIT ANALYSIS</a:t>
                </a:r>
                <a:endParaRPr sz="1600">
                  <a:solidFill>
                    <a:schemeClr val="bg1"/>
                  </a:solidFill>
                  <a:latin typeface="Times New Roman" panose="02020603050405020304" pitchFamily="18" charset="0"/>
                  <a:cs typeface="Times New Roman" panose="02020603050405020304" pitchFamily="18"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53416" cy="2219325"/>
              <a:chOff x="5448301" y="1971675"/>
              <a:chExt cx="4353416"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53416"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4059141"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a:solidFill>
                      <a:schemeClr val="bg1"/>
                    </a:solidFill>
                    <a:latin typeface="Times New Roman" panose="02020603050405020304" pitchFamily="18" charset="0"/>
                    <a:ea typeface="Lato"/>
                    <a:cs typeface="Times New Roman" panose="02020603050405020304" pitchFamily="18" charset="0"/>
                    <a:sym typeface="Lato"/>
                  </a:rPr>
                  <a:t>CATEGORY</a:t>
                </a:r>
                <a:r>
                  <a:rPr lang="en-US" sz="1100">
                    <a:solidFill>
                      <a:schemeClr val="lt1"/>
                    </a:solidFill>
                    <a:latin typeface="Times New Roman" panose="02020603050405020304" pitchFamily="18" charset="0"/>
                    <a:ea typeface="Lato"/>
                    <a:cs typeface="Times New Roman" panose="02020603050405020304" pitchFamily="18" charset="0"/>
                    <a:sym typeface="Lato"/>
                  </a:rPr>
                  <a:t> WISE PROFIT  </a:t>
                </a:r>
                <a:endParaRPr sz="1100">
                  <a:latin typeface="Times New Roman" panose="02020603050405020304" pitchFamily="18" charset="0"/>
                  <a:ea typeface="Lato"/>
                  <a:cs typeface="Times New Roman" panose="02020603050405020304" pitchFamily="18"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Times New Roman" panose="02020603050405020304" pitchFamily="18" charset="0"/>
                    <a:ea typeface="Lato"/>
                    <a:cs typeface="Times New Roman" panose="02020603050405020304" pitchFamily="18" charset="0"/>
                    <a:sym typeface="Lato"/>
                  </a:rPr>
                  <a:t>CATEGORY WISE SALES SHARE %</a:t>
                </a:r>
                <a:endParaRPr sz="1600">
                  <a:latin typeface="Times New Roman" panose="02020603050405020304" pitchFamily="18" charset="0"/>
                  <a:cs typeface="Times New Roman" panose="02020603050405020304" pitchFamily="18" charset="0"/>
                </a:endParaRPr>
              </a:p>
            </xdr:txBody>
          </xdr:sp>
        </xdr:grpSp>
      </xdr:grpSp>
    </xdr:grpSp>
    <xdr:clientData fLocksWithSheet="0"/>
  </xdr:oneCellAnchor>
  <xdr:oneCellAnchor>
    <xdr:from>
      <xdr:col>0</xdr:col>
      <xdr:colOff>142874</xdr:colOff>
      <xdr:row>22</xdr:row>
      <xdr:rowOff>47625</xdr:rowOff>
    </xdr:from>
    <xdr:ext cx="501967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4" y="4029075"/>
          <a:ext cx="501967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228599</xdr:colOff>
      <xdr:row>22</xdr:row>
      <xdr:rowOff>104775</xdr:rowOff>
    </xdr:from>
    <xdr:ext cx="4905375"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599" y="4086225"/>
          <a:ext cx="490537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Times New Roman" panose="02020603050405020304" pitchFamily="18" charset="0"/>
              <a:ea typeface="Lato"/>
              <a:cs typeface="Times New Roman" panose="02020603050405020304" pitchFamily="18" charset="0"/>
              <a:sym typeface="Lato"/>
            </a:rPr>
            <a:t>SALES BY STATE</a:t>
          </a:r>
          <a:endParaRPr sz="1100">
            <a:latin typeface="Times New Roman" panose="02020603050405020304" pitchFamily="18" charset="0"/>
            <a:ea typeface="Lato"/>
            <a:cs typeface="Times New Roman" panose="02020603050405020304" pitchFamily="18" charset="0"/>
            <a:sym typeface="Lato"/>
          </a:endParaRPr>
        </a:p>
      </xdr:txBody>
    </xdr:sp>
    <xdr:clientData fLocksWithSheet="0"/>
  </xdr:oneCellAnchor>
  <xdr:oneCellAnchor>
    <xdr:from>
      <xdr:col>8</xdr:col>
      <xdr:colOff>542926</xdr:colOff>
      <xdr:row>22</xdr:row>
      <xdr:rowOff>47626</xdr:rowOff>
    </xdr:from>
    <xdr:ext cx="3305174"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5191126" y="4029076"/>
          <a:ext cx="3305174" cy="20193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47624</xdr:colOff>
      <xdr:row>22</xdr:row>
      <xdr:rowOff>95250</xdr:rowOff>
    </xdr:from>
    <xdr:ext cx="3171825"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76849" y="4076700"/>
          <a:ext cx="317182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Times New Roman" panose="02020603050405020304" pitchFamily="18" charset="0"/>
              <a:ea typeface="Lato"/>
              <a:cs typeface="Times New Roman" panose="02020603050405020304" pitchFamily="18" charset="0"/>
              <a:sym typeface="Lato"/>
            </a:rPr>
            <a:t>TOP 5 SUBCATEGORIES BY SALES</a:t>
          </a:r>
          <a:endParaRPr sz="1600">
            <a:latin typeface="Times New Roman" panose="02020603050405020304" pitchFamily="18" charset="0"/>
            <a:cs typeface="Times New Roman" panose="02020603050405020304" pitchFamily="18" charset="0"/>
          </a:endParaRPr>
        </a:p>
      </xdr:txBody>
    </xdr:sp>
    <xdr:clientData fLocksWithSheet="0"/>
  </xdr:oneCellAnchor>
  <xdr:oneCellAnchor>
    <xdr:from>
      <xdr:col>14</xdr:col>
      <xdr:colOff>419100</xdr:colOff>
      <xdr:row>22</xdr:row>
      <xdr:rowOff>57150</xdr:rowOff>
    </xdr:from>
    <xdr:ext cx="3448049"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553450" y="4038600"/>
          <a:ext cx="3448049"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3200400" cy="276225"/>
    <xdr:sp macro="" textlink="">
      <xdr:nvSpPr>
        <xdr:cNvPr id="20" name="Shape 20">
          <a:extLst>
            <a:ext uri="{FF2B5EF4-FFF2-40B4-BE49-F238E27FC236}">
              <a16:creationId xmlns:a16="http://schemas.microsoft.com/office/drawing/2014/main" id="{00000000-0008-0000-0100-000014000000}"/>
            </a:ext>
          </a:extLst>
        </xdr:cNvPr>
        <xdr:cNvSpPr/>
      </xdr:nvSpPr>
      <xdr:spPr>
        <a:xfrm>
          <a:off x="8658225" y="4076700"/>
          <a:ext cx="3200400" cy="27622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4020801"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4020801" cy="1438276"/>
          <a:chOff x="0" y="3060863"/>
          <a:chExt cx="12702684"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2702684" cy="1438276"/>
            <a:chOff x="152399" y="453254"/>
            <a:chExt cx="14849070"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4850153" y="1653568"/>
              <a:ext cx="151316" cy="18325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lang="en-US" sz="1600" b="1">
                <a:solidFill>
                  <a:schemeClr val="lt1"/>
                </a:solidFill>
                <a:latin typeface="Lato"/>
                <a:ea typeface="Lato"/>
                <a:cs typeface="Lato"/>
                <a:sym typeface="Lato"/>
              </a:endParaRPr>
            </a:p>
          </xdr:txBody>
        </xdr:sp>
      </xdr:grpSp>
    </xdr:grpSp>
    <xdr:clientData fLocksWithSheet="0"/>
  </xdr:oneCellAnchor>
  <xdr:twoCellAnchor>
    <xdr:from>
      <xdr:col>0</xdr:col>
      <xdr:colOff>152400</xdr:colOff>
      <xdr:row>2</xdr:row>
      <xdr:rowOff>104775</xdr:rowOff>
    </xdr:from>
    <xdr:to>
      <xdr:col>4</xdr:col>
      <xdr:colOff>142875</xdr:colOff>
      <xdr:row>10</xdr:row>
      <xdr:rowOff>95250</xdr:rowOff>
    </xdr:to>
    <xdr:grpSp>
      <xdr:nvGrpSpPr>
        <xdr:cNvPr id="39" name="Group 38">
          <a:extLst>
            <a:ext uri="{FF2B5EF4-FFF2-40B4-BE49-F238E27FC236}">
              <a16:creationId xmlns:a16="http://schemas.microsoft.com/office/drawing/2014/main" id="{26F188C0-C2E0-4ED3-AB52-F3DB9DB756A0}"/>
            </a:ext>
          </a:extLst>
        </xdr:cNvPr>
        <xdr:cNvGrpSpPr/>
      </xdr:nvGrpSpPr>
      <xdr:grpSpPr>
        <a:xfrm>
          <a:off x="152400" y="466725"/>
          <a:ext cx="2314575" cy="1438275"/>
          <a:chOff x="3371850" y="1009650"/>
          <a:chExt cx="2360296" cy="1438275"/>
        </a:xfrm>
      </xdr:grpSpPr>
      <xdr:grpSp>
        <xdr:nvGrpSpPr>
          <xdr:cNvPr id="40" name="Group 39">
            <a:extLst>
              <a:ext uri="{FF2B5EF4-FFF2-40B4-BE49-F238E27FC236}">
                <a16:creationId xmlns:a16="http://schemas.microsoft.com/office/drawing/2014/main" id="{6727C4B7-5B9A-E4F3-58CE-CD169C4A34B4}"/>
              </a:ext>
            </a:extLst>
          </xdr:cNvPr>
          <xdr:cNvGrpSpPr/>
        </xdr:nvGrpSpPr>
        <xdr:grpSpPr>
          <a:xfrm>
            <a:off x="3371850" y="1009650"/>
            <a:ext cx="2360296" cy="1438275"/>
            <a:chOff x="3371850" y="1009650"/>
            <a:chExt cx="2360296" cy="1438275"/>
          </a:xfrm>
        </xdr:grpSpPr>
        <xdr:sp macro="" textlink="">
          <xdr:nvSpPr>
            <xdr:cNvPr id="43" name="Shape 23">
              <a:extLst>
                <a:ext uri="{FF2B5EF4-FFF2-40B4-BE49-F238E27FC236}">
                  <a16:creationId xmlns:a16="http://schemas.microsoft.com/office/drawing/2014/main" id="{5018746A-9D7B-D421-E8F9-620C24815573}"/>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4" name="Shape 24">
              <a:extLst>
                <a:ext uri="{FF2B5EF4-FFF2-40B4-BE49-F238E27FC236}">
                  <a16:creationId xmlns:a16="http://schemas.microsoft.com/office/drawing/2014/main" id="{E5B55803-B938-824B-844D-1DCC7911580B}"/>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Times New Roman" panose="02020603050405020304" pitchFamily="18" charset="0"/>
                  <a:ea typeface="Lato"/>
                  <a:cs typeface="Times New Roman" panose="02020603050405020304" pitchFamily="18" charset="0"/>
                  <a:sym typeface="Lato"/>
                </a:rPr>
                <a:t>SALES</a:t>
              </a:r>
              <a:endParaRPr sz="1400">
                <a:latin typeface="Times New Roman" panose="02020603050405020304" pitchFamily="18" charset="0"/>
                <a:cs typeface="Times New Roman" panose="02020603050405020304" pitchFamily="18" charset="0"/>
              </a:endParaRPr>
            </a:p>
          </xdr:txBody>
        </xdr:sp>
        <xdr:sp macro="" textlink="KPI!J6">
          <xdr:nvSpPr>
            <xdr:cNvPr id="45" name="Rectangle: Rounded Corners 44">
              <a:extLst>
                <a:ext uri="{FF2B5EF4-FFF2-40B4-BE49-F238E27FC236}">
                  <a16:creationId xmlns:a16="http://schemas.microsoft.com/office/drawing/2014/main" id="{B392FA12-4865-CD18-2CE3-45BD823342CC}"/>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19EE5EC-802E-4EC4-BC3C-0288AF13C6D4}"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 $22,97,200.86 </a:t>
              </a:fld>
              <a:endParaRPr lang="en-IN" sz="2000" b="1">
                <a:solidFill>
                  <a:schemeClr val="bg1"/>
                </a:solidFill>
                <a:latin typeface="Times New Roman" panose="02020603050405020304" pitchFamily="18" charset="0"/>
                <a:ea typeface="Lato"/>
                <a:cs typeface="Times New Roman" panose="02020603050405020304" pitchFamily="18" charset="0"/>
              </a:endParaRPr>
            </a:p>
          </xdr:txBody>
        </xdr:sp>
        <xdr:sp macro="" textlink="">
          <xdr:nvSpPr>
            <xdr:cNvPr id="46" name="Shape 24">
              <a:extLst>
                <a:ext uri="{FF2B5EF4-FFF2-40B4-BE49-F238E27FC236}">
                  <a16:creationId xmlns:a16="http://schemas.microsoft.com/office/drawing/2014/main" id="{4212B5D3-571A-3269-E857-61FF06F42307}"/>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xdr:graphicFrame macro="">
        <xdr:nvGraphicFramePr>
          <xdr:cNvPr id="41" name="Chart 40">
            <a:extLst>
              <a:ext uri="{FF2B5EF4-FFF2-40B4-BE49-F238E27FC236}">
                <a16:creationId xmlns:a16="http://schemas.microsoft.com/office/drawing/2014/main" id="{1CBB99B7-02B0-D701-7280-E570502CECF3}"/>
              </a:ext>
            </a:extLst>
          </xdr:cNvPr>
          <xdr:cNvGraphicFramePr>
            <a:graphicFrameLocks/>
          </xdr:cNvGraphicFramePr>
        </xdr:nvGraphicFramePr>
        <xdr:xfrm>
          <a:off x="3648075" y="1593187"/>
          <a:ext cx="1828800" cy="51435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9B5B19B1-B8D0-EBD3-EBCC-AFF4A619392B}"/>
                  </a:ext>
                </a:extLst>
              </xdr:cNvPr>
              <xdr:cNvPicPr>
                <a:picLocks noChangeAspect="1" noChangeArrowheads="1"/>
                <a:extLst>
                  <a:ext uri="{84589F7E-364E-4C9E-8A38-B11213B215E9}">
                    <a14:cameraTool cellRange="'KPI YoY'!$B$10" spid="_x0000_s2114"/>
                  </a:ext>
                </a:extLst>
              </xdr:cNvPicPr>
            </xdr:nvPicPr>
            <xdr:blipFill>
              <a:blip xmlns:r="http://schemas.openxmlformats.org/officeDocument/2006/relationships" r:embed="rId2"/>
              <a:srcRect/>
              <a:stretch>
                <a:fillRect/>
              </a:stretch>
            </xdr:blipFill>
            <xdr:spPr bwMode="auto">
              <a:xfrm>
                <a:off x="4676775" y="2162175"/>
                <a:ext cx="819150" cy="200025"/>
              </a:xfrm>
              <a:prstGeom prst="rect">
                <a:avLst/>
              </a:prstGeom>
              <a:noFill/>
              <a:ln>
                <a:noFill/>
              </a:ln>
            </xdr:spPr>
          </xdr:pic>
        </mc:Choice>
        <mc:Fallback xmlns=""/>
      </mc:AlternateContent>
    </xdr:grpSp>
    <xdr:clientData/>
  </xdr:twoCellAnchor>
  <xdr:twoCellAnchor>
    <xdr:from>
      <xdr:col>4</xdr:col>
      <xdr:colOff>161925</xdr:colOff>
      <xdr:row>2</xdr:row>
      <xdr:rowOff>104775</xdr:rowOff>
    </xdr:from>
    <xdr:to>
      <xdr:col>8</xdr:col>
      <xdr:colOff>209550</xdr:colOff>
      <xdr:row>10</xdr:row>
      <xdr:rowOff>95250</xdr:rowOff>
    </xdr:to>
    <xdr:grpSp>
      <xdr:nvGrpSpPr>
        <xdr:cNvPr id="47" name="Group 46">
          <a:extLst>
            <a:ext uri="{FF2B5EF4-FFF2-40B4-BE49-F238E27FC236}">
              <a16:creationId xmlns:a16="http://schemas.microsoft.com/office/drawing/2014/main" id="{883AEA4E-6F5F-4960-A721-E0A50C0A3EE2}"/>
            </a:ext>
          </a:extLst>
        </xdr:cNvPr>
        <xdr:cNvGrpSpPr/>
      </xdr:nvGrpSpPr>
      <xdr:grpSpPr>
        <a:xfrm>
          <a:off x="2486025" y="466725"/>
          <a:ext cx="2371725" cy="1438275"/>
          <a:chOff x="6019800" y="1009650"/>
          <a:chExt cx="2360296" cy="1438275"/>
        </a:xfrm>
      </xdr:grpSpPr>
      <xdr:grpSp>
        <xdr:nvGrpSpPr>
          <xdr:cNvPr id="48" name="Group 47">
            <a:extLst>
              <a:ext uri="{FF2B5EF4-FFF2-40B4-BE49-F238E27FC236}">
                <a16:creationId xmlns:a16="http://schemas.microsoft.com/office/drawing/2014/main" id="{DD3A7B60-816E-FC9C-4C8D-3A041DD9CD5B}"/>
              </a:ext>
            </a:extLst>
          </xdr:cNvPr>
          <xdr:cNvGrpSpPr/>
        </xdr:nvGrpSpPr>
        <xdr:grpSpPr>
          <a:xfrm>
            <a:off x="6019800" y="1009650"/>
            <a:ext cx="2360296" cy="1438275"/>
            <a:chOff x="3371850" y="1009650"/>
            <a:chExt cx="2360296" cy="1438275"/>
          </a:xfrm>
        </xdr:grpSpPr>
        <xdr:sp macro="" textlink="">
          <xdr:nvSpPr>
            <xdr:cNvPr id="51" name="Shape 23">
              <a:extLst>
                <a:ext uri="{FF2B5EF4-FFF2-40B4-BE49-F238E27FC236}">
                  <a16:creationId xmlns:a16="http://schemas.microsoft.com/office/drawing/2014/main" id="{F72FF641-F8BD-4ECF-69ED-E78EE6119D1F}"/>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2" name="Shape 24">
              <a:extLst>
                <a:ext uri="{FF2B5EF4-FFF2-40B4-BE49-F238E27FC236}">
                  <a16:creationId xmlns:a16="http://schemas.microsoft.com/office/drawing/2014/main" id="{E33325E5-FEF0-5130-939C-57F6936EC94A}"/>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PROFIT</a:t>
              </a:r>
              <a:endParaRPr sz="1400">
                <a:latin typeface="Times New Roman" panose="02020603050405020304" pitchFamily="18" charset="0"/>
                <a:cs typeface="Times New Roman" panose="02020603050405020304" pitchFamily="18" charset="0"/>
              </a:endParaRPr>
            </a:p>
          </xdr:txBody>
        </xdr:sp>
        <xdr:sp macro="" textlink="KPI!J24">
          <xdr:nvSpPr>
            <xdr:cNvPr id="53" name="Rectangle: Rounded Corners 52">
              <a:extLst>
                <a:ext uri="{FF2B5EF4-FFF2-40B4-BE49-F238E27FC236}">
                  <a16:creationId xmlns:a16="http://schemas.microsoft.com/office/drawing/2014/main" id="{2AFCE6D0-0DAE-339D-5086-59706C797756}"/>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42F164A-FBCE-48AA-9C61-08926F46403B}"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 $2,86,397.02 </a:t>
              </a:fld>
              <a:endParaRPr lang="en-IN" sz="2800" b="1">
                <a:solidFill>
                  <a:schemeClr val="bg1"/>
                </a:solidFill>
                <a:latin typeface="Times New Roman" panose="02020603050405020304" pitchFamily="18" charset="0"/>
                <a:ea typeface="Lato"/>
                <a:cs typeface="Times New Roman" panose="02020603050405020304" pitchFamily="18" charset="0"/>
              </a:endParaRPr>
            </a:p>
          </xdr:txBody>
        </xdr:sp>
        <xdr:sp macro="" textlink="">
          <xdr:nvSpPr>
            <xdr:cNvPr id="54" name="Shape 24">
              <a:extLst>
                <a:ext uri="{FF2B5EF4-FFF2-40B4-BE49-F238E27FC236}">
                  <a16:creationId xmlns:a16="http://schemas.microsoft.com/office/drawing/2014/main" id="{3CFF9AB4-2527-0509-1E03-F8E706DEC3BA}"/>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xdr:graphicFrame macro="">
        <xdr:nvGraphicFramePr>
          <xdr:cNvPr id="49" name="Chart 48">
            <a:extLst>
              <a:ext uri="{FF2B5EF4-FFF2-40B4-BE49-F238E27FC236}">
                <a16:creationId xmlns:a16="http://schemas.microsoft.com/office/drawing/2014/main" id="{9CF6C716-36E8-2728-436E-6027A446EFD5}"/>
              </a:ext>
            </a:extLst>
          </xdr:cNvPr>
          <xdr:cNvGraphicFramePr>
            <a:graphicFrameLocks/>
          </xdr:cNvGraphicFramePr>
        </xdr:nvGraphicFramePr>
        <xdr:xfrm>
          <a:off x="6257925" y="1581150"/>
          <a:ext cx="1828800" cy="51480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D36F51F4-1670-23C8-DC6E-147B0B21BD85}"/>
                  </a:ext>
                </a:extLst>
              </xdr:cNvPr>
              <xdr:cNvPicPr>
                <a:picLocks noChangeAspect="1" noChangeArrowheads="1"/>
                <a:extLst>
                  <a:ext uri="{84589F7E-364E-4C9E-8A38-B11213B215E9}">
                    <a14:cameraTool cellRange="'KPI YoY'!$C$10" spid="_x0000_s2115"/>
                  </a:ext>
                </a:extLst>
              </xdr:cNvPicPr>
            </xdr:nvPicPr>
            <xdr:blipFill>
              <a:blip xmlns:r="http://schemas.openxmlformats.org/officeDocument/2006/relationships" r:embed="rId4"/>
              <a:srcRect/>
              <a:stretch>
                <a:fillRect/>
              </a:stretch>
            </xdr:blipFill>
            <xdr:spPr bwMode="auto">
              <a:xfrm>
                <a:off x="7305675" y="2143125"/>
                <a:ext cx="847725" cy="2000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8</xdr:col>
      <xdr:colOff>228600</xdr:colOff>
      <xdr:row>2</xdr:row>
      <xdr:rowOff>104775</xdr:rowOff>
    </xdr:from>
    <xdr:to>
      <xdr:col>12</xdr:col>
      <xdr:colOff>257175</xdr:colOff>
      <xdr:row>10</xdr:row>
      <xdr:rowOff>95250</xdr:rowOff>
    </xdr:to>
    <xdr:grpSp>
      <xdr:nvGrpSpPr>
        <xdr:cNvPr id="55" name="Group 54">
          <a:extLst>
            <a:ext uri="{FF2B5EF4-FFF2-40B4-BE49-F238E27FC236}">
              <a16:creationId xmlns:a16="http://schemas.microsoft.com/office/drawing/2014/main" id="{FEA9BEB9-B218-4F04-884C-E9ECEDE285BA}"/>
            </a:ext>
          </a:extLst>
        </xdr:cNvPr>
        <xdr:cNvGrpSpPr/>
      </xdr:nvGrpSpPr>
      <xdr:grpSpPr>
        <a:xfrm>
          <a:off x="4876800" y="466725"/>
          <a:ext cx="2352675" cy="1438275"/>
          <a:chOff x="3657600" y="3429000"/>
          <a:chExt cx="2360296" cy="1438275"/>
        </a:xfrm>
      </xdr:grpSpPr>
      <xdr:grpSp>
        <xdr:nvGrpSpPr>
          <xdr:cNvPr id="56" name="Group 55">
            <a:extLst>
              <a:ext uri="{FF2B5EF4-FFF2-40B4-BE49-F238E27FC236}">
                <a16:creationId xmlns:a16="http://schemas.microsoft.com/office/drawing/2014/main" id="{D098FE9F-D7CB-0376-BCED-763701C9120D}"/>
              </a:ext>
            </a:extLst>
          </xdr:cNvPr>
          <xdr:cNvGrpSpPr/>
        </xdr:nvGrpSpPr>
        <xdr:grpSpPr>
          <a:xfrm>
            <a:off x="3657600" y="3429000"/>
            <a:ext cx="2360296" cy="1438275"/>
            <a:chOff x="3371850" y="1009650"/>
            <a:chExt cx="2360296" cy="1438275"/>
          </a:xfrm>
        </xdr:grpSpPr>
        <xdr:sp macro="" textlink="">
          <xdr:nvSpPr>
            <xdr:cNvPr id="59" name="Shape 23">
              <a:extLst>
                <a:ext uri="{FF2B5EF4-FFF2-40B4-BE49-F238E27FC236}">
                  <a16:creationId xmlns:a16="http://schemas.microsoft.com/office/drawing/2014/main" id="{7BF742FD-6A51-33B0-DF40-373EB215C86A}"/>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0" name="Shape 24">
              <a:extLst>
                <a:ext uri="{FF2B5EF4-FFF2-40B4-BE49-F238E27FC236}">
                  <a16:creationId xmlns:a16="http://schemas.microsoft.com/office/drawing/2014/main" id="{5C0D5242-5B71-C525-65DA-834A752E7DB4}"/>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QUANTITY</a:t>
              </a:r>
              <a:endParaRPr sz="1400">
                <a:latin typeface="Times New Roman" panose="02020603050405020304" pitchFamily="18" charset="0"/>
                <a:cs typeface="Times New Roman" panose="02020603050405020304" pitchFamily="18" charset="0"/>
              </a:endParaRPr>
            </a:p>
          </xdr:txBody>
        </xdr:sp>
        <xdr:sp macro="" textlink="KPI!$J$41">
          <xdr:nvSpPr>
            <xdr:cNvPr id="61" name="Rectangle: Rounded Corners 60">
              <a:extLst>
                <a:ext uri="{FF2B5EF4-FFF2-40B4-BE49-F238E27FC236}">
                  <a16:creationId xmlns:a16="http://schemas.microsoft.com/office/drawing/2014/main" id="{C72EE39F-0A8A-E92A-5251-768D21C5E878}"/>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F8AC9CF-0544-4F60-9273-4D2209F03F90}"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#37873</a:t>
              </a:fld>
              <a:endParaRPr lang="en-IN" sz="3600" b="1">
                <a:solidFill>
                  <a:schemeClr val="bg1"/>
                </a:solidFill>
                <a:latin typeface="Times New Roman" panose="02020603050405020304" pitchFamily="18" charset="0"/>
                <a:ea typeface="Lato"/>
                <a:cs typeface="Times New Roman" panose="02020603050405020304" pitchFamily="18" charset="0"/>
              </a:endParaRPr>
            </a:p>
          </xdr:txBody>
        </xdr:sp>
        <xdr:sp macro="" textlink="">
          <xdr:nvSpPr>
            <xdr:cNvPr id="62" name="Shape 24">
              <a:extLst>
                <a:ext uri="{FF2B5EF4-FFF2-40B4-BE49-F238E27FC236}">
                  <a16:creationId xmlns:a16="http://schemas.microsoft.com/office/drawing/2014/main" id="{94CA36CE-A722-6852-D647-06FFD75E6024}"/>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3C75048D-F975-192A-55B3-2DA805108458}"/>
                  </a:ext>
                </a:extLst>
              </xdr:cNvPr>
              <xdr:cNvPicPr>
                <a:picLocks noChangeAspect="1" noChangeArrowheads="1"/>
                <a:extLst>
                  <a:ext uri="{84589F7E-364E-4C9E-8A38-B11213B215E9}">
                    <a14:cameraTool cellRange="'KPI YoY'!$D$10" spid="_x0000_s2116"/>
                  </a:ext>
                </a:extLst>
              </xdr:cNvPicPr>
            </xdr:nvPicPr>
            <xdr:blipFill>
              <a:blip xmlns:r="http://schemas.openxmlformats.org/officeDocument/2006/relationships" r:embed="rId5"/>
              <a:srcRect/>
              <a:stretch>
                <a:fillRect/>
              </a:stretch>
            </xdr:blipFill>
            <xdr:spPr bwMode="auto">
              <a:xfrm>
                <a:off x="4953001" y="4572000"/>
                <a:ext cx="819150" cy="20955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8" name="Chart 57">
            <a:extLst>
              <a:ext uri="{FF2B5EF4-FFF2-40B4-BE49-F238E27FC236}">
                <a16:creationId xmlns:a16="http://schemas.microsoft.com/office/drawing/2014/main" id="{5DA6779B-64CB-622A-1DE2-C064F52DDB01}"/>
              </a:ext>
            </a:extLst>
          </xdr:cNvPr>
          <xdr:cNvGraphicFramePr>
            <a:graphicFrameLocks/>
          </xdr:cNvGraphicFramePr>
        </xdr:nvGraphicFramePr>
        <xdr:xfrm>
          <a:off x="3876675" y="3990975"/>
          <a:ext cx="1828800" cy="5148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12</xdr:col>
      <xdr:colOff>295275</xdr:colOff>
      <xdr:row>2</xdr:row>
      <xdr:rowOff>104775</xdr:rowOff>
    </xdr:from>
    <xdr:to>
      <xdr:col>16</xdr:col>
      <xdr:colOff>340996</xdr:colOff>
      <xdr:row>10</xdr:row>
      <xdr:rowOff>95250</xdr:rowOff>
    </xdr:to>
    <xdr:grpSp>
      <xdr:nvGrpSpPr>
        <xdr:cNvPr id="63" name="Group 62">
          <a:extLst>
            <a:ext uri="{FF2B5EF4-FFF2-40B4-BE49-F238E27FC236}">
              <a16:creationId xmlns:a16="http://schemas.microsoft.com/office/drawing/2014/main" id="{F4EF04B4-30B3-4E60-8453-E069498042DD}"/>
            </a:ext>
          </a:extLst>
        </xdr:cNvPr>
        <xdr:cNvGrpSpPr/>
      </xdr:nvGrpSpPr>
      <xdr:grpSpPr>
        <a:xfrm>
          <a:off x="7267575" y="466725"/>
          <a:ext cx="2369821" cy="1438275"/>
          <a:chOff x="6581775" y="3457575"/>
          <a:chExt cx="2360296" cy="1438275"/>
        </a:xfrm>
      </xdr:grpSpPr>
      <xdr:grpSp>
        <xdr:nvGrpSpPr>
          <xdr:cNvPr id="64" name="Group 63">
            <a:extLst>
              <a:ext uri="{FF2B5EF4-FFF2-40B4-BE49-F238E27FC236}">
                <a16:creationId xmlns:a16="http://schemas.microsoft.com/office/drawing/2014/main" id="{811D993E-BD3C-DA4F-D272-19C78987B1F4}"/>
              </a:ext>
            </a:extLst>
          </xdr:cNvPr>
          <xdr:cNvGrpSpPr/>
        </xdr:nvGrpSpPr>
        <xdr:grpSpPr>
          <a:xfrm>
            <a:off x="6581775" y="3457575"/>
            <a:ext cx="2360296" cy="1438275"/>
            <a:chOff x="3371850" y="1009650"/>
            <a:chExt cx="2360296" cy="1438275"/>
          </a:xfrm>
        </xdr:grpSpPr>
        <xdr:sp macro="" textlink="">
          <xdr:nvSpPr>
            <xdr:cNvPr id="67" name="Shape 23">
              <a:extLst>
                <a:ext uri="{FF2B5EF4-FFF2-40B4-BE49-F238E27FC236}">
                  <a16:creationId xmlns:a16="http://schemas.microsoft.com/office/drawing/2014/main" id="{5DDE7FDD-9A15-458C-D12D-878763DAD3F5}"/>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8" name="Shape 24">
              <a:extLst>
                <a:ext uri="{FF2B5EF4-FFF2-40B4-BE49-F238E27FC236}">
                  <a16:creationId xmlns:a16="http://schemas.microsoft.com/office/drawing/2014/main" id="{02730D04-E5D6-2349-4208-01E968B9C693}"/>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No</a:t>
              </a:r>
              <a:r>
                <a:rPr lang="en-US" sz="1600" b="1" baseline="0">
                  <a:solidFill>
                    <a:schemeClr val="lt1"/>
                  </a:solidFill>
                  <a:latin typeface="Times New Roman" panose="02020603050405020304" pitchFamily="18" charset="0"/>
                  <a:ea typeface="Lato"/>
                  <a:cs typeface="Times New Roman" panose="02020603050405020304" pitchFamily="18" charset="0"/>
                  <a:sym typeface="Lato"/>
                </a:rPr>
                <a:t> OF ORDERS</a:t>
              </a:r>
              <a:endParaRPr sz="1400">
                <a:latin typeface="Times New Roman" panose="02020603050405020304" pitchFamily="18" charset="0"/>
                <a:cs typeface="Times New Roman" panose="02020603050405020304" pitchFamily="18" charset="0"/>
              </a:endParaRPr>
            </a:p>
          </xdr:txBody>
        </xdr:sp>
        <xdr:sp macro="" textlink="KPI!$J$58">
          <xdr:nvSpPr>
            <xdr:cNvPr id="69" name="Rectangle: Rounded Corners 68">
              <a:extLst>
                <a:ext uri="{FF2B5EF4-FFF2-40B4-BE49-F238E27FC236}">
                  <a16:creationId xmlns:a16="http://schemas.microsoft.com/office/drawing/2014/main" id="{662FCFF5-EE20-5CE9-AB77-F84B3B82794F}"/>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3DE9E51-B07B-4F76-A950-AAA2935676FC}"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#9994</a:t>
              </a:fld>
              <a:endParaRPr lang="en-US" sz="1400">
                <a:solidFill>
                  <a:schemeClr val="bg1"/>
                </a:solidFill>
                <a:latin typeface="Times New Roman" panose="02020603050405020304" pitchFamily="18" charset="0"/>
                <a:cs typeface="Times New Roman" panose="02020603050405020304" pitchFamily="18" charset="0"/>
              </a:endParaRPr>
            </a:p>
          </xdr:txBody>
        </xdr:sp>
        <xdr:sp macro="" textlink="">
          <xdr:nvSpPr>
            <xdr:cNvPr id="70" name="Shape 24">
              <a:extLst>
                <a:ext uri="{FF2B5EF4-FFF2-40B4-BE49-F238E27FC236}">
                  <a16:creationId xmlns:a16="http://schemas.microsoft.com/office/drawing/2014/main" id="{88F93590-528C-D3BB-4D08-12D185117EC6}"/>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xdr:graphicFrame macro="">
        <xdr:nvGraphicFramePr>
          <xdr:cNvPr id="65" name="Chart 64">
            <a:extLst>
              <a:ext uri="{FF2B5EF4-FFF2-40B4-BE49-F238E27FC236}">
                <a16:creationId xmlns:a16="http://schemas.microsoft.com/office/drawing/2014/main" id="{35792D27-A789-23CC-0CA7-A5399213E503}"/>
              </a:ext>
            </a:extLst>
          </xdr:cNvPr>
          <xdr:cNvGraphicFramePr>
            <a:graphicFrameLocks/>
          </xdr:cNvGraphicFramePr>
        </xdr:nvGraphicFramePr>
        <xdr:xfrm>
          <a:off x="6838950" y="4029075"/>
          <a:ext cx="1828800" cy="51480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66" name="Picture 65">
                <a:extLst>
                  <a:ext uri="{FF2B5EF4-FFF2-40B4-BE49-F238E27FC236}">
                    <a16:creationId xmlns:a16="http://schemas.microsoft.com/office/drawing/2014/main" id="{1CD68373-C7E3-E2D1-3E52-8724B8EB0412}"/>
                  </a:ext>
                </a:extLst>
              </xdr:cNvPr>
              <xdr:cNvPicPr>
                <a:picLocks noChangeAspect="1" noChangeArrowheads="1"/>
                <a:extLst>
                  <a:ext uri="{84589F7E-364E-4C9E-8A38-B11213B215E9}">
                    <a14:cameraTool cellRange="'KPI YoY'!$E$10" spid="_x0000_s2117"/>
                  </a:ext>
                </a:extLst>
              </xdr:cNvPicPr>
            </xdr:nvPicPr>
            <xdr:blipFill>
              <a:blip xmlns:r="http://schemas.openxmlformats.org/officeDocument/2006/relationships" r:embed="rId8"/>
              <a:srcRect/>
              <a:stretch>
                <a:fillRect/>
              </a:stretch>
            </xdr:blipFill>
            <xdr:spPr bwMode="auto">
              <a:xfrm>
                <a:off x="7918012" y="4610196"/>
                <a:ext cx="819147" cy="208888"/>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16</xdr:col>
      <xdr:colOff>361950</xdr:colOff>
      <xdr:row>2</xdr:row>
      <xdr:rowOff>95250</xdr:rowOff>
    </xdr:from>
    <xdr:to>
      <xdr:col>20</xdr:col>
      <xdr:colOff>342900</xdr:colOff>
      <xdr:row>10</xdr:row>
      <xdr:rowOff>85725</xdr:rowOff>
    </xdr:to>
    <xdr:grpSp>
      <xdr:nvGrpSpPr>
        <xdr:cNvPr id="79" name="Group 78">
          <a:extLst>
            <a:ext uri="{FF2B5EF4-FFF2-40B4-BE49-F238E27FC236}">
              <a16:creationId xmlns:a16="http://schemas.microsoft.com/office/drawing/2014/main" id="{F71B6E14-8E0A-472D-A67A-F0E90062B8DE}"/>
            </a:ext>
          </a:extLst>
        </xdr:cNvPr>
        <xdr:cNvGrpSpPr/>
      </xdr:nvGrpSpPr>
      <xdr:grpSpPr>
        <a:xfrm>
          <a:off x="9658350" y="457200"/>
          <a:ext cx="2305050" cy="1438275"/>
          <a:chOff x="9886950" y="3381375"/>
          <a:chExt cx="2360296" cy="1438275"/>
        </a:xfrm>
      </xdr:grpSpPr>
      <xdr:grpSp>
        <xdr:nvGrpSpPr>
          <xdr:cNvPr id="80" name="Group 79">
            <a:extLst>
              <a:ext uri="{FF2B5EF4-FFF2-40B4-BE49-F238E27FC236}">
                <a16:creationId xmlns:a16="http://schemas.microsoft.com/office/drawing/2014/main" id="{802D582D-651C-7C1B-7C1B-87FC353382C0}"/>
              </a:ext>
            </a:extLst>
          </xdr:cNvPr>
          <xdr:cNvGrpSpPr/>
        </xdr:nvGrpSpPr>
        <xdr:grpSpPr>
          <a:xfrm>
            <a:off x="9886950" y="3381375"/>
            <a:ext cx="2360296" cy="1438275"/>
            <a:chOff x="3371850" y="1009650"/>
            <a:chExt cx="2360296" cy="1438275"/>
          </a:xfrm>
        </xdr:grpSpPr>
        <xdr:sp macro="" textlink="">
          <xdr:nvSpPr>
            <xdr:cNvPr id="83" name="Shape 23">
              <a:extLst>
                <a:ext uri="{FF2B5EF4-FFF2-40B4-BE49-F238E27FC236}">
                  <a16:creationId xmlns:a16="http://schemas.microsoft.com/office/drawing/2014/main" id="{DB2CAC67-1794-4610-7A56-8163984AE235}"/>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84" name="Shape 24">
              <a:extLst>
                <a:ext uri="{FF2B5EF4-FFF2-40B4-BE49-F238E27FC236}">
                  <a16:creationId xmlns:a16="http://schemas.microsoft.com/office/drawing/2014/main" id="{96FA0A9B-D625-D7C2-E9D5-770CBD5A803F}"/>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PROFIT MARGIN</a:t>
              </a:r>
              <a:endParaRPr sz="1400">
                <a:latin typeface="Times New Roman" panose="02020603050405020304" pitchFamily="18" charset="0"/>
                <a:cs typeface="Times New Roman" panose="02020603050405020304" pitchFamily="18" charset="0"/>
              </a:endParaRPr>
            </a:p>
          </xdr:txBody>
        </xdr:sp>
        <xdr:sp macro="" textlink="KPI!$J$73">
          <xdr:nvSpPr>
            <xdr:cNvPr id="85" name="Rectangle: Rounded Corners 84">
              <a:extLst>
                <a:ext uri="{FF2B5EF4-FFF2-40B4-BE49-F238E27FC236}">
                  <a16:creationId xmlns:a16="http://schemas.microsoft.com/office/drawing/2014/main" id="{28C68899-C1F5-C904-6D60-B211E0C2F749}"/>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6B3F802-7788-4089-8E07-D05357B2412F}"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0.00%</a:t>
              </a:fld>
              <a:endParaRPr lang="en-US" sz="1800">
                <a:solidFill>
                  <a:schemeClr val="bg1"/>
                </a:solidFill>
                <a:latin typeface="Times New Roman" panose="02020603050405020304" pitchFamily="18" charset="0"/>
                <a:cs typeface="Times New Roman" panose="02020603050405020304" pitchFamily="18" charset="0"/>
              </a:endParaRPr>
            </a:p>
          </xdr:txBody>
        </xdr:sp>
        <xdr:sp macro="" textlink="">
          <xdr:nvSpPr>
            <xdr:cNvPr id="86" name="Shape 24">
              <a:extLst>
                <a:ext uri="{FF2B5EF4-FFF2-40B4-BE49-F238E27FC236}">
                  <a16:creationId xmlns:a16="http://schemas.microsoft.com/office/drawing/2014/main" id="{625DC2C7-A829-0DA0-D52F-095827460DB6}"/>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3A871623-6ABA-2FA8-E262-BDC77D072486}"/>
                  </a:ext>
                </a:extLst>
              </xdr:cNvPr>
              <xdr:cNvPicPr>
                <a:picLocks noChangeAspect="1" noChangeArrowheads="1"/>
                <a:extLst>
                  <a:ext uri="{84589F7E-364E-4C9E-8A38-B11213B215E9}">
                    <a14:cameraTool cellRange="'KPI YoY'!$F$10" spid="_x0000_s2118"/>
                  </a:ext>
                </a:extLst>
              </xdr:cNvPicPr>
            </xdr:nvPicPr>
            <xdr:blipFill>
              <a:blip xmlns:r="http://schemas.openxmlformats.org/officeDocument/2006/relationships" r:embed="rId9"/>
              <a:srcRect/>
              <a:stretch>
                <a:fillRect/>
              </a:stretch>
            </xdr:blipFill>
            <xdr:spPr bwMode="auto">
              <a:xfrm>
                <a:off x="11168742" y="4559754"/>
                <a:ext cx="827315" cy="20002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82" name="Chart 81">
            <a:extLst>
              <a:ext uri="{FF2B5EF4-FFF2-40B4-BE49-F238E27FC236}">
                <a16:creationId xmlns:a16="http://schemas.microsoft.com/office/drawing/2014/main" id="{0D55C1EF-00AF-FF07-9029-21F92BCC20B4}"/>
              </a:ext>
            </a:extLst>
          </xdr:cNvPr>
          <xdr:cNvGraphicFramePr>
            <a:graphicFrameLocks/>
          </xdr:cNvGraphicFramePr>
        </xdr:nvGraphicFramePr>
        <xdr:xfrm>
          <a:off x="10134600" y="4048125"/>
          <a:ext cx="1828800" cy="5148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9</xdr:col>
      <xdr:colOff>19050</xdr:colOff>
      <xdr:row>12</xdr:row>
      <xdr:rowOff>104775</xdr:rowOff>
    </xdr:from>
    <xdr:to>
      <xdr:col>15</xdr:col>
      <xdr:colOff>428625</xdr:colOff>
      <xdr:row>21</xdr:row>
      <xdr:rowOff>95250</xdr:rowOff>
    </xdr:to>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C69A6EEF-1BC0-4D6F-93F8-4C318A2330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248275" y="2276475"/>
              <a:ext cx="3895725" cy="161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95249</xdr:colOff>
      <xdr:row>12</xdr:row>
      <xdr:rowOff>38100</xdr:rowOff>
    </xdr:from>
    <xdr:to>
      <xdr:col>20</xdr:col>
      <xdr:colOff>266700</xdr:colOff>
      <xdr:row>21</xdr:row>
      <xdr:rowOff>161925</xdr:rowOff>
    </xdr:to>
    <xdr:graphicFrame macro="">
      <xdr:nvGraphicFramePr>
        <xdr:cNvPr id="91" name="Chart 90">
          <a:extLst>
            <a:ext uri="{FF2B5EF4-FFF2-40B4-BE49-F238E27FC236}">
              <a16:creationId xmlns:a16="http://schemas.microsoft.com/office/drawing/2014/main" id="{6B152F96-8C5C-43E5-9DA4-BB505E6B3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333374</xdr:colOff>
      <xdr:row>24</xdr:row>
      <xdr:rowOff>66675</xdr:rowOff>
    </xdr:from>
    <xdr:to>
      <xdr:col>8</xdr:col>
      <xdr:colOff>257174</xdr:colOff>
      <xdr:row>32</xdr:row>
      <xdr:rowOff>152400</xdr:rowOff>
    </xdr:to>
    <mc:AlternateContent xmlns:mc="http://schemas.openxmlformats.org/markup-compatibility/2006">
      <mc:Choice xmlns:cx4="http://schemas.microsoft.com/office/drawing/2016/5/10/chartex" Requires="cx4">
        <xdr:graphicFrame macro="">
          <xdr:nvGraphicFramePr>
            <xdr:cNvPr id="92" name="Chart 91">
              <a:extLst>
                <a:ext uri="{FF2B5EF4-FFF2-40B4-BE49-F238E27FC236}">
                  <a16:creationId xmlns:a16="http://schemas.microsoft.com/office/drawing/2014/main" id="{5445848E-3618-46F1-B544-06A3CC351A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33374" y="4410075"/>
              <a:ext cx="4572000" cy="1533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323850</xdr:colOff>
      <xdr:row>24</xdr:row>
      <xdr:rowOff>76200</xdr:rowOff>
    </xdr:from>
    <xdr:to>
      <xdr:col>14</xdr:col>
      <xdr:colOff>561975</xdr:colOff>
      <xdr:row>33</xdr:row>
      <xdr:rowOff>76199</xdr:rowOff>
    </xdr:to>
    <xdr:graphicFrame macro="">
      <xdr:nvGraphicFramePr>
        <xdr:cNvPr id="94" name="Chart 93">
          <a:extLst>
            <a:ext uri="{FF2B5EF4-FFF2-40B4-BE49-F238E27FC236}">
              <a16:creationId xmlns:a16="http://schemas.microsoft.com/office/drawing/2014/main" id="{A5F0BC44-77FC-4A07-AF9C-CE3C4AAE1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200025</xdr:colOff>
      <xdr:row>12</xdr:row>
      <xdr:rowOff>133350</xdr:rowOff>
    </xdr:from>
    <xdr:to>
      <xdr:col>8</xdr:col>
      <xdr:colOff>314325</xdr:colOff>
      <xdr:row>21</xdr:row>
      <xdr:rowOff>142875</xdr:rowOff>
    </xdr:to>
    <xdr:graphicFrame macro="">
      <xdr:nvGraphicFramePr>
        <xdr:cNvPr id="96" name="Chart 95">
          <a:extLst>
            <a:ext uri="{FF2B5EF4-FFF2-40B4-BE49-F238E27FC236}">
              <a16:creationId xmlns:a16="http://schemas.microsoft.com/office/drawing/2014/main" id="{8D543867-DD83-4C14-8517-E9A7C0631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469200</xdr:colOff>
      <xdr:row>24</xdr:row>
      <xdr:rowOff>112876</xdr:rowOff>
    </xdr:from>
    <xdr:to>
      <xdr:col>16</xdr:col>
      <xdr:colOff>266700</xdr:colOff>
      <xdr:row>32</xdr:row>
      <xdr:rowOff>152400</xdr:rowOff>
    </xdr:to>
    <mc:AlternateContent xmlns:mc="http://schemas.openxmlformats.org/markup-compatibility/2006" xmlns:a14="http://schemas.microsoft.com/office/drawing/2010/main">
      <mc:Choice Requires="a14">
        <xdr:graphicFrame macro="">
          <xdr:nvGraphicFramePr>
            <xdr:cNvPr id="97" name="Year">
              <a:extLst>
                <a:ext uri="{FF2B5EF4-FFF2-40B4-BE49-F238E27FC236}">
                  <a16:creationId xmlns:a16="http://schemas.microsoft.com/office/drawing/2014/main" id="{BB409F2F-8C19-45AD-83B3-9D33895577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03550" y="4456276"/>
              <a:ext cx="959550" cy="148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297750</xdr:colOff>
      <xdr:row>25</xdr:row>
      <xdr:rowOff>122401</xdr:rowOff>
    </xdr:from>
    <xdr:to>
      <xdr:col>18</xdr:col>
      <xdr:colOff>342900</xdr:colOff>
      <xdr:row>32</xdr:row>
      <xdr:rowOff>28575</xdr:rowOff>
    </xdr:to>
    <mc:AlternateContent xmlns:mc="http://schemas.openxmlformats.org/markup-compatibility/2006" xmlns:a14="http://schemas.microsoft.com/office/drawing/2010/main">
      <mc:Choice Requires="a14">
        <xdr:graphicFrame macro="">
          <xdr:nvGraphicFramePr>
            <xdr:cNvPr id="98" name="Segment">
              <a:extLst>
                <a:ext uri="{FF2B5EF4-FFF2-40B4-BE49-F238E27FC236}">
                  <a16:creationId xmlns:a16="http://schemas.microsoft.com/office/drawing/2014/main" id="{2907F928-682E-480E-BC60-8C09B3716F5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594150" y="4646776"/>
              <a:ext cx="1207200" cy="117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381000</xdr:colOff>
      <xdr:row>24</xdr:row>
      <xdr:rowOff>74776</xdr:rowOff>
    </xdr:from>
    <xdr:to>
      <xdr:col>20</xdr:col>
      <xdr:colOff>304801</xdr:colOff>
      <xdr:row>32</xdr:row>
      <xdr:rowOff>66675</xdr:rowOff>
    </xdr:to>
    <mc:AlternateContent xmlns:mc="http://schemas.openxmlformats.org/markup-compatibility/2006" xmlns:a14="http://schemas.microsoft.com/office/drawing/2010/main">
      <mc:Choice Requires="a14">
        <xdr:graphicFrame macro="">
          <xdr:nvGraphicFramePr>
            <xdr:cNvPr id="99" name="Region">
              <a:extLst>
                <a:ext uri="{FF2B5EF4-FFF2-40B4-BE49-F238E27FC236}">
                  <a16:creationId xmlns:a16="http://schemas.microsoft.com/office/drawing/2014/main" id="{E2971CA4-06EC-4EB9-81A9-3C2874CA084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39450" y="4418176"/>
              <a:ext cx="1085851" cy="143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rashekhar motigi" refreshedDate="45597.442841666663" createdVersion="8" refreshedVersion="8" minRefreshableVersion="3" recordCount="9994" xr:uid="{0347FE97-2FB8-4EFC-930B-98765324408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554487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939494-467A-4C19-BF91-0F218BF1466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2">
      <pivotArea collapsedLevelsAreSubtotals="1" fieldPosition="0">
        <references count="1">
          <reference field="22" count="1">
            <x v="1"/>
          </reference>
        </references>
      </pivotArea>
    </format>
    <format dxfId="11">
      <pivotArea collapsedLevelsAreSubtotals="1" fieldPosition="0">
        <references count="1">
          <reference field="22" count="1">
            <x v="2"/>
          </reference>
        </references>
      </pivotArea>
    </format>
    <format dxfId="10">
      <pivotArea collapsedLevelsAreSubtotals="1" fieldPosition="0">
        <references count="1">
          <reference field="22" count="1">
            <x v="3"/>
          </reference>
        </references>
      </pivotArea>
    </format>
    <format dxfId="9">
      <pivotArea collapsedLevelsAreSubtotals="1" fieldPosition="0">
        <references count="1">
          <reference field="22" count="1">
            <x v="4"/>
          </reference>
        </references>
      </pivotArea>
    </format>
    <format dxfId="8">
      <pivotArea collapsedLevelsAreSubtotals="1" fieldPosition="0">
        <references count="1">
          <reference field="22" count="1">
            <x v="5"/>
          </reference>
        </references>
      </pivotArea>
    </format>
    <format dxfId="7">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5">
      <pivotArea collapsedLevelsAreSubtotals="1" fieldPosition="0">
        <references count="1">
          <reference field="22" count="1">
            <x v="8"/>
          </reference>
        </references>
      </pivotArea>
    </format>
    <format dxfId="4">
      <pivotArea collapsedLevelsAreSubtotals="1" fieldPosition="0">
        <references count="1">
          <reference field="22" count="1">
            <x v="9"/>
          </reference>
        </references>
      </pivotArea>
    </format>
    <format dxfId="3">
      <pivotArea collapsedLevelsAreSubtotals="1" fieldPosition="0">
        <references count="1">
          <reference field="22" count="1">
            <x v="10"/>
          </reference>
        </references>
      </pivotArea>
    </format>
    <format dxfId="2">
      <pivotArea collapsedLevelsAreSubtotals="1" fieldPosition="0">
        <references count="1">
          <reference field="22" count="1">
            <x v="11"/>
          </reference>
        </references>
      </pivotArea>
    </format>
    <format dxfId="1">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7480ED-5C6C-457C-AD89-58E9601A7C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A0E90F-30E3-4C07-B151-8CCE7CF3BF8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5" count="1" selected="0">
            <x v="0"/>
          </reference>
        </references>
      </pivotArea>
    </chartFormat>
    <chartFormat chart="7" format="18">
      <pivotArea type="data" outline="0" fieldPosition="0">
        <references count="2">
          <reference field="4294967294" count="1" selected="0">
            <x v="0"/>
          </reference>
          <reference field="15" count="1" selected="0">
            <x v="1"/>
          </reference>
        </references>
      </pivotArea>
    </chartFormat>
    <chartFormat chart="7"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430F9-1AD7-4B91-A0BB-1220A847A0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99443D-9CB0-436B-9440-55581302C26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77B83F-B3FE-44F3-9312-A0D4427DD46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53:B6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9074AB-3072-4D6B-9615-C1CDD8671A5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7:B5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83D486-1666-4371-AB6C-2C0BDC1062A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0:B3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B1DF28-7A7C-4634-B957-4D7A442652B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732C18-ECD7-4C08-AF55-A30AB2F0AED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69:B82"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F5F1C5-6C0A-4FE3-B128-7631DE419CCE}"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628D79-C0E9-4893-A749-4966B7AB9CC1}" sourceName="Year">
  <pivotTables>
    <pivotTable tabId="4" name="PivotTable2"/>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7" name="PivotTable9"/>
  </pivotTables>
  <data>
    <tabular pivotCacheId="13554487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C88160-7F04-43CE-A60C-E98AE1D04E13}" sourceName="Segment">
  <pivotTables>
    <pivotTable tabId="4" name="PivotTable2"/>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7" name="PivotTable9"/>
  </pivotTables>
  <data>
    <tabular pivotCacheId="13554487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F9E1E1-B5E5-48E1-B258-848C34A34069}" sourceName="Region">
  <pivotTables>
    <pivotTable tabId="4" name="PivotTable2"/>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7" name="PivotTable9"/>
  </pivotTables>
  <data>
    <tabular pivotCacheId="13554487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B41BF4F-9E0A-4BBF-90DD-B3BB62CFEC41}" cache="Slicer_Year" caption="Year" style="SlicerStyleLight5" rowHeight="241300"/>
  <slicer name="Segment" xr10:uid="{9090A695-B9CA-47E9-B069-302D9964D469}" cache="Slicer_Segment" caption="Segment" style="SlicerStyleLight5" rowHeight="241300"/>
  <slicer name="Region" xr10:uid="{8ADC7493-D821-4566-9DBA-2AF25EFF54EF}" cache="Slicer_Region" caption="Region"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BFC28-4F35-4CC9-89A9-544682C5CF1D}">
  <dimension ref="A3:C16"/>
  <sheetViews>
    <sheetView workbookViewId="0">
      <selection activeCell="K18" sqref="K1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10951</v>
      </c>
      <c r="C3" s="10" t="s">
        <v>10952</v>
      </c>
    </row>
    <row r="4" spans="1:3" x14ac:dyDescent="0.25">
      <c r="A4" s="8" t="s">
        <v>10939</v>
      </c>
      <c r="B4" s="11">
        <v>95365.937600000019</v>
      </c>
      <c r="C4" s="12">
        <v>9199.2699999999986</v>
      </c>
    </row>
    <row r="5" spans="1:3" x14ac:dyDescent="0.25">
      <c r="A5" s="8" t="s">
        <v>10940</v>
      </c>
      <c r="B5" s="11">
        <v>60172.649400000024</v>
      </c>
      <c r="C5" s="12">
        <v>10288.898699999991</v>
      </c>
    </row>
    <row r="6" spans="1:3" x14ac:dyDescent="0.25">
      <c r="A6" s="8" t="s">
        <v>10941</v>
      </c>
      <c r="B6" s="11">
        <v>199252.98399999991</v>
      </c>
      <c r="C6" s="12">
        <v>26806.573700000015</v>
      </c>
    </row>
    <row r="7" spans="1:3" x14ac:dyDescent="0.25">
      <c r="A7" s="8" t="s">
        <v>10942</v>
      </c>
      <c r="B7" s="11">
        <v>141851.5674</v>
      </c>
      <c r="C7" s="12">
        <v>13437.806799999998</v>
      </c>
    </row>
    <row r="8" spans="1:3" x14ac:dyDescent="0.25">
      <c r="A8" s="8" t="s">
        <v>10943</v>
      </c>
      <c r="B8" s="11">
        <v>156122.28669999994</v>
      </c>
      <c r="C8" s="12">
        <v>22308.51279999999</v>
      </c>
    </row>
    <row r="9" spans="1:3" x14ac:dyDescent="0.25">
      <c r="A9" s="8" t="s">
        <v>10944</v>
      </c>
      <c r="B9" s="11">
        <v>147082.61130000011</v>
      </c>
      <c r="C9" s="12">
        <v>20899.334500000012</v>
      </c>
    </row>
    <row r="10" spans="1:3" x14ac:dyDescent="0.25">
      <c r="A10" s="8" t="s">
        <v>10945</v>
      </c>
      <c r="B10" s="11">
        <v>149580.83800000031</v>
      </c>
      <c r="C10" s="12">
        <v>13535.38299999998</v>
      </c>
    </row>
    <row r="11" spans="1:3" x14ac:dyDescent="0.25">
      <c r="A11" s="8" t="s">
        <v>10946</v>
      </c>
      <c r="B11" s="11">
        <v>159589.45099999988</v>
      </c>
      <c r="C11" s="12">
        <v>21896.715399999972</v>
      </c>
    </row>
    <row r="12" spans="1:3" x14ac:dyDescent="0.25">
      <c r="A12" s="8" t="s">
        <v>10947</v>
      </c>
      <c r="B12" s="11">
        <v>309770.09970000025</v>
      </c>
      <c r="C12" s="12">
        <v>37293.192500000034</v>
      </c>
    </row>
    <row r="13" spans="1:3" x14ac:dyDescent="0.25">
      <c r="A13" s="8" t="s">
        <v>10948</v>
      </c>
      <c r="B13" s="11">
        <v>197115.20170000009</v>
      </c>
      <c r="C13" s="12">
        <v>31469.663800000035</v>
      </c>
    </row>
    <row r="14" spans="1:3" x14ac:dyDescent="0.25">
      <c r="A14" s="8" t="s">
        <v>10949</v>
      </c>
      <c r="B14" s="11">
        <v>349120.07400000008</v>
      </c>
      <c r="C14" s="12">
        <v>35825.536599999927</v>
      </c>
    </row>
    <row r="15" spans="1:3" x14ac:dyDescent="0.25">
      <c r="A15" s="8" t="s">
        <v>10950</v>
      </c>
      <c r="B15" s="11">
        <v>332177.15950000001</v>
      </c>
      <c r="C15" s="12">
        <v>43436.13390000003</v>
      </c>
    </row>
    <row r="16" spans="1:3" x14ac:dyDescent="0.25">
      <c r="A16" s="9" t="s">
        <v>10934</v>
      </c>
      <c r="B16" s="30">
        <v>2297200.8603000008</v>
      </c>
      <c r="C16" s="3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CF9B-5692-4848-9F3F-81E2F9851907}">
  <dimension ref="A3:F7"/>
  <sheetViews>
    <sheetView workbookViewId="0">
      <selection activeCell="A3" sqref="A3"/>
    </sheetView>
  </sheetViews>
  <sheetFormatPr defaultRowHeight="15" x14ac:dyDescent="0.25"/>
  <cols>
    <col min="1" max="1" width="14.5703125" bestFit="1" customWidth="1"/>
    <col min="2" max="2" width="12.5703125" bestFit="1" customWidth="1"/>
    <col min="5" max="5" width="14.5703125" bestFit="1" customWidth="1"/>
    <col min="6" max="6" width="12" bestFit="1" customWidth="1"/>
  </cols>
  <sheetData>
    <row r="3" spans="1:6" x14ac:dyDescent="0.25">
      <c r="A3" s="6" t="s">
        <v>10933</v>
      </c>
      <c r="B3" s="7" t="s">
        <v>10952</v>
      </c>
      <c r="E3" s="14" t="s">
        <v>10953</v>
      </c>
      <c r="F3" s="14" t="s">
        <v>21</v>
      </c>
    </row>
    <row r="4" spans="1:6" x14ac:dyDescent="0.25">
      <c r="A4" s="8" t="s">
        <v>32</v>
      </c>
      <c r="B4" s="7">
        <v>18451.272799999992</v>
      </c>
      <c r="E4" t="str">
        <f>A4</f>
        <v>Furniture</v>
      </c>
      <c r="F4" s="15">
        <f>GETPIVOTDATA("Profit",$A$3,"Category",A4)</f>
        <v>18451.272799999992</v>
      </c>
    </row>
    <row r="5" spans="1:6" x14ac:dyDescent="0.25">
      <c r="A5" s="13" t="s">
        <v>46</v>
      </c>
      <c r="B5" s="28">
        <v>122490.8008000001</v>
      </c>
      <c r="E5" t="str">
        <f t="shared" ref="E5:E7" si="0">A5</f>
        <v>Office Supplies</v>
      </c>
      <c r="F5" s="15">
        <f t="shared" ref="F5:F6" si="1">GETPIVOTDATA("Profit",$A$3,"Category",A5)</f>
        <v>122490.8008000001</v>
      </c>
    </row>
    <row r="6" spans="1:6" x14ac:dyDescent="0.25">
      <c r="A6" s="13" t="s">
        <v>71</v>
      </c>
      <c r="B6" s="28">
        <v>145454.9480999998</v>
      </c>
      <c r="E6" t="str">
        <f t="shared" si="0"/>
        <v>Technology</v>
      </c>
      <c r="F6" s="15">
        <f t="shared" si="1"/>
        <v>145454.9480999998</v>
      </c>
    </row>
    <row r="7" spans="1:6" x14ac:dyDescent="0.25">
      <c r="A7" s="9" t="s">
        <v>10934</v>
      </c>
      <c r="B7" s="29">
        <v>286397.02169999992</v>
      </c>
      <c r="E7" t="str">
        <f t="shared" si="0"/>
        <v>Grand Total</v>
      </c>
      <c r="F7" s="1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950B6-47A9-4061-A012-3FA07972B36A}">
  <dimension ref="A3:B7"/>
  <sheetViews>
    <sheetView workbookViewId="0">
      <selection activeCell="K17" sqref="K17"/>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8" t="s">
        <v>32</v>
      </c>
      <c r="B4" s="16">
        <v>0.32300170530281774</v>
      </c>
    </row>
    <row r="5" spans="1:2" x14ac:dyDescent="0.25">
      <c r="A5" s="13" t="s">
        <v>46</v>
      </c>
      <c r="B5" s="17">
        <v>0.31301008302169103</v>
      </c>
    </row>
    <row r="6" spans="1:2" x14ac:dyDescent="0.25">
      <c r="A6" s="13" t="s">
        <v>71</v>
      </c>
      <c r="B6" s="17">
        <v>0.36398821167549117</v>
      </c>
    </row>
    <row r="7" spans="1:2" x14ac:dyDescent="0.25">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E12F8-6A0A-447C-A367-5CA4DE17C197}">
  <dimension ref="A3:F53"/>
  <sheetViews>
    <sheetView topLeftCell="A49" workbookViewId="0">
      <selection activeCell="Q9" sqref="Q9"/>
    </sheetView>
  </sheetViews>
  <sheetFormatPr defaultRowHeight="15" x14ac:dyDescent="0.25"/>
  <cols>
    <col min="1" max="1" width="18.7109375" bestFit="1" customWidth="1"/>
    <col min="2" max="2" width="12.140625" bestFit="1" customWidth="1"/>
    <col min="5" max="5" width="18.7109375" bestFit="1" customWidth="1"/>
    <col min="6" max="6" width="9.42578125" bestFit="1" customWidth="1"/>
  </cols>
  <sheetData>
    <row r="3" spans="1:6" x14ac:dyDescent="0.25">
      <c r="A3" s="6" t="s">
        <v>10933</v>
      </c>
      <c r="B3" s="7" t="s">
        <v>10951</v>
      </c>
      <c r="E3" s="14" t="s">
        <v>11</v>
      </c>
      <c r="F3" s="14" t="s">
        <v>10954</v>
      </c>
    </row>
    <row r="4" spans="1:6" x14ac:dyDescent="0.25">
      <c r="A4" s="8" t="s">
        <v>358</v>
      </c>
      <c r="B4" s="7">
        <v>19510.639999999992</v>
      </c>
      <c r="E4" t="str">
        <f>A4</f>
        <v>Alabama</v>
      </c>
      <c r="F4" s="15">
        <f>GETPIVOTDATA("Sales",$A$3,"State",A4)</f>
        <v>19510.639999999992</v>
      </c>
    </row>
    <row r="5" spans="1:6" x14ac:dyDescent="0.25">
      <c r="A5" s="13" t="s">
        <v>310</v>
      </c>
      <c r="B5" s="28">
        <v>35282.000999999997</v>
      </c>
      <c r="E5" t="str">
        <f t="shared" ref="E5:E52" si="0">A5</f>
        <v>Arizona</v>
      </c>
      <c r="F5" s="15">
        <f t="shared" ref="F5:F52" si="1">GETPIVOTDATA("Sales",$A$3,"State",A5)</f>
        <v>35282.000999999997</v>
      </c>
    </row>
    <row r="6" spans="1:6" x14ac:dyDescent="0.25">
      <c r="A6" s="13" t="s">
        <v>1707</v>
      </c>
      <c r="B6" s="28">
        <v>11678.129999999997</v>
      </c>
      <c r="E6" t="str">
        <f t="shared" si="0"/>
        <v>Arkansas</v>
      </c>
      <c r="F6" s="15">
        <f t="shared" si="1"/>
        <v>11678.129999999997</v>
      </c>
    </row>
    <row r="7" spans="1:6" x14ac:dyDescent="0.25">
      <c r="A7" s="13" t="s">
        <v>43</v>
      </c>
      <c r="B7" s="28">
        <v>457687.63150000101</v>
      </c>
      <c r="E7" t="str">
        <f t="shared" si="0"/>
        <v>California</v>
      </c>
      <c r="F7" s="15">
        <f t="shared" si="1"/>
        <v>457687.63150000101</v>
      </c>
    </row>
    <row r="8" spans="1:6" x14ac:dyDescent="0.25">
      <c r="A8" s="13" t="s">
        <v>457</v>
      </c>
      <c r="B8" s="28">
        <v>32108.117999999995</v>
      </c>
      <c r="E8" t="str">
        <f t="shared" si="0"/>
        <v>Colorado</v>
      </c>
      <c r="F8" s="15">
        <f t="shared" si="1"/>
        <v>32108.117999999995</v>
      </c>
    </row>
    <row r="9" spans="1:6" x14ac:dyDescent="0.25">
      <c r="A9" s="13" t="s">
        <v>747</v>
      </c>
      <c r="B9" s="28">
        <v>13384.356999999996</v>
      </c>
      <c r="E9" t="str">
        <f t="shared" si="0"/>
        <v>Connecticut</v>
      </c>
      <c r="F9" s="15">
        <f t="shared" si="1"/>
        <v>13384.356999999996</v>
      </c>
    </row>
    <row r="10" spans="1:6" x14ac:dyDescent="0.25">
      <c r="A10" s="13" t="s">
        <v>245</v>
      </c>
      <c r="B10" s="28">
        <v>27451.068999999992</v>
      </c>
      <c r="E10" t="str">
        <f t="shared" si="0"/>
        <v>Delaware</v>
      </c>
      <c r="F10" s="15">
        <f t="shared" si="1"/>
        <v>27451.068999999992</v>
      </c>
    </row>
    <row r="11" spans="1:6" x14ac:dyDescent="0.25">
      <c r="A11" s="13" t="s">
        <v>3034</v>
      </c>
      <c r="B11" s="28">
        <v>2865.0199999999995</v>
      </c>
      <c r="E11" t="str">
        <f t="shared" si="0"/>
        <v>District of Columbia</v>
      </c>
      <c r="F11" s="15">
        <f t="shared" si="1"/>
        <v>2865.0199999999995</v>
      </c>
    </row>
    <row r="12" spans="1:6" x14ac:dyDescent="0.25">
      <c r="A12" s="13" t="s">
        <v>54</v>
      </c>
      <c r="B12" s="28">
        <v>89473.707999999999</v>
      </c>
      <c r="E12" t="str">
        <f t="shared" si="0"/>
        <v>Florida</v>
      </c>
      <c r="F12" s="15">
        <f t="shared" si="1"/>
        <v>89473.707999999999</v>
      </c>
    </row>
    <row r="13" spans="1:6" x14ac:dyDescent="0.25">
      <c r="A13" s="13" t="s">
        <v>1272</v>
      </c>
      <c r="B13" s="28">
        <v>49095.840000000004</v>
      </c>
      <c r="E13" t="str">
        <f t="shared" si="0"/>
        <v>Georgia</v>
      </c>
      <c r="F13" s="15">
        <f t="shared" si="1"/>
        <v>49095.840000000004</v>
      </c>
    </row>
    <row r="14" spans="1:6" x14ac:dyDescent="0.25">
      <c r="A14" s="13" t="s">
        <v>6260</v>
      </c>
      <c r="B14" s="28">
        <v>4382.4860000000017</v>
      </c>
      <c r="E14" t="str">
        <f t="shared" si="0"/>
        <v>Idaho</v>
      </c>
      <c r="F14" s="15">
        <f t="shared" si="1"/>
        <v>4382.4860000000017</v>
      </c>
    </row>
    <row r="15" spans="1:6" x14ac:dyDescent="0.25">
      <c r="A15" s="13" t="s">
        <v>211</v>
      </c>
      <c r="B15" s="28">
        <v>80166.10099999985</v>
      </c>
      <c r="E15" t="str">
        <f t="shared" si="0"/>
        <v>Illinois</v>
      </c>
      <c r="F15" s="15">
        <f t="shared" si="1"/>
        <v>80166.10099999985</v>
      </c>
    </row>
    <row r="16" spans="1:6" x14ac:dyDescent="0.25">
      <c r="A16" s="13" t="s">
        <v>254</v>
      </c>
      <c r="B16" s="28">
        <v>53555.360000000001</v>
      </c>
      <c r="E16" t="str">
        <f t="shared" si="0"/>
        <v>Indiana</v>
      </c>
      <c r="F16" s="15">
        <f t="shared" si="1"/>
        <v>53555.360000000001</v>
      </c>
    </row>
    <row r="17" spans="1:6" x14ac:dyDescent="0.25">
      <c r="A17" s="13" t="s">
        <v>489</v>
      </c>
      <c r="B17" s="28">
        <v>4579.7599999999993</v>
      </c>
      <c r="E17" t="str">
        <f t="shared" si="0"/>
        <v>Iowa</v>
      </c>
      <c r="F17" s="15">
        <f t="shared" si="1"/>
        <v>4579.7599999999993</v>
      </c>
    </row>
    <row r="18" spans="1:6" x14ac:dyDescent="0.25">
      <c r="A18" s="13" t="s">
        <v>4530</v>
      </c>
      <c r="B18" s="28">
        <v>2914.31</v>
      </c>
      <c r="E18" t="str">
        <f t="shared" si="0"/>
        <v>Kansas</v>
      </c>
      <c r="F18" s="15">
        <f t="shared" si="1"/>
        <v>2914.31</v>
      </c>
    </row>
    <row r="19" spans="1:6" x14ac:dyDescent="0.25">
      <c r="A19" s="13" t="s">
        <v>29</v>
      </c>
      <c r="B19" s="28">
        <v>36591.749999999971</v>
      </c>
      <c r="E19" t="str">
        <f t="shared" si="0"/>
        <v>Kentucky</v>
      </c>
      <c r="F19" s="15">
        <f t="shared" si="1"/>
        <v>36591.749999999971</v>
      </c>
    </row>
    <row r="20" spans="1:6" x14ac:dyDescent="0.25">
      <c r="A20" s="13" t="s">
        <v>736</v>
      </c>
      <c r="B20" s="28">
        <v>9217.0299999999988</v>
      </c>
      <c r="E20" t="str">
        <f t="shared" si="0"/>
        <v>Louisiana</v>
      </c>
      <c r="F20" s="15">
        <f t="shared" si="1"/>
        <v>9217.0299999999988</v>
      </c>
    </row>
    <row r="21" spans="1:6" x14ac:dyDescent="0.25">
      <c r="A21" s="13" t="s">
        <v>5235</v>
      </c>
      <c r="B21" s="28">
        <v>1270.53</v>
      </c>
      <c r="E21" t="str">
        <f t="shared" si="0"/>
        <v>Maine</v>
      </c>
      <c r="F21" s="15">
        <f t="shared" si="1"/>
        <v>1270.53</v>
      </c>
    </row>
    <row r="22" spans="1:6" x14ac:dyDescent="0.25">
      <c r="A22" s="13" t="s">
        <v>2735</v>
      </c>
      <c r="B22" s="28">
        <v>23705.523000000005</v>
      </c>
      <c r="E22" t="str">
        <f t="shared" si="0"/>
        <v>Maryland</v>
      </c>
      <c r="F22" s="15">
        <f t="shared" si="1"/>
        <v>23705.523000000005</v>
      </c>
    </row>
    <row r="23" spans="1:6" x14ac:dyDescent="0.25">
      <c r="A23" s="13" t="s">
        <v>1245</v>
      </c>
      <c r="B23" s="28">
        <v>28634.43399999999</v>
      </c>
      <c r="E23" t="str">
        <f t="shared" si="0"/>
        <v>Massachusetts</v>
      </c>
      <c r="F23" s="15">
        <f t="shared" si="1"/>
        <v>28634.43399999999</v>
      </c>
    </row>
    <row r="24" spans="1:6" x14ac:dyDescent="0.25">
      <c r="A24" s="13" t="s">
        <v>238</v>
      </c>
      <c r="B24" s="28">
        <v>76269.614000000016</v>
      </c>
      <c r="E24" t="str">
        <f t="shared" si="0"/>
        <v>Michigan</v>
      </c>
      <c r="F24" s="15">
        <f t="shared" si="1"/>
        <v>76269.614000000016</v>
      </c>
    </row>
    <row r="25" spans="1:6" x14ac:dyDescent="0.25">
      <c r="A25" s="13" t="s">
        <v>229</v>
      </c>
      <c r="B25" s="28">
        <v>29863.149999999994</v>
      </c>
      <c r="E25" t="str">
        <f t="shared" si="0"/>
        <v>Minnesota</v>
      </c>
      <c r="F25" s="15">
        <f t="shared" si="1"/>
        <v>29863.149999999994</v>
      </c>
    </row>
    <row r="26" spans="1:6" x14ac:dyDescent="0.25">
      <c r="A26" s="13" t="s">
        <v>1487</v>
      </c>
      <c r="B26" s="28">
        <v>10771.34</v>
      </c>
      <c r="E26" t="str">
        <f t="shared" si="0"/>
        <v>Mississippi</v>
      </c>
      <c r="F26" s="15">
        <f t="shared" si="1"/>
        <v>10771.34</v>
      </c>
    </row>
    <row r="27" spans="1:6" x14ac:dyDescent="0.25">
      <c r="A27" s="13" t="s">
        <v>596</v>
      </c>
      <c r="B27" s="28">
        <v>22205.149999999998</v>
      </c>
      <c r="E27" t="str">
        <f t="shared" si="0"/>
        <v>Missouri</v>
      </c>
      <c r="F27" s="15">
        <f t="shared" si="1"/>
        <v>22205.149999999998</v>
      </c>
    </row>
    <row r="28" spans="1:6" x14ac:dyDescent="0.25">
      <c r="A28" s="13" t="s">
        <v>1762</v>
      </c>
      <c r="B28" s="28">
        <v>5589.3519999999971</v>
      </c>
      <c r="E28" t="str">
        <f t="shared" si="0"/>
        <v>Montana</v>
      </c>
      <c r="F28" s="15">
        <f t="shared" si="1"/>
        <v>5589.3519999999971</v>
      </c>
    </row>
    <row r="29" spans="1:6" x14ac:dyDescent="0.25">
      <c r="A29" s="13" t="s">
        <v>138</v>
      </c>
      <c r="B29" s="28">
        <v>7464.9299999999985</v>
      </c>
      <c r="E29" t="str">
        <f t="shared" si="0"/>
        <v>Nebraska</v>
      </c>
      <c r="F29" s="15">
        <f t="shared" si="1"/>
        <v>7464.9299999999985</v>
      </c>
    </row>
    <row r="30" spans="1:6" x14ac:dyDescent="0.25">
      <c r="A30" s="13" t="s">
        <v>1392</v>
      </c>
      <c r="B30" s="28">
        <v>16729.101999999999</v>
      </c>
      <c r="E30" t="str">
        <f t="shared" si="0"/>
        <v>Nevada</v>
      </c>
      <c r="F30" s="15">
        <f t="shared" si="1"/>
        <v>16729.101999999999</v>
      </c>
    </row>
    <row r="31" spans="1:6" x14ac:dyDescent="0.25">
      <c r="A31" s="13" t="s">
        <v>2694</v>
      </c>
      <c r="B31" s="28">
        <v>7292.5239999999994</v>
      </c>
      <c r="E31" t="str">
        <f t="shared" si="0"/>
        <v>New Hampshire</v>
      </c>
      <c r="F31" s="15">
        <f t="shared" si="1"/>
        <v>7292.5239999999994</v>
      </c>
    </row>
    <row r="32" spans="1:6" x14ac:dyDescent="0.25">
      <c r="A32" s="13" t="s">
        <v>788</v>
      </c>
      <c r="B32" s="28">
        <v>35764.312000000013</v>
      </c>
      <c r="E32" t="str">
        <f t="shared" si="0"/>
        <v>New Jersey</v>
      </c>
      <c r="F32" s="15">
        <f t="shared" si="1"/>
        <v>35764.312000000013</v>
      </c>
    </row>
    <row r="33" spans="1:6" x14ac:dyDescent="0.25">
      <c r="A33" s="13" t="s">
        <v>668</v>
      </c>
      <c r="B33" s="28">
        <v>4783.5220000000008</v>
      </c>
      <c r="E33" t="str">
        <f t="shared" si="0"/>
        <v>New Mexico</v>
      </c>
      <c r="F33" s="15">
        <f t="shared" si="1"/>
        <v>4783.5220000000008</v>
      </c>
    </row>
    <row r="34" spans="1:6" x14ac:dyDescent="0.25">
      <c r="A34" s="13" t="s">
        <v>267</v>
      </c>
      <c r="B34" s="28">
        <v>310876.27099999978</v>
      </c>
      <c r="E34" t="str">
        <f t="shared" si="0"/>
        <v>New York</v>
      </c>
      <c r="F34" s="15">
        <f t="shared" si="1"/>
        <v>310876.27099999978</v>
      </c>
    </row>
    <row r="35" spans="1:6" x14ac:dyDescent="0.25">
      <c r="A35" s="13" t="s">
        <v>88</v>
      </c>
      <c r="B35" s="28">
        <v>55603.163999999968</v>
      </c>
      <c r="E35" t="str">
        <f t="shared" si="0"/>
        <v>North Carolina</v>
      </c>
      <c r="F35" s="15">
        <f t="shared" si="1"/>
        <v>55603.163999999968</v>
      </c>
    </row>
    <row r="36" spans="1:6" x14ac:dyDescent="0.25">
      <c r="A36" s="13" t="s">
        <v>7449</v>
      </c>
      <c r="B36" s="28">
        <v>919.91</v>
      </c>
      <c r="E36" t="str">
        <f t="shared" si="0"/>
        <v>North Dakota</v>
      </c>
      <c r="F36" s="15">
        <f t="shared" si="1"/>
        <v>919.91</v>
      </c>
    </row>
    <row r="37" spans="1:6" x14ac:dyDescent="0.25">
      <c r="A37" s="13" t="s">
        <v>498</v>
      </c>
      <c r="B37" s="28">
        <v>78258.135999999926</v>
      </c>
      <c r="E37" t="str">
        <f t="shared" si="0"/>
        <v>Ohio</v>
      </c>
      <c r="F37" s="15">
        <f t="shared" si="1"/>
        <v>78258.135999999926</v>
      </c>
    </row>
    <row r="38" spans="1:6" x14ac:dyDescent="0.25">
      <c r="A38" s="13" t="s">
        <v>649</v>
      </c>
      <c r="B38" s="28">
        <v>19683.390000000003</v>
      </c>
      <c r="E38" t="str">
        <f t="shared" si="0"/>
        <v>Oklahoma</v>
      </c>
      <c r="F38" s="15">
        <f t="shared" si="1"/>
        <v>19683.390000000003</v>
      </c>
    </row>
    <row r="39" spans="1:6" x14ac:dyDescent="0.25">
      <c r="A39" s="13" t="s">
        <v>420</v>
      </c>
      <c r="B39" s="28">
        <v>17431.149999999991</v>
      </c>
      <c r="E39" t="str">
        <f t="shared" si="0"/>
        <v>Oregon</v>
      </c>
      <c r="F39" s="15">
        <f t="shared" si="1"/>
        <v>17431.149999999991</v>
      </c>
    </row>
    <row r="40" spans="1:6" x14ac:dyDescent="0.25">
      <c r="A40" s="13" t="s">
        <v>147</v>
      </c>
      <c r="B40" s="28">
        <v>116511.91400000003</v>
      </c>
      <c r="E40" t="str">
        <f t="shared" si="0"/>
        <v>Pennsylvania</v>
      </c>
      <c r="F40" s="15">
        <f t="shared" si="1"/>
        <v>116511.91400000003</v>
      </c>
    </row>
    <row r="41" spans="1:6" x14ac:dyDescent="0.25">
      <c r="A41" s="13" t="s">
        <v>1399</v>
      </c>
      <c r="B41" s="28">
        <v>22627.955999999995</v>
      </c>
      <c r="E41" t="str">
        <f t="shared" si="0"/>
        <v>Rhode Island</v>
      </c>
      <c r="F41" s="15">
        <f t="shared" si="1"/>
        <v>22627.955999999995</v>
      </c>
    </row>
    <row r="42" spans="1:6" x14ac:dyDescent="0.25">
      <c r="A42" s="13" t="s">
        <v>383</v>
      </c>
      <c r="B42" s="28">
        <v>8481.7099999999991</v>
      </c>
      <c r="E42" t="str">
        <f t="shared" si="0"/>
        <v>South Carolina</v>
      </c>
      <c r="F42" s="15">
        <f t="shared" si="1"/>
        <v>8481.7099999999991</v>
      </c>
    </row>
    <row r="43" spans="1:6" x14ac:dyDescent="0.25">
      <c r="A43" s="13" t="s">
        <v>5326</v>
      </c>
      <c r="B43" s="28">
        <v>1315.5600000000002</v>
      </c>
      <c r="E43" t="str">
        <f t="shared" si="0"/>
        <v>South Dakota</v>
      </c>
      <c r="F43" s="15">
        <f t="shared" si="1"/>
        <v>1315.5600000000002</v>
      </c>
    </row>
    <row r="44" spans="1:6" x14ac:dyDescent="0.25">
      <c r="A44" s="13" t="s">
        <v>335</v>
      </c>
      <c r="B44" s="28">
        <v>30661.872999999981</v>
      </c>
      <c r="E44" t="str">
        <f t="shared" si="0"/>
        <v>Tennessee</v>
      </c>
      <c r="F44" s="15">
        <f t="shared" si="1"/>
        <v>30661.872999999981</v>
      </c>
    </row>
    <row r="45" spans="1:6" x14ac:dyDescent="0.25">
      <c r="A45" s="13" t="s">
        <v>104</v>
      </c>
      <c r="B45" s="28">
        <v>170188.04580000002</v>
      </c>
      <c r="E45" t="str">
        <f t="shared" si="0"/>
        <v>Texas</v>
      </c>
      <c r="F45" s="15">
        <f t="shared" si="1"/>
        <v>170188.04580000002</v>
      </c>
    </row>
    <row r="46" spans="1:6" x14ac:dyDescent="0.25">
      <c r="A46" s="13" t="s">
        <v>121</v>
      </c>
      <c r="B46" s="28">
        <v>11220.055999999999</v>
      </c>
      <c r="E46" t="str">
        <f t="shared" si="0"/>
        <v>Utah</v>
      </c>
      <c r="F46" s="15">
        <f t="shared" si="1"/>
        <v>11220.055999999999</v>
      </c>
    </row>
    <row r="47" spans="1:6" x14ac:dyDescent="0.25">
      <c r="A47" s="13" t="s">
        <v>5203</v>
      </c>
      <c r="B47" s="28">
        <v>8929.369999999999</v>
      </c>
      <c r="E47" t="str">
        <f t="shared" si="0"/>
        <v>Vermont</v>
      </c>
      <c r="F47" s="15">
        <f t="shared" si="1"/>
        <v>8929.369999999999</v>
      </c>
    </row>
    <row r="48" spans="1:6" x14ac:dyDescent="0.25">
      <c r="A48" s="13" t="s">
        <v>319</v>
      </c>
      <c r="B48" s="28">
        <v>70636.719999999987</v>
      </c>
      <c r="E48" t="str">
        <f t="shared" si="0"/>
        <v>Virginia</v>
      </c>
      <c r="F48" s="15">
        <f t="shared" si="1"/>
        <v>70636.719999999987</v>
      </c>
    </row>
    <row r="49" spans="1:6" x14ac:dyDescent="0.25">
      <c r="A49" s="13" t="s">
        <v>96</v>
      </c>
      <c r="B49" s="28">
        <v>138641.26999999993</v>
      </c>
      <c r="E49" t="str">
        <f t="shared" si="0"/>
        <v>Washington</v>
      </c>
      <c r="F49" s="15">
        <f t="shared" si="1"/>
        <v>138641.26999999993</v>
      </c>
    </row>
    <row r="50" spans="1:6" x14ac:dyDescent="0.25">
      <c r="A50" s="13" t="s">
        <v>9726</v>
      </c>
      <c r="B50" s="28">
        <v>1209.8240000000001</v>
      </c>
      <c r="E50" t="str">
        <f t="shared" si="0"/>
        <v>West Virginia</v>
      </c>
      <c r="F50" s="15">
        <f t="shared" si="1"/>
        <v>1209.8240000000001</v>
      </c>
    </row>
    <row r="51" spans="1:6" x14ac:dyDescent="0.25">
      <c r="A51" s="13" t="s">
        <v>114</v>
      </c>
      <c r="B51" s="28">
        <v>32114.610000000019</v>
      </c>
      <c r="E51" t="str">
        <f t="shared" si="0"/>
        <v>Wisconsin</v>
      </c>
      <c r="F51" s="15">
        <f t="shared" si="1"/>
        <v>32114.610000000019</v>
      </c>
    </row>
    <row r="52" spans="1:6" x14ac:dyDescent="0.25">
      <c r="A52" s="13" t="s">
        <v>8542</v>
      </c>
      <c r="B52" s="28">
        <v>1603.1360000000002</v>
      </c>
      <c r="E52" t="str">
        <f t="shared" si="0"/>
        <v>Wyoming</v>
      </c>
      <c r="F52" s="15">
        <f t="shared" si="1"/>
        <v>1603.1360000000002</v>
      </c>
    </row>
    <row r="53" spans="1:6" x14ac:dyDescent="0.25">
      <c r="A53" s="9" t="s">
        <v>10934</v>
      </c>
      <c r="B53" s="2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31EFF-7874-4302-9CEF-D2089C7474D8}">
  <dimension ref="A3:B9"/>
  <sheetViews>
    <sheetView workbookViewId="0">
      <selection activeCell="P9" sqref="P9"/>
    </sheetView>
  </sheetViews>
  <sheetFormatPr defaultRowHeight="15" x14ac:dyDescent="0.25"/>
  <cols>
    <col min="1" max="1" width="13.140625" bestFit="1" customWidth="1"/>
    <col min="2" max="2" width="12.140625" bestFit="1" customWidth="1"/>
  </cols>
  <sheetData>
    <row r="3" spans="1:2" x14ac:dyDescent="0.25">
      <c r="A3" s="6" t="s">
        <v>10933</v>
      </c>
      <c r="B3" s="7" t="s">
        <v>10951</v>
      </c>
    </row>
    <row r="4" spans="1:2" x14ac:dyDescent="0.25">
      <c r="A4" s="8" t="s">
        <v>75</v>
      </c>
      <c r="B4" s="25">
        <v>203412.73300000009</v>
      </c>
    </row>
    <row r="5" spans="1:2" x14ac:dyDescent="0.25">
      <c r="A5" s="13" t="s">
        <v>56</v>
      </c>
      <c r="B5" s="26">
        <v>206965.53200000009</v>
      </c>
    </row>
    <row r="6" spans="1:2" x14ac:dyDescent="0.25">
      <c r="A6" s="13" t="s">
        <v>59</v>
      </c>
      <c r="B6" s="26">
        <v>223843.60800000012</v>
      </c>
    </row>
    <row r="7" spans="1:2" x14ac:dyDescent="0.25">
      <c r="A7" s="13" t="s">
        <v>36</v>
      </c>
      <c r="B7" s="26">
        <v>328449.1030000007</v>
      </c>
    </row>
    <row r="8" spans="1:2" x14ac:dyDescent="0.25">
      <c r="A8" s="13" t="s">
        <v>72</v>
      </c>
      <c r="B8" s="26">
        <v>330007.05400000012</v>
      </c>
    </row>
    <row r="9" spans="1:2" x14ac:dyDescent="0.25">
      <c r="A9" s="9" t="s">
        <v>10934</v>
      </c>
      <c r="B9" s="2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8075-910E-4F16-B4F6-519B002F44F5}">
  <dimension ref="A3:J82"/>
  <sheetViews>
    <sheetView topLeftCell="A64" zoomScaleNormal="100" workbookViewId="0">
      <selection activeCell="J72" sqref="J72"/>
    </sheetView>
  </sheetViews>
  <sheetFormatPr defaultRowHeight="15" x14ac:dyDescent="0.25"/>
  <cols>
    <col min="1" max="1" width="13.140625" bestFit="1" customWidth="1"/>
    <col min="2" max="2" width="19.42578125" bestFit="1" customWidth="1"/>
    <col min="10" max="10" width="14" bestFit="1" customWidth="1"/>
  </cols>
  <sheetData>
    <row r="3" spans="1:10" x14ac:dyDescent="0.25">
      <c r="A3" s="6" t="s">
        <v>10933</v>
      </c>
      <c r="B3" s="7" t="s">
        <v>10951</v>
      </c>
    </row>
    <row r="4" spans="1:10" x14ac:dyDescent="0.25">
      <c r="A4" s="8" t="s">
        <v>10939</v>
      </c>
      <c r="B4" s="7">
        <v>95365.937600000019</v>
      </c>
    </row>
    <row r="5" spans="1:10" x14ac:dyDescent="0.25">
      <c r="A5" s="13" t="s">
        <v>10940</v>
      </c>
      <c r="B5" s="28">
        <v>60172.649400000024</v>
      </c>
      <c r="J5" s="14" t="s">
        <v>10958</v>
      </c>
    </row>
    <row r="6" spans="1:10" x14ac:dyDescent="0.25">
      <c r="A6" s="13" t="s">
        <v>10941</v>
      </c>
      <c r="B6" s="28">
        <v>199252.98399999991</v>
      </c>
      <c r="J6" s="19">
        <f>GETPIVOTDATA("Sales",$A$3)</f>
        <v>2297200.8603000008</v>
      </c>
    </row>
    <row r="7" spans="1:10" x14ac:dyDescent="0.25">
      <c r="A7" s="13" t="s">
        <v>10942</v>
      </c>
      <c r="B7" s="28">
        <v>141851.5674</v>
      </c>
    </row>
    <row r="8" spans="1:10" x14ac:dyDescent="0.25">
      <c r="A8" s="13" t="s">
        <v>10943</v>
      </c>
      <c r="B8" s="28">
        <v>156122.28669999994</v>
      </c>
    </row>
    <row r="9" spans="1:10" x14ac:dyDescent="0.25">
      <c r="A9" s="13" t="s">
        <v>10944</v>
      </c>
      <c r="B9" s="28">
        <v>147082.61130000011</v>
      </c>
    </row>
    <row r="10" spans="1:10" x14ac:dyDescent="0.25">
      <c r="A10" s="13" t="s">
        <v>10945</v>
      </c>
      <c r="B10" s="28">
        <v>149580.83800000031</v>
      </c>
    </row>
    <row r="11" spans="1:10" x14ac:dyDescent="0.25">
      <c r="A11" s="13" t="s">
        <v>10946</v>
      </c>
      <c r="B11" s="28">
        <v>159589.45099999988</v>
      </c>
    </row>
    <row r="12" spans="1:10" x14ac:dyDescent="0.25">
      <c r="A12" s="13" t="s">
        <v>10947</v>
      </c>
      <c r="B12" s="28">
        <v>309770.09970000025</v>
      </c>
    </row>
    <row r="13" spans="1:10" x14ac:dyDescent="0.25">
      <c r="A13" s="13" t="s">
        <v>10948</v>
      </c>
      <c r="B13" s="28">
        <v>197115.20170000009</v>
      </c>
    </row>
    <row r="14" spans="1:10" x14ac:dyDescent="0.25">
      <c r="A14" s="13" t="s">
        <v>10949</v>
      </c>
      <c r="B14" s="28">
        <v>349120.07400000008</v>
      </c>
    </row>
    <row r="15" spans="1:10" x14ac:dyDescent="0.25">
      <c r="A15" s="13" t="s">
        <v>10950</v>
      </c>
      <c r="B15" s="28">
        <v>332177.15950000001</v>
      </c>
    </row>
    <row r="16" spans="1:10" x14ac:dyDescent="0.25">
      <c r="A16" s="9" t="s">
        <v>10934</v>
      </c>
      <c r="B16" s="29">
        <v>2297200.8603000008</v>
      </c>
    </row>
    <row r="20" spans="1:10" x14ac:dyDescent="0.25">
      <c r="A20" s="6" t="s">
        <v>10933</v>
      </c>
      <c r="B20" s="7" t="s">
        <v>10952</v>
      </c>
    </row>
    <row r="21" spans="1:10" x14ac:dyDescent="0.25">
      <c r="A21" s="8" t="s">
        <v>10939</v>
      </c>
      <c r="B21" s="7">
        <v>9199.2699999999986</v>
      </c>
    </row>
    <row r="22" spans="1:10" x14ac:dyDescent="0.25">
      <c r="A22" s="13" t="s">
        <v>10940</v>
      </c>
      <c r="B22" s="28">
        <v>10288.898699999991</v>
      </c>
    </row>
    <row r="23" spans="1:10" x14ac:dyDescent="0.25">
      <c r="A23" s="13" t="s">
        <v>10941</v>
      </c>
      <c r="B23" s="28">
        <v>26806.573700000015</v>
      </c>
      <c r="J23" t="s">
        <v>10958</v>
      </c>
    </row>
    <row r="24" spans="1:10" x14ac:dyDescent="0.25">
      <c r="A24" s="13" t="s">
        <v>10942</v>
      </c>
      <c r="B24" s="28">
        <v>13437.806799999998</v>
      </c>
      <c r="J24" s="19">
        <f>GETPIVOTDATA("Profit",$A$20)</f>
        <v>286397.02169999998</v>
      </c>
    </row>
    <row r="25" spans="1:10" x14ac:dyDescent="0.25">
      <c r="A25" s="13" t="s">
        <v>10943</v>
      </c>
      <c r="B25" s="28">
        <v>22308.51279999999</v>
      </c>
    </row>
    <row r="26" spans="1:10" x14ac:dyDescent="0.25">
      <c r="A26" s="13" t="s">
        <v>10944</v>
      </c>
      <c r="B26" s="28">
        <v>20899.334500000012</v>
      </c>
    </row>
    <row r="27" spans="1:10" x14ac:dyDescent="0.25">
      <c r="A27" s="13" t="s">
        <v>10945</v>
      </c>
      <c r="B27" s="28">
        <v>13535.38299999998</v>
      </c>
    </row>
    <row r="28" spans="1:10" x14ac:dyDescent="0.25">
      <c r="A28" s="13" t="s">
        <v>10946</v>
      </c>
      <c r="B28" s="28">
        <v>21896.715399999972</v>
      </c>
    </row>
    <row r="29" spans="1:10" x14ac:dyDescent="0.25">
      <c r="A29" s="13" t="s">
        <v>10947</v>
      </c>
      <c r="B29" s="28">
        <v>37293.192500000034</v>
      </c>
    </row>
    <row r="30" spans="1:10" x14ac:dyDescent="0.25">
      <c r="A30" s="13" t="s">
        <v>10948</v>
      </c>
      <c r="B30" s="28">
        <v>31469.663800000035</v>
      </c>
    </row>
    <row r="31" spans="1:10" x14ac:dyDescent="0.25">
      <c r="A31" s="13" t="s">
        <v>10949</v>
      </c>
      <c r="B31" s="28">
        <v>35825.536599999927</v>
      </c>
    </row>
    <row r="32" spans="1:10" x14ac:dyDescent="0.25">
      <c r="A32" s="13" t="s">
        <v>10950</v>
      </c>
      <c r="B32" s="28">
        <v>43436.13390000003</v>
      </c>
    </row>
    <row r="33" spans="1:10" x14ac:dyDescent="0.25">
      <c r="A33" s="9" t="s">
        <v>10934</v>
      </c>
      <c r="B33" s="29">
        <v>286397.02169999998</v>
      </c>
    </row>
    <row r="37" spans="1:10" x14ac:dyDescent="0.25">
      <c r="A37" s="6" t="s">
        <v>10933</v>
      </c>
      <c r="B37" s="7" t="s">
        <v>10955</v>
      </c>
    </row>
    <row r="38" spans="1:10" x14ac:dyDescent="0.25">
      <c r="A38" s="8" t="s">
        <v>10939</v>
      </c>
      <c r="B38" s="7">
        <v>1500</v>
      </c>
    </row>
    <row r="39" spans="1:10" x14ac:dyDescent="0.25">
      <c r="A39" s="13" t="s">
        <v>10940</v>
      </c>
      <c r="B39" s="28">
        <v>1068</v>
      </c>
    </row>
    <row r="40" spans="1:10" x14ac:dyDescent="0.25">
      <c r="A40" s="13" t="s">
        <v>10941</v>
      </c>
      <c r="B40" s="28">
        <v>2491</v>
      </c>
      <c r="J40" t="s">
        <v>10958</v>
      </c>
    </row>
    <row r="41" spans="1:10" x14ac:dyDescent="0.25">
      <c r="A41" s="13" t="s">
        <v>10942</v>
      </c>
      <c r="B41" s="28">
        <v>2441</v>
      </c>
      <c r="J41" s="20">
        <f>GETPIVOTDATA("Quantity",$A$37)</f>
        <v>37873</v>
      </c>
    </row>
    <row r="42" spans="1:10" x14ac:dyDescent="0.25">
      <c r="A42" s="13" t="s">
        <v>10943</v>
      </c>
      <c r="B42" s="28">
        <v>2850</v>
      </c>
    </row>
    <row r="43" spans="1:10" x14ac:dyDescent="0.25">
      <c r="A43" s="13" t="s">
        <v>10944</v>
      </c>
      <c r="B43" s="28">
        <v>2644</v>
      </c>
    </row>
    <row r="44" spans="1:10" x14ac:dyDescent="0.25">
      <c r="A44" s="13" t="s">
        <v>10945</v>
      </c>
      <c r="B44" s="28">
        <v>2705</v>
      </c>
    </row>
    <row r="45" spans="1:10" x14ac:dyDescent="0.25">
      <c r="A45" s="13" t="s">
        <v>10946</v>
      </c>
      <c r="B45" s="28">
        <v>2796</v>
      </c>
    </row>
    <row r="46" spans="1:10" x14ac:dyDescent="0.25">
      <c r="A46" s="13" t="s">
        <v>10947</v>
      </c>
      <c r="B46" s="28">
        <v>5073</v>
      </c>
    </row>
    <row r="47" spans="1:10" x14ac:dyDescent="0.25">
      <c r="A47" s="13" t="s">
        <v>10948</v>
      </c>
      <c r="B47" s="28">
        <v>3095</v>
      </c>
    </row>
    <row r="48" spans="1:10" x14ac:dyDescent="0.25">
      <c r="A48" s="13" t="s">
        <v>10949</v>
      </c>
      <c r="B48" s="28">
        <v>5741</v>
      </c>
    </row>
    <row r="49" spans="1:10" x14ac:dyDescent="0.25">
      <c r="A49" s="13" t="s">
        <v>10950</v>
      </c>
      <c r="B49" s="28">
        <v>5469</v>
      </c>
    </row>
    <row r="50" spans="1:10" x14ac:dyDescent="0.25">
      <c r="A50" s="9" t="s">
        <v>10934</v>
      </c>
      <c r="B50" s="29">
        <v>37873</v>
      </c>
    </row>
    <row r="53" spans="1:10" x14ac:dyDescent="0.25">
      <c r="A53" s="6" t="s">
        <v>10933</v>
      </c>
      <c r="B53" s="7" t="s">
        <v>10956</v>
      </c>
    </row>
    <row r="54" spans="1:10" x14ac:dyDescent="0.25">
      <c r="A54" s="8" t="s">
        <v>10939</v>
      </c>
      <c r="B54" s="7">
        <v>387</v>
      </c>
    </row>
    <row r="55" spans="1:10" x14ac:dyDescent="0.25">
      <c r="A55" s="13" t="s">
        <v>10940</v>
      </c>
      <c r="B55" s="28">
        <v>301</v>
      </c>
    </row>
    <row r="56" spans="1:10" x14ac:dyDescent="0.25">
      <c r="A56" s="13" t="s">
        <v>10941</v>
      </c>
      <c r="B56" s="28">
        <v>680</v>
      </c>
    </row>
    <row r="57" spans="1:10" x14ac:dyDescent="0.25">
      <c r="A57" s="13" t="s">
        <v>10942</v>
      </c>
      <c r="B57" s="28">
        <v>663</v>
      </c>
      <c r="J57" t="s">
        <v>10958</v>
      </c>
    </row>
    <row r="58" spans="1:10" x14ac:dyDescent="0.25">
      <c r="A58" s="13" t="s">
        <v>10943</v>
      </c>
      <c r="B58" s="28">
        <v>750</v>
      </c>
      <c r="J58" s="20">
        <f>GETPIVOTDATA("Order ID",$A$53)</f>
        <v>9994</v>
      </c>
    </row>
    <row r="59" spans="1:10" x14ac:dyDescent="0.25">
      <c r="A59" s="13" t="s">
        <v>10944</v>
      </c>
      <c r="B59" s="28">
        <v>709</v>
      </c>
    </row>
    <row r="60" spans="1:10" x14ac:dyDescent="0.25">
      <c r="A60" s="13" t="s">
        <v>10945</v>
      </c>
      <c r="B60" s="28">
        <v>708</v>
      </c>
    </row>
    <row r="61" spans="1:10" x14ac:dyDescent="0.25">
      <c r="A61" s="13" t="s">
        <v>10946</v>
      </c>
      <c r="B61" s="28">
        <v>710</v>
      </c>
    </row>
    <row r="62" spans="1:10" x14ac:dyDescent="0.25">
      <c r="A62" s="13" t="s">
        <v>10947</v>
      </c>
      <c r="B62" s="28">
        <v>1386</v>
      </c>
    </row>
    <row r="63" spans="1:10" x14ac:dyDescent="0.25">
      <c r="A63" s="13" t="s">
        <v>10948</v>
      </c>
      <c r="B63" s="28">
        <v>817</v>
      </c>
    </row>
    <row r="64" spans="1:10" x14ac:dyDescent="0.25">
      <c r="A64" s="13" t="s">
        <v>10949</v>
      </c>
      <c r="B64" s="28">
        <v>1462</v>
      </c>
    </row>
    <row r="65" spans="1:10" x14ac:dyDescent="0.25">
      <c r="A65" s="13" t="s">
        <v>10950</v>
      </c>
      <c r="B65" s="28">
        <v>1421</v>
      </c>
    </row>
    <row r="66" spans="1:10" x14ac:dyDescent="0.25">
      <c r="A66" s="9" t="s">
        <v>10934</v>
      </c>
      <c r="B66" s="29">
        <v>9994</v>
      </c>
    </row>
    <row r="69" spans="1:10" x14ac:dyDescent="0.25">
      <c r="A69" s="6" t="s">
        <v>10933</v>
      </c>
      <c r="B69" s="7" t="s">
        <v>10957</v>
      </c>
    </row>
    <row r="70" spans="1:10" x14ac:dyDescent="0.25">
      <c r="A70" s="8" t="s">
        <v>10939</v>
      </c>
      <c r="B70" s="7">
        <v>9.6462848596792869E-2</v>
      </c>
    </row>
    <row r="71" spans="1:10" x14ac:dyDescent="0.25">
      <c r="A71" s="13" t="s">
        <v>10940</v>
      </c>
      <c r="B71" s="28">
        <v>0.17098962406664425</v>
      </c>
    </row>
    <row r="72" spans="1:10" x14ac:dyDescent="0.25">
      <c r="A72" s="13" t="s">
        <v>10941</v>
      </c>
      <c r="B72" s="28">
        <v>0.13453536886554246</v>
      </c>
      <c r="J72" t="s">
        <v>10958</v>
      </c>
    </row>
    <row r="73" spans="1:10" x14ac:dyDescent="0.25">
      <c r="A73" s="13" t="s">
        <v>10942</v>
      </c>
      <c r="B73" s="28">
        <v>9.4731465053942004E-2</v>
      </c>
      <c r="J73" s="21">
        <f>B83</f>
        <v>0</v>
      </c>
    </row>
    <row r="74" spans="1:10" x14ac:dyDescent="0.25">
      <c r="A74" s="13" t="s">
        <v>10943</v>
      </c>
      <c r="B74" s="28">
        <v>0.14289127626517142</v>
      </c>
    </row>
    <row r="75" spans="1:10" x14ac:dyDescent="0.25">
      <c r="A75" s="13" t="s">
        <v>10944</v>
      </c>
      <c r="B75" s="28">
        <v>0.1420924901678027</v>
      </c>
    </row>
    <row r="76" spans="1:10" x14ac:dyDescent="0.25">
      <c r="A76" s="13" t="s">
        <v>10945</v>
      </c>
      <c r="B76" s="28">
        <v>9.0488749635163512E-2</v>
      </c>
    </row>
    <row r="77" spans="1:10" x14ac:dyDescent="0.25">
      <c r="A77" s="13" t="s">
        <v>10946</v>
      </c>
      <c r="B77" s="28">
        <v>0.13720653378273723</v>
      </c>
    </row>
    <row r="78" spans="1:10" x14ac:dyDescent="0.25">
      <c r="A78" s="13" t="s">
        <v>10947</v>
      </c>
      <c r="B78" s="28">
        <v>0.12038990379031732</v>
      </c>
    </row>
    <row r="79" spans="1:10" x14ac:dyDescent="0.25">
      <c r="A79" s="13" t="s">
        <v>10948</v>
      </c>
      <c r="B79" s="28">
        <v>0.15965112547684351</v>
      </c>
    </row>
    <row r="80" spans="1:10" x14ac:dyDescent="0.25">
      <c r="A80" s="13" t="s">
        <v>10949</v>
      </c>
      <c r="B80" s="28">
        <v>0.10261666191099604</v>
      </c>
    </row>
    <row r="81" spans="1:2" x14ac:dyDescent="0.25">
      <c r="A81" s="13" t="s">
        <v>10950</v>
      </c>
      <c r="B81" s="28">
        <v>0.13076195234308405</v>
      </c>
    </row>
    <row r="82" spans="1:2" x14ac:dyDescent="0.25">
      <c r="A82" s="9" t="s">
        <v>10934</v>
      </c>
      <c r="B82" s="29">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0289A-7607-44F8-91E9-33F0CF5D8B64}">
  <dimension ref="A3:F12"/>
  <sheetViews>
    <sheetView workbookViewId="0">
      <selection activeCell="I15" sqref="I15"/>
    </sheetView>
  </sheetViews>
  <sheetFormatPr defaultRowHeight="15" x14ac:dyDescent="0.25"/>
  <cols>
    <col min="1" max="1" width="16.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6" t="s">
        <v>10933</v>
      </c>
      <c r="B3" s="5" t="s">
        <v>10951</v>
      </c>
      <c r="C3" s="22" t="s">
        <v>10952</v>
      </c>
      <c r="D3" s="22" t="s">
        <v>10955</v>
      </c>
      <c r="E3" s="22" t="s">
        <v>10956</v>
      </c>
      <c r="F3" s="10" t="s">
        <v>10957</v>
      </c>
    </row>
    <row r="4" spans="1:6" x14ac:dyDescent="0.25">
      <c r="A4" s="8" t="s">
        <v>10935</v>
      </c>
      <c r="B4" s="5">
        <v>484247.49810000096</v>
      </c>
      <c r="C4" s="22">
        <v>49543.974100000007</v>
      </c>
      <c r="D4" s="22">
        <v>7581</v>
      </c>
      <c r="E4" s="22">
        <v>1993</v>
      </c>
      <c r="F4" s="10">
        <v>0.10231126499236715</v>
      </c>
    </row>
    <row r="5" spans="1:6" x14ac:dyDescent="0.25">
      <c r="A5" s="13" t="s">
        <v>10936</v>
      </c>
      <c r="B5" s="32">
        <v>470532.50899999985</v>
      </c>
      <c r="C5" s="33">
        <v>61618.603700000051</v>
      </c>
      <c r="D5" s="33">
        <v>7979</v>
      </c>
      <c r="E5" s="33">
        <v>2102</v>
      </c>
      <c r="F5" s="34">
        <v>0.13095504034557592</v>
      </c>
    </row>
    <row r="6" spans="1:6" x14ac:dyDescent="0.25">
      <c r="A6" s="13" t="s">
        <v>10937</v>
      </c>
      <c r="B6" s="32">
        <v>608473.83000000066</v>
      </c>
      <c r="C6" s="33">
        <v>81726.930800000177</v>
      </c>
      <c r="D6" s="33">
        <v>9810</v>
      </c>
      <c r="E6" s="33">
        <v>2580</v>
      </c>
      <c r="F6" s="34">
        <v>0.13431461924993568</v>
      </c>
    </row>
    <row r="7" spans="1:6" x14ac:dyDescent="0.25">
      <c r="A7" s="23" t="s">
        <v>10938</v>
      </c>
      <c r="B7" s="35">
        <v>733947.0231999997</v>
      </c>
      <c r="C7" s="36">
        <v>93507.513099999967</v>
      </c>
      <c r="D7" s="36">
        <v>12503</v>
      </c>
      <c r="E7" s="36">
        <v>3319</v>
      </c>
      <c r="F7" s="37">
        <v>0.12740362743390987</v>
      </c>
    </row>
    <row r="10" spans="1:6" x14ac:dyDescent="0.25">
      <c r="A10" s="38" t="s">
        <v>10959</v>
      </c>
      <c r="B10" s="24">
        <f>(GETPIVOTDATA("Sum of Sales",$A$3,"Years (Order Date)",2014))/(GETPIVOTDATA("Sum of Sales",$A$3,"Years (Order Date)",2013))-1</f>
        <v>0.20620967905883303</v>
      </c>
      <c r="C10" s="24">
        <f>(GETPIVOTDATA("Sum of Profit",$A$3,"Years (Order Date)",2014))/(GETPIVOTDATA("Sum of Profit",$A$3,"Years (Order Date)",2013))-1</f>
        <v>0.14414565902185772</v>
      </c>
      <c r="D10" s="24">
        <f>(GETPIVOTDATA("Sum of Quantity",$A$3,"Years (Order Date)",2014))/(GETPIVOTDATA("Sum of Quantity",$A$3,"Years (Order Date)",2013))-1</f>
        <v>0.27451580020387367</v>
      </c>
      <c r="E10" s="24">
        <f>(GETPIVOTDATA("Count of Order ID",$A$3,"Years (Order Date)",2014))/(GETPIVOTDATA("Count of Order ID",$A$3,"Years (Order Date)",2013))-1</f>
        <v>0.2864341085271318</v>
      </c>
      <c r="F10" s="24">
        <f>(GETPIVOTDATA("Sum of Profit Margin",$A$3,"Years (Order Date)",2014))/(GETPIVOTDATA("Sum of Profit Margin",$A$3,"Years (Order Date)",2013))-1</f>
        <v>-5.1453757264990463E-2</v>
      </c>
    </row>
    <row r="11" spans="1:6" x14ac:dyDescent="0.25">
      <c r="A11">
        <v>2013</v>
      </c>
      <c r="B11" s="24">
        <f>(GETPIVOTDATA("Sum of Sales",$A$3,"Years (Order Date)",2013))/(GETPIVOTDATA("Sum of Sales",$A$3,"Years (Order Date)",2012))-1</f>
        <v>0.29316002265850005</v>
      </c>
      <c r="C11" s="24">
        <f>(GETPIVOTDATA("Sum of Profit",$A$3,"Years (Order Date)",2013))/(GETPIVOTDATA("Sum of Profit",$A$3,"Years (Order Date)",2012))-1</f>
        <v>0.32633532557635858</v>
      </c>
      <c r="D11" s="24">
        <f>(GETPIVOTDATA("Sum of Quantity",$A$3,"Years (Order Date)",2013))/(GETPIVOTDATA("Sum of Quantity",$A$3,"Years (Order Date)",2012))-1</f>
        <v>0.22947737811755853</v>
      </c>
      <c r="E11" s="24">
        <f>(GETPIVOTDATA("Count of Order ID",$A$3,"Years (Order Date)",2013))/(GETPIVOTDATA("Count of Order ID",$A$3,"Years (Order Date)",2012))-1</f>
        <v>0.22740247383444334</v>
      </c>
      <c r="F11" s="24">
        <f>(GETPIVOTDATA("Sum of Profit Margin",$A$3,"Years (Order Date)",2013))/(GETPIVOTDATA("Sum of Profit Margin",$A$3,"Years (Order Date)",2012))-1</f>
        <v>2.5654445185876007E-2</v>
      </c>
    </row>
    <row r="12" spans="1:6" x14ac:dyDescent="0.25">
      <c r="A12">
        <v>2012</v>
      </c>
      <c r="B12" s="24">
        <f>(GETPIVOTDATA("Sum of Sales",$A$3,"Years (Order Date)",2012))/(GETPIVOTDATA("Sum of Sales",$A$3,"Years (Order Date)",2011))-1</f>
        <v>-2.8322271470298532E-2</v>
      </c>
      <c r="C12" s="24">
        <f>(GETPIVOTDATA("Sum of Profit",$A$3,"Years (Order Date)",2012))/(GETPIVOTDATA("Sum of Profit",$A$3,"Years (Order Date)",2011))-1</f>
        <v>0.24371540271736181</v>
      </c>
      <c r="D12" s="24">
        <f>(GETPIVOTDATA("Sum of Quantity",$A$3,"Years (Order Date)",2012))/(GETPIVOTDATA("Sum of Quantity",$A$3,"Years (Order Date)",2011))-1</f>
        <v>5.2499670228202122E-2</v>
      </c>
      <c r="E12" s="24">
        <f>(GETPIVOTDATA("Count of Order ID",$A$3,"Years (Order Date)",2012))/(GETPIVOTDATA("Count of Order ID",$A$3,"Years (Order Date)",2011))-1</f>
        <v>5.4691419969894683E-2</v>
      </c>
      <c r="F12" s="24">
        <f>(GETPIVOTDATA("Sum of Profit Margin",$A$3,"Years (Order Date)",2012))/(GETPIVOTDATA("Sum of Profit Margin",$A$3,"Years (Order Date)",2011))-1</f>
        <v>0.27996697485214095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J1" workbookViewId="0">
      <selection activeCell="I1" sqref="A1: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V1000"/>
  <sheetViews>
    <sheetView showGridLines="0" showRowColHeaders="0" tabSelected="1" workbookViewId="0">
      <selection sqref="A1:U34"/>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pans="22:22" ht="14.25" customHeight="1" x14ac:dyDescent="0.25"/>
    <row r="18" spans="22:22" ht="14.25" customHeight="1" x14ac:dyDescent="0.25">
      <c r="V18" s="27"/>
    </row>
    <row r="19" spans="22:22" ht="14.25" customHeight="1" x14ac:dyDescent="0.25"/>
    <row r="20" spans="22:22" ht="14.25" customHeight="1" x14ac:dyDescent="0.25"/>
    <row r="21" spans="22:22" ht="14.25" customHeight="1" x14ac:dyDescent="0.25"/>
    <row r="22" spans="22:22" ht="14.25" customHeight="1" x14ac:dyDescent="0.25"/>
    <row r="23" spans="22:22" ht="14.25" customHeight="1" x14ac:dyDescent="0.25"/>
    <row r="24" spans="22:22" ht="14.25" customHeight="1" x14ac:dyDescent="0.25"/>
    <row r="25" spans="22:22" ht="14.25" customHeight="1" x14ac:dyDescent="0.25"/>
    <row r="26" spans="22:22" ht="14.25" customHeight="1" x14ac:dyDescent="0.25"/>
    <row r="27" spans="22:22" ht="14.25" customHeight="1" x14ac:dyDescent="0.25"/>
    <row r="28" spans="22:22" ht="14.25" customHeight="1" x14ac:dyDescent="0.25"/>
    <row r="29" spans="22:22" ht="14.25" customHeight="1" x14ac:dyDescent="0.25"/>
    <row r="30" spans="22:22" ht="14.25" customHeight="1" x14ac:dyDescent="0.25"/>
    <row r="31" spans="22:22" ht="14.25" customHeight="1" x14ac:dyDescent="0.25"/>
    <row r="32" spans="22:2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Combo Chart</vt:lpstr>
      <vt:lpstr>Waterfall Chart</vt:lpstr>
      <vt:lpstr>Pie Chart</vt:lpstr>
      <vt:lpstr>Map Chart</vt:lpstr>
      <vt:lpstr>Top 5</vt:lpstr>
      <vt:lpstr>KPI</vt:lpstr>
      <vt:lpstr>KPI YoY</vt:lpstr>
      <vt:lpstr>Data</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105322862029@avcolleges.co.in</cp:lastModifiedBy>
  <cp:lastPrinted>2024-11-01T13:37:59Z</cp:lastPrinted>
  <dcterms:created xsi:type="dcterms:W3CDTF">2015-06-05T18:17:20Z</dcterms:created>
  <dcterms:modified xsi:type="dcterms:W3CDTF">2024-11-02T04:24:35Z</dcterms:modified>
</cp:coreProperties>
</file>