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5" i="4"/>
  <c r="B4"/>
  <c r="B6"/>
  <c r="C16"/>
  <c r="B7"/>
  <c r="C4"/>
  <c r="L7" i="2" l="1"/>
  <c r="M7"/>
  <c r="M15" s="1"/>
  <c r="B12" i="4"/>
  <c r="C8"/>
  <c r="C10"/>
  <c r="C5"/>
  <c r="B13"/>
  <c r="B15"/>
  <c r="C14"/>
  <c r="C11"/>
  <c r="C9"/>
  <c r="B16"/>
  <c r="C6"/>
  <c r="B8"/>
  <c r="B9"/>
  <c r="B11"/>
  <c r="C7"/>
  <c r="C13"/>
  <c r="C12"/>
  <c r="C15"/>
  <c r="B14"/>
  <c r="B10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<sst xmlns="http://schemas.openxmlformats.org/spreadsheetml/2006/main" count="84" uniqueCount="45">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</sst>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topLeftCell="N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43711</v>
      </c>
      <c r="G4" s="25" t="s">
        <v>43</v>
      </c>
      <c r="I4" s="1"/>
      <c r="J4" s="38">
        <v>17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73.453488899999996</v>
      </c>
      <c r="D7" s="12">
        <f>L7*97.99%</f>
        <v>70.93055145000001</v>
      </c>
      <c r="E7" s="12">
        <f>M7*100.45%</f>
        <v>72.722284250000001</v>
      </c>
      <c r="F7" s="12">
        <f>M7*100.48%</f>
        <v>72.744003200000009</v>
      </c>
      <c r="G7" s="12">
        <f>L7*99.48%</f>
        <v>72.009095400000007</v>
      </c>
      <c r="H7" s="12">
        <f>L7*99.5%</f>
        <v>72.0235725</v>
      </c>
      <c r="I7" s="12">
        <f>M7*103.24%</f>
        <v>74.742146599999998</v>
      </c>
      <c r="J7" s="13">
        <f>L7*97.65%</f>
        <v>70.684440750000007</v>
      </c>
      <c r="L7" s="4">
        <f>P7-S7/100</f>
        <v>72.385500000000008</v>
      </c>
      <c r="M7" s="4">
        <f>Q7-R7/100</f>
        <v>72.396500000000003</v>
      </c>
      <c r="N7" s="4" t="s">
        <v>44</v>
      </c>
      <c r="O7" s="27" t="s">
        <v>6</v>
      </c>
      <c r="P7" s="32">
        <v>72.400000000000006</v>
      </c>
      <c r="Q7" s="33">
        <v>72.41</v>
      </c>
      <c r="R7" s="5">
        <v>1.35</v>
      </c>
      <c r="S7" s="6">
        <v>1.45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69.565047026670427</v>
      </c>
      <c r="D8" s="15">
        <f>L8*98.17%</f>
        <v>66.950108677218765</v>
      </c>
      <c r="E8" s="15">
        <f>M8*100.94%</f>
        <v>68.869123645273774</v>
      </c>
      <c r="F8" s="15">
        <f>M8*100.98%</f>
        <v>68.896414758269714</v>
      </c>
      <c r="G8" s="15">
        <f>L8*99.1625%</f>
        <v>67.626975162521205</v>
      </c>
      <c r="H8" s="15">
        <f>L8*99.18%</f>
        <v>67.638909836065579</v>
      </c>
      <c r="I8" s="15">
        <f>M8*104%</f>
        <v>70.956893789463763</v>
      </c>
      <c r="J8" s="16">
        <f>L8*93.26%</f>
        <v>63.601580271339749</v>
      </c>
      <c r="L8" s="4">
        <f>L7/Q8*100</f>
        <v>68.198134539287736</v>
      </c>
      <c r="M8" s="4">
        <f>M7/P8*100</f>
        <v>68.227782489869</v>
      </c>
      <c r="N8" s="4" t="s">
        <v>44</v>
      </c>
      <c r="O8" s="28" t="s">
        <v>16</v>
      </c>
      <c r="P8" s="40">
        <v>106.11</v>
      </c>
      <c r="Q8" s="53">
        <v>106.14</v>
      </c>
      <c r="R8" s="7">
        <v>0</v>
      </c>
      <c r="S8" s="8">
        <v>0</v>
      </c>
    </row>
    <row r="9" spans="2:22">
      <c r="B9" s="14" t="s">
        <v>7</v>
      </c>
      <c r="C9" s="15">
        <f>M9*101.96%</f>
        <v>88.79263054706</v>
      </c>
      <c r="D9" s="15">
        <f>L9*98.15%</f>
        <v>85.433257820625016</v>
      </c>
      <c r="E9" s="15">
        <f>M9*100.96%</f>
        <v>87.921773048559999</v>
      </c>
      <c r="F9" s="15">
        <f>M9*100.98%</f>
        <v>87.939190198530014</v>
      </c>
      <c r="G9" s="15">
        <f>L9*99.13%</f>
        <v>86.286284745375013</v>
      </c>
      <c r="H9" s="15">
        <f>L9*99.15%</f>
        <v>86.303693458125025</v>
      </c>
      <c r="I9" s="15">
        <f t="shared" ref="I9:I17" si="0">M9*104%</f>
        <v>90.569179844000018</v>
      </c>
      <c r="J9" s="16">
        <f>L9*93.23%</f>
        <v>81.150714484125018</v>
      </c>
      <c r="L9" s="4">
        <f>L7*P9</f>
        <v>87.043563750000018</v>
      </c>
      <c r="M9" s="4">
        <f>M7*Q9</f>
        <v>87.085749850000013</v>
      </c>
      <c r="N9" s="4" t="s">
        <v>44</v>
      </c>
      <c r="O9" s="28" t="s">
        <v>7</v>
      </c>
      <c r="P9" s="40">
        <v>1.2025000000000001</v>
      </c>
      <c r="Q9" s="53">
        <v>1.2029000000000001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80.687691787339986</v>
      </c>
      <c r="D10" s="15">
        <f>L10*98.14%</f>
        <v>77.624457023190018</v>
      </c>
      <c r="E10" s="15">
        <f>M10*100.96%</f>
        <v>79.89632564583998</v>
      </c>
      <c r="F10" s="15">
        <f>M10*100.98%</f>
        <v>79.91215296867</v>
      </c>
      <c r="G10" s="15">
        <f>L10*99.13%</f>
        <v>78.407503818104999</v>
      </c>
      <c r="H10" s="15">
        <f>L10*99.13%</f>
        <v>78.407503818104999</v>
      </c>
      <c r="I10" s="15">
        <f t="shared" si="0"/>
        <v>82.302078715999997</v>
      </c>
      <c r="J10" s="16">
        <f>L10*93.24%</f>
        <v>73.748770866539999</v>
      </c>
      <c r="L10" s="4">
        <f>L7*P10</f>
        <v>79.095635850000008</v>
      </c>
      <c r="M10" s="4">
        <f>M7*Q10</f>
        <v>79.13661415</v>
      </c>
      <c r="N10" s="4" t="s">
        <v>44</v>
      </c>
      <c r="O10" s="28" t="s">
        <v>8</v>
      </c>
      <c r="P10" s="40">
        <v>1.0927</v>
      </c>
      <c r="Q10" s="53">
        <v>1.0931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74.493360984963147</v>
      </c>
      <c r="D11" s="15">
        <f>L11*98.14%</f>
        <v>71.677055493895679</v>
      </c>
      <c r="E11" s="15">
        <f>M11*100.96%</f>
        <v>73.762747401352286</v>
      </c>
      <c r="F11" s="15">
        <f>M11*100.98%</f>
        <v>73.77735967302452</v>
      </c>
      <c r="G11" s="15">
        <f>L11*99.13%</f>
        <v>72.400107103218645</v>
      </c>
      <c r="H11" s="15">
        <f>L11*99.13%</f>
        <v>72.400107103218645</v>
      </c>
      <c r="I11" s="15">
        <f t="shared" si="0"/>
        <v>75.983812695529323</v>
      </c>
      <c r="J11" s="16">
        <f>L11*93.24%</f>
        <v>68.09831520532741</v>
      </c>
      <c r="L11" s="4">
        <f>L7/Q11</f>
        <v>73.035516093229745</v>
      </c>
      <c r="M11" s="4">
        <f>M7/P11</f>
        <v>73.06135836108588</v>
      </c>
      <c r="N11" s="4" t="s">
        <v>44</v>
      </c>
      <c r="O11" s="28" t="s">
        <v>17</v>
      </c>
      <c r="P11" s="40">
        <v>0.9909</v>
      </c>
      <c r="Q11" s="53">
        <v>0.99110000000000009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49.71471998789999</v>
      </c>
      <c r="D12" s="15">
        <f>L12*98.14%</f>
        <v>47.830646027010012</v>
      </c>
      <c r="E12" s="15">
        <f>M12*100.96%</f>
        <v>49.227129560399987</v>
      </c>
      <c r="F12" s="15">
        <f>M12*100.98%</f>
        <v>49.236881368950002</v>
      </c>
      <c r="G12" s="15">
        <f>L12*99.13%</f>
        <v>48.313143882795003</v>
      </c>
      <c r="H12" s="15">
        <f>L12*99.13%</f>
        <v>48.313143882795003</v>
      </c>
      <c r="I12" s="15">
        <f t="shared" si="0"/>
        <v>50.709404460000002</v>
      </c>
      <c r="J12" s="16">
        <f>L12*93.24%</f>
        <v>45.442525326660004</v>
      </c>
      <c r="L12" s="4">
        <f>L7*P12</f>
        <v>48.737157150000009</v>
      </c>
      <c r="M12" s="4">
        <f>M7*Q12</f>
        <v>48.759042749999999</v>
      </c>
      <c r="N12" s="4" t="s">
        <v>44</v>
      </c>
      <c r="O12" s="28" t="s">
        <v>18</v>
      </c>
      <c r="P12" s="40">
        <v>0.67330000000000001</v>
      </c>
      <c r="Q12" s="53">
        <v>0.67349999999999999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20.005229756588978</v>
      </c>
      <c r="F13" s="15">
        <f>M13*101.49%</f>
        <v>20.005229756588978</v>
      </c>
      <c r="G13" s="15">
        <f>L13*98.5%</f>
        <v>19.409205798285011</v>
      </c>
      <c r="H13" s="15">
        <f>L13*98.5%</f>
        <v>19.409205798285011</v>
      </c>
      <c r="I13" s="15">
        <f t="shared" si="0"/>
        <v>20.499989109126552</v>
      </c>
      <c r="J13" s="16">
        <f>L13*92.56%</f>
        <v>18.238742017149857</v>
      </c>
      <c r="L13" s="4">
        <f>L7/Q13</f>
        <v>19.704777460187831</v>
      </c>
      <c r="M13" s="4">
        <f>M7/P13</f>
        <v>19.711527989544763</v>
      </c>
      <c r="N13" s="4" t="s">
        <v>44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19.590776656445808</v>
      </c>
      <c r="F14" s="15">
        <f>M14*101.49%</f>
        <v>19.590776656445808</v>
      </c>
      <c r="G14" s="15">
        <f>L14*98.5%</f>
        <v>19.009709520889434</v>
      </c>
      <c r="H14" s="15">
        <f>L14*98.5%</f>
        <v>19.009709520889434</v>
      </c>
      <c r="I14" s="15">
        <f t="shared" si="0"/>
        <v>20.075285961871753</v>
      </c>
      <c r="J14" s="16">
        <f>L14*92.56%</f>
        <v>17.863337190391128</v>
      </c>
      <c r="L14" s="4">
        <f>L7/Q14</f>
        <v>19.299197483136481</v>
      </c>
      <c r="M14" s="4">
        <f>M7/P14</f>
        <v>19.303159578722838</v>
      </c>
      <c r="N14" s="4" t="s">
        <v>44</v>
      </c>
      <c r="O14" s="28" t="s">
        <v>10</v>
      </c>
      <c r="P14" s="40">
        <v>3.7505000000000002</v>
      </c>
      <c r="Q14" s="53">
        <v>3.7507000000000001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20.177181889331315</v>
      </c>
      <c r="F15" s="15">
        <f>M15*101.49%</f>
        <v>20.177181889331315</v>
      </c>
      <c r="G15" s="15">
        <f>L15*98.5%</f>
        <v>19.577077841845139</v>
      </c>
      <c r="H15" s="15">
        <f>L15*98.5%</f>
        <v>19.577077841845139</v>
      </c>
      <c r="I15" s="15">
        <f t="shared" si="0"/>
        <v>20.676193876149938</v>
      </c>
      <c r="J15" s="16">
        <f>L15*92.56%</f>
        <v>18.396490609555187</v>
      </c>
      <c r="L15" s="4">
        <f>L7/Q15</f>
        <v>19.875205930807248</v>
      </c>
      <c r="M15" s="4">
        <f>M7/P15</f>
        <v>19.88095565014417</v>
      </c>
      <c r="N15" s="4" t="s">
        <v>44</v>
      </c>
      <c r="O15" s="28" t="s">
        <v>37</v>
      </c>
      <c r="P15" s="40">
        <v>3.6415000000000002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190.84469571428571</v>
      </c>
      <c r="F16" s="15">
        <f>M16*101.49%</f>
        <v>190.84469571428571</v>
      </c>
      <c r="G16" s="15">
        <f>L16*98.5%</f>
        <v>185.17483248493662</v>
      </c>
      <c r="H16" s="15">
        <f>L16*98.5%</f>
        <v>185.17483248493662</v>
      </c>
      <c r="I16" s="15">
        <f t="shared" si="0"/>
        <v>195.56457142857144</v>
      </c>
      <c r="J16" s="16">
        <f>L16*92.1%</f>
        <v>173.14316824226051</v>
      </c>
      <c r="L16" s="4">
        <f>L7/Q16</f>
        <v>187.99475379181382</v>
      </c>
      <c r="M16" s="4">
        <f>M7/P16</f>
        <v>188.04285714285714</v>
      </c>
      <c r="N16" s="4" t="s">
        <v>44</v>
      </c>
      <c r="O16" s="28" t="s">
        <v>11</v>
      </c>
      <c r="P16" s="40">
        <v>0.38500000000000001</v>
      </c>
      <c r="Q16" s="53">
        <v>0.38504000000000005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241.535857495069</v>
      </c>
      <c r="F17" s="23">
        <f>M17*101.49%</f>
        <v>241.535857495069</v>
      </c>
      <c r="G17" s="23">
        <f>L17*98.5%</f>
        <v>234.17649522120408</v>
      </c>
      <c r="H17" s="23">
        <f>L17*98.5%</f>
        <v>234.17649522120408</v>
      </c>
      <c r="I17" s="23">
        <f t="shared" si="0"/>
        <v>247.50940170940171</v>
      </c>
      <c r="J17" s="24">
        <f>L17*88.83%</f>
        <v>211.18678244161987</v>
      </c>
      <c r="L17" s="4">
        <f>L7/Q17</f>
        <v>237.74263474233916</v>
      </c>
      <c r="M17" s="4">
        <f>M7/P17</f>
        <v>237.98980933596317</v>
      </c>
      <c r="N17" s="4" t="s">
        <v>44</v>
      </c>
      <c r="O17" s="28" t="s">
        <v>12</v>
      </c>
      <c r="P17" s="40">
        <v>0.30420000000000003</v>
      </c>
      <c r="Q17" s="53">
        <v>0.30447000000000002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191.94797274004932</v>
      </c>
      <c r="M18" s="4">
        <f>M7/P18</f>
        <v>192.05353353140916</v>
      </c>
      <c r="N18" s="4" t="s">
        <v>44</v>
      </c>
      <c r="O18" s="28" t="s">
        <v>23</v>
      </c>
      <c r="P18" s="40">
        <v>0.37696000000000002</v>
      </c>
      <c r="Q18" s="53">
        <v>0.37711000000000006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54.176708330214808</v>
      </c>
      <c r="M19" s="4">
        <f>M7/P19</f>
        <v>54.201167926929699</v>
      </c>
      <c r="N19" s="4" t="s">
        <v>44</v>
      </c>
      <c r="O19" s="29" t="s">
        <v>24</v>
      </c>
      <c r="P19" s="39">
        <v>1.3357000000000001</v>
      </c>
      <c r="Q19" s="41">
        <v>1.3361000000000001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2019-09-03T11:55:48Z</dcterms:modified>
</cp:coreProperties>
</file>