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4" i="4"/>
  <c r="B7"/>
  <c r="B6"/>
  <c r="C16"/>
  <c r="B5"/>
  <c r="B4"/>
  <c r="L7" i="2" l="1"/>
  <c r="M7"/>
  <c r="M15" s="1"/>
  <c r="C9" i="4"/>
  <c r="B15"/>
  <c r="C5"/>
  <c r="B13"/>
  <c r="C13"/>
  <c r="C8"/>
  <c r="B12"/>
  <c r="B14"/>
  <c r="C11"/>
  <c r="C14"/>
  <c r="C15"/>
  <c r="C12"/>
  <c r="B16"/>
  <c r="B10"/>
  <c r="B11"/>
  <c r="C10"/>
  <c r="C6"/>
  <c r="B8"/>
  <c r="B9"/>
  <c r="C7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<sst xmlns="http://schemas.openxmlformats.org/spreadsheetml/2006/main" count="71" uniqueCount="44">
  <si>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</si>
  <si>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</si>
  <si>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</si>
  <si>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</si>
  <si>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</si>
  <si>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</si>
  <si>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</si>
  <si>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</si>
  <si>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</si>
  <si>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</si>
  <si>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</si>
  <si>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</si>
  <si>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</si>
  <si>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</si>
  <si>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</si>
  <si>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</si>
  <si>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</si>
  <si>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</si>
  <si>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</si>
  <si>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</si>
  <si>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</si>
  <si>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</si>
  <si>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</si>
  <si>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</si>
  <si>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</si>
  <si>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</si>
  <si>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</si>
  <si>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</si>
  <si>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</si>
  <si>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</si>
  <si>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</si>
  <si>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</si>
  <si>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</si>
  <si>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</si>
  <si>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</si>
  <si>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</si>
  <si>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</si>
  <si>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</si>
  <si>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</si>
  <si>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</si>
  <si>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</si>
  <si>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</si>
  <si>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</si>
  <si>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 xml:space="preserve">   AUTOMATED BY CHANDU SANJITH T , HAPPY COADING!!!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</si>
</sst>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indexed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0" fontId="0" fillId="5" borderId="0" xfId="0" applyFill="1"/>
    <xf numFmtId="164" fontId="9" fillId="5" borderId="0" xfId="0" applyNumberFormat="1" applyFont="1" applyFill="1" applyBorder="1"/>
    <xf numFmtId="0" fontId="10" fillId="5" borderId="0" xfId="0" applyFont="1" applyFill="1"/>
    <xf numFmtId="164" fontId="0" fillId="6" borderId="0" xfId="0" applyNumberFormat="1" applyFill="1"/>
    <xf numFmtId="2" fontId="0" fillId="6" borderId="3" xfId="0" applyNumberFormat="1" applyFill="1" applyBorder="1"/>
    <xf numFmtId="2" fontId="0" fillId="6" borderId="0" xfId="0" applyNumberFormat="1" applyFill="1" applyBorder="1"/>
    <xf numFmtId="0" fontId="0" fillId="6" borderId="7" xfId="0" applyFill="1" applyBorder="1"/>
    <xf numFmtId="2" fontId="0" fillId="6" borderId="5" xfId="0" applyNumberFormat="1" applyFill="1" applyBorder="1"/>
    <xf numFmtId="2" fontId="0" fillId="6" borderId="4" xfId="0" applyNumberFormat="1" applyFill="1" applyBorder="1"/>
    <xf numFmtId="0" fontId="0" fillId="6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topLeftCell="J7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6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H1" s="54" t="s">
        <v>43</v>
      </c>
      <c r="I1" s="52"/>
      <c r="J1" s="52"/>
      <c r="K1" s="52"/>
      <c r="L1" s="53"/>
      <c r="M1" s="53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43712</v>
      </c>
      <c r="G4" s="21"/>
      <c r="I4" s="1"/>
      <c r="J4" s="34">
        <v>17</v>
      </c>
      <c r="K4" s="22"/>
      <c r="L4" s="47" t="s">
        <v>20</v>
      </c>
      <c r="M4" s="47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8" t="s">
        <v>21</v>
      </c>
      <c r="M5" s="48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73.164327900000004</v>
      </c>
      <c r="D7" s="11">
        <f>L7*97.99%</f>
        <v>70.651279950000017</v>
      </c>
      <c r="E7" s="11">
        <f>M7*100.45%</f>
        <v>72.436001750000003</v>
      </c>
      <c r="F7" s="11">
        <f>M7*100.48%</f>
        <v>72.457635200000013</v>
      </c>
      <c r="G7" s="11">
        <f>L7*99.48%</f>
        <v>71.725577400000006</v>
      </c>
      <c r="H7" s="11">
        <f>L7*99.5%</f>
        <v>71.739997500000015</v>
      </c>
      <c r="I7" s="11">
        <f>M7*103.24%</f>
        <v>74.447912600000009</v>
      </c>
      <c r="J7" s="12">
        <f>L7*97.65%</f>
        <v>70.406138250000012</v>
      </c>
      <c r="L7" s="49">
        <f>P7-S7/100</f>
        <v>72.100500000000011</v>
      </c>
      <c r="M7" s="49">
        <f>Q7-R7/100</f>
        <v>72.111500000000007</v>
      </c>
      <c r="N7" s="49">
        <v>72.106000000000009</v>
      </c>
      <c r="O7" s="23" t="s">
        <v>6</v>
      </c>
      <c r="P7" s="28">
        <v>72.115000000000009</v>
      </c>
      <c r="Q7" s="29">
        <v>72.125</v>
      </c>
      <c r="R7" s="4">
        <v>1.35</v>
      </c>
      <c r="S7" s="5">
        <v>1.45</v>
      </c>
      <c r="T7" s="2" t="s">
        <v>27</v>
      </c>
      <c r="U7" s="2"/>
      <c r="V7" t="s">
        <v>28</v>
      </c>
      <c r="AD7">
        <v>144.21200000000002</v>
      </c>
    </row>
    <row r="8" spans="2:30">
      <c r="B8" s="13" t="s">
        <v>16</v>
      </c>
      <c r="C8" s="14">
        <f>M8*101.96%</f>
        <v>69.212920455615162</v>
      </c>
      <c r="D8" s="14">
        <f>L8*98.17%</f>
        <v>66.623739504894573</v>
      </c>
      <c r="E8" s="14">
        <f>M8*100.94%</f>
        <v>68.520519721359321</v>
      </c>
      <c r="F8" s="14">
        <f>M8*100.98%</f>
        <v>68.547672691330135</v>
      </c>
      <c r="G8" s="14">
        <f>L8*99.1625%</f>
        <v>67.297306393542925</v>
      </c>
      <c r="H8" s="14">
        <f>L8*99.18%</f>
        <v>67.3091828878012</v>
      </c>
      <c r="I8" s="14">
        <f>M8*104%</f>
        <v>70.597721924126901</v>
      </c>
      <c r="J8" s="15">
        <f>L8*93.26%</f>
        <v>63.291534544427719</v>
      </c>
      <c r="L8" s="49">
        <f>L7/Q8*100</f>
        <v>67.865681475903614</v>
      </c>
      <c r="M8" s="49">
        <f>M7/P8*100</f>
        <v>67.882424927045093</v>
      </c>
      <c r="N8" s="49">
        <v>67.874053201474354</v>
      </c>
      <c r="O8" s="24" t="s">
        <v>16</v>
      </c>
      <c r="P8" s="26">
        <v>106.23</v>
      </c>
      <c r="Q8" s="27">
        <v>106.24000000000001</v>
      </c>
      <c r="R8" s="6">
        <v>0</v>
      </c>
      <c r="S8" s="7">
        <v>0</v>
      </c>
      <c r="AD8">
        <v>135.74810640294871</v>
      </c>
    </row>
    <row r="9" spans="2:30">
      <c r="B9" s="13" t="s">
        <v>7</v>
      </c>
      <c r="C9" s="14">
        <f>M9*101.96%</f>
        <v>89.744475119240008</v>
      </c>
      <c r="D9" s="14">
        <f>L9*98.15%</f>
        <v>86.370685035375033</v>
      </c>
      <c r="E9" s="14">
        <f>M9*100.96%</f>
        <v>88.864282150240001</v>
      </c>
      <c r="F9" s="14">
        <f>M9*100.98%</f>
        <v>88.881886009620018</v>
      </c>
      <c r="G9" s="14">
        <f>L9*99.13%</f>
        <v>87.233071905825028</v>
      </c>
      <c r="H9" s="14">
        <f>L9*99.15%</f>
        <v>87.25067163787503</v>
      </c>
      <c r="I9" s="14">
        <f t="shared" ref="I9:I17" si="0">M9*104%</f>
        <v>91.540068776000012</v>
      </c>
      <c r="J9" s="15">
        <f>L9*93.23%</f>
        <v>82.041150951075025</v>
      </c>
      <c r="L9" s="49">
        <f>L7*P9</f>
        <v>87.998660250000029</v>
      </c>
      <c r="M9" s="49">
        <f>M7*Q9</f>
        <v>88.019296900000015</v>
      </c>
      <c r="N9" s="49">
        <v>88.008978575000015</v>
      </c>
      <c r="O9" s="24" t="s">
        <v>7</v>
      </c>
      <c r="P9" s="36">
        <v>1.2205000000000001</v>
      </c>
      <c r="Q9" s="27">
        <v>1.2206000000000001</v>
      </c>
      <c r="R9" s="6">
        <v>0</v>
      </c>
      <c r="S9" s="7">
        <v>0</v>
      </c>
      <c r="AD9">
        <v>176.01795715000003</v>
      </c>
    </row>
    <row r="10" spans="2:30">
      <c r="B10" s="13" t="s">
        <v>8</v>
      </c>
      <c r="C10" s="14">
        <f>M10*101.96%</f>
        <v>80.972956291019983</v>
      </c>
      <c r="D10" s="14">
        <f>L10*98.14%</f>
        <v>77.913209143770018</v>
      </c>
      <c r="E10" s="14">
        <f>M10*100.96%</f>
        <v>80.17879234151998</v>
      </c>
      <c r="F10" s="14">
        <f>M10*100.98%</f>
        <v>80.194675620509997</v>
      </c>
      <c r="G10" s="14">
        <f>L10*99.13%</f>
        <v>78.699168763214999</v>
      </c>
      <c r="H10" s="14">
        <f>L10*99.13%</f>
        <v>78.699168763214999</v>
      </c>
      <c r="I10" s="14">
        <f t="shared" si="0"/>
        <v>82.593050747999996</v>
      </c>
      <c r="J10" s="15">
        <f>L10*93.24%</f>
        <v>74.023105976820005</v>
      </c>
      <c r="L10" s="49">
        <f>L7*P10</f>
        <v>79.389860550000009</v>
      </c>
      <c r="M10" s="49">
        <f>M7*Q10</f>
        <v>79.416394949999997</v>
      </c>
      <c r="N10" s="49">
        <v>79.40312775000001</v>
      </c>
      <c r="O10" s="24" t="s">
        <v>8</v>
      </c>
      <c r="P10" s="36">
        <v>1.1011</v>
      </c>
      <c r="Q10" s="27">
        <v>1.1012999999999999</v>
      </c>
      <c r="R10" s="6">
        <v>0</v>
      </c>
      <c r="S10" s="7">
        <v>0</v>
      </c>
      <c r="AD10">
        <v>158.80625550000002</v>
      </c>
    </row>
    <row r="11" spans="2:30">
      <c r="B11" s="13" t="s">
        <v>17</v>
      </c>
      <c r="C11" s="14">
        <f>M11*101.96%</f>
        <v>74.667295013709747</v>
      </c>
      <c r="D11" s="14">
        <f>L11*98.14%</f>
        <v>71.82969312760126</v>
      </c>
      <c r="E11" s="14">
        <f>M11*100.96%</f>
        <v>73.934975525540764</v>
      </c>
      <c r="F11" s="14">
        <f>M11*100.98%</f>
        <v>73.949621915304164</v>
      </c>
      <c r="G11" s="14">
        <f>L11*99.13%</f>
        <v>72.554284488884377</v>
      </c>
      <c r="H11" s="14">
        <f>L11*99.13%</f>
        <v>72.554284488884377</v>
      </c>
      <c r="I11" s="14">
        <f t="shared" si="0"/>
        <v>76.161226769574498</v>
      </c>
      <c r="J11" s="15">
        <f>L11*93.24%</f>
        <v>68.243331844482782</v>
      </c>
      <c r="L11" s="49">
        <f>L7/Q11</f>
        <v>73.191046594254388</v>
      </c>
      <c r="M11" s="49">
        <f>M7/P11</f>
        <v>73.231948816898552</v>
      </c>
      <c r="N11" s="49">
        <v>73.211497705576477</v>
      </c>
      <c r="O11" s="24" t="s">
        <v>17</v>
      </c>
      <c r="P11" s="36">
        <v>0.98470000000000002</v>
      </c>
      <c r="Q11" s="27">
        <v>0.98510000000000009</v>
      </c>
      <c r="R11" s="6">
        <v>0</v>
      </c>
      <c r="S11" s="7">
        <v>0</v>
      </c>
      <c r="AD11">
        <v>146.42299541115295</v>
      </c>
    </row>
    <row r="12" spans="2:30">
      <c r="B12" s="13" t="s">
        <v>18</v>
      </c>
      <c r="C12" s="14">
        <f>M12*101.96%</f>
        <v>49.923397186599999</v>
      </c>
      <c r="D12" s="14">
        <f>L12*98.14%</f>
        <v>48.031501559160013</v>
      </c>
      <c r="E12" s="14">
        <f>M12*100.96%</f>
        <v>49.433760101600001</v>
      </c>
      <c r="F12" s="14">
        <f>M12*100.98%</f>
        <v>49.443552843300012</v>
      </c>
      <c r="G12" s="14">
        <f>L12*99.13%</f>
        <v>48.516025571220013</v>
      </c>
      <c r="H12" s="14">
        <f>L12*99.13%</f>
        <v>48.516025571220013</v>
      </c>
      <c r="I12" s="14">
        <f t="shared" si="0"/>
        <v>50.92225684000001</v>
      </c>
      <c r="J12" s="15">
        <f>L12*93.24%</f>
        <v>45.633352408560008</v>
      </c>
      <c r="L12" s="49">
        <f>L7*P12</f>
        <v>48.941819400000014</v>
      </c>
      <c r="M12" s="49">
        <f>M7*Q12</f>
        <v>48.96370850000001</v>
      </c>
      <c r="N12" s="49">
        <v>48.952763950000012</v>
      </c>
      <c r="O12" s="24" t="s">
        <v>18</v>
      </c>
      <c r="P12" s="26">
        <v>0.67880000000000007</v>
      </c>
      <c r="Q12" s="27">
        <v>0.67900000000000005</v>
      </c>
      <c r="R12" s="6">
        <v>0</v>
      </c>
      <c r="S12" s="7">
        <v>0</v>
      </c>
      <c r="AD12">
        <v>97.905527900000024</v>
      </c>
    </row>
    <row r="13" spans="2:30">
      <c r="B13" s="58" t="s">
        <v>9</v>
      </c>
      <c r="C13" s="57"/>
      <c r="D13" s="57"/>
      <c r="E13" s="57">
        <f>M13*101.49%</f>
        <v>19.926476080919187</v>
      </c>
      <c r="F13" s="57">
        <f>M13*101.49%</f>
        <v>19.926476080919187</v>
      </c>
      <c r="G13" s="57">
        <f>L13*98.5%</f>
        <v>19.332786851776234</v>
      </c>
      <c r="H13" s="57">
        <f>L13*98.5%</f>
        <v>19.332786851776234</v>
      </c>
      <c r="I13" s="57">
        <f t="shared" si="0"/>
        <v>20.419287736876498</v>
      </c>
      <c r="J13" s="56">
        <f>L13*92.56%</f>
        <v>18.166931482237647</v>
      </c>
      <c r="K13" s="55">
        <v>19.517457514084164</v>
      </c>
      <c r="L13" s="49">
        <f>L7/Q13</f>
        <v>19.627194773376889</v>
      </c>
      <c r="M13" s="49">
        <f>M7/P13</f>
        <v>19.633930516227402</v>
      </c>
      <c r="N13" s="49">
        <v>19.630562644802147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117.10474508450498</v>
      </c>
    </row>
    <row r="14" spans="2:30">
      <c r="B14" s="13" t="s">
        <v>10</v>
      </c>
      <c r="C14" s="14"/>
      <c r="D14" s="14"/>
      <c r="E14" s="14">
        <f>M14*101.49%</f>
        <v>19.513134258518637</v>
      </c>
      <c r="F14" s="14">
        <f>M14*101.49%</f>
        <v>19.513134258518637</v>
      </c>
      <c r="G14" s="14">
        <f>L14*98.5%</f>
        <v>18.93435867015037</v>
      </c>
      <c r="H14" s="14">
        <f>L14*98.5%</f>
        <v>18.93435867015037</v>
      </c>
      <c r="I14" s="14">
        <f t="shared" si="0"/>
        <v>19.995723350930518</v>
      </c>
      <c r="J14" s="15">
        <f>L14*92.56%</f>
        <v>17.792530340194094</v>
      </c>
      <c r="L14" s="49">
        <f>L7/Q14</f>
        <v>19.222699157513066</v>
      </c>
      <c r="M14" s="49">
        <f>M7/P14</f>
        <v>19.226657068202421</v>
      </c>
      <c r="N14" s="49">
        <v>19.224678112857745</v>
      </c>
      <c r="O14" s="24" t="s">
        <v>10</v>
      </c>
      <c r="P14" s="26">
        <v>3.7506000000000004</v>
      </c>
      <c r="Q14" s="27">
        <v>3.7508000000000004</v>
      </c>
      <c r="R14" s="6">
        <v>0</v>
      </c>
      <c r="S14" s="7">
        <v>0</v>
      </c>
      <c r="AD14">
        <v>38.449356225715491</v>
      </c>
    </row>
    <row r="15" spans="2:30">
      <c r="B15" s="58" t="s">
        <v>19</v>
      </c>
      <c r="C15" s="57"/>
      <c r="D15" s="57"/>
      <c r="E15" s="57">
        <f>M15*101.49%</f>
        <v>20.106033337912088</v>
      </c>
      <c r="F15" s="57">
        <f>M15*101.49%</f>
        <v>20.106033337912088</v>
      </c>
      <c r="G15" s="57">
        <f>L15*98.5%</f>
        <v>19.49999794069193</v>
      </c>
      <c r="H15" s="57">
        <f>L15*98.5%</f>
        <v>19.49999794069193</v>
      </c>
      <c r="I15" s="57">
        <f t="shared" si="0"/>
        <v>20.603285714285718</v>
      </c>
      <c r="J15" s="56">
        <f>L15*92.56%</f>
        <v>18.324058978583199</v>
      </c>
      <c r="K15" s="55">
        <v>19.689901208346157</v>
      </c>
      <c r="L15" s="49">
        <f>L7/Q15</f>
        <v>19.79695222405272</v>
      </c>
      <c r="M15" s="49">
        <f>M7/P15</f>
        <v>19.810851648351651</v>
      </c>
      <c r="N15" s="49">
        <v>19.803901936202188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118.13940725007694</v>
      </c>
    </row>
    <row r="16" spans="2:30">
      <c r="B16" s="13" t="s">
        <v>11</v>
      </c>
      <c r="C16" s="14"/>
      <c r="D16" s="14"/>
      <c r="E16" s="14">
        <f>M16*101.49%</f>
        <v>190.1032815990441</v>
      </c>
      <c r="F16" s="14">
        <f>M16*101.49%</f>
        <v>190.1032815990441</v>
      </c>
      <c r="G16" s="14">
        <f>L16*98.5%</f>
        <v>184.45054281484562</v>
      </c>
      <c r="H16" s="14">
        <f>L16*98.5%</f>
        <v>184.45054281484562</v>
      </c>
      <c r="I16" s="14">
        <f t="shared" si="0"/>
        <v>194.80482102966388</v>
      </c>
      <c r="J16" s="15">
        <f>L16*92.1%</f>
        <v>172.46593901773889</v>
      </c>
      <c r="L16" s="49">
        <f>L7/Q16</f>
        <v>187.2594343297925</v>
      </c>
      <c r="M16" s="49">
        <f>M7/P16</f>
        <v>187.31232791313835</v>
      </c>
      <c r="N16" s="49">
        <v>187.28588112146542</v>
      </c>
      <c r="O16" s="24" t="s">
        <v>11</v>
      </c>
      <c r="P16" s="26">
        <v>0.38498000000000004</v>
      </c>
      <c r="Q16" s="27">
        <v>0.38503000000000004</v>
      </c>
      <c r="R16" s="6">
        <v>0</v>
      </c>
      <c r="S16" s="7">
        <v>0</v>
      </c>
      <c r="AD16">
        <v>374.57176224293084</v>
      </c>
    </row>
    <row r="17" spans="2:30">
      <c r="B17" s="61" t="s">
        <v>12</v>
      </c>
      <c r="C17" s="60"/>
      <c r="D17" s="60"/>
      <c r="E17" s="60">
        <f>M17*101.49%</f>
        <v>241.04459966405378</v>
      </c>
      <c r="F17" s="60">
        <f>M17*101.49%</f>
        <v>241.04459966405378</v>
      </c>
      <c r="G17" s="60">
        <f>L17*98.5%</f>
        <v>233.44616560383932</v>
      </c>
      <c r="H17" s="60">
        <f>L17*98.5%</f>
        <v>233.44616560383932</v>
      </c>
      <c r="I17" s="60">
        <f t="shared" si="0"/>
        <v>247.0059943350241</v>
      </c>
      <c r="J17" s="59">
        <f>L17*88.83%</f>
        <v>210.52815117349286</v>
      </c>
      <c r="K17" s="55">
        <v>234.41927934071722</v>
      </c>
      <c r="L17" s="49">
        <f>L7/Q17</f>
        <v>237.00118335415161</v>
      </c>
      <c r="M17" s="49">
        <f>M7/P17</f>
        <v>237.505763783677</v>
      </c>
      <c r="N17" s="49">
        <v>237.2534735689143</v>
      </c>
      <c r="O17" s="24" t="s">
        <v>12</v>
      </c>
      <c r="P17" s="26">
        <v>0.30362</v>
      </c>
      <c r="Q17" s="27">
        <v>0.30422000000000005</v>
      </c>
      <c r="R17" s="6">
        <v>0</v>
      </c>
      <c r="S17" s="7">
        <v>0</v>
      </c>
      <c r="AD17">
        <v>1406.5156760443033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49">
        <f>L7/Q18</f>
        <v>191.21757810428051</v>
      </c>
      <c r="M18" s="49">
        <f>M7/P18</f>
        <v>191.27718832891244</v>
      </c>
      <c r="N18" s="49">
        <v>191.24738321659646</v>
      </c>
      <c r="O18" s="24" t="s">
        <v>23</v>
      </c>
      <c r="P18" s="36">
        <v>0.37700000000000006</v>
      </c>
      <c r="Q18" s="27">
        <v>0.37706000000000001</v>
      </c>
      <c r="R18" s="6">
        <v>0</v>
      </c>
      <c r="S18" s="7">
        <v>0</v>
      </c>
      <c r="AD18">
        <v>382.49476643319292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49">
        <f>L7/Q19</f>
        <v>54.117315919837878</v>
      </c>
      <c r="M19" s="49">
        <f>M7/P19</f>
        <v>54.149958699406774</v>
      </c>
      <c r="N19" s="49">
        <v>54.13363730962233</v>
      </c>
      <c r="O19" s="25" t="s">
        <v>24</v>
      </c>
      <c r="P19" s="35">
        <v>1.3317000000000001</v>
      </c>
      <c r="Q19" s="37">
        <v>1.3323</v>
      </c>
      <c r="R19" s="8">
        <v>0</v>
      </c>
      <c r="S19" s="9">
        <v>0</v>
      </c>
      <c r="AD19">
        <v>108.26727461924466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J22" t="s">
        <v>42</v>
      </c>
      <c r="P22" s="32" t="s">
        <v>39</v>
      </c>
    </row>
    <row r="23" spans="2:30" ht="27" thickBot="1">
      <c r="B23" s="17" t="s">
        <v>36</v>
      </c>
      <c r="L23" s="50" t="s">
        <v>40</v>
      </c>
      <c r="M23" s="51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2019-09-04T11:43:23Z</dcterms:modified>
</cp:coreProperties>
</file>