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e\OneDrive\Documents\Uni files\4th year\Skripsie\"/>
    </mc:Choice>
  </mc:AlternateContent>
  <xr:revisionPtr revIDLastSave="0" documentId="13_ncr:1_{02FB4285-8DBD-405E-8892-859E704D6FC8}" xr6:coauthVersionLast="47" xr6:coauthVersionMax="47" xr10:uidLastSave="{00000000-0000-0000-0000-000000000000}"/>
  <bookViews>
    <workbookView xWindow="-108" yWindow="-108" windowWidth="23256" windowHeight="12456" activeTab="1" xr2:uid="{86B17C87-62A4-4EEE-B8A3-06F06656F8B7}"/>
  </bookViews>
  <sheets>
    <sheet name="Parts" sheetId="3" r:id="rId1"/>
    <sheet name="Cost" sheetId="1" r:id="rId2"/>
    <sheet name="Gan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38" i="3"/>
  <c r="I33" i="1"/>
  <c r="H33" i="1"/>
  <c r="G33" i="1"/>
  <c r="F33" i="1"/>
  <c r="E33" i="1"/>
  <c r="D33" i="1"/>
  <c r="B33" i="1"/>
  <c r="J32" i="1"/>
  <c r="J31" i="1"/>
  <c r="J30" i="1"/>
  <c r="J29" i="1"/>
  <c r="J28" i="1"/>
  <c r="J27" i="1"/>
  <c r="J26" i="1"/>
  <c r="J25" i="1"/>
  <c r="J24" i="1"/>
  <c r="J23" i="1"/>
  <c r="J22" i="1"/>
  <c r="J5" i="1"/>
  <c r="J6" i="1"/>
  <c r="J7" i="1"/>
  <c r="J8" i="1"/>
  <c r="D16" i="1"/>
  <c r="E16" i="1"/>
  <c r="F16" i="1"/>
  <c r="G16" i="1"/>
  <c r="I16" i="1"/>
  <c r="H16" i="1"/>
  <c r="C5" i="1"/>
  <c r="C6" i="1"/>
  <c r="C7" i="1"/>
  <c r="C8" i="1"/>
  <c r="C9" i="1"/>
  <c r="J9" i="1" s="1"/>
  <c r="C10" i="1"/>
  <c r="J10" i="1" s="1"/>
  <c r="C11" i="1"/>
  <c r="J11" i="1" s="1"/>
  <c r="C12" i="1"/>
  <c r="J12" i="1" s="1"/>
  <c r="C13" i="1"/>
  <c r="J13" i="1" s="1"/>
  <c r="C14" i="1"/>
  <c r="J14" i="1" s="1"/>
  <c r="C15" i="1"/>
  <c r="J15" i="1" s="1"/>
  <c r="C4" i="1"/>
  <c r="B16" i="1"/>
  <c r="C33" i="1" l="1"/>
  <c r="J21" i="1"/>
  <c r="J33" i="1" s="1"/>
  <c r="J4" i="1"/>
  <c r="J16" i="1" s="1"/>
  <c r="C1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<sst xmlns="http://schemas.openxmlformats.org/spreadsheetml/2006/main" count="169" uniqueCount="113">
  <si>
    <t>Activity</t>
  </si>
  <si>
    <t>Engineering Time</t>
  </si>
  <si>
    <t>Running Costs</t>
  </si>
  <si>
    <t>Facility Use</t>
  </si>
  <si>
    <t>Capital Costs</t>
  </si>
  <si>
    <t>MMW</t>
  </si>
  <si>
    <t>Labour</t>
  </si>
  <si>
    <t>Material</t>
  </si>
  <si>
    <t>TOTAL</t>
  </si>
  <si>
    <t>hr</t>
  </si>
  <si>
    <t>R</t>
  </si>
  <si>
    <t>Review Literature</t>
  </si>
  <si>
    <t>Compile Design Requirements</t>
  </si>
  <si>
    <t>Identify Compatible Design Approaches</t>
  </si>
  <si>
    <t>Investigate Concepts for the Robot System</t>
  </si>
  <si>
    <t>Simulate the Most Promising Concepts</t>
  </si>
  <si>
    <t>Select Preferred Concept</t>
  </si>
  <si>
    <t>Design Review</t>
  </si>
  <si>
    <t>Design Prototype System</t>
  </si>
  <si>
    <t>Manufacture Prototype</t>
  </si>
  <si>
    <t>Test Prototype</t>
  </si>
  <si>
    <t>Finalise Report</t>
  </si>
  <si>
    <t>Improve Prototype and Validate System Performance</t>
  </si>
  <si>
    <t>Feb 20206</t>
  </si>
  <si>
    <t>Mar 2026</t>
  </si>
  <si>
    <t>May 2026</t>
  </si>
  <si>
    <t>Apr 2026</t>
  </si>
  <si>
    <t>Jun 2026</t>
  </si>
  <si>
    <t>Jul 2026</t>
  </si>
  <si>
    <t>Aug 2026</t>
  </si>
  <si>
    <t>Sep 20206</t>
  </si>
  <si>
    <t>Oct 2026</t>
  </si>
  <si>
    <t>Part Name</t>
  </si>
  <si>
    <t>Image</t>
  </si>
  <si>
    <t>Microcontroller</t>
  </si>
  <si>
    <t>Microcontroller Arduino Nano</t>
  </si>
  <si>
    <t xml:space="preserve">Link </t>
  </si>
  <si>
    <t>https://www.diyelectronics.co.za/store/boards/10-nano-board-based-on-arduino.html?ut</t>
  </si>
  <si>
    <t>Motor Drivers</t>
  </si>
  <si>
    <t>Part Section</t>
  </si>
  <si>
    <t>L298N Dual H-Bridge</t>
  </si>
  <si>
    <t>BTS7960 motor driver</t>
  </si>
  <si>
    <t>Sabertooth dual motor controller</t>
  </si>
  <si>
    <t>DRV8833 driver</t>
  </si>
  <si>
    <t>Drive Motors</t>
  </si>
  <si>
    <t>N20 metal gear motors</t>
  </si>
  <si>
    <t>Pololu micro metal gearmotors</t>
  </si>
  <si>
    <t>37 mm DC gear motors</t>
  </si>
  <si>
    <t>High-torque planetary motors</t>
  </si>
  <si>
    <t>R50 - R600</t>
  </si>
  <si>
    <t>Wheels / Traction System</t>
  </si>
  <si>
    <t>High-grip rubber wheels</t>
  </si>
  <si>
    <t>Silicone traction wheels</t>
  </si>
  <si>
    <t>Tank tracks</t>
  </si>
  <si>
    <t>Custom CNC wheels</t>
  </si>
  <si>
    <t>Opponent Detection Sensors</t>
  </si>
  <si>
    <t>R30-R100</t>
  </si>
  <si>
    <t>Ultrasonic sensors</t>
  </si>
  <si>
    <t>Infrared distance sensors</t>
  </si>
  <si>
    <t>Time-of-flight sensors</t>
  </si>
  <si>
    <t>LIDAR (advanced)</t>
  </si>
  <si>
    <t>Edge Detection Sensors</t>
  </si>
  <si>
    <t>Reflectance sensors</t>
  </si>
  <si>
    <t>IR line sensors</t>
  </si>
  <si>
    <t>QTR reflectance sensor arrays</t>
  </si>
  <si>
    <t>R50-R300</t>
  </si>
  <si>
    <t>Motion sensors</t>
  </si>
  <si>
    <t>Accelerometer + gyro modules</t>
  </si>
  <si>
    <t>Optional (*)</t>
  </si>
  <si>
    <t>Power System</t>
  </si>
  <si>
    <t>LiPo battery (7.4 V or 11.1 V)</t>
  </si>
  <si>
    <t>18650 Li-ion battery pack</t>
  </si>
  <si>
    <t>Voltage regulators</t>
  </si>
  <si>
    <t>Power switch</t>
  </si>
  <si>
    <t>Mechanical Structure</t>
  </si>
  <si>
    <t>3D printed general frame</t>
  </si>
  <si>
    <t>Sheet metal shoving part</t>
  </si>
  <si>
    <t>R200 - R1000</t>
  </si>
  <si>
    <t>Cost</t>
  </si>
  <si>
    <t>Cost Range</t>
  </si>
  <si>
    <t>Cost Est for Proj Proposal</t>
  </si>
  <si>
    <t>Additional Electronics</t>
  </si>
  <si>
    <t>Capacitors</t>
  </si>
  <si>
    <t>PCB</t>
  </si>
  <si>
    <t>Switches</t>
  </si>
  <si>
    <t>Jumper wires</t>
  </si>
  <si>
    <t>R50-R200</t>
  </si>
  <si>
    <t>N/A</t>
  </si>
  <si>
    <t>Note</t>
  </si>
  <si>
    <t>Mechanical Hardware</t>
  </si>
  <si>
    <t>Screws and bolts</t>
  </si>
  <si>
    <t>Bearings</t>
  </si>
  <si>
    <t>Gearboxes</t>
  </si>
  <si>
    <t>Weight plates</t>
  </si>
  <si>
    <t>Magnets (for traction) (*)</t>
  </si>
  <si>
    <t>R50 - R300</t>
  </si>
  <si>
    <t>Used mostly for testing, not official design</t>
  </si>
  <si>
    <t>https://www.communica.co.za/products/bdd-dual-motor-driver-l298-screw?variant=47620048978220&amp;sfdr_ptcid=31591_617_701055987&amp;sfdr_hash=4042dc5fa79365b5e35299634508ce03&amp;utm_source=www.communica.co.za&amp;gad_source=1&amp;gad_campaignid=22552818411&amp;gclid=CjwKCAjwpcTNBhA5EiwAdO1S9j8BpageufICOW-Z6TCuTOHkJjV4mgwHRsQ9F622epTADRpw2i9B4RoCQCsQAvD_BwE</t>
  </si>
  <si>
    <t>https://www.communica.co.za/products/hkd-forw-revse-motor-control-12v?variant=49873343971628&amp;sfdr_ptcid=31591_617_711238132&amp;sfdr_hash=039a782ee6f0c5df5f561b78fac1f12e&amp;utm_source=www.communica.co.za&amp;gad_source=1&amp;gad_campaignid=22552818411&amp;gclid=CjwKCAjwpcTNBhA5EiwAdO1S9jU8M_wyGrW8C2IMtM_qbdIicQxaAn56mAuL4-oNno3XAdqg1n5jthoCBfIQAvD_BwE</t>
  </si>
  <si>
    <t>https://www.communica.co.za/products/hkd-dual-dc-motor-shield-l298?variant=44293656052012&amp;sfdr_ptcid=31591_617_694882795&amp;sfdr_hash=2ffc78cdaad3a413574e2cc754c9573b&amp;utm_source=www.communica.co.za&amp;gad_source=1&amp;gad_campaignid=20668254388&amp;gclid=CjwKCAjwpcTNBhA5EiwAdO1S9sH-wSt8uWUmpioJwDIlQHJc6sZka1xTwFbTV_Lzu6WjE5FxsALwzRoCC1AQAvD_BwE</t>
  </si>
  <si>
    <t>https://www.fruugo.co.za/double-dcmotor-control-board-direction-adjustment-27-108v-voltages-ranges-for-diy-electronics-projects-multicolor/p-440292550-923805585?language=en&amp;ac=google&amp;utm_source=google&amp;utm_medium=paid&amp;asc=pmax&amp;gad_source=1&amp;gad_campaignid=22994512251&amp;gclid=CjwKCAjwpcTNBhA5EiwAdO1S9lOQaII__z-Y2b5_sexgFMlUdn1pfXsscPT0ZvQwo3Rx_wYw_qkiuBoCn7wQAvD_BwE</t>
  </si>
  <si>
    <t>https://www.communica.co.za/?gad_source=1&amp;gad_campaignid=22552818411&amp;gclid=CjwKCAjwpcTNBhA5EiwAdO1S9jmN8wJXmn6ti2nsNR3tHCBeIpAHcd2ph_qDgQuX5Nadhe9cyrFitxoCVeMQAvD_BwE</t>
  </si>
  <si>
    <t>Communica sells them as well, couldn't find exact lsiting</t>
  </si>
  <si>
    <t>https://www.communica.co.za/products/bdd-worm-gear-motor-12v-23rpm?variant=49957877580076&amp;sfdr_ptcid=31591_617_710181157&amp;sfdr_hash=ecbe90511a170b5f53e6d24d5b7cf269&amp;ut</t>
  </si>
  <si>
    <t>Communica, look for cheaper alternatives</t>
  </si>
  <si>
    <t>only for x2</t>
  </si>
  <si>
    <t>https://www.communica.co.za/products/bmt-wheels-x2-all-terrain-chrome?variant=47729631920428&amp;sfdr_ptcid=31591_617_701308473&amp;sfdr_hash=311d54ce70ae9cfdf5897b1d9114acd8&amp;utm_source=www.communica.co.za&amp;gad_source=1&amp;gad_campaignid=20668254388&amp;gclid=CjwKCAjwpcTNBhA5EiwAdO1S9kXhBHfpWaQHgYQKM_77kregkGhHilZJcfRTNXhUQ_R7iHqjRsSXUhoCWHIQAvD_BwE</t>
  </si>
  <si>
    <t>R80-R200</t>
  </si>
  <si>
    <t>R80-R300(*)</t>
  </si>
  <si>
    <t>Spare parts</t>
  </si>
  <si>
    <t>https://www.communica.co.za/products/bmt-ir-obstacle-avoidance-sensor?variant=31803174682697&amp;sfdr_ptcid=31591_617_658494889&amp;sfdr_hash=a8b99bb606920d53e8314ca65226a078&amp;utm_source=www.communica.co.za&amp;gad_source=1&amp;gad_campaignid=22552818411&amp;gclid=CjwKCAjwpcTNBhA5EiwAdO1S9kDcV41SIaxM5JfPZq425go9QTQawLk1FMPdXLE_xVcJQG0oLwdRjBoCdRoQAvD_BwE</t>
  </si>
  <si>
    <t>R150-R800</t>
  </si>
  <si>
    <t>RS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</si>
</sst>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gray125">
        <bgColor theme="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" fontId="0" fillId="0" borderId="0" xfId="0" applyNumberFormat="1"/>
    <xf numFmtId="0" fontId="0" fillId="0" borderId="2" xfId="0" applyBorder="1" applyAlignment="1">
      <alignment wrapText="1"/>
    </xf>
    <xf numFmtId="49" fontId="0" fillId="0" borderId="1" xfId="0" applyNumberFormat="1" applyBorder="1"/>
    <xf numFmtId="0" fontId="0" fillId="1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6" fontId="0" fillId="0" borderId="1" xfId="0" applyNumberFormat="1" applyBorder="1"/>
    <xf numFmtId="0" fontId="0" fillId="0" borderId="1" xfId="0" applyBorder="1" applyAlignment="1">
      <alignment horizontal="center" wrapText="1"/>
    </xf>
    <xf numFmtId="0" fontId="2" fillId="0" borderId="1" xfId="1" applyBorder="1" applyAlignment="1">
      <alignment horizontal="center" vertical="center" wrapText="1"/>
    </xf>
    <xf numFmtId="6" fontId="0" fillId="0" borderId="1" xfId="0" applyNumberFormat="1" applyBorder="1" applyAlignment="1">
      <alignment horizontal="right" wrapText="1"/>
    </xf>
    <xf numFmtId="0" fontId="0" fillId="4" borderId="1" xfId="0" applyFill="1" applyBorder="1"/>
    <xf numFmtId="6" fontId="0" fillId="0" borderId="0" xfId="0" applyNumberFormat="1"/>
    <xf numFmtId="0" fontId="0" fillId="0" borderId="1" xfId="0" applyBorder="1" applyAlignment="1">
      <alignment horizontal="right"/>
    </xf>
    <xf numFmtId="6" fontId="0" fillId="0" borderId="1" xfId="0" applyNumberFormat="1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6" fontId="0" fillId="0" borderId="1" xfId="0" applyNumberFormat="1" applyBorder="1" applyAlignment="1">
      <alignment vertical="center"/>
    </xf>
    <xf numFmtId="6" fontId="0" fillId="0" borderId="4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sp macro="" textlink="">
      <xdr:nvSpPr>
        <xdr:cNvPr id="1025" name="AutoShape 1" descr="Arduino Nano V3.0 ATmega328P Development Board">
          <a:extLst>
            <a:ext uri="{FF2B5EF4-FFF2-40B4-BE49-F238E27FC236}">
              <a16:creationId xmlns:a16="http://schemas.microsoft.com/office/drawing/2014/main" id="{4CFC4EFC-916A-68A7-D525-44C477CAFBD8}"/>
            </a:ext>
          </a:extLst>
        </xdr:cNvPr>
        <xdr:cNvSpPr>
          <a:spLocks noChangeAspect="1" noChangeArrowheads="1"/>
        </xdr:cNvSpPr>
      </xdr:nvSpPr>
      <xdr:spPr bwMode="auto">
        <a:xfrm>
          <a:off x="9810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yelectronics.co.za/store/boards/10-nano-board-based-on-arduino.html?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09A2-63D0-4C57-8A8A-FE16E1ACE8FE}">
  <dimension ref="A1:H38"/>
  <sheetViews>
    <sheetView topLeftCell="A12" zoomScale="50" zoomScaleNormal="50" workbookViewId="0">
      <selection activeCell="N16" sqref="N16"/>
    </sheetView>
  </sheetViews>
  <sheetFormatPr defaultRowHeight="14.4" x14ac:dyDescent="0.3"/>
  <cols>
    <col min="1" max="1" width="14.6640625" bestFit="1" customWidth="1"/>
    <col min="2" max="2" width="30.44140625" bestFit="1" customWidth="1"/>
    <col min="3" max="4" width="29.33203125" customWidth="1"/>
    <col min="5" max="6" width="30.6640625" customWidth="1"/>
    <col min="7" max="7" width="11.5546875" bestFit="1" customWidth="1"/>
    <col min="8" max="8" width="23.5546875" bestFit="1" customWidth="1"/>
  </cols>
  <sheetData>
    <row r="1" spans="1:8" x14ac:dyDescent="0.3">
      <c r="A1" s="15" t="s">
        <v>39</v>
      </c>
      <c r="B1" s="15" t="s">
        <v>32</v>
      </c>
      <c r="C1" s="15" t="s">
        <v>33</v>
      </c>
      <c r="D1" s="15" t="s">
        <v>88</v>
      </c>
      <c r="E1" s="15" t="s">
        <v>36</v>
      </c>
      <c r="F1" s="15" t="s">
        <v>78</v>
      </c>
      <c r="G1" s="15" t="s">
        <v>79</v>
      </c>
      <c r="H1" s="15" t="s">
        <v>80</v>
      </c>
    </row>
    <row r="2" spans="1:8" ht="110.25" customHeight="1" x14ac:dyDescent="0.3">
      <c r="A2" s="19" t="s">
        <v>34</v>
      </c>
      <c r="B2" s="17" t="s">
        <v>35</v>
      </c>
      <c r="C2" s="18" t="e" vm="1">
        <v>#VALUE!</v>
      </c>
      <c r="D2" s="18"/>
      <c r="E2" s="22" t="s">
        <v>37</v>
      </c>
      <c r="F2" s="23">
        <v>126</v>
      </c>
      <c r="G2" s="39" t="s">
        <v>107</v>
      </c>
      <c r="H2" s="30">
        <v>160</v>
      </c>
    </row>
    <row r="3" spans="1:8" ht="67.5" customHeight="1" x14ac:dyDescent="0.3">
      <c r="A3" s="38" t="s">
        <v>38</v>
      </c>
      <c r="B3" s="16" t="s">
        <v>40</v>
      </c>
      <c r="C3" s="14" t="e" vm="2">
        <v>#VALUE!</v>
      </c>
      <c r="D3" s="14"/>
      <c r="E3" s="17" t="s">
        <v>97</v>
      </c>
      <c r="F3" s="20">
        <v>39</v>
      </c>
      <c r="G3" s="40"/>
      <c r="H3" s="32"/>
    </row>
    <row r="4" spans="1:8" ht="74.25" customHeight="1" x14ac:dyDescent="0.3">
      <c r="A4" s="38"/>
      <c r="B4" s="16" t="s">
        <v>41</v>
      </c>
      <c r="C4" s="14" t="e" vm="3">
        <v>#VALUE!</v>
      </c>
      <c r="D4" s="14"/>
      <c r="E4" s="5" t="s">
        <v>98</v>
      </c>
      <c r="F4" s="20">
        <v>160</v>
      </c>
      <c r="G4" s="40"/>
      <c r="H4" s="32"/>
    </row>
    <row r="5" spans="1:8" ht="51" customHeight="1" x14ac:dyDescent="0.3">
      <c r="A5" s="38"/>
      <c r="B5" s="16" t="s">
        <v>42</v>
      </c>
      <c r="C5" s="14" t="e" vm="4">
        <v>#VALUE!</v>
      </c>
      <c r="D5" s="14"/>
      <c r="E5" s="21" t="s">
        <v>99</v>
      </c>
      <c r="F5" s="20">
        <v>205</v>
      </c>
      <c r="G5" s="40"/>
      <c r="H5" s="32"/>
    </row>
    <row r="6" spans="1:8" ht="87.75" customHeight="1" x14ac:dyDescent="0.3">
      <c r="A6" s="38"/>
      <c r="B6" s="16" t="s">
        <v>43</v>
      </c>
      <c r="C6" s="14" t="e" vm="5">
        <v>#VALUE!</v>
      </c>
      <c r="D6" s="14"/>
      <c r="E6" s="5" t="s">
        <v>100</v>
      </c>
      <c r="F6" s="20">
        <v>189</v>
      </c>
      <c r="G6" s="41"/>
      <c r="H6" s="31"/>
    </row>
    <row r="7" spans="1:8" ht="75" customHeight="1" x14ac:dyDescent="0.3">
      <c r="A7" s="38" t="s">
        <v>44</v>
      </c>
      <c r="B7" s="16" t="s">
        <v>45</v>
      </c>
      <c r="C7" s="14" t="e" vm="6">
        <v>#VALUE!</v>
      </c>
      <c r="D7" s="14"/>
      <c r="E7" s="5" t="s">
        <v>101</v>
      </c>
      <c r="F7" s="20">
        <v>70</v>
      </c>
      <c r="G7" s="36" t="s">
        <v>49</v>
      </c>
      <c r="H7" s="30">
        <v>200</v>
      </c>
    </row>
    <row r="8" spans="1:8" ht="55.5" customHeight="1" x14ac:dyDescent="0.3">
      <c r="A8" s="38"/>
      <c r="B8" s="16" t="s">
        <v>46</v>
      </c>
      <c r="C8" s="14"/>
      <c r="D8" s="5" t="s">
        <v>102</v>
      </c>
      <c r="E8" s="5" t="s">
        <v>101</v>
      </c>
      <c r="F8" s="14"/>
      <c r="G8" s="36"/>
      <c r="H8" s="32"/>
    </row>
    <row r="9" spans="1:8" x14ac:dyDescent="0.3">
      <c r="A9" s="38"/>
      <c r="B9" s="16" t="s">
        <v>47</v>
      </c>
      <c r="C9" s="24"/>
      <c r="D9" s="24"/>
      <c r="E9" s="24"/>
      <c r="F9" s="24"/>
      <c r="G9" s="36"/>
      <c r="H9" s="32"/>
    </row>
    <row r="10" spans="1:8" ht="87.75" customHeight="1" x14ac:dyDescent="0.3">
      <c r="A10" s="38"/>
      <c r="B10" s="16" t="s">
        <v>48</v>
      </c>
      <c r="C10" s="14" t="e" vm="7">
        <v>#VALUE!</v>
      </c>
      <c r="D10" s="14"/>
      <c r="E10" s="5" t="s">
        <v>103</v>
      </c>
      <c r="F10" s="20">
        <v>160</v>
      </c>
      <c r="G10" s="36"/>
      <c r="H10" s="31"/>
    </row>
    <row r="11" spans="1:8" ht="45" customHeight="1" x14ac:dyDescent="0.3">
      <c r="A11" s="37" t="s">
        <v>50</v>
      </c>
      <c r="B11" s="16" t="s">
        <v>51</v>
      </c>
      <c r="C11" s="14"/>
      <c r="D11" s="5" t="s">
        <v>104</v>
      </c>
      <c r="E11" s="14"/>
      <c r="F11" s="20">
        <v>300</v>
      </c>
      <c r="G11" s="36" t="s">
        <v>108</v>
      </c>
      <c r="H11" s="30">
        <v>400</v>
      </c>
    </row>
    <row r="12" spans="1:8" ht="72.75" customHeight="1" x14ac:dyDescent="0.3">
      <c r="A12" s="37"/>
      <c r="B12" s="16" t="s">
        <v>52</v>
      </c>
      <c r="C12" s="14" t="e" vm="8">
        <v>#VALUE!</v>
      </c>
      <c r="D12" s="14" t="s">
        <v>105</v>
      </c>
      <c r="E12" s="5" t="s">
        <v>106</v>
      </c>
      <c r="F12" s="20">
        <v>239</v>
      </c>
      <c r="G12" s="36"/>
      <c r="H12" s="32"/>
    </row>
    <row r="13" spans="1:8" x14ac:dyDescent="0.3">
      <c r="A13" s="37"/>
      <c r="B13" s="16" t="s">
        <v>53</v>
      </c>
      <c r="C13" s="24"/>
      <c r="D13" s="24"/>
      <c r="E13" s="24"/>
      <c r="F13" s="24"/>
      <c r="G13" s="36"/>
      <c r="H13" s="32"/>
    </row>
    <row r="14" spans="1:8" x14ac:dyDescent="0.3">
      <c r="A14" s="37"/>
      <c r="B14" s="16" t="s">
        <v>54</v>
      </c>
      <c r="C14" s="24"/>
      <c r="D14" s="24"/>
      <c r="E14" s="24"/>
      <c r="F14" s="24"/>
      <c r="G14" s="36"/>
      <c r="H14" s="31"/>
    </row>
    <row r="15" spans="1:8" ht="45" customHeight="1" x14ac:dyDescent="0.3">
      <c r="A15" s="37" t="s">
        <v>55</v>
      </c>
      <c r="B15" s="16" t="s">
        <v>57</v>
      </c>
      <c r="C15" s="16"/>
      <c r="D15" s="16"/>
      <c r="E15" s="16"/>
      <c r="F15" s="26" t="s">
        <v>109</v>
      </c>
      <c r="G15" s="36" t="s">
        <v>56</v>
      </c>
      <c r="H15" s="30">
        <v>20</v>
      </c>
    </row>
    <row r="16" spans="1:8" ht="87.75" customHeight="1" x14ac:dyDescent="0.3">
      <c r="A16" s="37"/>
      <c r="B16" s="16" t="s">
        <v>58</v>
      </c>
      <c r="C16" s="16" t="e" vm="9">
        <v>#VALUE!</v>
      </c>
      <c r="D16" s="16"/>
      <c r="E16" s="17" t="s">
        <v>110</v>
      </c>
      <c r="F16" s="27">
        <v>14</v>
      </c>
      <c r="G16" s="36"/>
      <c r="H16" s="32"/>
    </row>
    <row r="17" spans="1:8" x14ac:dyDescent="0.3">
      <c r="A17" s="37"/>
      <c r="B17" s="16" t="s">
        <v>59</v>
      </c>
      <c r="C17" s="16"/>
      <c r="D17" s="16"/>
      <c r="E17" s="16"/>
      <c r="F17" s="25">
        <v>170</v>
      </c>
      <c r="G17" s="36"/>
      <c r="H17" s="32"/>
    </row>
    <row r="18" spans="1:8" x14ac:dyDescent="0.3">
      <c r="A18" s="37"/>
      <c r="B18" s="16" t="s">
        <v>60</v>
      </c>
      <c r="C18" s="28"/>
      <c r="D18" s="28"/>
      <c r="E18" s="28"/>
      <c r="F18" s="28"/>
      <c r="G18" s="36"/>
      <c r="H18" s="31"/>
    </row>
    <row r="19" spans="1:8" ht="30" customHeight="1" x14ac:dyDescent="0.3">
      <c r="A19" s="37" t="s">
        <v>61</v>
      </c>
      <c r="B19" s="16" t="s">
        <v>62</v>
      </c>
      <c r="C19" s="16"/>
      <c r="D19" s="16"/>
      <c r="E19" s="16"/>
      <c r="F19" s="16"/>
      <c r="G19" s="36" t="s">
        <v>65</v>
      </c>
      <c r="H19" s="33"/>
    </row>
    <row r="20" spans="1:8" x14ac:dyDescent="0.3">
      <c r="A20" s="37"/>
      <c r="B20" s="16" t="s">
        <v>63</v>
      </c>
      <c r="C20" s="16"/>
      <c r="D20" s="16"/>
      <c r="E20" s="16"/>
      <c r="F20" s="16"/>
      <c r="G20" s="36"/>
      <c r="H20" s="34"/>
    </row>
    <row r="21" spans="1:8" x14ac:dyDescent="0.3">
      <c r="A21" s="37"/>
      <c r="B21" s="16" t="s">
        <v>64</v>
      </c>
      <c r="C21" s="16"/>
      <c r="D21" s="16"/>
      <c r="E21" s="16"/>
      <c r="F21" s="16"/>
      <c r="G21" s="36"/>
      <c r="H21" s="35"/>
    </row>
    <row r="22" spans="1:8" x14ac:dyDescent="0.3">
      <c r="A22" s="6" t="s">
        <v>66</v>
      </c>
      <c r="B22" s="16" t="s">
        <v>67</v>
      </c>
      <c r="C22" s="16"/>
      <c r="D22" s="16"/>
      <c r="E22" s="16"/>
      <c r="F22" s="16"/>
      <c r="G22" s="16" t="s">
        <v>68</v>
      </c>
      <c r="H22" s="20">
        <v>0</v>
      </c>
    </row>
    <row r="23" spans="1:8" x14ac:dyDescent="0.3">
      <c r="A23" s="38" t="s">
        <v>69</v>
      </c>
      <c r="B23" s="16" t="s">
        <v>70</v>
      </c>
      <c r="C23" s="18"/>
      <c r="D23" s="18"/>
      <c r="E23" s="18" t="s">
        <v>112</v>
      </c>
      <c r="F23" s="29">
        <v>573</v>
      </c>
      <c r="G23" s="36" t="s">
        <v>111</v>
      </c>
      <c r="H23" s="30">
        <v>600</v>
      </c>
    </row>
    <row r="24" spans="1:8" x14ac:dyDescent="0.3">
      <c r="A24" s="38"/>
      <c r="B24" s="16" t="s">
        <v>71</v>
      </c>
      <c r="C24" s="18"/>
      <c r="D24" s="18"/>
      <c r="E24" s="18"/>
      <c r="F24" s="18"/>
      <c r="G24" s="36"/>
      <c r="H24" s="32"/>
    </row>
    <row r="25" spans="1:8" x14ac:dyDescent="0.3">
      <c r="A25" s="38"/>
      <c r="B25" s="16" t="s">
        <v>72</v>
      </c>
      <c r="C25" s="18"/>
      <c r="D25" s="18"/>
      <c r="E25" s="18"/>
      <c r="F25" s="18"/>
      <c r="G25" s="36"/>
      <c r="H25" s="32"/>
    </row>
    <row r="26" spans="1:8" x14ac:dyDescent="0.3">
      <c r="A26" s="38"/>
      <c r="B26" s="16" t="s">
        <v>73</v>
      </c>
      <c r="C26" s="18"/>
      <c r="D26" s="18"/>
      <c r="E26" s="18"/>
      <c r="F26" s="18"/>
      <c r="G26" s="36"/>
      <c r="H26" s="31"/>
    </row>
    <row r="27" spans="1:8" ht="30" customHeight="1" x14ac:dyDescent="0.3">
      <c r="A27" s="37" t="s">
        <v>74</v>
      </c>
      <c r="B27" s="16" t="s">
        <v>75</v>
      </c>
      <c r="C27" s="18"/>
      <c r="D27" s="18"/>
      <c r="E27" s="18"/>
      <c r="F27" s="18"/>
      <c r="G27" s="36" t="s">
        <v>77</v>
      </c>
      <c r="H27" s="30">
        <v>1000</v>
      </c>
    </row>
    <row r="28" spans="1:8" x14ac:dyDescent="0.3">
      <c r="A28" s="37"/>
      <c r="B28" s="16" t="s">
        <v>76</v>
      </c>
      <c r="C28" s="18"/>
      <c r="D28" s="18"/>
      <c r="E28" s="18"/>
      <c r="F28" s="18"/>
      <c r="G28" s="36"/>
      <c r="H28" s="31"/>
    </row>
    <row r="29" spans="1:8" x14ac:dyDescent="0.3">
      <c r="A29" s="37" t="s">
        <v>81</v>
      </c>
      <c r="B29" s="16" t="s">
        <v>82</v>
      </c>
      <c r="C29" s="16"/>
      <c r="D29" s="16"/>
      <c r="E29" s="16"/>
      <c r="F29" s="16"/>
      <c r="G29" s="36" t="s">
        <v>86</v>
      </c>
      <c r="H29" s="30">
        <v>200</v>
      </c>
    </row>
    <row r="30" spans="1:8" x14ac:dyDescent="0.3">
      <c r="A30" s="37"/>
      <c r="B30" s="16" t="s">
        <v>83</v>
      </c>
      <c r="C30" s="16"/>
      <c r="D30" s="16"/>
      <c r="E30" s="16"/>
      <c r="F30" s="16"/>
      <c r="G30" s="36"/>
      <c r="H30" s="32"/>
    </row>
    <row r="31" spans="1:8" x14ac:dyDescent="0.3">
      <c r="A31" s="37"/>
      <c r="B31" s="16" t="s">
        <v>84</v>
      </c>
      <c r="C31" s="16"/>
      <c r="D31" s="16"/>
      <c r="E31" s="16"/>
      <c r="F31" s="16"/>
      <c r="G31" s="36"/>
      <c r="H31" s="32"/>
    </row>
    <row r="32" spans="1:8" ht="28.8" x14ac:dyDescent="0.3">
      <c r="A32" s="37"/>
      <c r="B32" s="16" t="s">
        <v>85</v>
      </c>
      <c r="C32" s="14"/>
      <c r="D32" s="5" t="s">
        <v>96</v>
      </c>
      <c r="E32" s="14"/>
      <c r="F32" s="14" t="s">
        <v>87</v>
      </c>
      <c r="G32" s="36"/>
      <c r="H32" s="31"/>
    </row>
    <row r="33" spans="1:8" ht="30" customHeight="1" x14ac:dyDescent="0.3">
      <c r="A33" s="37" t="s">
        <v>89</v>
      </c>
      <c r="B33" s="16" t="s">
        <v>90</v>
      </c>
      <c r="C33" s="14"/>
      <c r="D33" s="14"/>
      <c r="E33" s="14"/>
      <c r="F33" s="14"/>
      <c r="G33" s="36" t="s">
        <v>95</v>
      </c>
      <c r="H33" s="30">
        <v>300</v>
      </c>
    </row>
    <row r="34" spans="1:8" x14ac:dyDescent="0.3">
      <c r="A34" s="37"/>
      <c r="B34" s="16" t="s">
        <v>91</v>
      </c>
      <c r="C34" s="14"/>
      <c r="D34" s="14"/>
      <c r="E34" s="14"/>
      <c r="F34" s="14"/>
      <c r="G34" s="36"/>
      <c r="H34" s="32"/>
    </row>
    <row r="35" spans="1:8" x14ac:dyDescent="0.3">
      <c r="A35" s="37"/>
      <c r="B35" s="16" t="s">
        <v>92</v>
      </c>
      <c r="C35" s="14"/>
      <c r="D35" s="14"/>
      <c r="E35" s="14"/>
      <c r="F35" s="14"/>
      <c r="G35" s="36"/>
      <c r="H35" s="32"/>
    </row>
    <row r="36" spans="1:8" x14ac:dyDescent="0.3">
      <c r="A36" s="37"/>
      <c r="B36" s="16" t="s">
        <v>93</v>
      </c>
      <c r="C36" s="14"/>
      <c r="D36" s="14"/>
      <c r="E36" s="14"/>
      <c r="F36" s="14"/>
      <c r="G36" s="36"/>
      <c r="H36" s="32"/>
    </row>
    <row r="37" spans="1:8" x14ac:dyDescent="0.3">
      <c r="A37" s="37"/>
      <c r="B37" s="16" t="s">
        <v>94</v>
      </c>
      <c r="C37" s="14"/>
      <c r="D37" s="14"/>
      <c r="E37" s="14"/>
      <c r="F37" s="14"/>
      <c r="G37" s="36"/>
      <c r="H37" s="31"/>
    </row>
    <row r="38" spans="1:8" x14ac:dyDescent="0.3">
      <c r="G38" s="15" t="s">
        <v>8</v>
      </c>
      <c r="H38" s="20">
        <f>SUM(H2:H37)</f>
        <v>2880</v>
      </c>
    </row>
  </sheetData>
  <mergeCells count="27">
    <mergeCell ref="A3:A6"/>
    <mergeCell ref="A7:A10"/>
    <mergeCell ref="G7:G10"/>
    <mergeCell ref="A11:A14"/>
    <mergeCell ref="G11:G14"/>
    <mergeCell ref="G2:G6"/>
    <mergeCell ref="A15:A18"/>
    <mergeCell ref="G15:G18"/>
    <mergeCell ref="A19:A21"/>
    <mergeCell ref="G19:G21"/>
    <mergeCell ref="A23:A26"/>
    <mergeCell ref="G23:G26"/>
    <mergeCell ref="G27:G28"/>
    <mergeCell ref="A27:A28"/>
    <mergeCell ref="A29:A32"/>
    <mergeCell ref="G29:G32"/>
    <mergeCell ref="A33:A37"/>
    <mergeCell ref="G33:G37"/>
    <mergeCell ref="H27:H28"/>
    <mergeCell ref="H29:H32"/>
    <mergeCell ref="H33:H37"/>
    <mergeCell ref="H2:H6"/>
    <mergeCell ref="H7:H10"/>
    <mergeCell ref="H11:H14"/>
    <mergeCell ref="H15:H18"/>
    <mergeCell ref="H19:H21"/>
    <mergeCell ref="H23:H26"/>
  </mergeCells>
  <hyperlinks>
    <hyperlink ref="E2" r:id="rId1" xr:uid="{FA5D9149-6071-4DF4-89D8-E1791DC72DC9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213F-1A65-418D-8044-9E068E8B86C5}">
  <dimension ref="A1:J33"/>
  <sheetViews>
    <sheetView tabSelected="1" topLeftCell="A27" workbookViewId="0">
      <selection activeCell="J33" sqref="A18:J33"/>
    </sheetView>
  </sheetViews>
  <sheetFormatPr defaultRowHeight="14.4" x14ac:dyDescent="0.3"/>
  <cols>
    <col min="1" max="1" width="13.33203125" customWidth="1"/>
    <col min="2" max="2" width="4" customWidth="1"/>
    <col min="3" max="3" width="9.109375" customWidth="1"/>
    <col min="4" max="4" width="8.44140625" customWidth="1"/>
    <col min="5" max="5" width="7.109375" customWidth="1"/>
    <col min="6" max="6" width="8.88671875" customWidth="1"/>
    <col min="7" max="7" width="3.33203125" customWidth="1"/>
    <col min="8" max="8" width="7" customWidth="1"/>
    <col min="9" max="9" width="11" customWidth="1"/>
    <col min="10" max="10" width="8" customWidth="1"/>
  </cols>
  <sheetData>
    <row r="1" spans="1:10" x14ac:dyDescent="0.3">
      <c r="A1" s="37" t="s">
        <v>0</v>
      </c>
      <c r="B1" s="37" t="s">
        <v>1</v>
      </c>
      <c r="C1" s="37"/>
      <c r="D1" s="37" t="s">
        <v>2</v>
      </c>
      <c r="E1" s="37" t="s">
        <v>3</v>
      </c>
      <c r="F1" s="37" t="s">
        <v>4</v>
      </c>
      <c r="G1" s="37" t="s">
        <v>5</v>
      </c>
      <c r="H1" s="37"/>
      <c r="I1" s="6" t="s">
        <v>5</v>
      </c>
      <c r="J1" s="37" t="s">
        <v>8</v>
      </c>
    </row>
    <row r="2" spans="1:10" x14ac:dyDescent="0.3">
      <c r="A2" s="37"/>
      <c r="B2" s="37"/>
      <c r="C2" s="37"/>
      <c r="D2" s="37"/>
      <c r="E2" s="37"/>
      <c r="F2" s="37"/>
      <c r="G2" s="37" t="s">
        <v>6</v>
      </c>
      <c r="H2" s="37"/>
      <c r="I2" s="6" t="s">
        <v>7</v>
      </c>
      <c r="J2" s="37"/>
    </row>
    <row r="3" spans="1:10" x14ac:dyDescent="0.3">
      <c r="A3" s="1"/>
      <c r="B3" s="1" t="s">
        <v>9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9</v>
      </c>
      <c r="H3" s="1" t="s">
        <v>10</v>
      </c>
      <c r="I3" s="1" t="s">
        <v>10</v>
      </c>
      <c r="J3" s="1" t="s">
        <v>10</v>
      </c>
    </row>
    <row r="4" spans="1:10" ht="28.8" x14ac:dyDescent="0.3">
      <c r="A4" s="5" t="s">
        <v>11</v>
      </c>
      <c r="B4" s="2">
        <v>25</v>
      </c>
      <c r="C4" s="2">
        <f>B4*500</f>
        <v>12500</v>
      </c>
      <c r="D4" s="2"/>
      <c r="E4" s="2"/>
      <c r="F4" s="2"/>
      <c r="G4" s="2"/>
      <c r="H4" s="2"/>
      <c r="I4" s="2"/>
      <c r="J4" s="2">
        <f>SUM(C4:F4,H4,I4)</f>
        <v>12500</v>
      </c>
    </row>
    <row r="5" spans="1:10" ht="28.5" customHeight="1" x14ac:dyDescent="0.3">
      <c r="A5" s="5" t="s">
        <v>13</v>
      </c>
      <c r="B5" s="2">
        <v>30</v>
      </c>
      <c r="C5" s="2">
        <f t="shared" ref="C5:C15" si="0">B5*500</f>
        <v>15000</v>
      </c>
      <c r="D5" s="2"/>
      <c r="E5" s="2"/>
      <c r="F5" s="2"/>
      <c r="G5" s="2"/>
      <c r="H5" s="2"/>
      <c r="I5" s="2"/>
      <c r="J5" s="2">
        <f t="shared" ref="J5:J15" si="1">SUM(C5:F5,H5,I5)</f>
        <v>15000</v>
      </c>
    </row>
    <row r="6" spans="1:10" ht="43.2" x14ac:dyDescent="0.3">
      <c r="A6" s="5" t="s">
        <v>12</v>
      </c>
      <c r="B6" s="2">
        <v>20</v>
      </c>
      <c r="C6" s="2">
        <f t="shared" si="0"/>
        <v>10000</v>
      </c>
      <c r="D6" s="2"/>
      <c r="E6" s="2"/>
      <c r="F6" s="2"/>
      <c r="G6" s="2"/>
      <c r="H6" s="2"/>
      <c r="I6" s="2"/>
      <c r="J6" s="2">
        <f t="shared" si="1"/>
        <v>10000</v>
      </c>
    </row>
    <row r="7" spans="1:10" ht="57.6" x14ac:dyDescent="0.3">
      <c r="A7" s="5" t="s">
        <v>14</v>
      </c>
      <c r="B7" s="2">
        <v>50</v>
      </c>
      <c r="C7" s="2">
        <f t="shared" si="0"/>
        <v>25000</v>
      </c>
      <c r="D7" s="2"/>
      <c r="E7" s="2">
        <v>200</v>
      </c>
      <c r="F7" s="2"/>
      <c r="G7" s="2"/>
      <c r="H7" s="2"/>
      <c r="I7" s="2"/>
      <c r="J7" s="2">
        <f t="shared" si="1"/>
        <v>25200</v>
      </c>
    </row>
    <row r="8" spans="1:10" ht="43.2" x14ac:dyDescent="0.3">
      <c r="A8" s="5" t="s">
        <v>15</v>
      </c>
      <c r="B8" s="2">
        <v>60</v>
      </c>
      <c r="C8" s="2">
        <f t="shared" si="0"/>
        <v>30000</v>
      </c>
      <c r="D8" s="2"/>
      <c r="E8" s="2">
        <v>300</v>
      </c>
      <c r="F8" s="2"/>
      <c r="G8" s="2"/>
      <c r="H8" s="2"/>
      <c r="I8" s="2"/>
      <c r="J8" s="2">
        <f t="shared" si="1"/>
        <v>30300</v>
      </c>
    </row>
    <row r="9" spans="1:10" ht="43.2" x14ac:dyDescent="0.3">
      <c r="A9" s="5" t="s">
        <v>16</v>
      </c>
      <c r="B9" s="2">
        <v>20</v>
      </c>
      <c r="C9" s="2">
        <f t="shared" si="0"/>
        <v>10000</v>
      </c>
      <c r="D9" s="2"/>
      <c r="E9" s="2"/>
      <c r="F9" s="2"/>
      <c r="G9" s="2"/>
      <c r="H9" s="2"/>
      <c r="I9" s="2"/>
      <c r="J9" s="2">
        <f t="shared" si="1"/>
        <v>10000</v>
      </c>
    </row>
    <row r="10" spans="1:10" x14ac:dyDescent="0.3">
      <c r="A10" s="5" t="s">
        <v>17</v>
      </c>
      <c r="B10" s="2">
        <v>5</v>
      </c>
      <c r="C10" s="2">
        <f t="shared" si="0"/>
        <v>2500</v>
      </c>
      <c r="D10" s="2"/>
      <c r="E10" s="2"/>
      <c r="F10" s="2"/>
      <c r="G10" s="2"/>
      <c r="H10" s="2"/>
      <c r="I10" s="2"/>
      <c r="J10" s="2">
        <f t="shared" si="1"/>
        <v>2500</v>
      </c>
    </row>
    <row r="11" spans="1:10" ht="43.2" x14ac:dyDescent="0.3">
      <c r="A11" s="5" t="s">
        <v>18</v>
      </c>
      <c r="B11" s="2">
        <v>50</v>
      </c>
      <c r="C11" s="2">
        <f t="shared" si="0"/>
        <v>25000</v>
      </c>
      <c r="D11" s="2">
        <v>800</v>
      </c>
      <c r="E11" s="2"/>
      <c r="F11" s="2"/>
      <c r="G11" s="2"/>
      <c r="H11" s="2"/>
      <c r="I11" s="2"/>
      <c r="J11" s="2">
        <f t="shared" si="1"/>
        <v>25800</v>
      </c>
    </row>
    <row r="12" spans="1:10" ht="28.8" x14ac:dyDescent="0.3">
      <c r="A12" s="5" t="s">
        <v>19</v>
      </c>
      <c r="B12" s="2">
        <v>60</v>
      </c>
      <c r="C12" s="2">
        <f t="shared" si="0"/>
        <v>30000</v>
      </c>
      <c r="D12" s="2">
        <v>1800</v>
      </c>
      <c r="E12" s="2">
        <v>300</v>
      </c>
      <c r="F12" s="2"/>
      <c r="G12" s="2">
        <v>2</v>
      </c>
      <c r="H12" s="2">
        <f>G12*350</f>
        <v>700</v>
      </c>
      <c r="I12" s="2">
        <v>200</v>
      </c>
      <c r="J12" s="2">
        <f t="shared" si="1"/>
        <v>33000</v>
      </c>
    </row>
    <row r="13" spans="1:10" x14ac:dyDescent="0.3">
      <c r="A13" s="5" t="s">
        <v>20</v>
      </c>
      <c r="B13" s="2">
        <v>50</v>
      </c>
      <c r="C13" s="2">
        <f t="shared" si="0"/>
        <v>25000</v>
      </c>
      <c r="D13" s="2">
        <v>200</v>
      </c>
      <c r="E13" s="2">
        <v>300</v>
      </c>
      <c r="F13" s="2">
        <v>150</v>
      </c>
      <c r="G13" s="2"/>
      <c r="H13" s="2"/>
      <c r="I13" s="2"/>
      <c r="J13" s="2">
        <f t="shared" si="1"/>
        <v>25650</v>
      </c>
    </row>
    <row r="14" spans="1:10" ht="72" x14ac:dyDescent="0.3">
      <c r="A14" s="5" t="s">
        <v>22</v>
      </c>
      <c r="B14" s="2">
        <v>80</v>
      </c>
      <c r="C14" s="2">
        <f t="shared" si="0"/>
        <v>40000</v>
      </c>
      <c r="D14" s="2">
        <v>80</v>
      </c>
      <c r="E14" s="2">
        <v>200</v>
      </c>
      <c r="F14" s="2"/>
      <c r="G14" s="2"/>
      <c r="H14" s="2"/>
      <c r="I14" s="2"/>
      <c r="J14" s="2">
        <f t="shared" si="1"/>
        <v>40280</v>
      </c>
    </row>
    <row r="15" spans="1:10" x14ac:dyDescent="0.3">
      <c r="A15" s="5" t="s">
        <v>21</v>
      </c>
      <c r="B15" s="2">
        <v>100</v>
      </c>
      <c r="C15" s="2">
        <f t="shared" si="0"/>
        <v>50000</v>
      </c>
      <c r="D15" s="2"/>
      <c r="E15" s="2"/>
      <c r="F15" s="2"/>
      <c r="G15" s="2"/>
      <c r="H15" s="2"/>
      <c r="I15" s="2"/>
      <c r="J15" s="2">
        <f t="shared" si="1"/>
        <v>50000</v>
      </c>
    </row>
    <row r="16" spans="1:10" x14ac:dyDescent="0.3">
      <c r="A16" s="3" t="s">
        <v>8</v>
      </c>
      <c r="B16" s="4">
        <f>SUM(B4:B15)</f>
        <v>550</v>
      </c>
      <c r="C16" s="4">
        <f>SUM(C4:C15)</f>
        <v>275000</v>
      </c>
      <c r="D16" s="4">
        <f t="shared" ref="D16:I16" si="2">SUM(D4:D15)</f>
        <v>2880</v>
      </c>
      <c r="E16" s="4">
        <f t="shared" si="2"/>
        <v>1300</v>
      </c>
      <c r="F16" s="4">
        <f t="shared" si="2"/>
        <v>150</v>
      </c>
      <c r="G16" s="4">
        <f t="shared" si="2"/>
        <v>2</v>
      </c>
      <c r="H16" s="4">
        <f t="shared" si="2"/>
        <v>700</v>
      </c>
      <c r="I16" s="4">
        <f t="shared" si="2"/>
        <v>200</v>
      </c>
      <c r="J16" s="4">
        <f>SUM(J4:J15)</f>
        <v>280230</v>
      </c>
    </row>
    <row r="18" spans="1:10" x14ac:dyDescent="0.3">
      <c r="A18" s="37" t="s">
        <v>0</v>
      </c>
      <c r="B18" s="37" t="s">
        <v>1</v>
      </c>
      <c r="C18" s="37"/>
      <c r="D18" s="37" t="s">
        <v>2</v>
      </c>
      <c r="E18" s="37" t="s">
        <v>3</v>
      </c>
      <c r="F18" s="37" t="s">
        <v>4</v>
      </c>
      <c r="G18" s="37" t="s">
        <v>5</v>
      </c>
      <c r="H18" s="37"/>
      <c r="I18" s="6" t="s">
        <v>5</v>
      </c>
      <c r="J18" s="37" t="s">
        <v>8</v>
      </c>
    </row>
    <row r="19" spans="1:10" x14ac:dyDescent="0.3">
      <c r="A19" s="37"/>
      <c r="B19" s="37"/>
      <c r="C19" s="37"/>
      <c r="D19" s="37"/>
      <c r="E19" s="37"/>
      <c r="F19" s="37"/>
      <c r="G19" s="37" t="s">
        <v>6</v>
      </c>
      <c r="H19" s="37"/>
      <c r="I19" s="6" t="s">
        <v>7</v>
      </c>
      <c r="J19" s="37"/>
    </row>
    <row r="20" spans="1:10" x14ac:dyDescent="0.3">
      <c r="A20" s="1"/>
      <c r="B20" s="1" t="s">
        <v>9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9</v>
      </c>
      <c r="H20" s="1" t="s">
        <v>10</v>
      </c>
      <c r="I20" s="1" t="s">
        <v>10</v>
      </c>
      <c r="J20" s="1" t="s">
        <v>10</v>
      </c>
    </row>
    <row r="21" spans="1:10" ht="28.8" x14ac:dyDescent="0.3">
      <c r="A21" s="5" t="s">
        <v>11</v>
      </c>
      <c r="B21" s="2">
        <v>25</v>
      </c>
      <c r="C21" s="2">
        <v>0</v>
      </c>
      <c r="D21" s="2"/>
      <c r="E21" s="2"/>
      <c r="F21" s="2"/>
      <c r="G21" s="2"/>
      <c r="H21" s="2"/>
      <c r="I21" s="2"/>
      <c r="J21" s="2">
        <f>SUM(C21:F21,H21,I21)</f>
        <v>0</v>
      </c>
    </row>
    <row r="22" spans="1:10" ht="57.6" x14ac:dyDescent="0.3">
      <c r="A22" s="5" t="s">
        <v>13</v>
      </c>
      <c r="B22" s="2">
        <v>30</v>
      </c>
      <c r="C22" s="2">
        <v>0</v>
      </c>
      <c r="D22" s="2"/>
      <c r="E22" s="2"/>
      <c r="F22" s="2"/>
      <c r="G22" s="2"/>
      <c r="H22" s="2"/>
      <c r="I22" s="2"/>
      <c r="J22" s="2">
        <f t="shared" ref="J22:J32" si="3">SUM(C22:F22,H22,I22)</f>
        <v>0</v>
      </c>
    </row>
    <row r="23" spans="1:10" ht="43.2" x14ac:dyDescent="0.3">
      <c r="A23" s="5" t="s">
        <v>12</v>
      </c>
      <c r="B23" s="2">
        <v>20</v>
      </c>
      <c r="C23" s="2">
        <v>0</v>
      </c>
      <c r="D23" s="2"/>
      <c r="E23" s="2"/>
      <c r="F23" s="2"/>
      <c r="G23" s="2"/>
      <c r="H23" s="2"/>
      <c r="I23" s="2"/>
      <c r="J23" s="2">
        <f t="shared" si="3"/>
        <v>0</v>
      </c>
    </row>
    <row r="24" spans="1:10" ht="57.6" x14ac:dyDescent="0.3">
      <c r="A24" s="5" t="s">
        <v>14</v>
      </c>
      <c r="B24" s="2">
        <v>50</v>
      </c>
      <c r="C24" s="2">
        <v>0</v>
      </c>
      <c r="D24" s="2"/>
      <c r="E24" s="2"/>
      <c r="F24" s="2"/>
      <c r="G24" s="2"/>
      <c r="H24" s="2"/>
      <c r="I24" s="2"/>
      <c r="J24" s="2">
        <f t="shared" si="3"/>
        <v>0</v>
      </c>
    </row>
    <row r="25" spans="1:10" ht="43.2" x14ac:dyDescent="0.3">
      <c r="A25" s="5" t="s">
        <v>15</v>
      </c>
      <c r="B25" s="2">
        <v>60</v>
      </c>
      <c r="C25" s="2">
        <v>0</v>
      </c>
      <c r="E25" s="2">
        <v>80</v>
      </c>
      <c r="F25" s="2"/>
      <c r="G25" s="2"/>
      <c r="H25" s="2"/>
      <c r="I25" s="2"/>
      <c r="J25" s="2">
        <f t="shared" si="3"/>
        <v>80</v>
      </c>
    </row>
    <row r="26" spans="1:10" ht="43.2" x14ac:dyDescent="0.3">
      <c r="A26" s="5" t="s">
        <v>16</v>
      </c>
      <c r="B26" s="2">
        <v>20</v>
      </c>
      <c r="C26" s="2">
        <v>0</v>
      </c>
      <c r="D26" s="2"/>
      <c r="E26" s="2"/>
      <c r="F26" s="2"/>
      <c r="G26" s="2"/>
      <c r="H26" s="2"/>
      <c r="I26" s="2"/>
      <c r="J26" s="2">
        <f t="shared" si="3"/>
        <v>0</v>
      </c>
    </row>
    <row r="27" spans="1:10" x14ac:dyDescent="0.3">
      <c r="A27" s="5" t="s">
        <v>17</v>
      </c>
      <c r="B27" s="2">
        <v>5</v>
      </c>
      <c r="C27" s="2">
        <v>0</v>
      </c>
      <c r="D27" s="2"/>
      <c r="E27" s="2"/>
      <c r="F27" s="2"/>
      <c r="G27" s="2"/>
      <c r="H27" s="2"/>
      <c r="I27" s="2"/>
      <c r="J27" s="2">
        <f t="shared" si="3"/>
        <v>0</v>
      </c>
    </row>
    <row r="28" spans="1:10" ht="43.2" x14ac:dyDescent="0.3">
      <c r="A28" s="5" t="s">
        <v>18</v>
      </c>
      <c r="B28" s="2">
        <v>50</v>
      </c>
      <c r="C28" s="2">
        <v>0</v>
      </c>
      <c r="D28" s="2">
        <v>700</v>
      </c>
      <c r="E28" s="2"/>
      <c r="F28" s="2"/>
      <c r="G28" s="2"/>
      <c r="H28" s="2"/>
      <c r="I28" s="2"/>
      <c r="J28" s="2">
        <f t="shared" si="3"/>
        <v>700</v>
      </c>
    </row>
    <row r="29" spans="1:10" ht="28.8" x14ac:dyDescent="0.3">
      <c r="A29" s="5" t="s">
        <v>19</v>
      </c>
      <c r="B29" s="2">
        <v>60</v>
      </c>
      <c r="C29" s="2">
        <v>0</v>
      </c>
      <c r="D29" s="2">
        <v>1800</v>
      </c>
      <c r="E29" s="2"/>
      <c r="F29" s="2"/>
      <c r="G29" s="2">
        <v>2</v>
      </c>
      <c r="H29" s="2">
        <v>700</v>
      </c>
      <c r="I29" s="2">
        <v>200</v>
      </c>
      <c r="J29" s="2">
        <f t="shared" si="3"/>
        <v>2700</v>
      </c>
    </row>
    <row r="30" spans="1:10" ht="16.5" customHeight="1" x14ac:dyDescent="0.3">
      <c r="A30" s="5" t="s">
        <v>20</v>
      </c>
      <c r="B30" s="2">
        <v>50</v>
      </c>
      <c r="C30" s="2">
        <v>0</v>
      </c>
      <c r="D30" s="2">
        <v>200</v>
      </c>
      <c r="E30" s="2"/>
      <c r="F30" s="2">
        <v>150</v>
      </c>
      <c r="G30" s="2"/>
      <c r="H30" s="2"/>
      <c r="I30" s="2"/>
      <c r="J30" s="2">
        <f t="shared" si="3"/>
        <v>350</v>
      </c>
    </row>
    <row r="31" spans="1:10" ht="72" x14ac:dyDescent="0.3">
      <c r="A31" s="5" t="s">
        <v>22</v>
      </c>
      <c r="B31" s="2">
        <v>80</v>
      </c>
      <c r="C31" s="2">
        <v>0</v>
      </c>
      <c r="D31" s="2">
        <v>80</v>
      </c>
      <c r="E31" s="2"/>
      <c r="F31" s="2"/>
      <c r="G31" s="2"/>
      <c r="H31" s="2"/>
      <c r="I31" s="2"/>
      <c r="J31" s="2">
        <f t="shared" si="3"/>
        <v>80</v>
      </c>
    </row>
    <row r="32" spans="1:10" x14ac:dyDescent="0.3">
      <c r="A32" s="5" t="s">
        <v>21</v>
      </c>
      <c r="B32" s="2">
        <v>100</v>
      </c>
      <c r="C32" s="2">
        <v>0</v>
      </c>
      <c r="D32" s="2"/>
      <c r="E32" s="2"/>
      <c r="F32" s="2"/>
      <c r="G32" s="2"/>
      <c r="H32" s="2"/>
      <c r="I32" s="2"/>
      <c r="J32" s="2">
        <f t="shared" si="3"/>
        <v>0</v>
      </c>
    </row>
    <row r="33" spans="1:10" x14ac:dyDescent="0.3">
      <c r="A33" s="3" t="s">
        <v>8</v>
      </c>
      <c r="B33" s="4">
        <f>SUM(B21:B32)</f>
        <v>550</v>
      </c>
      <c r="C33" s="4">
        <f>SUM(C21:C32)</f>
        <v>0</v>
      </c>
      <c r="D33" s="4">
        <f t="shared" ref="D33:I33" si="4">SUM(D21:D32)</f>
        <v>2780</v>
      </c>
      <c r="E33" s="4">
        <f t="shared" si="4"/>
        <v>80</v>
      </c>
      <c r="F33" s="4">
        <f t="shared" si="4"/>
        <v>150</v>
      </c>
      <c r="G33" s="4">
        <f t="shared" si="4"/>
        <v>2</v>
      </c>
      <c r="H33" s="4">
        <f t="shared" si="4"/>
        <v>700</v>
      </c>
      <c r="I33" s="4">
        <f t="shared" si="4"/>
        <v>200</v>
      </c>
      <c r="J33" s="4">
        <f>SUM(J21:J32)</f>
        <v>3910</v>
      </c>
    </row>
  </sheetData>
  <mergeCells count="16">
    <mergeCell ref="G18:H18"/>
    <mergeCell ref="J18:J19"/>
    <mergeCell ref="G19:H19"/>
    <mergeCell ref="A18:A19"/>
    <mergeCell ref="B18:C19"/>
    <mergeCell ref="D18:D19"/>
    <mergeCell ref="E18:E19"/>
    <mergeCell ref="F18:F19"/>
    <mergeCell ref="J1:J2"/>
    <mergeCell ref="G1:H1"/>
    <mergeCell ref="G2:H2"/>
    <mergeCell ref="A1:A2"/>
    <mergeCell ref="B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3DE5-165A-4A35-964C-2662F639218B}">
  <dimension ref="A1:K13"/>
  <sheetViews>
    <sheetView workbookViewId="0">
      <selection activeCell="C23" sqref="C23"/>
    </sheetView>
  </sheetViews>
  <sheetFormatPr defaultRowHeight="14.4" x14ac:dyDescent="0.3"/>
  <cols>
    <col min="1" max="1" width="47.6640625" customWidth="1"/>
    <col min="2" max="2" width="9.5546875" bestFit="1" customWidth="1"/>
    <col min="3" max="3" width="8.88671875" bestFit="1" customWidth="1"/>
    <col min="4" max="4" width="9.44140625" bestFit="1" customWidth="1"/>
    <col min="5" max="5" width="10" bestFit="1" customWidth="1"/>
    <col min="6" max="6" width="9.44140625" bestFit="1" customWidth="1"/>
    <col min="7" max="7" width="8.88671875" bestFit="1" customWidth="1"/>
    <col min="8" max="8" width="8.6640625" bestFit="1" customWidth="1"/>
    <col min="9" max="9" width="9.5546875" bestFit="1" customWidth="1"/>
    <col min="10" max="10" width="8.44140625" bestFit="1" customWidth="1"/>
  </cols>
  <sheetData>
    <row r="1" spans="1:11" x14ac:dyDescent="0.3">
      <c r="A1" s="7" t="s">
        <v>0</v>
      </c>
      <c r="B1" s="10" t="s">
        <v>23</v>
      </c>
      <c r="C1" s="10" t="s">
        <v>24</v>
      </c>
      <c r="D1" s="10" t="s">
        <v>26</v>
      </c>
      <c r="E1" s="10" t="s">
        <v>25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8"/>
    </row>
    <row r="2" spans="1:11" x14ac:dyDescent="0.3">
      <c r="A2" s="5" t="s">
        <v>11</v>
      </c>
      <c r="B2" s="13"/>
      <c r="C2" s="13"/>
      <c r="D2" s="11"/>
      <c r="E2" s="11"/>
      <c r="F2" s="11"/>
      <c r="G2" s="11"/>
      <c r="H2" s="11"/>
      <c r="I2" s="11"/>
      <c r="J2" s="11"/>
    </row>
    <row r="3" spans="1:11" x14ac:dyDescent="0.3">
      <c r="A3" s="5" t="s">
        <v>13</v>
      </c>
      <c r="B3" s="13"/>
      <c r="C3" s="13"/>
      <c r="D3" s="11"/>
      <c r="E3" s="11"/>
      <c r="F3" s="11"/>
      <c r="G3" s="11"/>
      <c r="H3" s="11"/>
      <c r="I3" s="11"/>
      <c r="J3" s="11"/>
    </row>
    <row r="4" spans="1:11" x14ac:dyDescent="0.3">
      <c r="A4" s="5" t="s">
        <v>12</v>
      </c>
      <c r="B4" s="11"/>
      <c r="C4" s="13"/>
      <c r="D4" s="12"/>
      <c r="E4" s="12"/>
      <c r="F4" s="11"/>
      <c r="G4" s="11"/>
      <c r="H4" s="11"/>
      <c r="I4" s="11"/>
      <c r="J4" s="11"/>
    </row>
    <row r="5" spans="1:11" x14ac:dyDescent="0.3">
      <c r="A5" s="5" t="s">
        <v>14</v>
      </c>
      <c r="B5" s="11"/>
      <c r="C5" s="13"/>
      <c r="D5" s="13"/>
      <c r="E5" s="11"/>
      <c r="F5" s="11"/>
      <c r="G5" s="11"/>
      <c r="H5" s="11"/>
      <c r="I5" s="11"/>
      <c r="J5" s="11"/>
    </row>
    <row r="6" spans="1:11" x14ac:dyDescent="0.3">
      <c r="A6" s="5" t="s">
        <v>15</v>
      </c>
      <c r="B6" s="11"/>
      <c r="C6" s="13"/>
      <c r="D6" s="13"/>
      <c r="E6" s="13"/>
      <c r="F6" s="11"/>
      <c r="G6" s="11"/>
      <c r="H6" s="11"/>
      <c r="I6" s="11"/>
      <c r="J6" s="11"/>
    </row>
    <row r="7" spans="1:11" x14ac:dyDescent="0.3">
      <c r="A7" s="5" t="s">
        <v>16</v>
      </c>
      <c r="B7" s="11"/>
      <c r="C7" s="11"/>
      <c r="D7" s="11"/>
      <c r="E7" s="13"/>
      <c r="F7" s="13"/>
      <c r="G7" s="11"/>
      <c r="H7" s="11"/>
      <c r="I7" s="11"/>
      <c r="J7" s="11"/>
    </row>
    <row r="8" spans="1:11" x14ac:dyDescent="0.3">
      <c r="A8" s="5" t="s">
        <v>17</v>
      </c>
      <c r="B8" s="11"/>
      <c r="C8" s="11"/>
      <c r="D8" s="11"/>
      <c r="E8" s="11"/>
      <c r="F8" s="13"/>
      <c r="G8" s="11"/>
      <c r="H8" s="11"/>
      <c r="I8" s="11"/>
      <c r="J8" s="11"/>
    </row>
    <row r="9" spans="1:11" x14ac:dyDescent="0.3">
      <c r="A9" s="5" t="s">
        <v>18</v>
      </c>
      <c r="B9" s="11"/>
      <c r="C9" s="11"/>
      <c r="D9" s="11"/>
      <c r="E9" s="11"/>
      <c r="F9" s="11"/>
      <c r="G9" s="13"/>
      <c r="H9" s="11"/>
      <c r="I9" s="11"/>
      <c r="J9" s="11"/>
    </row>
    <row r="10" spans="1:11" x14ac:dyDescent="0.3">
      <c r="A10" s="5" t="s">
        <v>19</v>
      </c>
      <c r="B10" s="11"/>
      <c r="C10" s="11"/>
      <c r="D10" s="11"/>
      <c r="E10" s="11"/>
      <c r="F10" s="11"/>
      <c r="G10" s="13"/>
      <c r="H10" s="13"/>
      <c r="I10" s="11"/>
      <c r="J10" s="11"/>
    </row>
    <row r="11" spans="1:11" x14ac:dyDescent="0.3">
      <c r="A11" s="5" t="s">
        <v>20</v>
      </c>
      <c r="B11" s="11"/>
      <c r="C11" s="11"/>
      <c r="D11" s="11"/>
      <c r="E11" s="11"/>
      <c r="F11" s="11"/>
      <c r="G11" s="11"/>
      <c r="H11" s="13"/>
      <c r="I11" s="13"/>
      <c r="J11" s="11"/>
    </row>
    <row r="12" spans="1:11" x14ac:dyDescent="0.3">
      <c r="A12" s="5" t="s">
        <v>22</v>
      </c>
      <c r="B12" s="11"/>
      <c r="C12" s="11"/>
      <c r="D12" s="11"/>
      <c r="E12" s="11"/>
      <c r="F12" s="11"/>
      <c r="G12" s="11"/>
      <c r="H12" s="13"/>
      <c r="I12" s="13"/>
      <c r="J12" s="11"/>
    </row>
    <row r="13" spans="1:11" x14ac:dyDescent="0.3">
      <c r="A13" s="9" t="s">
        <v>21</v>
      </c>
      <c r="B13" s="11"/>
      <c r="C13" s="11"/>
      <c r="D13" s="11"/>
      <c r="E13" s="11"/>
      <c r="F13" s="11"/>
      <c r="G13" s="11"/>
      <c r="H13" s="11"/>
      <c r="I13" s="13"/>
      <c r="J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Cost</vt:lpstr>
      <vt:lpstr>Gannt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Blanchè, C, Miss [25929291@sun.ac.za]</dc:creator>
  <cp:lastModifiedBy>Blanchè, C, Miss [25929291@sun.ac.za]</cp:lastModifiedBy>
  <dcterms:created xsi:type="dcterms:W3CDTF">2026-03-09T12:08:30Z</dcterms:created>
  <dcterms:modified xsi:type="dcterms:W3CDTF">2026-03-13T04:57:28Z</dcterms:modified>
</cp:coreProperties>
</file>