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젠사이\2026\"/>
    </mc:Choice>
  </mc:AlternateContent>
  <bookViews>
    <workbookView xWindow="-1035" yWindow="-120" windowWidth="27750" windowHeight="7890" tabRatio="685"/>
  </bookViews>
  <sheets>
    <sheet name="최종진행스타일" sheetId="96" r:id="rId1"/>
    <sheet name="원가투입2" sheetId="97" r:id="rId2"/>
    <sheet name="최종진행스타일 (2)" sheetId="101" r:id="rId3"/>
    <sheet name="최종진행스타일 (3)" sheetId="102" r:id="rId4"/>
    <sheet name="Sheet1" sheetId="103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123" localSheetId="2">BlankMacro1</definedName>
    <definedName name="_123" localSheetId="3">BlankMacro1</definedName>
    <definedName name="_123">BlankMacro1</definedName>
    <definedName name="_xlnm._FilterDatabase" localSheetId="0" hidden="1">최종진행스타일!$E$25:$I$138</definedName>
    <definedName name="_xlnm._FilterDatabase" localSheetId="2" hidden="1">'최종진행스타일 (2)'!$A$3:$N$21</definedName>
    <definedName name="_xlnm._FilterDatabase" localSheetId="3" hidden="1">'최종진행스타일 (3)'!$E$4:$I$9</definedName>
    <definedName name="_Order1">255</definedName>
    <definedName name="_Order2">255</definedName>
    <definedName name="ADFA" localSheetId="0">BlankMacro1</definedName>
    <definedName name="ADFA" localSheetId="2">BlankMacro1</definedName>
    <definedName name="ADFA" localSheetId="3">BlankMacro1</definedName>
    <definedName name="ADFA">BlankMacro1</definedName>
    <definedName name="AGAGGGGGGGGGG" localSheetId="0">BlankMacro1</definedName>
    <definedName name="AGAGGGGGGGGGG" localSheetId="2">BlankMacro1</definedName>
    <definedName name="AGAGGGGGGGGGG" localSheetId="3">BlankMacro1</definedName>
    <definedName name="AGAGGGGGGGGGG">BlankMacro1</definedName>
    <definedName name="dddddd" localSheetId="0">BlankMacro1</definedName>
    <definedName name="dddddd" localSheetId="2">BlankMacro1</definedName>
    <definedName name="dddddd" localSheetId="3">BlankMacro1</definedName>
    <definedName name="dddddd">BlankMacro1</definedName>
    <definedName name="dsgsdag" localSheetId="0">BlankMacro1</definedName>
    <definedName name="dsgsdag" localSheetId="2">BlankMacro1</definedName>
    <definedName name="dsgsdag" localSheetId="3">BlankMacro1</definedName>
    <definedName name="dsgsdag">BlankMacro1</definedName>
    <definedName name="F.W" localSheetId="0">{"'9월'!$F$38"}</definedName>
    <definedName name="F.W" localSheetId="2">{"'9월'!$F$38"}</definedName>
    <definedName name="F.W" localSheetId="3">{"'9월'!$F$38"}</definedName>
    <definedName name="F.W">{"'9월'!$F$38"}</definedName>
    <definedName name="FIX" localSheetId="0">{"'9월'!$F$38"}</definedName>
    <definedName name="FIX" localSheetId="2">{"'9월'!$F$38"}</definedName>
    <definedName name="FIX" localSheetId="3">{"'9월'!$F$38"}</definedName>
    <definedName name="FIX">{"'9월'!$F$38"}</definedName>
    <definedName name="FW" localSheetId="0">{"'9월'!$F$38"}</definedName>
    <definedName name="FW" localSheetId="2">{"'9월'!$F$38"}</definedName>
    <definedName name="FW" localSheetId="3">{"'9월'!$F$38"}</definedName>
    <definedName name="FW">{"'9월'!$F$38"}</definedName>
    <definedName name="FW주간" localSheetId="0">{"'9월'!$F$38"}</definedName>
    <definedName name="FW주간" localSheetId="2">{"'9월'!$F$38"}</definedName>
    <definedName name="FW주간" localSheetId="3">{"'9월'!$F$38"}</definedName>
    <definedName name="FW주간">{"'9월'!$F$38"}</definedName>
    <definedName name="HTML_CodePage">949</definedName>
    <definedName name="HTML_Control" localSheetId="0">{"'9월'!$F$38"}</definedName>
    <definedName name="HTML_Control" localSheetId="2">{"'9월'!$F$38"}</definedName>
    <definedName name="HTML_Control" localSheetId="3">{"'9월'!$F$38"}</definedName>
    <definedName name="HTML_Control">{"'9월'!$F$38"}</definedName>
    <definedName name="HTML_Description">""</definedName>
    <definedName name="HTML_Email">""</definedName>
    <definedName name="HTML_Header">"9월"</definedName>
    <definedName name="HTML_LastUpdate">"99-08-19"</definedName>
    <definedName name="HTML_LineAfter">FALSE</definedName>
    <definedName name="HTML_LineBefore">FALSE</definedName>
    <definedName name="HTML_Name">"문정웅"</definedName>
    <definedName name="HTML_OBDlg2">TRUE</definedName>
    <definedName name="HTML_OBDlg4">TRUE</definedName>
    <definedName name="HTML_OS">0</definedName>
    <definedName name="HTML_PathFile">"\\TIJANG\冬扇房\MyHTML.htm"</definedName>
    <definedName name="HTML_Title">"지점집행계획1"</definedName>
    <definedName name="HTML1_1">"'[클레임.xls]클레임 기안'!$A$2:$I$34"</definedName>
    <definedName name="HTML1_10">""</definedName>
    <definedName name="HTML1_11">1</definedName>
    <definedName name="HTML1_12">"C:\My Documents\MyHTML.htm"</definedName>
    <definedName name="HTML1_2">1</definedName>
    <definedName name="HTML1_3">"클레임.xl"</definedName>
    <definedName name="HTML1_4">"클레임 기안"</definedName>
    <definedName name="HTML1_5">"연습용입니다."</definedName>
    <definedName name="HTML1_6">1</definedName>
    <definedName name="HTML1_7">-4146</definedName>
    <definedName name="HTML1_8">"97-02-26"</definedName>
    <definedName name="HTML1_9">"전광호"</definedName>
    <definedName name="HTMLCount">1</definedName>
    <definedName name="_xlnm.Print_Area">#N/A</definedName>
    <definedName name="SDFSA" localSheetId="0">BlankMacro1</definedName>
    <definedName name="SDFSA" localSheetId="2">BlankMacro1</definedName>
    <definedName name="SDFSA" localSheetId="3">BlankMacro1</definedName>
    <definedName name="SDFSA">BlankMacro1</definedName>
    <definedName name="X_Rng">OFFSET([1]Sheet2!$A$1,COUNTA([1]Sheet2!$A$1:$A$65536)-21,0,21,1)</definedName>
    <definedName name="Y_Rng">OFFSET([1]Sheet2!$A$1,COUNTA([1]Sheet2!$A$1:$A$65536)-21,1,21,1)</definedName>
    <definedName name="가" localSheetId="0">{"'9월'!$F$38"}</definedName>
    <definedName name="가" localSheetId="2">{"'9월'!$F$38"}</definedName>
    <definedName name="가" localSheetId="3">{"'9월'!$F$38"}</definedName>
    <definedName name="가">{"'9월'!$F$38"}</definedName>
    <definedName name="구로마리오">OFFSET([1]Sheet2!$D$2,0,0,COUNTA([1]Sheet2!$D$1:$D$65536)-1)</definedName>
    <definedName name="김" localSheetId="0">{"'9월'!$F$38"}</definedName>
    <definedName name="김" localSheetId="2">{"'9월'!$F$38"}</definedName>
    <definedName name="김" localSheetId="3">{"'9월'!$F$38"}</definedName>
    <definedName name="김">{"'9월'!$F$38"}</definedName>
    <definedName name="ㄷㄷㄷ" localSheetId="0">BlankMacro1</definedName>
    <definedName name="ㄷㄷㄷ" localSheetId="2">BlankMacro1</definedName>
    <definedName name="ㄷㄷㄷ" localSheetId="3">BlankMacro1</definedName>
    <definedName name="ㄷㄷㄷ">BlankMacro1</definedName>
    <definedName name="당산아울렛">OFFSET([1]Sheet2!$C$2,0,0,COUNTA([1]Sheet2!$C$1:$C$65536)-1)</definedName>
    <definedName name="ㄹㄹ" localSheetId="0">BlankMacro1</definedName>
    <definedName name="ㄹㄹ" localSheetId="2">BlankMacro1</definedName>
    <definedName name="ㄹㄹ" localSheetId="3">BlankMacro1</definedName>
    <definedName name="ㄹㄹ">BlankMacro1</definedName>
    <definedName name="모다아울렛">OFFSET([1]Sheet2!$E$2,0,0,COUNTA([1]Sheet2!$E$1:$E$65536)-1)</definedName>
    <definedName name="ㅂㅂㅂ" localSheetId="0">{"'9월'!$F$38"}</definedName>
    <definedName name="ㅂㅂㅂ" localSheetId="2">{"'9월'!$F$38"}</definedName>
    <definedName name="ㅂㅂㅂ" localSheetId="3">{"'9월'!$F$38"}</definedName>
    <definedName name="ㅂㅂㅂ">{"'9월'!$F$38"}</definedName>
    <definedName name="ㅂㅈㄷㄱ" localSheetId="2">BlankMacro1</definedName>
    <definedName name="ㅂㅈㄷㄱ" localSheetId="3">BlankMacro1</definedName>
    <definedName name="ㅂㅈㄷㄱ">BlankMacro1</definedName>
    <definedName name="발주">[2]발주판!$C$5:$T$267</definedName>
    <definedName name="발주수량">'[3]07fall발주'!$AI$5:$AI$200</definedName>
    <definedName name="발주현황">[2]발주판!$C$5:$T$267</definedName>
    <definedName name="발주현황1">[4]발주판!$E$5:$V$530</definedName>
    <definedName name="발주현황2">[5]발주!$E$5:$V$267</definedName>
    <definedName name="수량">'[3]07fall발주'!$AA$5:$AA$200</definedName>
    <definedName name="시즌">[6]제조원가명세서!$A$3:$C$39</definedName>
    <definedName name="시트" localSheetId="0">BlankMacro1</definedName>
    <definedName name="시트" localSheetId="2">BlankMacro1</definedName>
    <definedName name="시트" localSheetId="3">BlankMacro1</definedName>
    <definedName name="시트">BlankMacro1</definedName>
    <definedName name="ㅇㄴㅀㄴㅇㄹ" localSheetId="0">BlankMacro1</definedName>
    <definedName name="ㅇㄴㅀㄴㅇㄹ" localSheetId="2">BlankMacro1</definedName>
    <definedName name="ㅇㄴㅀㄴㅇㄹ" localSheetId="3">BlankMacro1</definedName>
    <definedName name="ㅇㄴㅀㄴㅇㄹ">BlankMacro1</definedName>
    <definedName name="ㅇㄶㄻㄹ" localSheetId="0">BlankMacro1</definedName>
    <definedName name="ㅇㄶㄻㄹ" localSheetId="2">BlankMacro1</definedName>
    <definedName name="ㅇㄶㄻㄹ" localSheetId="3">BlankMacro1</definedName>
    <definedName name="ㅇㄶㄻㄹ">BlankMacro1</definedName>
    <definedName name="ㅇㅇ" localSheetId="0">{"'9월'!$F$38"}</definedName>
    <definedName name="ㅇㅇ" localSheetId="2">{"'9월'!$F$38"}</definedName>
    <definedName name="ㅇㅇ" localSheetId="3">{"'9월'!$F$38"}</definedName>
    <definedName name="ㅇㅇ">{"'9월'!$F$38"}</definedName>
    <definedName name="ㅇㅇㅇ" localSheetId="0">{"'9월'!$F$38"}</definedName>
    <definedName name="ㅇㅇㅇ" localSheetId="2">{"'9월'!$F$38"}</definedName>
    <definedName name="ㅇㅇㅇ" localSheetId="3">{"'9월'!$F$38"}</definedName>
    <definedName name="ㅇㅇㅇ">{"'9월'!$F$38"}</definedName>
    <definedName name="ㅇㅇㅇㄹ" localSheetId="0">BlankMacro1</definedName>
    <definedName name="ㅇㅇㅇㄹ" localSheetId="2">BlankMacro1</definedName>
    <definedName name="ㅇㅇㅇㄹ" localSheetId="3">BlankMacro1</definedName>
    <definedName name="ㅇㅇㅇㄹ">BlankMacro1</definedName>
    <definedName name="ㅇㅇㅇㅇㅇ" localSheetId="0">{"'9월'!$F$38"}</definedName>
    <definedName name="ㅇㅇㅇㅇㅇ" localSheetId="2">{"'9월'!$F$38"}</definedName>
    <definedName name="ㅇㅇㅇㅇㅇ" localSheetId="3">{"'9월'!$F$38"}</definedName>
    <definedName name="ㅇㅇㅇㅇㅇ">{"'9월'!$F$38"}</definedName>
    <definedName name="여" localSheetId="0">{"'9월'!$F$38"}</definedName>
    <definedName name="여" localSheetId="2">{"'9월'!$F$38"}</definedName>
    <definedName name="여" localSheetId="3">{"'9월'!$F$38"}</definedName>
    <definedName name="여">{"'9월'!$F$38"}</definedName>
    <definedName name="예상마감" localSheetId="0">{"'9월'!$F$38"}</definedName>
    <definedName name="예상마감" localSheetId="2">{"'9월'!$F$38"}</definedName>
    <definedName name="예상마감" localSheetId="3">{"'9월'!$F$38"}</definedName>
    <definedName name="예상마감">{"'9월'!$F$38"}</definedName>
    <definedName name="울" localSheetId="0">{"'9월'!$F$38"}</definedName>
    <definedName name="울" localSheetId="2">{"'9월'!$F$38"}</definedName>
    <definedName name="울" localSheetId="3">{"'9월'!$F$38"}</definedName>
    <definedName name="울">{"'9월'!$F$38"}</definedName>
    <definedName name="워크샵05ss" localSheetId="0">BlankMacro1</definedName>
    <definedName name="워크샵05ss" localSheetId="2">BlankMacro1</definedName>
    <definedName name="워크샵05ss" localSheetId="3">BlankMacro1</definedName>
    <definedName name="워크샵05ss">BlankMacro1</definedName>
    <definedName name="일자">OFFSET([1]Sheet2!$A$2,0,0,COUNTA([1]Sheet2!$A$1:$A$65536)-1)</definedName>
    <definedName name="입고량금년">[7]RAW08!$T$8:$T$278</definedName>
    <definedName name="ㅈㅂㄷㅇ" localSheetId="2">BlankMacro1</definedName>
    <definedName name="ㅈㅂㄷㅇ" localSheetId="3">BlankMacro1</definedName>
    <definedName name="ㅈㅂㄷㅇ">BlankMacro1</definedName>
    <definedName name="ㅈㅈ" localSheetId="0">BlankMacro1</definedName>
    <definedName name="ㅈㅈ" localSheetId="2">BlankMacro1</definedName>
    <definedName name="ㅈㅈ" localSheetId="3">BlankMacro1</definedName>
    <definedName name="ㅈㅈ">BlankMacro1</definedName>
    <definedName name="정상판매량금년">[7]RAW08!$Y$8:$Y$278</definedName>
    <definedName name="주간" localSheetId="0">{"'9월'!$F$38"}</definedName>
    <definedName name="주간" localSheetId="2">{"'9월'!$F$38"}</definedName>
    <definedName name="주간" localSheetId="3">{"'9월'!$F$38"}</definedName>
    <definedName name="주간">{"'9월'!$F$38"}</definedName>
    <definedName name="주영" localSheetId="0">{"'9월'!$F$38"}</definedName>
    <definedName name="주영" localSheetId="2">{"'9월'!$F$38"}</definedName>
    <definedName name="주영" localSheetId="3">{"'9월'!$F$38"}</definedName>
    <definedName name="주영">{"'9월'!$F$38"}</definedName>
    <definedName name="중계세이브">OFFSET([1]Sheet2!$F$2,0,0,COUNTA([1]Sheet2!$F$1:$F$65536)-1)</definedName>
    <definedName name="중계아울렛">OFFSET([1]Sheet2!$B$2,0,0,COUNTA([1]Sheet2!$B$1:$B$65536)-1)</definedName>
    <definedName name="첨부자켓" localSheetId="0">{"'9월'!$F$38"}</definedName>
    <definedName name="첨부자켓" localSheetId="2">{"'9월'!$F$38"}</definedName>
    <definedName name="첨부자켓" localSheetId="3">{"'9월'!$F$38"}</definedName>
    <definedName name="첨부자켓">{"'9월'!$F$38"}</definedName>
    <definedName name="총판매량금년">[7]RAW08!$V$8:$V$278</definedName>
    <definedName name="최종진행" localSheetId="2">BlankMacro1</definedName>
    <definedName name="최종진행" localSheetId="3">BlankMacro1</definedName>
    <definedName name="최종진행">BlankMacro1</definedName>
    <definedName name="추동" localSheetId="0">{"'9월'!$F$38"}</definedName>
    <definedName name="추동" localSheetId="2">{"'9월'!$F$38"}</definedName>
    <definedName name="추동" localSheetId="3">{"'9월'!$F$38"}</definedName>
    <definedName name="추동">{"'9월'!$F$38"}</definedName>
    <definedName name="템플리트모듈1" localSheetId="0">BlankMacro1</definedName>
    <definedName name="템플리트모듈1" localSheetId="2">BlankMacro1</definedName>
    <definedName name="템플리트모듈1" localSheetId="3">BlankMacro1</definedName>
    <definedName name="템플리트모듈1">BlankMacro1</definedName>
    <definedName name="템플리트모듈2" localSheetId="0">BlankMacro1</definedName>
    <definedName name="템플리트모듈2" localSheetId="2">BlankMacro1</definedName>
    <definedName name="템플리트모듈2" localSheetId="3">BlankMacro1</definedName>
    <definedName name="템플리트모듈2">BlankMacro1</definedName>
    <definedName name="템플리트모듈3" localSheetId="0">BlankMacro1</definedName>
    <definedName name="템플리트모듈3" localSheetId="2">BlankMacro1</definedName>
    <definedName name="템플리트모듈3" localSheetId="3">BlankMacro1</definedName>
    <definedName name="템플리트모듈3">BlankMacro1</definedName>
    <definedName name="템플리트모듈4" localSheetId="0">BlankMacro1</definedName>
    <definedName name="템플리트모듈4" localSheetId="2">BlankMacro1</definedName>
    <definedName name="템플리트모듈4" localSheetId="3">BlankMacro1</definedName>
    <definedName name="템플리트모듈4">BlankMacro1</definedName>
    <definedName name="템플리트모듈5" localSheetId="0">BlankMacro1</definedName>
    <definedName name="템플리트모듈5" localSheetId="2">BlankMacro1</definedName>
    <definedName name="템플리트모듈5" localSheetId="3">BlankMacro1</definedName>
    <definedName name="템플리트모듈5">BlankMacro1</definedName>
    <definedName name="템플리트모듈6" localSheetId="0">BlankMacro1</definedName>
    <definedName name="템플리트모듈6" localSheetId="2">BlankMacro1</definedName>
    <definedName name="템플리트모듈6" localSheetId="3">BlankMacro1</definedName>
    <definedName name="템플리트모듈6">BlankMacro1</definedName>
    <definedName name="투자3" localSheetId="0">{"'9월'!$F$38"}</definedName>
    <definedName name="투자3" localSheetId="2">{"'9월'!$F$38"}</definedName>
    <definedName name="투자3" localSheetId="3">{"'9월'!$F$38"}</definedName>
    <definedName name="투자3">{"'9월'!$F$38"}</definedName>
    <definedName name="티수정" localSheetId="0">BlankMacro1</definedName>
    <definedName name="티수정" localSheetId="2">BlankMacro1</definedName>
    <definedName name="티수정" localSheetId="3">BlankMacro1</definedName>
    <definedName name="티수정">BlankMacro1</definedName>
    <definedName name="평균">OFFSET([1]Sheet2!$H$2,0,0,COUNTA([1]Sheet2!$H$1:$H$65536)-1)</definedName>
    <definedName name="품번">[8]수량RAW!$F$12:$F$122</definedName>
    <definedName name="픽스" localSheetId="0">{"'9월'!$F$38"}</definedName>
    <definedName name="픽스" localSheetId="2">{"'9월'!$F$38"}</definedName>
    <definedName name="픽스" localSheetId="3">{"'9월'!$F$38"}</definedName>
    <definedName name="픽스">{"'9월'!$F$38"}</definedName>
    <definedName name="픽스1" localSheetId="0">{"'9월'!$F$38"}</definedName>
    <definedName name="픽스1" localSheetId="2">{"'9월'!$F$38"}</definedName>
    <definedName name="픽스1" localSheetId="3">{"'9월'!$F$38"}</definedName>
    <definedName name="픽스1">{"'9월'!$F$38"}</definedName>
    <definedName name="픽스3" localSheetId="0">{"'9월'!$F$38"}</definedName>
    <definedName name="픽스3" localSheetId="2">{"'9월'!$F$38"}</definedName>
    <definedName name="픽스3" localSheetId="3">{"'9월'!$F$38"}</definedName>
    <definedName name="픽스3">{"'9월'!$F$38"}</definedName>
    <definedName name="픽스4" localSheetId="0">{"'9월'!$F$38"}</definedName>
    <definedName name="픽스4" localSheetId="2">{"'9월'!$F$38"}</definedName>
    <definedName name="픽스4" localSheetId="3">{"'9월'!$F$38"}</definedName>
    <definedName name="픽스4">{"'9월'!$F$38"}</definedName>
    <definedName name="픽스건" localSheetId="0">{"'9월'!$F$38"}</definedName>
    <definedName name="픽스건" localSheetId="2">{"'9월'!$F$38"}</definedName>
    <definedName name="픽스건" localSheetId="3">{"'9월'!$F$38"}</definedName>
    <definedName name="픽스건">{"'9월'!$F$38"}</definedName>
    <definedName name="하하" localSheetId="0">{"'9월'!$F$38"}</definedName>
    <definedName name="하하" localSheetId="2">{"'9월'!$F$38"}</definedName>
    <definedName name="하하" localSheetId="3">{"'9월'!$F$38"}</definedName>
    <definedName name="하하">{"'9월'!$F$38"}</definedName>
    <definedName name="현수" localSheetId="0">BlankMacro1</definedName>
    <definedName name="현수" localSheetId="2">BlankMacro1</definedName>
    <definedName name="현수" localSheetId="3">BlankMacro1</definedName>
    <definedName name="현수">BlankMacro1</definedName>
    <definedName name="호호" localSheetId="0">{"'9월'!$F$38"}</definedName>
    <definedName name="호호" localSheetId="2">{"'9월'!$F$38"}</definedName>
    <definedName name="호호" localSheetId="3">{"'9월'!$F$38"}</definedName>
    <definedName name="호호">{"'9월'!$F$38"}</definedName>
    <definedName name="화정세이브">OFFSET([1]Sheet2!$G$2,0,0,COUNTA([1]Sheet2!$G$1:$G$65536)-1)</definedName>
    <definedName name="히" localSheetId="0">{"'9월'!$F$38"}</definedName>
    <definedName name="히" localSheetId="2">{"'9월'!$F$38"}</definedName>
    <definedName name="히" localSheetId="3">{"'9월'!$F$38"}</definedName>
    <definedName name="히">{"'9월'!$F$38"}</definedName>
    <definedName name="ㅓㅓㅓ" localSheetId="0">{"'9월'!$F$38"}</definedName>
    <definedName name="ㅓㅓㅓ" localSheetId="2">{"'9월'!$F$38"}</definedName>
    <definedName name="ㅓㅓㅓ" localSheetId="3">{"'9월'!$F$38"}</definedName>
    <definedName name="ㅓㅓㅓ">{"'9월'!$F$38"}</definedName>
  </definedNames>
  <calcPr calcId="162913"/>
  <customWorkbookViews>
    <customWorkbookView name="a" guid="{F8111521-24F1-49AF-9700-0A204D37305C}" maximized="1" xWindow="1" yWindow="1" windowWidth="1920" windowHeight="810" activeSheetId="19"/>
  </customWorkbookViews>
  <fileRecoveryPr autoRecover="0"/>
</workbook>
</file>

<file path=xl/calcChain.xml><?xml version="1.0" encoding="utf-8"?>
<calcChain xmlns="http://schemas.openxmlformats.org/spreadsheetml/2006/main">
  <c r="V118" i="96" l="1"/>
  <c r="V119" i="96"/>
  <c r="U118" i="96"/>
  <c r="U119" i="96"/>
  <c r="R118" i="96"/>
  <c r="R119" i="96"/>
  <c r="N119" i="96"/>
  <c r="S119" i="96" s="1"/>
  <c r="O119" i="96"/>
  <c r="Q119" i="96" s="1"/>
  <c r="N118" i="96"/>
  <c r="O118" i="96"/>
  <c r="U107" i="96"/>
  <c r="N106" i="96"/>
  <c r="O106" i="96" s="1"/>
  <c r="Q106" i="96" s="1"/>
  <c r="N107" i="96"/>
  <c r="O107" i="96" s="1"/>
  <c r="Q107" i="96" s="1"/>
  <c r="R106" i="96"/>
  <c r="R107" i="96"/>
  <c r="V107" i="96" s="1"/>
  <c r="R99" i="96"/>
  <c r="S99" i="96" s="1"/>
  <c r="R100" i="96"/>
  <c r="R101" i="96"/>
  <c r="R102" i="96"/>
  <c r="S102" i="96" s="1"/>
  <c r="N102" i="96"/>
  <c r="O102" i="96" s="1"/>
  <c r="Q102" i="96" s="1"/>
  <c r="N101" i="96"/>
  <c r="O101" i="96" s="1"/>
  <c r="Q101" i="96" s="1"/>
  <c r="N100" i="96"/>
  <c r="O100" i="96" s="1"/>
  <c r="Q100" i="96" s="1"/>
  <c r="N99" i="96"/>
  <c r="O99" i="96" s="1"/>
  <c r="P31" i="96"/>
  <c r="S118" i="96" l="1"/>
  <c r="S101" i="96"/>
  <c r="S100" i="96"/>
  <c r="U102" i="96"/>
  <c r="V102" i="96"/>
  <c r="V100" i="96"/>
  <c r="V99" i="96"/>
  <c r="V101" i="96"/>
  <c r="S107" i="96"/>
  <c r="U100" i="96"/>
  <c r="U99" i="96"/>
  <c r="U101" i="96"/>
  <c r="Q118" i="96"/>
  <c r="Q133" i="96"/>
  <c r="Q99" i="96"/>
  <c r="Q108" i="96"/>
  <c r="K151" i="96"/>
  <c r="L87" i="96"/>
  <c r="K87" i="96"/>
  <c r="U87" i="96" l="1"/>
  <c r="Q66" i="96"/>
  <c r="Q67" i="96"/>
  <c r="Q68" i="96"/>
  <c r="Q41" i="96"/>
  <c r="U144" i="96"/>
  <c r="O146" i="96"/>
  <c r="Q146" i="96" s="1"/>
  <c r="N143" i="96"/>
  <c r="O143" i="96" s="1"/>
  <c r="Q143" i="96" s="1"/>
  <c r="N144" i="96"/>
  <c r="O144" i="96" s="1"/>
  <c r="Q144" i="96" s="1"/>
  <c r="N145" i="96"/>
  <c r="O145" i="96" s="1"/>
  <c r="Q145" i="96" s="1"/>
  <c r="N146" i="96"/>
  <c r="N147" i="96"/>
  <c r="O147" i="96" s="1"/>
  <c r="Q147" i="96" s="1"/>
  <c r="N148" i="96"/>
  <c r="O148" i="96" s="1"/>
  <c r="Q148" i="96" s="1"/>
  <c r="N149" i="96"/>
  <c r="O149" i="96" s="1"/>
  <c r="Q149" i="96" s="1"/>
  <c r="N142" i="96"/>
  <c r="R142" i="96"/>
  <c r="V142" i="96" s="1"/>
  <c r="R143" i="96"/>
  <c r="V143" i="96" s="1"/>
  <c r="R144" i="96"/>
  <c r="V144" i="96" s="1"/>
  <c r="R145" i="96"/>
  <c r="V145" i="96" s="1"/>
  <c r="R146" i="96"/>
  <c r="V146" i="96" s="1"/>
  <c r="R147" i="96"/>
  <c r="U147" i="96" s="1"/>
  <c r="R148" i="96"/>
  <c r="V148" i="96" s="1"/>
  <c r="R149" i="96"/>
  <c r="U149" i="96" s="1"/>
  <c r="R117" i="96"/>
  <c r="N117" i="96"/>
  <c r="O117" i="96" s="1"/>
  <c r="Q117" i="96" s="1"/>
  <c r="R116" i="96"/>
  <c r="V116" i="96" s="1"/>
  <c r="N116" i="96"/>
  <c r="O116" i="96" s="1"/>
  <c r="Q116" i="96" s="1"/>
  <c r="R115" i="96"/>
  <c r="U115" i="96" s="1"/>
  <c r="N115" i="96"/>
  <c r="O115" i="96" s="1"/>
  <c r="Q115" i="96" s="1"/>
  <c r="R114" i="96"/>
  <c r="U114" i="96" s="1"/>
  <c r="N114" i="96"/>
  <c r="O114" i="96" s="1"/>
  <c r="Q114" i="96" s="1"/>
  <c r="R113" i="96"/>
  <c r="U113" i="96" s="1"/>
  <c r="N113" i="96"/>
  <c r="O113" i="96" s="1"/>
  <c r="Q113" i="96" s="1"/>
  <c r="R112" i="96"/>
  <c r="U112" i="96" s="1"/>
  <c r="N112" i="96"/>
  <c r="O112" i="96" s="1"/>
  <c r="Q112" i="96" s="1"/>
  <c r="R111" i="96"/>
  <c r="N111" i="96"/>
  <c r="O111" i="96" s="1"/>
  <c r="Q111" i="96" s="1"/>
  <c r="O88" i="96"/>
  <c r="O89" i="96"/>
  <c r="U88" i="96"/>
  <c r="V88" i="96"/>
  <c r="U89" i="96"/>
  <c r="V89" i="96"/>
  <c r="N104" i="96"/>
  <c r="O104" i="96" s="1"/>
  <c r="Q104" i="96" s="1"/>
  <c r="N105" i="96"/>
  <c r="O105" i="96" s="1"/>
  <c r="Q105" i="96" s="1"/>
  <c r="N92" i="96"/>
  <c r="N93" i="96"/>
  <c r="N94" i="96"/>
  <c r="O94" i="96" s="1"/>
  <c r="Q94" i="96" s="1"/>
  <c r="N95" i="96"/>
  <c r="O95" i="96" s="1"/>
  <c r="Q95" i="96" s="1"/>
  <c r="N96" i="96"/>
  <c r="O96" i="96" s="1"/>
  <c r="Q96" i="96" s="1"/>
  <c r="N97" i="96"/>
  <c r="O97" i="96" s="1"/>
  <c r="Q97" i="96" s="1"/>
  <c r="N98" i="96"/>
  <c r="O98" i="96" s="1"/>
  <c r="Q98" i="96" s="1"/>
  <c r="N91" i="96"/>
  <c r="O91" i="96" s="1"/>
  <c r="R91" i="96"/>
  <c r="U91" i="96" s="1"/>
  <c r="R92" i="96"/>
  <c r="U92" i="96" s="1"/>
  <c r="R93" i="96"/>
  <c r="V93" i="96" s="1"/>
  <c r="R94" i="96"/>
  <c r="V94" i="96" s="1"/>
  <c r="R95" i="96"/>
  <c r="U95" i="96" s="1"/>
  <c r="R96" i="96"/>
  <c r="U96" i="96" s="1"/>
  <c r="R97" i="96"/>
  <c r="U97" i="96" s="1"/>
  <c r="R98" i="96"/>
  <c r="U98" i="96" s="1"/>
  <c r="R104" i="96"/>
  <c r="U104" i="96" s="1"/>
  <c r="R105" i="96"/>
  <c r="U148" i="96" l="1"/>
  <c r="U146" i="96"/>
  <c r="U145" i="96"/>
  <c r="U143" i="96"/>
  <c r="S111" i="96"/>
  <c r="Q91" i="96"/>
  <c r="S144" i="96"/>
  <c r="S147" i="96"/>
  <c r="U142" i="96"/>
  <c r="S117" i="96"/>
  <c r="S148" i="96"/>
  <c r="S146" i="96"/>
  <c r="V149" i="96"/>
  <c r="S149" i="96"/>
  <c r="S145" i="96"/>
  <c r="V115" i="96"/>
  <c r="V147" i="96"/>
  <c r="V114" i="96"/>
  <c r="S143" i="96"/>
  <c r="V113" i="96"/>
  <c r="V112" i="96"/>
  <c r="S142" i="96"/>
  <c r="S93" i="96"/>
  <c r="O142" i="96"/>
  <c r="S92" i="96"/>
  <c r="U111" i="96"/>
  <c r="V111" i="96"/>
  <c r="S104" i="96"/>
  <c r="S105" i="96"/>
  <c r="V105" i="96"/>
  <c r="U117" i="96"/>
  <c r="V117" i="96"/>
  <c r="U105" i="96"/>
  <c r="V104" i="96"/>
  <c r="O93" i="96"/>
  <c r="Q93" i="96" s="1"/>
  <c r="O92" i="96"/>
  <c r="Q92" i="96" s="1"/>
  <c r="S116" i="96"/>
  <c r="U116" i="96"/>
  <c r="S115" i="96"/>
  <c r="S114" i="96"/>
  <c r="S112" i="96"/>
  <c r="S113" i="96"/>
  <c r="S98" i="96"/>
  <c r="V98" i="96"/>
  <c r="S97" i="96"/>
  <c r="V97" i="96"/>
  <c r="V95" i="96"/>
  <c r="U94" i="96"/>
  <c r="S96" i="96"/>
  <c r="U93" i="96"/>
  <c r="S95" i="96"/>
  <c r="V96" i="96"/>
  <c r="V92" i="96"/>
  <c r="S94" i="96"/>
  <c r="V91" i="96"/>
  <c r="S91" i="96"/>
  <c r="Q142" i="96" l="1"/>
  <c r="Y16" i="102" l="1"/>
  <c r="X16" i="102"/>
  <c r="V16" i="102"/>
  <c r="Q16" i="102"/>
  <c r="P16" i="102"/>
  <c r="O16" i="102"/>
  <c r="O15" i="102"/>
  <c r="X14" i="102"/>
  <c r="V14" i="102"/>
  <c r="U14" i="102"/>
  <c r="Q14" i="102"/>
  <c r="O14" i="102"/>
  <c r="M14" i="102"/>
  <c r="Y13" i="102"/>
  <c r="X13" i="102"/>
  <c r="V13" i="102"/>
  <c r="U13" i="102"/>
  <c r="T13" i="102"/>
  <c r="Q13" i="102"/>
  <c r="P13" i="102"/>
  <c r="O13" i="102"/>
  <c r="M13" i="102"/>
  <c r="Y12" i="102"/>
  <c r="X12" i="102"/>
  <c r="V12" i="102"/>
  <c r="U12" i="102"/>
  <c r="Q12" i="102"/>
  <c r="P12" i="102"/>
  <c r="O12" i="102"/>
  <c r="M12" i="102"/>
  <c r="Y11" i="102"/>
  <c r="X11" i="102"/>
  <c r="V11" i="102"/>
  <c r="U11" i="102"/>
  <c r="T11" i="102"/>
  <c r="Q11" i="102"/>
  <c r="P11" i="102"/>
  <c r="O11" i="102"/>
  <c r="M11" i="102"/>
  <c r="Y10" i="102"/>
  <c r="X10" i="102"/>
  <c r="V10" i="102"/>
  <c r="U10" i="102"/>
  <c r="T10" i="102"/>
  <c r="Q10" i="102"/>
  <c r="P10" i="102"/>
  <c r="O10" i="102"/>
  <c r="M10" i="102"/>
  <c r="Y9" i="102"/>
  <c r="X9" i="102"/>
  <c r="V9" i="102"/>
  <c r="U9" i="102"/>
  <c r="T9" i="102"/>
  <c r="Q9" i="102"/>
  <c r="P9" i="102"/>
  <c r="O9" i="102"/>
  <c r="M9" i="102"/>
  <c r="Y8" i="102"/>
  <c r="X8" i="102"/>
  <c r="V8" i="102"/>
  <c r="U8" i="102"/>
  <c r="T8" i="102"/>
  <c r="Q8" i="102"/>
  <c r="P8" i="102"/>
  <c r="O8" i="102"/>
  <c r="M8" i="102"/>
  <c r="Y7" i="102"/>
  <c r="X7" i="102"/>
  <c r="V7" i="102"/>
  <c r="U7" i="102"/>
  <c r="T7" i="102"/>
  <c r="Q7" i="102"/>
  <c r="P7" i="102"/>
  <c r="O7" i="102"/>
  <c r="M7" i="102"/>
  <c r="Y6" i="102"/>
  <c r="X6" i="102"/>
  <c r="V6" i="102"/>
  <c r="U6" i="102"/>
  <c r="T6" i="102"/>
  <c r="Q6" i="102"/>
  <c r="P6" i="102"/>
  <c r="O6" i="102"/>
  <c r="M6" i="102"/>
  <c r="Y5" i="102"/>
  <c r="X5" i="102"/>
  <c r="V5" i="102"/>
  <c r="U5" i="102"/>
  <c r="T5" i="102"/>
  <c r="Q5" i="102"/>
  <c r="P5" i="102"/>
  <c r="O5" i="102"/>
  <c r="M5" i="102"/>
  <c r="Y4" i="102"/>
  <c r="X4" i="102"/>
  <c r="V4" i="102"/>
  <c r="U4" i="102"/>
  <c r="T4" i="102"/>
  <c r="Q4" i="102"/>
  <c r="P4" i="102"/>
  <c r="O4" i="102"/>
  <c r="M4" i="102"/>
  <c r="N23" i="101"/>
  <c r="N22" i="101"/>
  <c r="L22" i="101"/>
  <c r="J22" i="101"/>
  <c r="I22" i="101"/>
  <c r="H22" i="101"/>
  <c r="G22" i="101"/>
  <c r="E22" i="101"/>
  <c r="O21" i="101"/>
  <c r="N21" i="101"/>
  <c r="L21" i="101"/>
  <c r="K21" i="101"/>
  <c r="J21" i="101"/>
  <c r="I21" i="101"/>
  <c r="H21" i="101"/>
  <c r="G21" i="101"/>
  <c r="O20" i="101"/>
  <c r="N20" i="101"/>
  <c r="L20" i="101"/>
  <c r="K20" i="101"/>
  <c r="J20" i="101"/>
  <c r="I20" i="101"/>
  <c r="H20" i="101"/>
  <c r="G20" i="101"/>
  <c r="O19" i="101"/>
  <c r="N19" i="101"/>
  <c r="L19" i="101"/>
  <c r="K19" i="101"/>
  <c r="J19" i="101"/>
  <c r="I19" i="101"/>
  <c r="H19" i="101"/>
  <c r="G19" i="101"/>
  <c r="O18" i="101"/>
  <c r="N18" i="101"/>
  <c r="L18" i="101"/>
  <c r="K18" i="101"/>
  <c r="J18" i="101"/>
  <c r="I18" i="101"/>
  <c r="H18" i="101"/>
  <c r="G18" i="101"/>
  <c r="O17" i="101"/>
  <c r="N17" i="101"/>
  <c r="L17" i="101"/>
  <c r="K17" i="101"/>
  <c r="J17" i="101"/>
  <c r="I17" i="101"/>
  <c r="H17" i="101"/>
  <c r="G17" i="101"/>
  <c r="O16" i="101"/>
  <c r="N16" i="101"/>
  <c r="L16" i="101"/>
  <c r="K16" i="101"/>
  <c r="J16" i="101"/>
  <c r="I16" i="101"/>
  <c r="H16" i="101"/>
  <c r="G16" i="101"/>
  <c r="O15" i="101"/>
  <c r="N15" i="101"/>
  <c r="L15" i="101"/>
  <c r="K15" i="101"/>
  <c r="J15" i="101"/>
  <c r="I15" i="101"/>
  <c r="H15" i="101"/>
  <c r="G15" i="101"/>
  <c r="O14" i="101"/>
  <c r="N14" i="101"/>
  <c r="L14" i="101"/>
  <c r="K14" i="101"/>
  <c r="J14" i="101"/>
  <c r="I14" i="101"/>
  <c r="H14" i="101"/>
  <c r="G14" i="101"/>
  <c r="O13" i="101"/>
  <c r="N13" i="101"/>
  <c r="L13" i="101"/>
  <c r="K13" i="101"/>
  <c r="J13" i="101"/>
  <c r="I13" i="101"/>
  <c r="H13" i="101"/>
  <c r="G13" i="101"/>
  <c r="O12" i="101"/>
  <c r="N12" i="101"/>
  <c r="L12" i="101"/>
  <c r="K12" i="101"/>
  <c r="J12" i="101"/>
  <c r="I12" i="101"/>
  <c r="H12" i="101"/>
  <c r="G12" i="101"/>
  <c r="O11" i="101"/>
  <c r="N11" i="101"/>
  <c r="L11" i="101"/>
  <c r="K11" i="101"/>
  <c r="J11" i="101"/>
  <c r="I11" i="101"/>
  <c r="H11" i="101"/>
  <c r="G11" i="101"/>
  <c r="O10" i="101"/>
  <c r="N10" i="101"/>
  <c r="L10" i="101"/>
  <c r="K10" i="101"/>
  <c r="J10" i="101"/>
  <c r="I10" i="101"/>
  <c r="H10" i="101"/>
  <c r="G10" i="101"/>
  <c r="O9" i="101"/>
  <c r="N9" i="101"/>
  <c r="L9" i="101"/>
  <c r="K9" i="101"/>
  <c r="J9" i="101"/>
  <c r="I9" i="101"/>
  <c r="H9" i="101"/>
  <c r="G9" i="101"/>
  <c r="O8" i="101"/>
  <c r="N8" i="101"/>
  <c r="L8" i="101"/>
  <c r="K8" i="101"/>
  <c r="J8" i="101"/>
  <c r="I8" i="101"/>
  <c r="H8" i="101"/>
  <c r="G8" i="101"/>
  <c r="O7" i="101"/>
  <c r="N7" i="101"/>
  <c r="L7" i="101"/>
  <c r="K7" i="101"/>
  <c r="J7" i="101"/>
  <c r="I7" i="101"/>
  <c r="H7" i="101"/>
  <c r="G7" i="101"/>
  <c r="O6" i="101"/>
  <c r="N6" i="101"/>
  <c r="L6" i="101"/>
  <c r="K6" i="101"/>
  <c r="J6" i="101"/>
  <c r="I6" i="101"/>
  <c r="H6" i="101"/>
  <c r="G6" i="101"/>
  <c r="O5" i="101"/>
  <c r="N5" i="101"/>
  <c r="L5" i="101"/>
  <c r="K5" i="101"/>
  <c r="J5" i="101"/>
  <c r="I5" i="101"/>
  <c r="H5" i="101"/>
  <c r="G5" i="101"/>
  <c r="O4" i="101"/>
  <c r="N4" i="101"/>
  <c r="L4" i="101"/>
  <c r="K4" i="101"/>
  <c r="J4" i="101"/>
  <c r="I4" i="101"/>
  <c r="H4" i="101"/>
  <c r="G4" i="101"/>
  <c r="P16" i="97"/>
  <c r="N16" i="97"/>
  <c r="K16" i="97"/>
  <c r="J16" i="97"/>
  <c r="H16" i="97"/>
  <c r="F16" i="97"/>
  <c r="C16" i="97"/>
  <c r="P15" i="97"/>
  <c r="N15" i="97"/>
  <c r="K15" i="97"/>
  <c r="J15" i="97"/>
  <c r="H15" i="97"/>
  <c r="F15" i="97"/>
  <c r="K14" i="97"/>
  <c r="J14" i="97"/>
  <c r="H14" i="97"/>
  <c r="F14" i="97"/>
  <c r="P13" i="97"/>
  <c r="N13" i="97"/>
  <c r="K13" i="97"/>
  <c r="J13" i="97"/>
  <c r="H13" i="97"/>
  <c r="F13" i="97"/>
  <c r="P12" i="97"/>
  <c r="N12" i="97"/>
  <c r="K12" i="97"/>
  <c r="J12" i="97"/>
  <c r="H12" i="97"/>
  <c r="F12" i="97"/>
  <c r="K11" i="97"/>
  <c r="J11" i="97"/>
  <c r="H11" i="97"/>
  <c r="F11" i="97"/>
  <c r="P10" i="97"/>
  <c r="N10" i="97"/>
  <c r="K10" i="97"/>
  <c r="J10" i="97"/>
  <c r="H10" i="97"/>
  <c r="F10" i="97"/>
  <c r="K9" i="97"/>
  <c r="J9" i="97"/>
  <c r="H9" i="97"/>
  <c r="F9" i="97"/>
  <c r="K8" i="97"/>
  <c r="J8" i="97"/>
  <c r="H8" i="97"/>
  <c r="F8" i="97"/>
  <c r="K7" i="97"/>
  <c r="J7" i="97"/>
  <c r="H7" i="97"/>
  <c r="F7" i="97"/>
  <c r="P6" i="97"/>
  <c r="N6" i="97"/>
  <c r="K6" i="97"/>
  <c r="J6" i="97"/>
  <c r="H6" i="97"/>
  <c r="F6" i="97"/>
  <c r="P5" i="97"/>
  <c r="N5" i="97"/>
  <c r="K5" i="97"/>
  <c r="J5" i="97"/>
  <c r="H5" i="97"/>
  <c r="R86" i="96"/>
  <c r="V86" i="96" s="1"/>
  <c r="N86" i="96"/>
  <c r="O86" i="96" s="1"/>
  <c r="R85" i="96"/>
  <c r="V85" i="96" s="1"/>
  <c r="N85" i="96"/>
  <c r="R84" i="96"/>
  <c r="U84" i="96" s="1"/>
  <c r="N84" i="96"/>
  <c r="O84" i="96" s="1"/>
  <c r="R83" i="96"/>
  <c r="V83" i="96" s="1"/>
  <c r="N83" i="96"/>
  <c r="R82" i="96"/>
  <c r="V82" i="96" s="1"/>
  <c r="N82" i="96"/>
  <c r="O82" i="96" s="1"/>
  <c r="R81" i="96"/>
  <c r="U81" i="96" s="1"/>
  <c r="N81" i="96"/>
  <c r="R80" i="96"/>
  <c r="V80" i="96" s="1"/>
  <c r="N80" i="96"/>
  <c r="R79" i="96"/>
  <c r="V79" i="96" s="1"/>
  <c r="N79" i="96"/>
  <c r="R78" i="96"/>
  <c r="V78" i="96" s="1"/>
  <c r="N78" i="96"/>
  <c r="O78" i="96" s="1"/>
  <c r="R77" i="96"/>
  <c r="V77" i="96" s="1"/>
  <c r="N77" i="96"/>
  <c r="R76" i="96"/>
  <c r="U76" i="96" s="1"/>
  <c r="N76" i="96"/>
  <c r="O76" i="96" s="1"/>
  <c r="R75" i="96"/>
  <c r="V75" i="96" s="1"/>
  <c r="N75" i="96"/>
  <c r="R74" i="96"/>
  <c r="V74" i="96" s="1"/>
  <c r="N74" i="96"/>
  <c r="O74" i="96" s="1"/>
  <c r="R73" i="96"/>
  <c r="U73" i="96" s="1"/>
  <c r="N73" i="96"/>
  <c r="R72" i="96"/>
  <c r="U72" i="96" s="1"/>
  <c r="N72" i="96"/>
  <c r="O72" i="96" s="1"/>
  <c r="V65" i="96"/>
  <c r="U65" i="96"/>
  <c r="N65" i="96"/>
  <c r="O65" i="96" s="1"/>
  <c r="V64" i="96"/>
  <c r="U64" i="96"/>
  <c r="N64" i="96"/>
  <c r="S64" i="96" s="1"/>
  <c r="U59" i="96"/>
  <c r="N58" i="96"/>
  <c r="O58" i="96" s="1"/>
  <c r="R57" i="96"/>
  <c r="U57" i="96" s="1"/>
  <c r="N57" i="96"/>
  <c r="O57" i="96" s="1"/>
  <c r="R56" i="96"/>
  <c r="V56" i="96" s="1"/>
  <c r="N56" i="96"/>
  <c r="O56" i="96" s="1"/>
  <c r="R55" i="96"/>
  <c r="U55" i="96" s="1"/>
  <c r="N55" i="96"/>
  <c r="O55" i="96" s="1"/>
  <c r="R54" i="96"/>
  <c r="V54" i="96" s="1"/>
  <c r="N54" i="96"/>
  <c r="O54" i="96" s="1"/>
  <c r="R53" i="96"/>
  <c r="N53" i="96"/>
  <c r="O53" i="96" s="1"/>
  <c r="R52" i="96"/>
  <c r="V52" i="96" s="1"/>
  <c r="N52" i="96"/>
  <c r="O52" i="96" s="1"/>
  <c r="R51" i="96"/>
  <c r="V51" i="96" s="1"/>
  <c r="N51" i="96"/>
  <c r="R50" i="96"/>
  <c r="V50" i="96" s="1"/>
  <c r="N50" i="96"/>
  <c r="O50" i="96" s="1"/>
  <c r="P50" i="96" s="1"/>
  <c r="R49" i="96"/>
  <c r="V49" i="96" s="1"/>
  <c r="N49" i="96"/>
  <c r="R48" i="96"/>
  <c r="V48" i="96" s="1"/>
  <c r="N48" i="96"/>
  <c r="O48" i="96" s="1"/>
  <c r="P48" i="96" s="1"/>
  <c r="R47" i="96"/>
  <c r="V47" i="96" s="1"/>
  <c r="N47" i="96"/>
  <c r="R46" i="96"/>
  <c r="V46" i="96" s="1"/>
  <c r="N46" i="96"/>
  <c r="O46" i="96" s="1"/>
  <c r="R45" i="96"/>
  <c r="V45" i="96" s="1"/>
  <c r="N45" i="96"/>
  <c r="R44" i="96"/>
  <c r="V44" i="96" s="1"/>
  <c r="N44" i="96"/>
  <c r="O44" i="96" s="1"/>
  <c r="U43" i="96"/>
  <c r="O43" i="96"/>
  <c r="Q43" i="96" s="1"/>
  <c r="U42" i="96"/>
  <c r="O42" i="96"/>
  <c r="Q42" i="96" s="1"/>
  <c r="R141" i="96"/>
  <c r="V141" i="96" s="1"/>
  <c r="N141" i="96"/>
  <c r="O141" i="96" s="1"/>
  <c r="R140" i="96"/>
  <c r="U140" i="96" s="1"/>
  <c r="N140" i="96"/>
  <c r="O140" i="96" s="1"/>
  <c r="R139" i="96"/>
  <c r="V139" i="96" s="1"/>
  <c r="N139" i="96"/>
  <c r="O139" i="96" s="1"/>
  <c r="R138" i="96"/>
  <c r="U138" i="96" s="1"/>
  <c r="N138" i="96"/>
  <c r="O138" i="96" s="1"/>
  <c r="R137" i="96"/>
  <c r="V137" i="96" s="1"/>
  <c r="N137" i="96"/>
  <c r="O137" i="96" s="1"/>
  <c r="R136" i="96"/>
  <c r="U136" i="96" s="1"/>
  <c r="N136" i="96"/>
  <c r="O136" i="96" s="1"/>
  <c r="R135" i="96"/>
  <c r="V135" i="96" s="1"/>
  <c r="N135" i="96"/>
  <c r="O135" i="96" s="1"/>
  <c r="R134" i="96"/>
  <c r="U134" i="96" s="1"/>
  <c r="N134" i="96"/>
  <c r="O134" i="96" s="1"/>
  <c r="R132" i="96"/>
  <c r="V132" i="96" s="1"/>
  <c r="O132" i="96"/>
  <c r="M132" i="96"/>
  <c r="R131" i="96"/>
  <c r="U131" i="96" s="1"/>
  <c r="O131" i="96"/>
  <c r="M131" i="96"/>
  <c r="R130" i="96"/>
  <c r="V130" i="96" s="1"/>
  <c r="O130" i="96"/>
  <c r="M130" i="96"/>
  <c r="R129" i="96"/>
  <c r="U129" i="96" s="1"/>
  <c r="O129" i="96"/>
  <c r="M129" i="96"/>
  <c r="R128" i="96"/>
  <c r="V128" i="96" s="1"/>
  <c r="O128" i="96"/>
  <c r="M128" i="96"/>
  <c r="R127" i="96"/>
  <c r="U127" i="96" s="1"/>
  <c r="O127" i="96"/>
  <c r="M127" i="96"/>
  <c r="R126" i="96"/>
  <c r="V126" i="96" s="1"/>
  <c r="O126" i="96"/>
  <c r="M126" i="96"/>
  <c r="R125" i="96"/>
  <c r="U125" i="96" s="1"/>
  <c r="O125" i="96"/>
  <c r="M125" i="96"/>
  <c r="R124" i="96"/>
  <c r="U124" i="96" s="1"/>
  <c r="O124" i="96"/>
  <c r="M124" i="96"/>
  <c r="R123" i="96"/>
  <c r="U123" i="96" s="1"/>
  <c r="O123" i="96"/>
  <c r="M123" i="96"/>
  <c r="R122" i="96"/>
  <c r="V122" i="96" s="1"/>
  <c r="O122" i="96"/>
  <c r="M122" i="96"/>
  <c r="R121" i="96"/>
  <c r="U121" i="96" s="1"/>
  <c r="O121" i="96"/>
  <c r="M121" i="96"/>
  <c r="R40" i="96"/>
  <c r="V40" i="96" s="1"/>
  <c r="O40" i="96"/>
  <c r="Q40" i="96" s="1"/>
  <c r="R39" i="96"/>
  <c r="V39" i="96" s="1"/>
  <c r="O39" i="96"/>
  <c r="Q39" i="96" s="1"/>
  <c r="R38" i="96"/>
  <c r="U38" i="96" s="1"/>
  <c r="O38" i="96"/>
  <c r="Q38" i="96" s="1"/>
  <c r="R37" i="96"/>
  <c r="V37" i="96" s="1"/>
  <c r="N37" i="96"/>
  <c r="O37" i="96" s="1"/>
  <c r="P37" i="96" s="1"/>
  <c r="R36" i="96"/>
  <c r="U36" i="96" s="1"/>
  <c r="N36" i="96"/>
  <c r="R35" i="96"/>
  <c r="V35" i="96" s="1"/>
  <c r="N35" i="96"/>
  <c r="O35" i="96" s="1"/>
  <c r="P35" i="96" s="1"/>
  <c r="R34" i="96"/>
  <c r="U34" i="96" s="1"/>
  <c r="N34" i="96"/>
  <c r="O34" i="96" s="1"/>
  <c r="P34" i="96" s="1"/>
  <c r="R33" i="96"/>
  <c r="V33" i="96" s="1"/>
  <c r="N33" i="96"/>
  <c r="O33" i="96" s="1"/>
  <c r="P33" i="96" s="1"/>
  <c r="R32" i="96"/>
  <c r="U32" i="96" s="1"/>
  <c r="N32" i="96"/>
  <c r="R30" i="96"/>
  <c r="V30" i="96" s="1"/>
  <c r="N30" i="96"/>
  <c r="O30" i="96" s="1"/>
  <c r="P30" i="96" s="1"/>
  <c r="R29" i="96"/>
  <c r="U29" i="96" s="1"/>
  <c r="N29" i="96"/>
  <c r="O29" i="96" s="1"/>
  <c r="P29" i="96" s="1"/>
  <c r="R28" i="96"/>
  <c r="V28" i="96" s="1"/>
  <c r="N28" i="96"/>
  <c r="O28" i="96" s="1"/>
  <c r="P28" i="96" s="1"/>
  <c r="R27" i="96"/>
  <c r="U27" i="96" s="1"/>
  <c r="N27" i="96"/>
  <c r="O27" i="96" s="1"/>
  <c r="P27" i="96" s="1"/>
  <c r="R26" i="96"/>
  <c r="V26" i="96" s="1"/>
  <c r="N26" i="96"/>
  <c r="O26" i="96" s="1"/>
  <c r="P26" i="96" s="1"/>
  <c r="R25" i="96"/>
  <c r="U25" i="96" s="1"/>
  <c r="N25" i="96"/>
  <c r="R110" i="96"/>
  <c r="V110" i="96" s="1"/>
  <c r="N110" i="96"/>
  <c r="O110" i="96" s="1"/>
  <c r="R109" i="96"/>
  <c r="U109" i="96" s="1"/>
  <c r="N109" i="96"/>
  <c r="R17" i="96"/>
  <c r="U17" i="96" s="1"/>
  <c r="N17" i="96"/>
  <c r="O17" i="96" s="1"/>
  <c r="P17" i="96" s="1"/>
  <c r="R16" i="96"/>
  <c r="U16" i="96" s="1"/>
  <c r="N16" i="96"/>
  <c r="O16" i="96" s="1"/>
  <c r="P16" i="96" s="1"/>
  <c r="R15" i="96"/>
  <c r="V15" i="96" s="1"/>
  <c r="N15" i="96"/>
  <c r="O15" i="96" s="1"/>
  <c r="P15" i="96" s="1"/>
  <c r="R14" i="96"/>
  <c r="U14" i="96" s="1"/>
  <c r="N14" i="96"/>
  <c r="R13" i="96"/>
  <c r="U13" i="96" s="1"/>
  <c r="N13" i="96"/>
  <c r="O13" i="96" s="1"/>
  <c r="R12" i="96"/>
  <c r="U12" i="96" s="1"/>
  <c r="N12" i="96"/>
  <c r="R10" i="96"/>
  <c r="V10" i="96" s="1"/>
  <c r="N10" i="96"/>
  <c r="R9" i="96"/>
  <c r="U9" i="96" s="1"/>
  <c r="N9" i="96"/>
  <c r="R8" i="96"/>
  <c r="V8" i="96" s="1"/>
  <c r="N8" i="96"/>
  <c r="O8" i="96" s="1"/>
  <c r="P8" i="96" s="1"/>
  <c r="R7" i="96"/>
  <c r="V7" i="96" s="1"/>
  <c r="N7" i="96"/>
  <c r="O7" i="96" s="1"/>
  <c r="P7" i="96" s="1"/>
  <c r="R6" i="96"/>
  <c r="V6" i="96" s="1"/>
  <c r="N6" i="96"/>
  <c r="O6" i="96" s="1"/>
  <c r="P6" i="96" s="1"/>
  <c r="R5" i="96"/>
  <c r="U5" i="96" s="1"/>
  <c r="N5" i="96"/>
  <c r="U4" i="96"/>
  <c r="N4" i="96"/>
  <c r="Q110" i="96" l="1"/>
  <c r="Q122" i="96"/>
  <c r="Q130" i="96"/>
  <c r="Q137" i="96"/>
  <c r="Q131" i="96"/>
  <c r="V109" i="96"/>
  <c r="Q132" i="96"/>
  <c r="Q134" i="96"/>
  <c r="Q140" i="96"/>
  <c r="Q138" i="96"/>
  <c r="S109" i="96"/>
  <c r="Q121" i="96"/>
  <c r="Q125" i="96"/>
  <c r="P65" i="96"/>
  <c r="Q65" i="96" s="1"/>
  <c r="P72" i="96"/>
  <c r="Q72" i="96" s="1"/>
  <c r="Q35" i="96"/>
  <c r="P78" i="96"/>
  <c r="Q78" i="96" s="1"/>
  <c r="P84" i="96"/>
  <c r="Q84" i="96" s="1"/>
  <c r="P86" i="96"/>
  <c r="Q86" i="96" s="1"/>
  <c r="U52" i="96"/>
  <c r="P74" i="96"/>
  <c r="Q74" i="96" s="1"/>
  <c r="Q33" i="96"/>
  <c r="P76" i="96"/>
  <c r="Q76" i="96" s="1"/>
  <c r="P82" i="96"/>
  <c r="Q82" i="96" s="1"/>
  <c r="Q34" i="96"/>
  <c r="V14" i="96"/>
  <c r="P54" i="96"/>
  <c r="Q54" i="96" s="1"/>
  <c r="S14" i="96"/>
  <c r="P110" i="96"/>
  <c r="P134" i="96"/>
  <c r="S44" i="96"/>
  <c r="P121" i="96"/>
  <c r="P125" i="96"/>
  <c r="P129" i="96"/>
  <c r="Q129" i="96" s="1"/>
  <c r="P140" i="96"/>
  <c r="S45" i="96"/>
  <c r="U54" i="96"/>
  <c r="U79" i="96"/>
  <c r="P139" i="96"/>
  <c r="Q139" i="96" s="1"/>
  <c r="Q37" i="96"/>
  <c r="S140" i="96"/>
  <c r="U45" i="96"/>
  <c r="U75" i="96"/>
  <c r="Q50" i="96"/>
  <c r="P122" i="96"/>
  <c r="P126" i="96"/>
  <c r="Q126" i="96" s="1"/>
  <c r="P130" i="96"/>
  <c r="P141" i="96"/>
  <c r="Q141" i="96" s="1"/>
  <c r="P46" i="96"/>
  <c r="Q46" i="96" s="1"/>
  <c r="S51" i="96"/>
  <c r="P136" i="96"/>
  <c r="Q136" i="96" s="1"/>
  <c r="P56" i="96"/>
  <c r="Q56" i="96" s="1"/>
  <c r="U10" i="96"/>
  <c r="U46" i="96"/>
  <c r="P52" i="96"/>
  <c r="Q52" i="96" s="1"/>
  <c r="V38" i="96"/>
  <c r="P123" i="96"/>
  <c r="Q123" i="96" s="1"/>
  <c r="P127" i="96"/>
  <c r="Q127" i="96" s="1"/>
  <c r="P131" i="96"/>
  <c r="P137" i="96"/>
  <c r="S56" i="96"/>
  <c r="P135" i="96"/>
  <c r="Q135" i="96" s="1"/>
  <c r="P57" i="96"/>
  <c r="Q57" i="96" s="1"/>
  <c r="P55" i="96"/>
  <c r="Q55" i="96" s="1"/>
  <c r="S34" i="96"/>
  <c r="P138" i="96"/>
  <c r="P53" i="96"/>
  <c r="Q53" i="96" s="1"/>
  <c r="V34" i="96"/>
  <c r="P124" i="96"/>
  <c r="Q124" i="96" s="1"/>
  <c r="P128" i="96"/>
  <c r="Q128" i="96" s="1"/>
  <c r="P132" i="96"/>
  <c r="P44" i="96"/>
  <c r="Q44" i="96" s="1"/>
  <c r="Q48" i="96"/>
  <c r="P13" i="96"/>
  <c r="S36" i="96"/>
  <c r="V72" i="96"/>
  <c r="S76" i="96"/>
  <c r="V84" i="96"/>
  <c r="S32" i="96"/>
  <c r="O36" i="96"/>
  <c r="P36" i="96" s="1"/>
  <c r="S46" i="96"/>
  <c r="S73" i="96"/>
  <c r="V76" i="96"/>
  <c r="O81" i="96"/>
  <c r="U7" i="96"/>
  <c r="S131" i="96"/>
  <c r="S16" i="96"/>
  <c r="V16" i="96"/>
  <c r="O109" i="96"/>
  <c r="V32" i="96"/>
  <c r="O64" i="96"/>
  <c r="V73" i="96"/>
  <c r="V81" i="96"/>
  <c r="U85" i="96"/>
  <c r="S5" i="96"/>
  <c r="S9" i="96"/>
  <c r="V27" i="96"/>
  <c r="S125" i="96"/>
  <c r="V138" i="96"/>
  <c r="S47" i="96"/>
  <c r="U51" i="96"/>
  <c r="V5" i="96"/>
  <c r="V9" i="96"/>
  <c r="U47" i="96"/>
  <c r="S78" i="96"/>
  <c r="U86" i="96"/>
  <c r="S10" i="96"/>
  <c r="S29" i="96"/>
  <c r="S79" i="96"/>
  <c r="V25" i="96"/>
  <c r="S8" i="96"/>
  <c r="S27" i="96"/>
  <c r="V36" i="96"/>
  <c r="S25" i="96"/>
  <c r="V29" i="96"/>
  <c r="O10" i="96"/>
  <c r="P10" i="96" s="1"/>
  <c r="O14" i="96"/>
  <c r="P14" i="96" s="1"/>
  <c r="O25" i="96"/>
  <c r="P25" i="96" s="1"/>
  <c r="O32" i="96"/>
  <c r="P32" i="96" s="1"/>
  <c r="S121" i="96"/>
  <c r="S127" i="96"/>
  <c r="S134" i="96"/>
  <c r="V140" i="96"/>
  <c r="U44" i="96"/>
  <c r="U49" i="96"/>
  <c r="U56" i="96"/>
  <c r="U78" i="96"/>
  <c r="S83" i="96"/>
  <c r="V121" i="96"/>
  <c r="V127" i="96"/>
  <c r="V134" i="96"/>
  <c r="S54" i="96"/>
  <c r="U83" i="96"/>
  <c r="S138" i="96"/>
  <c r="S52" i="96"/>
  <c r="S57" i="96"/>
  <c r="S65" i="96"/>
  <c r="S86" i="96"/>
  <c r="U8" i="96"/>
  <c r="S12" i="96"/>
  <c r="V125" i="96"/>
  <c r="V131" i="96"/>
  <c r="S50" i="96"/>
  <c r="S55" i="96"/>
  <c r="V57" i="96"/>
  <c r="S74" i="96"/>
  <c r="S77" i="96"/>
  <c r="S6" i="96"/>
  <c r="U50" i="96"/>
  <c r="U74" i="96"/>
  <c r="V12" i="96"/>
  <c r="U40" i="96"/>
  <c r="S48" i="96"/>
  <c r="S53" i="96"/>
  <c r="V55" i="96"/>
  <c r="U77" i="96"/>
  <c r="S82" i="96"/>
  <c r="S85" i="96"/>
  <c r="U6" i="96"/>
  <c r="S123" i="96"/>
  <c r="S129" i="96"/>
  <c r="S136" i="96"/>
  <c r="U48" i="96"/>
  <c r="U53" i="96"/>
  <c r="S72" i="96"/>
  <c r="S75" i="96"/>
  <c r="S80" i="96"/>
  <c r="U82" i="96"/>
  <c r="O85" i="96"/>
  <c r="V123" i="96"/>
  <c r="V129" i="96"/>
  <c r="V136" i="96"/>
  <c r="V53" i="96"/>
  <c r="U80" i="96"/>
  <c r="S49" i="96"/>
  <c r="S13" i="96"/>
  <c r="S15" i="96"/>
  <c r="S17" i="96"/>
  <c r="S110" i="96"/>
  <c r="S26" i="96"/>
  <c r="S28" i="96"/>
  <c r="S30" i="96"/>
  <c r="S33" i="96"/>
  <c r="S35" i="96"/>
  <c r="S37" i="96"/>
  <c r="S122" i="96"/>
  <c r="S124" i="96"/>
  <c r="S126" i="96"/>
  <c r="S128" i="96"/>
  <c r="S130" i="96"/>
  <c r="S132" i="96"/>
  <c r="S135" i="96"/>
  <c r="S137" i="96"/>
  <c r="S139" i="96"/>
  <c r="S141" i="96"/>
  <c r="U26" i="96"/>
  <c r="U30" i="96"/>
  <c r="U33" i="96"/>
  <c r="U35" i="96"/>
  <c r="U37" i="96"/>
  <c r="U122" i="96"/>
  <c r="U126" i="96"/>
  <c r="U128" i="96"/>
  <c r="U130" i="96"/>
  <c r="U132" i="96"/>
  <c r="U135" i="96"/>
  <c r="U137" i="96"/>
  <c r="U139" i="96"/>
  <c r="U141" i="96"/>
  <c r="U28" i="96"/>
  <c r="V124" i="96"/>
  <c r="O47" i="96"/>
  <c r="P47" i="96" s="1"/>
  <c r="O51" i="96"/>
  <c r="O73" i="96"/>
  <c r="O75" i="96"/>
  <c r="O77" i="96"/>
  <c r="O79" i="96"/>
  <c r="U110" i="96"/>
  <c r="U151" i="96" s="1"/>
  <c r="O5" i="96"/>
  <c r="O9" i="96"/>
  <c r="P9" i="96" s="1"/>
  <c r="V13" i="96"/>
  <c r="V17" i="96"/>
  <c r="O45" i="96"/>
  <c r="O49" i="96"/>
  <c r="P49" i="96" s="1"/>
  <c r="S7" i="96"/>
  <c r="U15" i="96"/>
  <c r="O12" i="96"/>
  <c r="P12" i="96" s="1"/>
  <c r="U39" i="96"/>
  <c r="O80" i="96"/>
  <c r="S81" i="96"/>
  <c r="O83" i="96"/>
  <c r="S84" i="96"/>
  <c r="Q109" i="96" l="1"/>
  <c r="O151" i="96"/>
  <c r="S151" i="96" s="1"/>
  <c r="O87" i="96"/>
  <c r="P5" i="96"/>
  <c r="P64" i="96"/>
  <c r="Q64" i="96"/>
  <c r="P80" i="96"/>
  <c r="Q80" i="96" s="1"/>
  <c r="P75" i="96"/>
  <c r="Q75" i="96" s="1"/>
  <c r="P81" i="96"/>
  <c r="Q81" i="96" s="1"/>
  <c r="P73" i="96"/>
  <c r="Q73" i="96" s="1"/>
  <c r="Q36" i="96"/>
  <c r="P83" i="96"/>
  <c r="Q83" i="96"/>
  <c r="P79" i="96"/>
  <c r="Q79" i="96" s="1"/>
  <c r="P77" i="96"/>
  <c r="Q77" i="96" s="1"/>
  <c r="P85" i="96"/>
  <c r="Q85" i="96" s="1"/>
  <c r="P109" i="96"/>
  <c r="P151" i="96" s="1"/>
  <c r="Q32" i="96"/>
  <c r="P51" i="96"/>
  <c r="Q51" i="96" s="1"/>
  <c r="P45" i="96"/>
  <c r="Q45" i="96" s="1"/>
  <c r="Q47" i="96"/>
  <c r="Q49" i="96"/>
  <c r="P87" i="96" l="1"/>
  <c r="Q87" i="96"/>
  <c r="Q151" i="96"/>
</calcChain>
</file>

<file path=xl/sharedStrings.xml><?xml version="1.0" encoding="utf-8"?>
<sst xmlns="http://schemas.openxmlformats.org/spreadsheetml/2006/main" count="850" uniqueCount="359">
  <si>
    <t>구분</t>
    <phoneticPr fontId="20" type="noConversion"/>
  </si>
  <si>
    <t>아이템</t>
    <phoneticPr fontId="20" type="noConversion"/>
  </si>
  <si>
    <t>라인</t>
    <phoneticPr fontId="20" type="noConversion"/>
  </si>
  <si>
    <t>품번</t>
    <phoneticPr fontId="20" type="noConversion"/>
  </si>
  <si>
    <t>스타일</t>
    <phoneticPr fontId="20" type="noConversion"/>
  </si>
  <si>
    <t>수량</t>
    <phoneticPr fontId="20" type="noConversion"/>
  </si>
  <si>
    <t>비고</t>
    <phoneticPr fontId="20" type="noConversion"/>
  </si>
  <si>
    <t>지급</t>
    <phoneticPr fontId="20" type="noConversion"/>
  </si>
  <si>
    <t>잔액</t>
    <phoneticPr fontId="20" type="noConversion"/>
  </si>
  <si>
    <t>실판가</t>
    <phoneticPr fontId="20" type="noConversion"/>
  </si>
  <si>
    <t>mu(실판가기준)</t>
    <phoneticPr fontId="20" type="noConversion"/>
  </si>
  <si>
    <t>실판가계</t>
    <phoneticPr fontId="20" type="noConversion"/>
  </si>
  <si>
    <t>시즌</t>
    <phoneticPr fontId="20" type="noConversion"/>
  </si>
  <si>
    <t>예상납기</t>
    <phoneticPr fontId="20" type="noConversion"/>
  </si>
  <si>
    <t>계</t>
    <phoneticPr fontId="35" type="noConversion"/>
  </si>
  <si>
    <t>zaf1pt 카고스탈(원가다운필요)</t>
    <phoneticPr fontId="35" type="noConversion"/>
  </si>
  <si>
    <t>배기 리오더(블루/블랙 사이즈)</t>
    <phoneticPr fontId="35" type="noConversion"/>
  </si>
  <si>
    <t>배기 컬러추가(틴블루,브라운컬러데님)</t>
    <phoneticPr fontId="35" type="noConversion"/>
  </si>
  <si>
    <t>데님</t>
    <phoneticPr fontId="35" type="noConversion"/>
  </si>
  <si>
    <t>JP(페이크퍼)</t>
    <phoneticPr fontId="35" type="noConversion"/>
  </si>
  <si>
    <t>ma-1 스타일(셔켓,하이넥은 재고많음)</t>
    <phoneticPr fontId="35" type="noConversion"/>
  </si>
  <si>
    <t>트러커스타일(완판)</t>
    <phoneticPr fontId="35" type="noConversion"/>
  </si>
  <si>
    <t>JP(페이크레더)</t>
    <phoneticPr fontId="35" type="noConversion"/>
  </si>
  <si>
    <t>TS(후디프린트)</t>
    <phoneticPr fontId="35" type="noConversion"/>
  </si>
  <si>
    <t>TS(맨투맨프린트)</t>
    <phoneticPr fontId="35" type="noConversion"/>
  </si>
  <si>
    <t>TS(후디디자인)</t>
    <phoneticPr fontId="35" type="noConversion"/>
  </si>
  <si>
    <t>맨투맨,후디간  스타일수 교환 가능</t>
    <phoneticPr fontId="35" type="noConversion"/>
  </si>
  <si>
    <t>TS(맨투맨디자인)</t>
    <phoneticPr fontId="35" type="noConversion"/>
  </si>
  <si>
    <t>기진행</t>
    <phoneticPr fontId="35" type="noConversion"/>
  </si>
  <si>
    <t>SW</t>
    <phoneticPr fontId="35" type="noConversion"/>
  </si>
  <si>
    <t>비고</t>
    <phoneticPr fontId="35" type="noConversion"/>
  </si>
  <si>
    <t>MU</t>
    <phoneticPr fontId="35" type="noConversion"/>
  </si>
  <si>
    <t>평균판매가</t>
    <phoneticPr fontId="35" type="noConversion"/>
  </si>
  <si>
    <t>평균원가(V+)</t>
    <phoneticPr fontId="35" type="noConversion"/>
  </si>
  <si>
    <t>수량</t>
    <phoneticPr fontId="35" type="noConversion"/>
  </si>
  <si>
    <t>LOT</t>
    <phoneticPr fontId="35" type="noConversion"/>
  </si>
  <si>
    <t>CL</t>
    <phoneticPr fontId="35" type="noConversion"/>
  </si>
  <si>
    <t>M</t>
    <phoneticPr fontId="35" type="noConversion"/>
  </si>
  <si>
    <t>아이템</t>
    <phoneticPr fontId="35" type="noConversion"/>
  </si>
  <si>
    <t>[단위:원, +VAT]</t>
    <phoneticPr fontId="35" type="noConversion"/>
  </si>
  <si>
    <t>3.복종별 진행</t>
    <phoneticPr fontId="35" type="noConversion"/>
  </si>
  <si>
    <t>■ 젠사이 2025년 가을/겨울 월별 원가투입 및  아이템 구성</t>
    <phoneticPr fontId="35" type="noConversion"/>
  </si>
  <si>
    <t>젠사이 베기핏 원턱데님 블랙</t>
    <phoneticPr fontId="20" type="noConversion"/>
  </si>
  <si>
    <t>택가</t>
    <phoneticPr fontId="20" type="noConversion"/>
  </si>
  <si>
    <t>업택율</t>
    <phoneticPr fontId="20" type="noConversion"/>
  </si>
  <si>
    <t>ZAH1PT101bk</t>
    <phoneticPr fontId="20" type="noConversion"/>
  </si>
  <si>
    <t>ZAG3PT301bk리오더</t>
    <phoneticPr fontId="20" type="noConversion"/>
  </si>
  <si>
    <t>ZAG1TS107BK 리오더</t>
    <phoneticPr fontId="20" type="noConversion"/>
  </si>
  <si>
    <t>ZAG1TS108후 리오더</t>
    <phoneticPr fontId="20" type="noConversion"/>
  </si>
  <si>
    <t>젠사이 오버핏 후디 블랙</t>
  </si>
  <si>
    <t>26SS</t>
    <phoneticPr fontId="20" type="noConversion"/>
  </si>
  <si>
    <t>ZAG2TS203BK</t>
  </si>
  <si>
    <t>ZAG2TS204DG</t>
  </si>
  <si>
    <t>ZAG2TS206NV</t>
  </si>
  <si>
    <t>ZAG2PT201BBK</t>
  </si>
  <si>
    <t>ZAG2PT202DG</t>
  </si>
  <si>
    <t>ZAG2PT205BK</t>
  </si>
  <si>
    <t>ZAG2PT206DG</t>
  </si>
  <si>
    <t>ZAG2PT214NV</t>
  </si>
  <si>
    <t>플리츠 단추 반팔 카라 오픈 티셔츠</t>
    <phoneticPr fontId="20" type="noConversion"/>
  </si>
  <si>
    <t>플리츠 베이직 세미 팬츠</t>
    <phoneticPr fontId="20" type="noConversion"/>
  </si>
  <si>
    <t>플리츠 베이직 세미 팬츠</t>
    <phoneticPr fontId="20" type="noConversion"/>
  </si>
  <si>
    <t>컬러 플리츠 5부 턱 하프 팬츠</t>
    <phoneticPr fontId="20" type="noConversion"/>
  </si>
  <si>
    <t>컬러 플리츠 5부 턱 하프 팬츠</t>
    <phoneticPr fontId="20" type="noConversion"/>
  </si>
  <si>
    <t>컬러 플리츠 5부 턱 하프 팬츠</t>
    <phoneticPr fontId="20" type="noConversion"/>
  </si>
  <si>
    <t>컬러추가</t>
    <phoneticPr fontId="20" type="noConversion"/>
  </si>
  <si>
    <t>ZAH1TS101BK</t>
    <phoneticPr fontId="20" type="noConversion"/>
  </si>
  <si>
    <t>원가(v+)</t>
    <phoneticPr fontId="20" type="noConversion"/>
  </si>
  <si>
    <t>원가(v-)</t>
    <phoneticPr fontId="20" type="noConversion"/>
  </si>
  <si>
    <t>계(V+)</t>
    <phoneticPr fontId="20" type="noConversion"/>
  </si>
  <si>
    <t>ZAH1PT103BR</t>
    <phoneticPr fontId="20" type="noConversion"/>
  </si>
  <si>
    <t>ZAH1PT102BK</t>
    <phoneticPr fontId="20" type="noConversion"/>
  </si>
  <si>
    <t>ZAH1PT104BL</t>
    <phoneticPr fontId="20" type="noConversion"/>
  </si>
  <si>
    <t>ZAH1PT105BR</t>
    <phoneticPr fontId="20" type="noConversion"/>
  </si>
  <si>
    <t>ZAH1PT106IV</t>
    <phoneticPr fontId="20" type="noConversion"/>
  </si>
  <si>
    <t>ZAH1JP102BK</t>
    <phoneticPr fontId="20" type="noConversion"/>
  </si>
  <si>
    <t>ZAH1JP103BR</t>
    <phoneticPr fontId="20" type="noConversion"/>
  </si>
  <si>
    <t>ZAH1JP104BL</t>
    <phoneticPr fontId="20" type="noConversion"/>
  </si>
  <si>
    <t>ZAH1JP105BR</t>
    <phoneticPr fontId="20" type="noConversion"/>
  </si>
  <si>
    <t>ZAH1JP106IV</t>
    <phoneticPr fontId="20" type="noConversion"/>
  </si>
  <si>
    <t>ZAH1PT103BR세트</t>
    <phoneticPr fontId="20" type="noConversion"/>
  </si>
  <si>
    <t>ZAH1PT104BL세트</t>
    <phoneticPr fontId="20" type="noConversion"/>
  </si>
  <si>
    <t>ZAH1PT105BR세트</t>
    <phoneticPr fontId="20" type="noConversion"/>
  </si>
  <si>
    <t>ZAH1PT106IV세트</t>
    <phoneticPr fontId="20" type="noConversion"/>
  </si>
  <si>
    <t>ZAH1PT102BK 세트</t>
    <phoneticPr fontId="20" type="noConversion"/>
  </si>
  <si>
    <t>ZAH1JP102BK세트</t>
    <phoneticPr fontId="20" type="noConversion"/>
  </si>
  <si>
    <t>ZAH1JP103BR세트</t>
    <phoneticPr fontId="20" type="noConversion"/>
  </si>
  <si>
    <t>ZAH1JP104BL세트</t>
    <phoneticPr fontId="20" type="noConversion"/>
  </si>
  <si>
    <t>ZAH1JP105BR세트</t>
    <phoneticPr fontId="20" type="noConversion"/>
  </si>
  <si>
    <t>ZAH1JP106IV세트</t>
    <phoneticPr fontId="20" type="noConversion"/>
  </si>
  <si>
    <t>ZAH2HP204BL</t>
    <phoneticPr fontId="20" type="noConversion"/>
  </si>
  <si>
    <t>ZAH2HP205BK</t>
    <phoneticPr fontId="20" type="noConversion"/>
  </si>
  <si>
    <t>ZAH2HP206BR</t>
    <phoneticPr fontId="20" type="noConversion"/>
  </si>
  <si>
    <t>ZAH2HP207IV</t>
    <phoneticPr fontId="20" type="noConversion"/>
  </si>
  <si>
    <t>ZAH2HP201BK</t>
    <phoneticPr fontId="20" type="noConversion"/>
  </si>
  <si>
    <t>ZAH2HP202BR</t>
    <phoneticPr fontId="20" type="noConversion"/>
  </si>
  <si>
    <t>ZAH2HP203BL</t>
    <phoneticPr fontId="20" type="noConversion"/>
  </si>
  <si>
    <t>데님카고반바지 블랙</t>
    <phoneticPr fontId="20" type="noConversion"/>
  </si>
  <si>
    <t>데님카고반바지 브라운</t>
    <phoneticPr fontId="20" type="noConversion"/>
  </si>
  <si>
    <t>데님카고반바지 블루</t>
    <phoneticPr fontId="20" type="noConversion"/>
  </si>
  <si>
    <t>데님 와이드 반바지 블루</t>
    <phoneticPr fontId="20" type="noConversion"/>
  </si>
  <si>
    <t>데님 와이드 반바지 블랙</t>
    <phoneticPr fontId="20" type="noConversion"/>
  </si>
  <si>
    <t>데님 와이드 반바지 브라운</t>
    <phoneticPr fontId="20" type="noConversion"/>
  </si>
  <si>
    <t>데님 와이드 반바지 아이보리</t>
    <phoneticPr fontId="20" type="noConversion"/>
  </si>
  <si>
    <t>가죽점퍼</t>
    <phoneticPr fontId="20" type="noConversion"/>
  </si>
  <si>
    <t>무스탕</t>
    <phoneticPr fontId="20" type="noConversion"/>
  </si>
  <si>
    <t>ZAH1JP107BK</t>
    <phoneticPr fontId="20" type="noConversion"/>
  </si>
  <si>
    <t>아이템</t>
    <phoneticPr fontId="20" type="noConversion"/>
  </si>
  <si>
    <t>JP</t>
  </si>
  <si>
    <t>JP</t>
    <phoneticPr fontId="20" type="noConversion"/>
  </si>
  <si>
    <t>PT</t>
  </si>
  <si>
    <t>TS</t>
  </si>
  <si>
    <t>JP</t>
    <phoneticPr fontId="20" type="noConversion"/>
  </si>
  <si>
    <t>PT</t>
    <phoneticPr fontId="20" type="noConversion"/>
  </si>
  <si>
    <t>PT</t>
    <phoneticPr fontId="20" type="noConversion"/>
  </si>
  <si>
    <t>PT</t>
    <phoneticPr fontId="20" type="noConversion"/>
  </si>
  <si>
    <t>TS</t>
    <phoneticPr fontId="20" type="noConversion"/>
  </si>
  <si>
    <t>TS</t>
    <phoneticPr fontId="20" type="noConversion"/>
  </si>
  <si>
    <t>SH</t>
    <phoneticPr fontId="20" type="noConversion"/>
  </si>
  <si>
    <t>SH</t>
    <phoneticPr fontId="20" type="noConversion"/>
  </si>
  <si>
    <t>시즌</t>
    <phoneticPr fontId="20" type="noConversion"/>
  </si>
  <si>
    <t>SP</t>
    <phoneticPr fontId="20" type="noConversion"/>
  </si>
  <si>
    <t>WI</t>
    <phoneticPr fontId="20" type="noConversion"/>
  </si>
  <si>
    <t>SP</t>
    <phoneticPr fontId="20" type="noConversion"/>
  </si>
  <si>
    <t>SM</t>
    <phoneticPr fontId="20" type="noConversion"/>
  </si>
  <si>
    <t>HP</t>
    <phoneticPr fontId="20" type="noConversion"/>
  </si>
  <si>
    <t>원가($)</t>
    <phoneticPr fontId="20" type="noConversion"/>
  </si>
  <si>
    <t>원가계($)</t>
    <phoneticPr fontId="20" type="noConversion"/>
  </si>
  <si>
    <t>계약금30%($)</t>
    <phoneticPr fontId="20" type="noConversion"/>
  </si>
  <si>
    <t>ZAH1JP108BK</t>
    <phoneticPr fontId="20" type="noConversion"/>
  </si>
  <si>
    <t>ZAH1JP109GY</t>
    <phoneticPr fontId="20" type="noConversion"/>
  </si>
  <si>
    <t>ZAH1JP110BK</t>
    <phoneticPr fontId="20" type="noConversion"/>
  </si>
  <si>
    <t>ZAH1JP111BR</t>
    <phoneticPr fontId="20" type="noConversion"/>
  </si>
  <si>
    <t>ZAH1JP112BK</t>
    <phoneticPr fontId="20" type="noConversion"/>
  </si>
  <si>
    <t>ZAH1JP113BR</t>
    <phoneticPr fontId="20" type="noConversion"/>
  </si>
  <si>
    <t>ZAH4JP405BK</t>
    <phoneticPr fontId="20" type="noConversion"/>
  </si>
  <si>
    <t>ZAH4JP401BK</t>
    <phoneticPr fontId="20" type="noConversion"/>
  </si>
  <si>
    <t>ZAH4JP402BR</t>
    <phoneticPr fontId="20" type="noConversion"/>
  </si>
  <si>
    <t>ZAH4JP403BK</t>
    <phoneticPr fontId="20" type="noConversion"/>
  </si>
  <si>
    <t>ZAH4JP404BK</t>
    <phoneticPr fontId="20" type="noConversion"/>
  </si>
  <si>
    <t>ZAH2TS201WH</t>
    <phoneticPr fontId="20" type="noConversion"/>
  </si>
  <si>
    <t>ZAH2TS202BK</t>
    <phoneticPr fontId="20" type="noConversion"/>
  </si>
  <si>
    <t>새솔주문티셔츠화이트</t>
    <phoneticPr fontId="20" type="noConversion"/>
  </si>
  <si>
    <t>새솔주문티셔츠블랙</t>
    <phoneticPr fontId="20" type="noConversion"/>
  </si>
  <si>
    <t>기존반팔 화이트 보충</t>
    <phoneticPr fontId="20" type="noConversion"/>
  </si>
  <si>
    <t>나시블랙 보충</t>
    <phoneticPr fontId="20" type="noConversion"/>
  </si>
  <si>
    <t>나시화이트보충</t>
    <phoneticPr fontId="20" type="noConversion"/>
  </si>
  <si>
    <t>ZAH1TS103WH</t>
    <phoneticPr fontId="20" type="noConversion"/>
  </si>
  <si>
    <t>ZAH1TS104GY</t>
    <phoneticPr fontId="20" type="noConversion"/>
  </si>
  <si>
    <t>ZAH1TS105BK</t>
    <phoneticPr fontId="20" type="noConversion"/>
  </si>
  <si>
    <t>ZAH1TS106GN</t>
    <phoneticPr fontId="20" type="noConversion"/>
  </si>
  <si>
    <t>젠사이디자인맨투맨 블랙</t>
    <phoneticPr fontId="20" type="noConversion"/>
  </si>
  <si>
    <t>젠사이디자인맨투맨 그린</t>
    <phoneticPr fontId="20" type="noConversion"/>
  </si>
  <si>
    <t>ZAH1TS107WH</t>
    <phoneticPr fontId="20" type="noConversion"/>
  </si>
  <si>
    <t>ZAH1TS109BK</t>
    <phoneticPr fontId="20" type="noConversion"/>
  </si>
  <si>
    <t>ZAH1JP114BK</t>
    <phoneticPr fontId="20" type="noConversion"/>
  </si>
  <si>
    <t>ZAH1PT114BK</t>
    <phoneticPr fontId="20" type="noConversion"/>
  </si>
  <si>
    <t>ZAH1JP115GY</t>
    <phoneticPr fontId="20" type="noConversion"/>
  </si>
  <si>
    <t>ZAH1PT115GY</t>
    <phoneticPr fontId="20" type="noConversion"/>
  </si>
  <si>
    <t>ZAH1PT116BK</t>
    <phoneticPr fontId="20" type="noConversion"/>
  </si>
  <si>
    <t>ZAH1PT117GY</t>
    <phoneticPr fontId="20" type="noConversion"/>
  </si>
  <si>
    <t>집업후디 블랙</t>
    <phoneticPr fontId="20" type="noConversion"/>
  </si>
  <si>
    <t>집업후디그레이</t>
    <phoneticPr fontId="20" type="noConversion"/>
  </si>
  <si>
    <t>집업후디 팬츠 블랙(배기)</t>
    <phoneticPr fontId="20" type="noConversion"/>
  </si>
  <si>
    <t>집업후디 팬츠 그레이(배기)</t>
    <phoneticPr fontId="20" type="noConversion"/>
  </si>
  <si>
    <t>집업후디 팬츠 블랙(와이드)</t>
    <phoneticPr fontId="20" type="noConversion"/>
  </si>
  <si>
    <t>집업후디 팬츠 그레이(와이드)</t>
    <phoneticPr fontId="20" type="noConversion"/>
  </si>
  <si>
    <t>젠사이 프린트 맨투맨 그레이</t>
    <phoneticPr fontId="20" type="noConversion"/>
  </si>
  <si>
    <t>기본긴팔티 화이트</t>
    <phoneticPr fontId="20" type="noConversion"/>
  </si>
  <si>
    <t>기본긴팔티 블랙</t>
    <phoneticPr fontId="20" type="noConversion"/>
  </si>
  <si>
    <t>디자인 후디</t>
    <phoneticPr fontId="20" type="noConversion"/>
  </si>
  <si>
    <t>젠사이 프린트 맨투맨 화이트</t>
    <phoneticPr fontId="20" type="noConversion"/>
  </si>
  <si>
    <t>3/13~3/18</t>
  </si>
  <si>
    <t>3/13~3/18</t>
    <phoneticPr fontId="20" type="noConversion"/>
  </si>
  <si>
    <t>와이드트레이닝팬츠</t>
    <phoneticPr fontId="20" type="noConversion"/>
  </si>
  <si>
    <t>배기트레이닝팬츠</t>
    <phoneticPr fontId="20" type="noConversion"/>
  </si>
  <si>
    <t>디자인집업후디블랙</t>
    <phoneticPr fontId="20" type="noConversion"/>
  </si>
  <si>
    <t>디자인집업후디그레이</t>
    <phoneticPr fontId="20" type="noConversion"/>
  </si>
  <si>
    <t>디시티제시</t>
    <phoneticPr fontId="20" type="noConversion"/>
  </si>
  <si>
    <t>젠사이희망가</t>
    <phoneticPr fontId="20" type="noConversion"/>
  </si>
  <si>
    <t>실판가계</t>
    <phoneticPr fontId="20" type="noConversion"/>
  </si>
  <si>
    <t>디시티-젠사이 총 차액(v-)</t>
    <phoneticPr fontId="20" type="noConversion"/>
  </si>
  <si>
    <t>디시티원가계(v-)</t>
    <phoneticPr fontId="20" type="noConversion"/>
  </si>
  <si>
    <t>젠사이희망원가계(v-)</t>
    <phoneticPr fontId="20" type="noConversion"/>
  </si>
  <si>
    <t>JP</t>
    <phoneticPr fontId="20" type="noConversion"/>
  </si>
  <si>
    <t>JP</t>
    <phoneticPr fontId="20" type="noConversion"/>
  </si>
  <si>
    <t>PT</t>
    <phoneticPr fontId="20" type="noConversion"/>
  </si>
  <si>
    <t>PT</t>
    <phoneticPr fontId="20" type="noConversion"/>
  </si>
  <si>
    <t>PT</t>
    <phoneticPr fontId="20" type="noConversion"/>
  </si>
  <si>
    <t>PT</t>
    <phoneticPr fontId="20" type="noConversion"/>
  </si>
  <si>
    <t>25SS</t>
    <phoneticPr fontId="20" type="noConversion"/>
  </si>
  <si>
    <t>25SS</t>
    <phoneticPr fontId="20" type="noConversion"/>
  </si>
  <si>
    <t>5월말</t>
    <phoneticPr fontId="20" type="noConversion"/>
  </si>
  <si>
    <t>셔켓점퍼</t>
    <phoneticPr fontId="20" type="noConversion"/>
  </si>
  <si>
    <t>셔켓점퍼아이보리</t>
    <phoneticPr fontId="20" type="noConversion"/>
  </si>
  <si>
    <t>셔켓점퍼블랙</t>
    <phoneticPr fontId="20" type="noConversion"/>
  </si>
  <si>
    <t>점퍼블랙</t>
    <phoneticPr fontId="20" type="noConversion"/>
  </si>
  <si>
    <t>점퍼브라운</t>
    <phoneticPr fontId="20" type="noConversion"/>
  </si>
  <si>
    <t>셔켓점퍼그레이브라운</t>
    <phoneticPr fontId="20" type="noConversion"/>
  </si>
  <si>
    <t>린넨라이크 셔츠</t>
    <phoneticPr fontId="20" type="noConversion"/>
  </si>
  <si>
    <t>25SS 사이즈보충(소재수배중)</t>
    <phoneticPr fontId="20" type="noConversion"/>
  </si>
  <si>
    <t>25SS 수량추가</t>
    <phoneticPr fontId="20" type="noConversion"/>
  </si>
  <si>
    <t>원턱와이드데님 블랙</t>
    <phoneticPr fontId="20" type="noConversion"/>
  </si>
  <si>
    <t>원턱와이드데님 블루</t>
    <phoneticPr fontId="20" type="noConversion"/>
  </si>
  <si>
    <t>입고완료</t>
    <phoneticPr fontId="20" type="noConversion"/>
  </si>
  <si>
    <t>2차 리오더</t>
    <phoneticPr fontId="20" type="noConversion"/>
  </si>
  <si>
    <t>FA</t>
    <phoneticPr fontId="20" type="noConversion"/>
  </si>
  <si>
    <t>PT</t>
    <phoneticPr fontId="20" type="noConversion"/>
  </si>
  <si>
    <t>ZAH3PT301BK</t>
    <phoneticPr fontId="20" type="noConversion"/>
  </si>
  <si>
    <t>ZAH3PT302BL</t>
    <phoneticPr fontId="20" type="noConversion"/>
  </si>
  <si>
    <t>73위엔</t>
    <phoneticPr fontId="20" type="noConversion"/>
  </si>
  <si>
    <t>입고완료</t>
    <phoneticPr fontId="20" type="noConversion"/>
  </si>
  <si>
    <t>3월1주</t>
  </si>
  <si>
    <t>3월1주</t>
    <phoneticPr fontId="20" type="noConversion"/>
  </si>
  <si>
    <t>ZAH4KT401BK</t>
    <phoneticPr fontId="20" type="noConversion"/>
  </si>
  <si>
    <t>젠사이 오버핏 자수 가디건블랙</t>
    <phoneticPr fontId="20" type="noConversion"/>
  </si>
  <si>
    <t>젠사이 오버핏 자수 가디건그레이</t>
    <phoneticPr fontId="20" type="noConversion"/>
  </si>
  <si>
    <t>젠사이 오버핏 자수 가디건브라운</t>
    <phoneticPr fontId="20" type="noConversion"/>
  </si>
  <si>
    <t>젠사이 오버핏 자수 가디건베이지</t>
    <phoneticPr fontId="20" type="noConversion"/>
  </si>
  <si>
    <t>ZAH4KT402GY</t>
    <phoneticPr fontId="20" type="noConversion"/>
  </si>
  <si>
    <t>ZAH4KT403BR</t>
    <phoneticPr fontId="20" type="noConversion"/>
  </si>
  <si>
    <t>ZAH4KT404BE</t>
    <phoneticPr fontId="20" type="noConversion"/>
  </si>
  <si>
    <t>ZAH4KT405GY</t>
    <phoneticPr fontId="20" type="noConversion"/>
  </si>
  <si>
    <t>젠사이오버핏 자수 크루넥니트 GY</t>
    <phoneticPr fontId="20" type="noConversion"/>
  </si>
  <si>
    <t>ZAH4KT406BK</t>
    <phoneticPr fontId="20" type="noConversion"/>
  </si>
  <si>
    <t>젠사이오버핏 자수 크루넥니트BK</t>
    <phoneticPr fontId="20" type="noConversion"/>
  </si>
  <si>
    <t>ZAH4KT407BL</t>
    <phoneticPr fontId="20" type="noConversion"/>
  </si>
  <si>
    <t>젠사이오버핏 자수 크루넥니트BL</t>
    <phoneticPr fontId="20" type="noConversion"/>
  </si>
  <si>
    <t>ZAH4KT408IV</t>
    <phoneticPr fontId="20" type="noConversion"/>
  </si>
  <si>
    <t>젠사이오버핏 자수 크루넥니트IV</t>
    <phoneticPr fontId="20" type="noConversion"/>
  </si>
  <si>
    <t>ZAH4KT409NV</t>
    <phoneticPr fontId="20" type="noConversion"/>
  </si>
  <si>
    <t>ZAH4KT410GY</t>
    <phoneticPr fontId="20" type="noConversion"/>
  </si>
  <si>
    <t>ZAH4KT411RD</t>
    <phoneticPr fontId="20" type="noConversion"/>
  </si>
  <si>
    <t>ZAH4KT412CA</t>
    <phoneticPr fontId="20" type="noConversion"/>
  </si>
  <si>
    <t>7월초</t>
  </si>
  <si>
    <t>7월초</t>
    <phoneticPr fontId="20" type="noConversion"/>
  </si>
  <si>
    <t>SW</t>
  </si>
  <si>
    <t>SW</t>
    <phoneticPr fontId="20" type="noConversion"/>
  </si>
  <si>
    <t>SW</t>
    <phoneticPr fontId="20" type="noConversion"/>
  </si>
  <si>
    <t>SW</t>
    <phoneticPr fontId="20" type="noConversion"/>
  </si>
  <si>
    <t>ZAH1TS101BK</t>
    <phoneticPr fontId="20" type="noConversion"/>
  </si>
  <si>
    <t>ZAH1TS102GN</t>
    <phoneticPr fontId="20" type="noConversion"/>
  </si>
  <si>
    <t>젠사이 오버핏 후디 블랙</t>
    <phoneticPr fontId="20" type="noConversion"/>
  </si>
  <si>
    <t>젠사이 오버핏 후디 그린</t>
    <phoneticPr fontId="20" type="noConversion"/>
  </si>
  <si>
    <t>ZAH1TS103WH</t>
    <phoneticPr fontId="20" type="noConversion"/>
  </si>
  <si>
    <t>젠사이 프린트 맨투맨 화이트</t>
    <phoneticPr fontId="20" type="noConversion"/>
  </si>
  <si>
    <t>젠사이 프린트 맨투맨 그레이</t>
    <phoneticPr fontId="20" type="noConversion"/>
  </si>
  <si>
    <t>ZAH1TS105BK</t>
    <phoneticPr fontId="20" type="noConversion"/>
  </si>
  <si>
    <t>ZAH1TS106GN</t>
    <phoneticPr fontId="20" type="noConversion"/>
  </si>
  <si>
    <t>ZAH1TS108BK</t>
    <phoneticPr fontId="20" type="noConversion"/>
  </si>
  <si>
    <t>ZAH1JP102BK</t>
    <phoneticPr fontId="20" type="noConversion"/>
  </si>
  <si>
    <t>ZAH1JP102BK세트</t>
    <phoneticPr fontId="20" type="noConversion"/>
  </si>
  <si>
    <t>ZAH1TS109BK</t>
  </si>
  <si>
    <t>SP</t>
    <phoneticPr fontId="20" type="noConversion"/>
  </si>
  <si>
    <t>ZAH1TS110IV</t>
    <phoneticPr fontId="20" type="noConversion"/>
  </si>
  <si>
    <t>맨투맨 블랙</t>
    <phoneticPr fontId="20" type="noConversion"/>
  </si>
  <si>
    <t>맨투맨아이보리</t>
    <phoneticPr fontId="20" type="noConversion"/>
  </si>
  <si>
    <t>ZAH1TS111RD</t>
    <phoneticPr fontId="20" type="noConversion"/>
  </si>
  <si>
    <t>ZAH1TS112NV</t>
    <phoneticPr fontId="20" type="noConversion"/>
  </si>
  <si>
    <t>ZAH1TS113GY</t>
    <phoneticPr fontId="20" type="noConversion"/>
  </si>
  <si>
    <t>반집업 맨투맨 레드</t>
    <phoneticPr fontId="20" type="noConversion"/>
  </si>
  <si>
    <t>반집업 맨투맨 네이비</t>
    <phoneticPr fontId="20" type="noConversion"/>
  </si>
  <si>
    <t>반집업 맨투맨 그레이</t>
    <phoneticPr fontId="20" type="noConversion"/>
  </si>
  <si>
    <t>3월말</t>
    <phoneticPr fontId="20" type="noConversion"/>
  </si>
  <si>
    <t>리오더S사이즈(3/30)</t>
    <phoneticPr fontId="20" type="noConversion"/>
  </si>
  <si>
    <t>와이드 데님 블랙( 가을상품 조기출고)</t>
    <phoneticPr fontId="20" type="noConversion"/>
  </si>
  <si>
    <t>와이드 데님 블루( 가을상품 조기출고)</t>
    <phoneticPr fontId="20" type="noConversion"/>
  </si>
  <si>
    <t>ZAH4JP407BK</t>
  </si>
  <si>
    <t>ZAH4JP408BR</t>
    <phoneticPr fontId="20" type="noConversion"/>
  </si>
  <si>
    <t>404BK 추가컬러</t>
    <phoneticPr fontId="20" type="noConversion"/>
  </si>
  <si>
    <t>리버서블</t>
    <phoneticPr fontId="20" type="noConversion"/>
  </si>
  <si>
    <t>리버서블</t>
    <phoneticPr fontId="20" type="noConversion"/>
  </si>
  <si>
    <t>ZAH4JP406BR</t>
    <phoneticPr fontId="20" type="noConversion"/>
  </si>
  <si>
    <t>5월말</t>
  </si>
  <si>
    <t>비고</t>
    <phoneticPr fontId="20" type="noConversion"/>
  </si>
  <si>
    <t>사이즈</t>
    <phoneticPr fontId="20" type="noConversion"/>
  </si>
  <si>
    <t>M</t>
    <phoneticPr fontId="20" type="noConversion"/>
  </si>
  <si>
    <t>OK</t>
    <phoneticPr fontId="20" type="noConversion"/>
  </si>
  <si>
    <t>OK</t>
    <phoneticPr fontId="20" type="noConversion"/>
  </si>
  <si>
    <t>앞판 봉재 퍼커링</t>
    <phoneticPr fontId="20" type="noConversion"/>
  </si>
  <si>
    <t>기름얼룩, 원단 불량ㅡ&gt;최대한 오염이나 잘보이는 전면 등 크게 원단 불량인거 빼주세요. 다른 품번도 동일사항 입니다</t>
    <phoneticPr fontId="20" type="noConversion"/>
  </si>
  <si>
    <t>허리사이즈 한치수 큼 확인 요망   (지시 사이즈 84 ㅡ&gt;실픅 88나옴)</t>
    <phoneticPr fontId="20" type="noConversion"/>
  </si>
  <si>
    <t>ZAH3TS301</t>
    <phoneticPr fontId="20" type="noConversion"/>
  </si>
  <si>
    <t>코듀로이 후드 1</t>
    <phoneticPr fontId="20" type="noConversion"/>
  </si>
  <si>
    <t>코듀로이 후드 2</t>
  </si>
  <si>
    <t>ZAH3TS302</t>
  </si>
  <si>
    <t>코듀로이 반집업 1</t>
    <phoneticPr fontId="20" type="noConversion"/>
  </si>
  <si>
    <t>코듀로이 반집업 2</t>
  </si>
  <si>
    <t>ZAH3TS303</t>
  </si>
  <si>
    <t>ZAH3TS304</t>
  </si>
  <si>
    <t>뽀글이 스웻1</t>
    <phoneticPr fontId="20" type="noConversion"/>
  </si>
  <si>
    <t>뽀글이 스웻2</t>
  </si>
  <si>
    <t>ZAH3TS305</t>
  </si>
  <si>
    <t>ZAH3TS306</t>
  </si>
  <si>
    <t>ZAH3TS307</t>
  </si>
  <si>
    <t>ZAH3TS308</t>
  </si>
  <si>
    <t>뽀굴이 후드1</t>
    <phoneticPr fontId="20" type="noConversion"/>
  </si>
  <si>
    <t>뽀굴이 후드2</t>
  </si>
  <si>
    <t>ZAH3PT303</t>
    <phoneticPr fontId="20" type="noConversion"/>
  </si>
  <si>
    <t>ZAH3PT304</t>
  </si>
  <si>
    <t>ZAH3PT305</t>
  </si>
  <si>
    <t>ZAH3PT306</t>
  </si>
  <si>
    <t>코듀로이 와이드1</t>
    <phoneticPr fontId="20" type="noConversion"/>
  </si>
  <si>
    <t>코듀로이 와이드2</t>
  </si>
  <si>
    <t>코듀로이 배기1</t>
    <phoneticPr fontId="20" type="noConversion"/>
  </si>
  <si>
    <t>코듀로이 배기2</t>
  </si>
  <si>
    <t>ZAH3PT307</t>
  </si>
  <si>
    <t>셋업블레이저/세트 바지</t>
    <phoneticPr fontId="20" type="noConversion"/>
  </si>
  <si>
    <t>ZAH3PT308</t>
  </si>
  <si>
    <t>ZAH3PT309</t>
  </si>
  <si>
    <t>셋업셔츠/세트바지1</t>
    <phoneticPr fontId="20" type="noConversion"/>
  </si>
  <si>
    <t>셋업셔츠/세트바지2</t>
    <phoneticPr fontId="20" type="noConversion"/>
  </si>
  <si>
    <t>ZAH3SH301</t>
    <phoneticPr fontId="20" type="noConversion"/>
  </si>
  <si>
    <t>ZAH3SH302</t>
  </si>
  <si>
    <t>셔츠셋업상의</t>
    <phoneticPr fontId="20" type="noConversion"/>
  </si>
  <si>
    <t>ZAH4JP409</t>
    <phoneticPr fontId="20" type="noConversion"/>
  </si>
  <si>
    <t>ZAH4JP410</t>
  </si>
  <si>
    <t>ZAH4JP411</t>
  </si>
  <si>
    <t>ZAH4JP412</t>
  </si>
  <si>
    <t>ZAH4JP413</t>
  </si>
  <si>
    <t>울점퍼1(301데님디자인)</t>
    <phoneticPr fontId="20" type="noConversion"/>
  </si>
  <si>
    <t>울점퍼2(301데님디자인)</t>
    <phoneticPr fontId="20" type="noConversion"/>
  </si>
  <si>
    <t>울점퍼3(카라리스)</t>
    <phoneticPr fontId="20" type="noConversion"/>
  </si>
  <si>
    <t>울점퍼4(카라리스)</t>
    <phoneticPr fontId="20" type="noConversion"/>
  </si>
  <si>
    <t>ZAH4JP414</t>
  </si>
  <si>
    <t>ZAH4JP415</t>
  </si>
  <si>
    <t>ZAH4JP416</t>
  </si>
  <si>
    <t>기터점퍼5</t>
    <phoneticPr fontId="20" type="noConversion"/>
  </si>
  <si>
    <t>기터점퍼6</t>
  </si>
  <si>
    <t>기터점퍼7</t>
  </si>
  <si>
    <t>기터점퍼8</t>
  </si>
  <si>
    <t>ZAH3TS309</t>
  </si>
  <si>
    <t>ZAH3TS310</t>
  </si>
  <si>
    <t>맨투맨</t>
    <phoneticPr fontId="20" type="noConversion"/>
  </si>
  <si>
    <t>맨투맨</t>
    <phoneticPr fontId="20" type="noConversion"/>
  </si>
  <si>
    <t>ZAH3TS311</t>
  </si>
  <si>
    <t>ZAH3TS312</t>
  </si>
  <si>
    <t>후디</t>
    <phoneticPr fontId="20" type="noConversion"/>
  </si>
  <si>
    <t>후디</t>
    <phoneticPr fontId="20" type="noConversion"/>
  </si>
  <si>
    <t>TS</t>
    <phoneticPr fontId="20" type="noConversion"/>
  </si>
  <si>
    <t>TS</t>
    <phoneticPr fontId="20" type="noConversion"/>
  </si>
  <si>
    <t>TS</t>
    <phoneticPr fontId="20" type="noConversion"/>
  </si>
  <si>
    <t>7월초</t>
    <phoneticPr fontId="20" type="noConversion"/>
  </si>
  <si>
    <t>5월초</t>
    <phoneticPr fontId="20" type="noConversion"/>
  </si>
  <si>
    <t>5월초</t>
    <phoneticPr fontId="20" type="noConversion"/>
  </si>
  <si>
    <t>7월초</t>
    <phoneticPr fontId="20" type="noConversion"/>
  </si>
  <si>
    <t>ZAH3JK307</t>
    <phoneticPr fontId="20" type="noConversion"/>
  </si>
  <si>
    <t>셋업블레이저</t>
    <phoneticPr fontId="20" type="noConversion"/>
  </si>
  <si>
    <t>원가계(V+)</t>
    <phoneticPr fontId="20" type="noConversion"/>
  </si>
  <si>
    <t>젠사이오버핏 하프집업자수 니트NY</t>
    <phoneticPr fontId="20" type="noConversion"/>
  </si>
  <si>
    <t>젠사이오버핏 하프집업자수 니트 GY</t>
    <phoneticPr fontId="20" type="noConversion"/>
  </si>
  <si>
    <t>젠사이오버핏 하프집업자수 니트 RD</t>
    <phoneticPr fontId="20" type="noConversion"/>
  </si>
  <si>
    <t>젠사이오버핏 하프집업자수 니트CA</t>
    <phoneticPr fontId="20" type="noConversion"/>
  </si>
  <si>
    <t>ZAH3PT310</t>
  </si>
  <si>
    <t>ZAH3PT311</t>
  </si>
  <si>
    <t>슬랙스</t>
    <phoneticPr fontId="20" type="noConversion"/>
  </si>
  <si>
    <t>슬랙스</t>
    <phoneticPr fontId="20" type="noConversion"/>
  </si>
  <si>
    <t>6월초</t>
    <phoneticPr fontId="20" type="noConversion"/>
  </si>
  <si>
    <t>6월초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</si>
</sst>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2" formatCode="_-&quot;₩&quot;* #,##0_-;\-&quot;₩&quot;* #,##0_-;_-&quot;₩&quot;* &quot;-&quot;_-;_-@_-"/>
    <numFmt numFmtId="41" formatCode="_-* #,##0_-;\-* #,##0_-;_-* &quot;-&quot;_-;_-@_-"/>
    <numFmt numFmtId="176" formatCode="_ * #\!\,##0_ ;_ * &quot;₩&quot;\!\-#\!\,##0_ ;_ * &quot;-&quot;_ ;_ @_ "/>
    <numFmt numFmtId="177" formatCode="_-* #,##0.00_-;\-* #,##0.00_-;_-* &quot;-&quot;_-;_-@_-"/>
    <numFmt numFmtId="178" formatCode="mm&quot;월&quot;\ dd&quot;일&quot;"/>
    <numFmt numFmtId="179" formatCode="_(&quot;₩&quot;* #,##0_);_(&quot;₩&quot;* \(#,##0\);_(&quot;₩&quot;* &quot;-&quot;_);_(@_)"/>
    <numFmt numFmtId="180" formatCode="_-* #,##0.00000_-;\-* #,##0.00000_-;_-* &quot;-&quot;??_-;_-@_-"/>
    <numFmt numFmtId="181" formatCode="_-* #,##0_-;\-* #,##0_-;_-* &quot;-&quot;?_-;_-@_-"/>
    <numFmt numFmtId="182" formatCode="_-* #,##0.0_-;\-* #,##0.0_-;_-* &quot;-&quot;?_-;_-@_-"/>
    <numFmt numFmtId="183" formatCode="#,##0_ "/>
    <numFmt numFmtId="184" formatCode="_-* #,##0.000_-;\-* #,##0.000_-;_-* &quot;-&quot;??_-;_-@_-"/>
  </numFmts>
  <fonts count="4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1"/>
      <color indexed="8"/>
      <name val="맑은 고딕"/>
      <family val="2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맑은 고딕"/>
      <family val="2"/>
      <scheme val="minor"/>
    </font>
    <font>
      <sz val="12"/>
      <color theme="1"/>
      <name val="맑은 고딕"/>
      <family val="2"/>
      <scheme val="minor"/>
    </font>
    <font>
      <b/>
      <sz val="11"/>
      <color rgb="FFFF0000"/>
      <name val="돋움"/>
      <family val="3"/>
      <charset val="129"/>
    </font>
    <font>
      <b/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11"/>
      <color rgb="FF0070C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돋움"/>
      <family val="3"/>
      <charset val="129"/>
    </font>
    <font>
      <sz val="24"/>
      <color rgb="FFFF0000"/>
      <name val="돋움"/>
      <family val="3"/>
      <charset val="129"/>
    </font>
    <font>
      <sz val="12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11"/>
      <name val="돋움"/>
      <family val="3"/>
      <charset val="129"/>
    </font>
    <font>
      <sz val="12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69">
    <xf numFmtId="0" fontId="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>
      <alignment vertical="center"/>
    </xf>
    <xf numFmtId="41" fontId="23" fillId="0" borderId="0" applyFont="0" applyFill="0" applyBorder="0" applyAlignment="0" applyProtection="0"/>
    <xf numFmtId="0" fontId="19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3" fillId="0" borderId="0"/>
    <xf numFmtId="41" fontId="2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23" fillId="0" borderId="0"/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23" fillId="0" borderId="0"/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23" fillId="0" borderId="0"/>
    <xf numFmtId="0" fontId="18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6" fillId="3" borderId="1">
      <alignment horizontal="center" vertical="top" wrapText="1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1" fillId="0" borderId="0"/>
    <xf numFmtId="0" fontId="21" fillId="0" borderId="0"/>
    <xf numFmtId="0" fontId="30" fillId="0" borderId="0"/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6" fillId="3" borderId="1">
      <alignment horizontal="center" vertical="top" wrapText="1"/>
    </xf>
    <xf numFmtId="0" fontId="26" fillId="3" borderId="1">
      <alignment horizontal="center" vertical="top" wrapText="1"/>
    </xf>
    <xf numFmtId="0" fontId="26" fillId="3" borderId="1">
      <alignment horizontal="center" vertical="top" wrapText="1"/>
    </xf>
    <xf numFmtId="0" fontId="26" fillId="3" borderId="1">
      <alignment horizontal="center" vertical="top" wrapText="1"/>
    </xf>
    <xf numFmtId="0" fontId="26" fillId="3" borderId="1">
      <alignment horizontal="center" vertical="top" wrapText="1"/>
    </xf>
    <xf numFmtId="0" fontId="26" fillId="3" borderId="1">
      <alignment horizontal="center" vertical="top" wrapText="1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0" fillId="0" borderId="3" xfId="0" applyBorder="1">
      <alignment vertical="center"/>
    </xf>
    <xf numFmtId="41" fontId="0" fillId="0" borderId="3" xfId="2" applyFont="1" applyBorder="1">
      <alignment vertical="center"/>
    </xf>
    <xf numFmtId="0" fontId="0" fillId="0" borderId="3" xfId="0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3" fillId="0" borderId="0" xfId="0" applyFont="1">
      <alignment vertical="center"/>
    </xf>
    <xf numFmtId="41" fontId="0" fillId="0" borderId="0" xfId="2" applyFont="1">
      <alignment vertical="center"/>
    </xf>
    <xf numFmtId="0" fontId="33" fillId="0" borderId="3" xfId="0" applyFont="1" applyBorder="1" applyAlignment="1">
      <alignment horizontal="center" vertical="center"/>
    </xf>
    <xf numFmtId="0" fontId="33" fillId="0" borderId="3" xfId="0" applyFont="1" applyBorder="1">
      <alignment vertical="center"/>
    </xf>
    <xf numFmtId="0" fontId="31" fillId="0" borderId="3" xfId="0" applyFont="1" applyBorder="1" applyAlignment="1">
      <alignment horizontal="center" vertical="center"/>
    </xf>
    <xf numFmtId="0" fontId="32" fillId="2" borderId="3" xfId="0" applyFont="1" applyFill="1" applyBorder="1">
      <alignment vertical="center"/>
    </xf>
    <xf numFmtId="0" fontId="32" fillId="2" borderId="3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178" fontId="31" fillId="2" borderId="3" xfId="0" applyNumberFormat="1" applyFont="1" applyFill="1" applyBorder="1" applyAlignment="1">
      <alignment horizontal="center" vertical="center"/>
    </xf>
    <xf numFmtId="0" fontId="33" fillId="2" borderId="3" xfId="0" applyFont="1" applyFill="1" applyBorder="1">
      <alignment vertical="center"/>
    </xf>
    <xf numFmtId="41" fontId="0" fillId="2" borderId="3" xfId="2" applyFont="1" applyFill="1" applyBorder="1">
      <alignment vertical="center"/>
    </xf>
    <xf numFmtId="177" fontId="0" fillId="2" borderId="3" xfId="2" applyNumberFormat="1" applyFont="1" applyFill="1" applyBorder="1">
      <alignment vertical="center"/>
    </xf>
    <xf numFmtId="41" fontId="0" fillId="2" borderId="3" xfId="0" applyNumberFormat="1" applyFill="1" applyBorder="1">
      <alignment vertical="center"/>
    </xf>
    <xf numFmtId="0" fontId="0" fillId="2" borderId="0" xfId="0" applyFill="1">
      <alignment vertical="center"/>
    </xf>
    <xf numFmtId="41" fontId="34" fillId="2" borderId="3" xfId="2" applyFont="1" applyFill="1" applyBorder="1">
      <alignment vertical="center"/>
    </xf>
    <xf numFmtId="0" fontId="1" fillId="0" borderId="0" xfId="266">
      <alignment vertical="center"/>
    </xf>
    <xf numFmtId="180" fontId="1" fillId="0" borderId="0" xfId="266" applyNumberFormat="1">
      <alignment vertical="center"/>
    </xf>
    <xf numFmtId="177" fontId="36" fillId="5" borderId="5" xfId="266" applyNumberFormat="1" applyFont="1" applyFill="1" applyBorder="1">
      <alignment vertical="center"/>
    </xf>
    <xf numFmtId="41" fontId="36" fillId="5" borderId="5" xfId="266" applyNumberFormat="1" applyFont="1" applyFill="1" applyBorder="1">
      <alignment vertical="center"/>
    </xf>
    <xf numFmtId="0" fontId="36" fillId="5" borderId="6" xfId="266" applyFont="1" applyFill="1" applyBorder="1">
      <alignment vertical="center"/>
    </xf>
    <xf numFmtId="41" fontId="36" fillId="5" borderId="6" xfId="266" applyNumberFormat="1" applyFont="1" applyFill="1" applyBorder="1">
      <alignment vertical="center"/>
    </xf>
    <xf numFmtId="0" fontId="36" fillId="5" borderId="6" xfId="266" applyFont="1" applyFill="1" applyBorder="1" applyAlignment="1">
      <alignment horizontal="center" vertical="center"/>
    </xf>
    <xf numFmtId="177" fontId="36" fillId="0" borderId="5" xfId="267" applyNumberFormat="1" applyFont="1" applyBorder="1">
      <alignment vertical="center"/>
    </xf>
    <xf numFmtId="41" fontId="36" fillId="0" borderId="5" xfId="267" applyFont="1" applyBorder="1">
      <alignment vertical="center"/>
    </xf>
    <xf numFmtId="41" fontId="36" fillId="0" borderId="6" xfId="267" applyFont="1" applyBorder="1">
      <alignment vertical="center"/>
    </xf>
    <xf numFmtId="0" fontId="36" fillId="0" borderId="6" xfId="266" applyFont="1" applyBorder="1" applyAlignment="1">
      <alignment horizontal="center" vertical="center"/>
    </xf>
    <xf numFmtId="0" fontId="36" fillId="0" borderId="4" xfId="266" applyFont="1" applyFill="1" applyBorder="1" applyAlignment="1">
      <alignment horizontal="center" vertical="center"/>
    </xf>
    <xf numFmtId="0" fontId="36" fillId="0" borderId="5" xfId="266" applyFont="1" applyFill="1" applyBorder="1" applyAlignment="1">
      <alignment horizontal="center" vertical="center"/>
    </xf>
    <xf numFmtId="0" fontId="36" fillId="0" borderId="8" xfId="266" applyFont="1" applyBorder="1" applyAlignment="1">
      <alignment horizontal="center" vertical="center"/>
    </xf>
    <xf numFmtId="177" fontId="36" fillId="6" borderId="5" xfId="267" applyNumberFormat="1" applyFont="1" applyFill="1" applyBorder="1">
      <alignment vertical="center"/>
    </xf>
    <xf numFmtId="41" fontId="36" fillId="6" borderId="5" xfId="267" applyFont="1" applyFill="1" applyBorder="1">
      <alignment vertical="center"/>
    </xf>
    <xf numFmtId="41" fontId="36" fillId="6" borderId="6" xfId="267" applyFont="1" applyFill="1" applyBorder="1">
      <alignment vertical="center"/>
    </xf>
    <xf numFmtId="0" fontId="36" fillId="6" borderId="6" xfId="266" applyFont="1" applyFill="1" applyBorder="1" applyAlignment="1">
      <alignment horizontal="center" vertical="center"/>
    </xf>
    <xf numFmtId="0" fontId="36" fillId="0" borderId="5" xfId="266" applyFont="1" applyBorder="1" applyAlignment="1">
      <alignment horizontal="center" vertical="center"/>
    </xf>
    <xf numFmtId="0" fontId="38" fillId="0" borderId="0" xfId="266" applyFont="1">
      <alignment vertical="center"/>
    </xf>
    <xf numFmtId="0" fontId="39" fillId="0" borderId="0" xfId="266" applyFont="1">
      <alignment vertical="center"/>
    </xf>
    <xf numFmtId="0" fontId="40" fillId="7" borderId="3" xfId="0" applyFont="1" applyFill="1" applyBorder="1" applyAlignment="1">
      <alignment horizontal="center" vertical="center"/>
    </xf>
    <xf numFmtId="182" fontId="0" fillId="0" borderId="0" xfId="0" applyNumberFormat="1">
      <alignment vertical="center"/>
    </xf>
    <xf numFmtId="0" fontId="41" fillId="0" borderId="3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41" fontId="0" fillId="0" borderId="3" xfId="2" applyFont="1" applyBorder="1" applyAlignment="1">
      <alignment horizontal="center" vertical="center"/>
    </xf>
    <xf numFmtId="181" fontId="0" fillId="0" borderId="3" xfId="0" applyNumberFormat="1" applyBorder="1">
      <alignment vertical="center"/>
    </xf>
    <xf numFmtId="178" fontId="31" fillId="0" borderId="3" xfId="0" applyNumberFormat="1" applyFont="1" applyBorder="1" applyAlignment="1">
      <alignment horizontal="center" vertical="center"/>
    </xf>
    <xf numFmtId="41" fontId="0" fillId="0" borderId="3" xfId="0" applyNumberFormat="1" applyBorder="1">
      <alignment vertical="center"/>
    </xf>
    <xf numFmtId="177" fontId="0" fillId="0" borderId="3" xfId="0" applyNumberFormat="1" applyBorder="1">
      <alignment vertical="center"/>
    </xf>
    <xf numFmtId="9" fontId="0" fillId="2" borderId="3" xfId="268" applyFont="1" applyFill="1" applyBorder="1">
      <alignment vertical="center"/>
    </xf>
    <xf numFmtId="41" fontId="0" fillId="7" borderId="3" xfId="2" applyFont="1" applyFill="1" applyBorder="1">
      <alignment vertical="center"/>
    </xf>
    <xf numFmtId="0" fontId="0" fillId="7" borderId="3" xfId="0" applyFill="1" applyBorder="1">
      <alignment vertical="center"/>
    </xf>
    <xf numFmtId="181" fontId="0" fillId="7" borderId="3" xfId="0" applyNumberFormat="1" applyFill="1" applyBorder="1">
      <alignment vertical="center"/>
    </xf>
    <xf numFmtId="177" fontId="0" fillId="7" borderId="3" xfId="2" applyNumberFormat="1" applyFont="1" applyFill="1" applyBorder="1">
      <alignment vertical="center"/>
    </xf>
    <xf numFmtId="41" fontId="0" fillId="7" borderId="3" xfId="0" applyNumberFormat="1" applyFill="1" applyBorder="1">
      <alignment vertical="center"/>
    </xf>
    <xf numFmtId="9" fontId="0" fillId="7" borderId="3" xfId="268" applyFont="1" applyFill="1" applyBorder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3" xfId="2" applyNumberFormat="1" applyFont="1" applyBorder="1" applyAlignment="1">
      <alignment horizontal="center" vertical="center"/>
    </xf>
    <xf numFmtId="183" fontId="0" fillId="0" borderId="3" xfId="0" applyNumberFormat="1" applyBorder="1">
      <alignment vertical="center"/>
    </xf>
    <xf numFmtId="177" fontId="0" fillId="2" borderId="2" xfId="0" applyNumberFormat="1" applyFill="1" applyBorder="1">
      <alignment vertical="center"/>
    </xf>
    <xf numFmtId="184" fontId="0" fillId="0" borderId="3" xfId="0" applyNumberFormat="1" applyBorder="1">
      <alignment vertical="center"/>
    </xf>
    <xf numFmtId="41" fontId="0" fillId="2" borderId="3" xfId="2" applyFont="1" applyFill="1" applyBorder="1" applyAlignment="1">
      <alignment horizontal="center" vertical="center"/>
    </xf>
    <xf numFmtId="0" fontId="0" fillId="2" borderId="3" xfId="0" applyFill="1" applyBorder="1">
      <alignment vertical="center"/>
    </xf>
    <xf numFmtId="181" fontId="0" fillId="2" borderId="3" xfId="0" applyNumberFormat="1" applyFill="1" applyBorder="1">
      <alignment vertical="center"/>
    </xf>
    <xf numFmtId="0" fontId="43" fillId="2" borderId="3" xfId="0" applyFont="1" applyFill="1" applyBorder="1" applyAlignment="1">
      <alignment vertical="center"/>
    </xf>
    <xf numFmtId="0" fontId="33" fillId="2" borderId="3" xfId="0" applyFont="1" applyFill="1" applyBorder="1" applyAlignment="1">
      <alignment vertical="center"/>
    </xf>
    <xf numFmtId="41" fontId="0" fillId="5" borderId="3" xfId="2" applyFont="1" applyFill="1" applyBorder="1">
      <alignment vertical="center"/>
    </xf>
    <xf numFmtId="41" fontId="0" fillId="5" borderId="3" xfId="2" applyFont="1" applyFill="1" applyBorder="1" applyAlignment="1">
      <alignment horizontal="center" vertical="center"/>
    </xf>
    <xf numFmtId="41" fontId="31" fillId="5" borderId="3" xfId="2" applyFont="1" applyFill="1" applyBorder="1" applyAlignment="1">
      <alignment horizontal="center" vertical="center"/>
    </xf>
    <xf numFmtId="10" fontId="31" fillId="5" borderId="3" xfId="268" applyNumberFormat="1" applyFont="1" applyFill="1" applyBorder="1" applyAlignment="1">
      <alignment horizontal="center" vertical="center"/>
    </xf>
    <xf numFmtId="41" fontId="0" fillId="0" borderId="3" xfId="2" applyFont="1" applyFill="1" applyBorder="1">
      <alignment vertical="center"/>
    </xf>
    <xf numFmtId="181" fontId="0" fillId="0" borderId="3" xfId="0" applyNumberFormat="1" applyFill="1" applyBorder="1">
      <alignment vertical="center"/>
    </xf>
    <xf numFmtId="177" fontId="0" fillId="0" borderId="3" xfId="2" applyNumberFormat="1" applyFont="1" applyFill="1" applyBorder="1">
      <alignment vertical="center"/>
    </xf>
    <xf numFmtId="41" fontId="0" fillId="0" borderId="3" xfId="0" applyNumberFormat="1" applyFill="1" applyBorder="1">
      <alignment vertical="center"/>
    </xf>
    <xf numFmtId="9" fontId="0" fillId="0" borderId="3" xfId="268" applyFont="1" applyFill="1" applyBorder="1">
      <alignment vertical="center"/>
    </xf>
    <xf numFmtId="0" fontId="42" fillId="2" borderId="3" xfId="0" applyFont="1" applyFill="1" applyBorder="1" applyAlignment="1">
      <alignment vertical="center"/>
    </xf>
    <xf numFmtId="0" fontId="45" fillId="0" borderId="3" xfId="0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178" fontId="32" fillId="0" borderId="3" xfId="0" applyNumberFormat="1" applyFont="1" applyBorder="1" applyAlignment="1">
      <alignment horizontal="center" vertical="center"/>
    </xf>
    <xf numFmtId="0" fontId="33" fillId="0" borderId="3" xfId="0" applyFont="1" applyFill="1" applyBorder="1">
      <alignment vertical="center"/>
    </xf>
    <xf numFmtId="41" fontId="0" fillId="0" borderId="3" xfId="2" applyFont="1" applyFill="1" applyBorder="1" applyAlignment="1">
      <alignment horizontal="center" vertical="center"/>
    </xf>
    <xf numFmtId="0" fontId="46" fillId="2" borderId="3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 wrapText="1"/>
    </xf>
    <xf numFmtId="182" fontId="0" fillId="0" borderId="3" xfId="0" applyNumberFormat="1" applyFill="1" applyBorder="1">
      <alignment vertical="center"/>
    </xf>
    <xf numFmtId="41" fontId="32" fillId="2" borderId="3" xfId="2" applyFont="1" applyFill="1" applyBorder="1">
      <alignment vertical="center"/>
    </xf>
    <xf numFmtId="0" fontId="33" fillId="8" borderId="3" xfId="0" applyFont="1" applyFill="1" applyBorder="1" applyAlignment="1">
      <alignment horizontal="center" vertical="center"/>
    </xf>
    <xf numFmtId="0" fontId="33" fillId="8" borderId="3" xfId="0" applyFont="1" applyFill="1" applyBorder="1">
      <alignment vertical="center"/>
    </xf>
    <xf numFmtId="41" fontId="0" fillId="8" borderId="3" xfId="0" applyNumberFormat="1" applyFill="1" applyBorder="1">
      <alignment vertical="center"/>
    </xf>
    <xf numFmtId="0" fontId="0" fillId="8" borderId="3" xfId="0" applyFill="1" applyBorder="1">
      <alignment vertical="center"/>
    </xf>
    <xf numFmtId="177" fontId="0" fillId="8" borderId="3" xfId="0" applyNumberFormat="1" applyFill="1" applyBorder="1">
      <alignment vertical="center"/>
    </xf>
    <xf numFmtId="0" fontId="32" fillId="0" borderId="0" xfId="0" applyFont="1" applyAlignment="1">
      <alignment horizontal="left" vertical="center"/>
    </xf>
    <xf numFmtId="0" fontId="36" fillId="0" borderId="5" xfId="266" applyFont="1" applyFill="1" applyBorder="1" applyAlignment="1">
      <alignment horizontal="center" vertical="center"/>
    </xf>
    <xf numFmtId="0" fontId="36" fillId="0" borderId="4" xfId="266" applyFont="1" applyFill="1" applyBorder="1" applyAlignment="1">
      <alignment horizontal="center" vertical="center"/>
    </xf>
    <xf numFmtId="0" fontId="36" fillId="5" borderId="5" xfId="266" applyFont="1" applyFill="1" applyBorder="1" applyAlignment="1">
      <alignment horizontal="center" vertical="center"/>
    </xf>
    <xf numFmtId="0" fontId="36" fillId="5" borderId="4" xfId="266" applyFont="1" applyFill="1" applyBorder="1" applyAlignment="1">
      <alignment horizontal="center" vertical="center"/>
    </xf>
    <xf numFmtId="0" fontId="36" fillId="0" borderId="8" xfId="266" applyFont="1" applyBorder="1" applyAlignment="1">
      <alignment horizontal="center" vertical="center"/>
    </xf>
    <xf numFmtId="0" fontId="36" fillId="0" borderId="2" xfId="266" applyFont="1" applyBorder="1" applyAlignment="1">
      <alignment horizontal="center" vertical="center"/>
    </xf>
    <xf numFmtId="0" fontId="36" fillId="0" borderId="7" xfId="266" applyFont="1" applyBorder="1" applyAlignment="1">
      <alignment horizontal="center" vertical="center"/>
    </xf>
    <xf numFmtId="0" fontId="36" fillId="0" borderId="5" xfId="266" applyFont="1" applyFill="1" applyBorder="1" applyAlignment="1">
      <alignment horizontal="center" vertical="center" wrapText="1"/>
    </xf>
    <xf numFmtId="0" fontId="36" fillId="0" borderId="4" xfId="266" applyFont="1" applyFill="1" applyBorder="1" applyAlignment="1">
      <alignment horizontal="center" vertical="center" wrapText="1"/>
    </xf>
    <xf numFmtId="0" fontId="37" fillId="0" borderId="13" xfId="266" applyFont="1" applyBorder="1" applyAlignment="1">
      <alignment horizontal="center" wrapText="1"/>
    </xf>
    <xf numFmtId="0" fontId="36" fillId="6" borderId="5" xfId="266" applyFont="1" applyFill="1" applyBorder="1" applyAlignment="1">
      <alignment horizontal="center" vertical="center"/>
    </xf>
    <xf numFmtId="0" fontId="36" fillId="6" borderId="4" xfId="266" applyFont="1" applyFill="1" applyBorder="1" applyAlignment="1">
      <alignment horizontal="center" vertical="center"/>
    </xf>
    <xf numFmtId="0" fontId="36" fillId="0" borderId="12" xfId="266" applyFont="1" applyFill="1" applyBorder="1" applyAlignment="1">
      <alignment horizontal="center" vertical="center"/>
    </xf>
    <xf numFmtId="0" fontId="36" fillId="0" borderId="11" xfId="266" applyFont="1" applyFill="1" applyBorder="1" applyAlignment="1">
      <alignment horizontal="center" vertical="center"/>
    </xf>
    <xf numFmtId="0" fontId="36" fillId="0" borderId="10" xfId="266" applyFont="1" applyFill="1" applyBorder="1" applyAlignment="1">
      <alignment horizontal="center" vertical="center"/>
    </xf>
    <xf numFmtId="0" fontId="36" fillId="0" borderId="9" xfId="266" applyFont="1" applyFill="1" applyBorder="1" applyAlignment="1">
      <alignment horizontal="center" vertical="center"/>
    </xf>
    <xf numFmtId="41" fontId="31" fillId="5" borderId="5" xfId="2" applyFont="1" applyFill="1" applyBorder="1" applyAlignment="1">
      <alignment horizontal="center" vertical="center"/>
    </xf>
    <xf numFmtId="41" fontId="31" fillId="5" borderId="4" xfId="2" applyFont="1" applyFill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44" fillId="2" borderId="3" xfId="0" applyFont="1" applyFill="1" applyBorder="1" applyAlignment="1">
      <alignment vertical="center"/>
    </xf>
    <xf numFmtId="0" fontId="44" fillId="2" borderId="3" xfId="0" applyFont="1" applyFill="1" applyBorder="1" applyAlignment="1">
      <alignment horizontal="center" vertical="center"/>
    </xf>
    <xf numFmtId="41" fontId="0" fillId="5" borderId="3" xfId="0" applyNumberFormat="1" applyFill="1" applyBorder="1">
      <alignment vertical="center"/>
    </xf>
    <xf numFmtId="41" fontId="47" fillId="5" borderId="3" xfId="0" applyNumberFormat="1" applyFont="1" applyFill="1" applyBorder="1">
      <alignment vertical="center"/>
    </xf>
    <xf numFmtId="41" fontId="31" fillId="5" borderId="3" xfId="0" applyNumberFormat="1" applyFont="1" applyFill="1" applyBorder="1">
      <alignment vertical="center"/>
    </xf>
    <xf numFmtId="0" fontId="33" fillId="5" borderId="3" xfId="0" applyFont="1" applyFill="1" applyBorder="1" applyAlignment="1">
      <alignment horizontal="center" vertical="center"/>
    </xf>
    <xf numFmtId="0" fontId="33" fillId="5" borderId="3" xfId="0" applyFont="1" applyFill="1" applyBorder="1">
      <alignment vertical="center"/>
    </xf>
    <xf numFmtId="0" fontId="0" fillId="5" borderId="3" xfId="0" applyFill="1" applyBorder="1">
      <alignment vertical="center"/>
    </xf>
    <xf numFmtId="177" fontId="0" fillId="5" borderId="3" xfId="2" applyNumberFormat="1" applyFont="1" applyFill="1" applyBorder="1">
      <alignment vertical="center"/>
    </xf>
    <xf numFmtId="41" fontId="31" fillId="5" borderId="3" xfId="2" applyFont="1" applyFill="1" applyBorder="1">
      <alignment vertical="center"/>
    </xf>
    <xf numFmtId="0" fontId="40" fillId="0" borderId="3" xfId="0" applyFont="1" applyFill="1" applyBorder="1" applyAlignment="1">
      <alignment horizontal="center" vertical="center"/>
    </xf>
    <xf numFmtId="41" fontId="43" fillId="0" borderId="3" xfId="2" applyFont="1" applyBorder="1">
      <alignment vertical="center"/>
    </xf>
    <xf numFmtId="41" fontId="43" fillId="2" borderId="3" xfId="2" applyFont="1" applyFill="1" applyBorder="1">
      <alignment vertical="center"/>
    </xf>
    <xf numFmtId="41" fontId="43" fillId="0" borderId="3" xfId="2" applyFont="1" applyFill="1" applyBorder="1">
      <alignment vertical="center"/>
    </xf>
    <xf numFmtId="41" fontId="43" fillId="2" borderId="3" xfId="2" applyFont="1" applyFill="1" applyBorder="1" applyAlignment="1">
      <alignment horizontal="center" vertical="center"/>
    </xf>
    <xf numFmtId="41" fontId="48" fillId="0" borderId="3" xfId="2" applyFont="1" applyFill="1" applyBorder="1" applyAlignment="1">
      <alignment horizontal="center" vertical="center"/>
    </xf>
  </cellXfs>
  <cellStyles count="269">
    <cellStyle name="백분율" xfId="268" builtinId="5"/>
    <cellStyle name="백분율 2" xfId="1"/>
    <cellStyle name="백분율 2 2" xfId="49"/>
    <cellStyle name="백분율 2 2 2" xfId="50"/>
    <cellStyle name="백분율 2 2 2 2" xfId="98"/>
    <cellStyle name="백분율 2 2 2 3" xfId="99"/>
    <cellStyle name="백분율 2 2 3" xfId="51"/>
    <cellStyle name="백분율 2 2 3 2" xfId="100"/>
    <cellStyle name="백분율 2 2 3 3" xfId="101"/>
    <cellStyle name="백분율 2 2 4" xfId="102"/>
    <cellStyle name="백분율 2 2 4 2" xfId="103"/>
    <cellStyle name="백분율 2 2 4 3" xfId="104"/>
    <cellStyle name="백분율 2 2 5" xfId="105"/>
    <cellStyle name="백분율 2 2 6" xfId="106"/>
    <cellStyle name="백분율 2 2 7" xfId="107"/>
    <cellStyle name="백분율 2 2 8" xfId="108"/>
    <cellStyle name="백분율 2 2 9" xfId="109"/>
    <cellStyle name="백분율 2 3" xfId="52"/>
    <cellStyle name="백분율 2 4" xfId="110"/>
    <cellStyle name="백분율 2 5" xfId="111"/>
    <cellStyle name="백분율 2 6" xfId="112"/>
    <cellStyle name="백분율 2 7" xfId="113"/>
    <cellStyle name="백분율 2 8" xfId="114"/>
    <cellStyle name="백분율 3" xfId="53"/>
    <cellStyle name="백분율 4" xfId="54"/>
    <cellStyle name="백분율 5" xfId="264"/>
    <cellStyle name="쉼표 [0]" xfId="2" builtinId="6"/>
    <cellStyle name="쉼표 [0] 10" xfId="27"/>
    <cellStyle name="쉼표 [0] 11" xfId="17"/>
    <cellStyle name="쉼표 [0] 11 2" xfId="29"/>
    <cellStyle name="쉼표 [0] 12" xfId="115"/>
    <cellStyle name="쉼표 [0] 12 2" xfId="116"/>
    <cellStyle name="쉼표 [0] 12 3" xfId="117"/>
    <cellStyle name="쉼표 [0] 13" xfId="254"/>
    <cellStyle name="쉼표 [0] 14" xfId="80"/>
    <cellStyle name="쉼표 [0] 15" xfId="256"/>
    <cellStyle name="쉼표 [0] 16" xfId="260"/>
    <cellStyle name="쉼표 [0] 17" xfId="20"/>
    <cellStyle name="쉼표 [0] 18" xfId="81"/>
    <cellStyle name="쉼표 [0] 19" xfId="21"/>
    <cellStyle name="쉼표 [0] 2" xfId="3"/>
    <cellStyle name="쉼표 [0] 2 10" xfId="118"/>
    <cellStyle name="쉼표 [0] 2 2" xfId="55"/>
    <cellStyle name="쉼표 [0] 2 2 2" xfId="119"/>
    <cellStyle name="쉼표 [0] 2 2 2 2" xfId="120"/>
    <cellStyle name="쉼표 [0] 2 2 2 3" xfId="121"/>
    <cellStyle name="쉼표 [0] 2 2 3" xfId="31"/>
    <cellStyle name="쉼표 [0] 2 2 4" xfId="122"/>
    <cellStyle name="쉼표 [0] 2 2 5" xfId="123"/>
    <cellStyle name="쉼표 [0] 2 2 6" xfId="124"/>
    <cellStyle name="쉼표 [0] 2 2 7" xfId="125"/>
    <cellStyle name="쉼표 [0] 2 2 8" xfId="126"/>
    <cellStyle name="쉼표 [0] 2 2 9" xfId="127"/>
    <cellStyle name="쉼표 [0] 2 3" xfId="56"/>
    <cellStyle name="쉼표 [0] 2 3 2" xfId="57"/>
    <cellStyle name="쉼표 [0] 2 3 2 2" xfId="128"/>
    <cellStyle name="쉼표 [0] 2 3 2 3" xfId="129"/>
    <cellStyle name="쉼표 [0] 2 3 3" xfId="58"/>
    <cellStyle name="쉼표 [0] 2 3 3 2" xfId="130"/>
    <cellStyle name="쉼표 [0] 2 3 3 3" xfId="131"/>
    <cellStyle name="쉼표 [0] 2 3 4" xfId="132"/>
    <cellStyle name="쉼표 [0] 2 3 5" xfId="133"/>
    <cellStyle name="쉼표 [0] 2 4" xfId="42"/>
    <cellStyle name="쉼표 [0] 2 5" xfId="59"/>
    <cellStyle name="쉼표 [0] 2 6" xfId="134"/>
    <cellStyle name="쉼표 [0] 2 7" xfId="135"/>
    <cellStyle name="쉼표 [0] 2 8" xfId="136"/>
    <cellStyle name="쉼표 [0] 2 9" xfId="137"/>
    <cellStyle name="쉼표 [0] 20" xfId="262"/>
    <cellStyle name="쉼표 [0] 21" xfId="138"/>
    <cellStyle name="쉼표 [0] 22" xfId="82"/>
    <cellStyle name="쉼표 [0] 23" xfId="22"/>
    <cellStyle name="쉼표 [0] 24" xfId="265"/>
    <cellStyle name="쉼표 [0] 25" xfId="267"/>
    <cellStyle name="쉼표 [0] 26" xfId="83"/>
    <cellStyle name="쉼표 [0] 27" xfId="84"/>
    <cellStyle name="쉼표 [0] 28" xfId="85"/>
    <cellStyle name="쉼표 [0] 29" xfId="86"/>
    <cellStyle name="쉼표 [0] 3" xfId="19"/>
    <cellStyle name="쉼표 [0] 3 2" xfId="60"/>
    <cellStyle name="쉼표 [0] 30" xfId="87"/>
    <cellStyle name="쉼표 [0] 4" xfId="28"/>
    <cellStyle name="쉼표 [0] 4 2" xfId="139"/>
    <cellStyle name="쉼표 [0] 4 3" xfId="140"/>
    <cellStyle name="쉼표 [0] 5" xfId="33"/>
    <cellStyle name="쉼표 [0] 5 2" xfId="141"/>
    <cellStyle name="쉼표 [0] 5 3" xfId="142"/>
    <cellStyle name="쉼표 [0] 51" xfId="23"/>
    <cellStyle name="쉼표 [0] 57" xfId="24"/>
    <cellStyle name="쉼표 [0] 58" xfId="25"/>
    <cellStyle name="쉼표 [0] 6" xfId="36"/>
    <cellStyle name="쉼표 [0] 6 2" xfId="143"/>
    <cellStyle name="쉼표 [0] 6 3" xfId="144"/>
    <cellStyle name="쉼표 [0] 7" xfId="39"/>
    <cellStyle name="쉼표 [0] 7 2" xfId="145"/>
    <cellStyle name="쉼표 [0] 7 3" xfId="146"/>
    <cellStyle name="쉼표 [0] 8" xfId="46"/>
    <cellStyle name="쉼표 [0] 8 2" xfId="147"/>
    <cellStyle name="쉼표 [0] 8 3" xfId="148"/>
    <cellStyle name="쉼표 [0] 8 4" xfId="149"/>
    <cellStyle name="쉼표 [0] 8 5" xfId="150"/>
    <cellStyle name="쉼표 [0] 8 6" xfId="151"/>
    <cellStyle name="쉼표 [0] 8 7" xfId="152"/>
    <cellStyle name="쉼표 [0] 9" xfId="48"/>
    <cellStyle name="쉼표 [0] 9 2" xfId="153"/>
    <cellStyle name="쉼표 [0] 9 3" xfId="154"/>
    <cellStyle name="좋음 2" xfId="61"/>
    <cellStyle name="좋음 3" xfId="62"/>
    <cellStyle name="콤마 [0]_시990519" xfId="4"/>
    <cellStyle name="통화 [0] 2" xfId="5"/>
    <cellStyle name="통화 [0] 2 2" xfId="155"/>
    <cellStyle name="통화 [0] 2 3" xfId="156"/>
    <cellStyle name="통화 [0] 2 4" xfId="157"/>
    <cellStyle name="통화 [0] 2 5" xfId="158"/>
    <cellStyle name="통화 [0] 2 6" xfId="159"/>
    <cellStyle name="통화 [0] 2 7" xfId="160"/>
    <cellStyle name="통화 [0] 3" xfId="257"/>
    <cellStyle name="표준" xfId="0" builtinId="0"/>
    <cellStyle name="표준 10" xfId="6"/>
    <cellStyle name="표준 11" xfId="7"/>
    <cellStyle name="표준 12" xfId="8"/>
    <cellStyle name="표준 13" xfId="43"/>
    <cellStyle name="표준 13 2" xfId="74"/>
    <cellStyle name="표준 13 2 2" xfId="161"/>
    <cellStyle name="표준 13 2 3" xfId="162"/>
    <cellStyle name="표준 13 3" xfId="75"/>
    <cellStyle name="표준 13 3 2" xfId="163"/>
    <cellStyle name="표준 13 3 3" xfId="164"/>
    <cellStyle name="표준 13 4" xfId="165"/>
    <cellStyle name="표준 13 5" xfId="166"/>
    <cellStyle name="표준 14" xfId="44"/>
    <cellStyle name="표준 14 2" xfId="167"/>
    <cellStyle name="표준 14 3" xfId="168"/>
    <cellStyle name="표준 15" xfId="45"/>
    <cellStyle name="표준 15 2" xfId="169"/>
    <cellStyle name="표준 15 3" xfId="170"/>
    <cellStyle name="표준 16" xfId="47"/>
    <cellStyle name="표준 16 2" xfId="171"/>
    <cellStyle name="표준 16 3" xfId="172"/>
    <cellStyle name="표준 17" xfId="73"/>
    <cellStyle name="표준 17 2" xfId="173"/>
    <cellStyle name="표준 17 3" xfId="174"/>
    <cellStyle name="표준 17 4" xfId="175"/>
    <cellStyle name="표준 18" xfId="76"/>
    <cellStyle name="표준 18 2" xfId="176"/>
    <cellStyle name="표준 18 3" xfId="177"/>
    <cellStyle name="표준 19" xfId="77"/>
    <cellStyle name="표준 19 2" xfId="178"/>
    <cellStyle name="표준 19 3" xfId="179"/>
    <cellStyle name="표준 2" xfId="9"/>
    <cellStyle name="표준 2 10" xfId="180"/>
    <cellStyle name="표준 2 11" xfId="181"/>
    <cellStyle name="표준 2 2" xfId="32"/>
    <cellStyle name="표준 2 2 2" xfId="18"/>
    <cellStyle name="표준 2 2 2 2" xfId="63"/>
    <cellStyle name="표준 2 2 2 3" xfId="182"/>
    <cellStyle name="표준 2 2 2 3 2" xfId="183"/>
    <cellStyle name="표준 2 2 2 3 3" xfId="184"/>
    <cellStyle name="표준 2 2 2 4" xfId="185"/>
    <cellStyle name="표준 2 2 2 5" xfId="186"/>
    <cellStyle name="표준 2 2 2 6" xfId="187"/>
    <cellStyle name="표준 2 2 2 7" xfId="188"/>
    <cellStyle name="표준 2 2 2 8" xfId="189"/>
    <cellStyle name="표준 2 2 3" xfId="190"/>
    <cellStyle name="표준 2 2 3 2" xfId="191"/>
    <cellStyle name="표준 2 2 3 3" xfId="192"/>
    <cellStyle name="표준 2 2 4" xfId="193"/>
    <cellStyle name="표준 2 2 5" xfId="194"/>
    <cellStyle name="표준 2 2 6" xfId="195"/>
    <cellStyle name="표준 2 2 7" xfId="196"/>
    <cellStyle name="표준 2 2 8" xfId="197"/>
    <cellStyle name="표준 2 3" xfId="35"/>
    <cellStyle name="표준 2 3 2" xfId="64"/>
    <cellStyle name="표준 2 3 2 2" xfId="198"/>
    <cellStyle name="표준 2 3 2 3" xfId="199"/>
    <cellStyle name="표준 2 3 3" xfId="200"/>
    <cellStyle name="표준 2 3 4" xfId="201"/>
    <cellStyle name="표준 2 4" xfId="38"/>
    <cellStyle name="표준 2 4 2" xfId="65"/>
    <cellStyle name="표준 2 4 2 2" xfId="202"/>
    <cellStyle name="표준 2 4 2 3" xfId="203"/>
    <cellStyle name="표준 2 4 3" xfId="204"/>
    <cellStyle name="표준 2 4 4" xfId="205"/>
    <cellStyle name="표준 2 5" xfId="41"/>
    <cellStyle name="표준 2 5 2" xfId="66"/>
    <cellStyle name="표준 2 5 2 2" xfId="206"/>
    <cellStyle name="표준 2 5 2 3" xfId="207"/>
    <cellStyle name="표준 2 5 3" xfId="208"/>
    <cellStyle name="표준 2 5 4" xfId="209"/>
    <cellStyle name="표준 2 6" xfId="210"/>
    <cellStyle name="표준 2 6 2" xfId="211"/>
    <cellStyle name="표준 2 6 3" xfId="212"/>
    <cellStyle name="표준 2 7" xfId="213"/>
    <cellStyle name="표준 2 8" xfId="214"/>
    <cellStyle name="표준 2 9" xfId="215"/>
    <cellStyle name="표준 20" xfId="78"/>
    <cellStyle name="표준 20 2" xfId="216"/>
    <cellStyle name="표준 20 3" xfId="217"/>
    <cellStyle name="표준 21" xfId="79"/>
    <cellStyle name="표준 21 2" xfId="88"/>
    <cellStyle name="표준 21 2 2" xfId="218"/>
    <cellStyle name="표준 21 2 3" xfId="219"/>
    <cellStyle name="표준 21 3" xfId="220"/>
    <cellStyle name="표준 21 3 2" xfId="221"/>
    <cellStyle name="표준 21 3 3" xfId="222"/>
    <cellStyle name="표준 21 4" xfId="223"/>
    <cellStyle name="표준 21 4 2" xfId="224"/>
    <cellStyle name="표준 21 4 3" xfId="225"/>
    <cellStyle name="표준 21 5" xfId="226"/>
    <cellStyle name="표준 21 5 2" xfId="227"/>
    <cellStyle name="표준 21 5 3" xfId="228"/>
    <cellStyle name="표준 21 6" xfId="229"/>
    <cellStyle name="표준 21 6 2" xfId="230"/>
    <cellStyle name="표준 21 6 3" xfId="231"/>
    <cellStyle name="표준 21 7" xfId="232"/>
    <cellStyle name="표준 21 7 2" xfId="233"/>
    <cellStyle name="표준 21 7 3" xfId="234"/>
    <cellStyle name="표준 21 7 4" xfId="235"/>
    <cellStyle name="표준 21 8" xfId="236"/>
    <cellStyle name="표준 21 9" xfId="237"/>
    <cellStyle name="표준 22" xfId="89"/>
    <cellStyle name="표준 22 2" xfId="238"/>
    <cellStyle name="표준 22 3" xfId="239"/>
    <cellStyle name="표준 23" xfId="90"/>
    <cellStyle name="표준 24" xfId="91"/>
    <cellStyle name="표준 25" xfId="240"/>
    <cellStyle name="표준 25 2" xfId="241"/>
    <cellStyle name="표준 25 3" xfId="242"/>
    <cellStyle name="표준 26" xfId="92"/>
    <cellStyle name="표준 27" xfId="93"/>
    <cellStyle name="표준 28" xfId="253"/>
    <cellStyle name="표준 28 2" xfId="243"/>
    <cellStyle name="표준 28 3" xfId="244"/>
    <cellStyle name="표준 28 4" xfId="258"/>
    <cellStyle name="표준 29" xfId="94"/>
    <cellStyle name="표준 3" xfId="10"/>
    <cellStyle name="표준 3 2" xfId="67"/>
    <cellStyle name="표준 30" xfId="95"/>
    <cellStyle name="표준 31" xfId="255"/>
    <cellStyle name="표준 32" xfId="96"/>
    <cellStyle name="표준 33" xfId="97"/>
    <cellStyle name="표준 34" xfId="245"/>
    <cellStyle name="표준 35" xfId="246"/>
    <cellStyle name="표준 36" xfId="259"/>
    <cellStyle name="표준 37" xfId="261"/>
    <cellStyle name="표준 38" xfId="263"/>
    <cellStyle name="표준 39" xfId="266"/>
    <cellStyle name="표준 4" xfId="11"/>
    <cellStyle name="표준 4 2" xfId="68"/>
    <cellStyle name="표준 4 2 2" xfId="69"/>
    <cellStyle name="표준 4 2 2 2" xfId="247"/>
    <cellStyle name="표준 4 2 2 3" xfId="248"/>
    <cellStyle name="표준 4 2 3" xfId="70"/>
    <cellStyle name="표준 4 2 3 2" xfId="249"/>
    <cellStyle name="표준 4 2 3 3" xfId="250"/>
    <cellStyle name="표준 4 2 4" xfId="251"/>
    <cellStyle name="표준 4 2 5" xfId="252"/>
    <cellStyle name="표준 4 3" xfId="71"/>
    <cellStyle name="표준 5" xfId="12"/>
    <cellStyle name="표준 5 2" xfId="72"/>
    <cellStyle name="표준 6" xfId="13"/>
    <cellStyle name="표준 7" xfId="14"/>
    <cellStyle name="표준 71" xfId="26"/>
    <cellStyle name="표준 8" xfId="15"/>
    <cellStyle name="표준 8 2" xfId="30"/>
    <cellStyle name="표준 8 3" xfId="34"/>
    <cellStyle name="표준 8 4" xfId="37"/>
    <cellStyle name="표준 8 5" xfId="40"/>
    <cellStyle name="표준 9" xfId="16"/>
  </cellStyles>
  <dxfs count="0"/>
  <tableStyles count="0" defaultTableStyle="TableStyleMedium9" defaultPivotStyle="PivotStyleLight16"/>
  <colors>
    <mruColors>
      <color rgb="FF00CCFF"/>
      <color rgb="FF0000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1771650</xdr:colOff>
      <xdr:row>13</xdr:row>
      <xdr:rowOff>19050</xdr:rowOff>
    </xdr:from>
    <xdr:to>
      <xdr:col>6</xdr:col>
      <xdr:colOff>714562</xdr:colOff>
      <xdr:row>50</xdr:row>
      <xdr:rowOff>141859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8625" y="2324100"/>
          <a:ext cx="5496112" cy="646645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14</xdr:row>
      <xdr:rowOff>28574</xdr:rowOff>
    </xdr:from>
    <xdr:to>
      <xdr:col>2</xdr:col>
      <xdr:colOff>1911232</xdr:colOff>
      <xdr:row>48</xdr:row>
      <xdr:rowOff>46623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2505074"/>
          <a:ext cx="4282957" cy="5847349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14</xdr:row>
      <xdr:rowOff>9525</xdr:rowOff>
    </xdr:from>
    <xdr:to>
      <xdr:col>13</xdr:col>
      <xdr:colOff>190069</xdr:colOff>
      <xdr:row>54</xdr:row>
      <xdr:rowOff>75201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53550" y="2486025"/>
          <a:ext cx="5190694" cy="6923676"/>
        </a:xfrm>
        <a:prstGeom prst="rect">
          <a:avLst/>
        </a:prstGeom>
      </xdr:spPr>
    </xdr:pic>
    <xdr:clientData/>
  </xdr:twoCellAnchor>
  <xdr:twoCellAnchor>
    <xdr:from>
      <xdr:col>3</xdr:col>
      <xdr:colOff>1381125</xdr:colOff>
      <xdr:row>33</xdr:row>
      <xdr:rowOff>0</xdr:rowOff>
    </xdr:from>
    <xdr:to>
      <xdr:col>3</xdr:col>
      <xdr:colOff>2400300</xdr:colOff>
      <xdr:row>37</xdr:row>
      <xdr:rowOff>47625</xdr:rowOff>
    </xdr:to>
    <xdr:sp macro="" textlink="">
      <xdr:nvSpPr>
        <xdr:cNvPr id="5" name="타원 4"/>
        <xdr:cNvSpPr/>
      </xdr:nvSpPr>
      <xdr:spPr>
        <a:xfrm>
          <a:off x="6381750" y="5734050"/>
          <a:ext cx="1019175" cy="733425"/>
        </a:xfrm>
        <a:prstGeom prst="ellipse">
          <a:avLst/>
        </a:prstGeom>
        <a:noFill/>
        <a:ln w="34925">
          <a:solidFill>
            <a:srgbClr val="FF0000">
              <a:alpha val="9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457200</xdr:colOff>
      <xdr:row>12</xdr:row>
      <xdr:rowOff>85725</xdr:rowOff>
    </xdr:from>
    <xdr:to>
      <xdr:col>2</xdr:col>
      <xdr:colOff>161925</xdr:colOff>
      <xdr:row>45</xdr:row>
      <xdr:rowOff>104775</xdr:rowOff>
    </xdr:to>
    <xdr:sp macro="" textlink="">
      <xdr:nvSpPr>
        <xdr:cNvPr id="6" name="타원 5"/>
        <xdr:cNvSpPr/>
      </xdr:nvSpPr>
      <xdr:spPr>
        <a:xfrm>
          <a:off x="1704975" y="2209800"/>
          <a:ext cx="923925" cy="5686425"/>
        </a:xfrm>
        <a:prstGeom prst="ellipse">
          <a:avLst/>
        </a:prstGeom>
        <a:noFill/>
        <a:ln w="34925">
          <a:solidFill>
            <a:srgbClr val="FF0000">
              <a:alpha val="9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1076325</xdr:colOff>
      <xdr:row>29</xdr:row>
      <xdr:rowOff>104774</xdr:rowOff>
    </xdr:from>
    <xdr:to>
      <xdr:col>1</xdr:col>
      <xdr:colOff>447675</xdr:colOff>
      <xdr:row>40</xdr:row>
      <xdr:rowOff>142875</xdr:rowOff>
    </xdr:to>
    <xdr:sp macro="" textlink="">
      <xdr:nvSpPr>
        <xdr:cNvPr id="8" name="타원 7"/>
        <xdr:cNvSpPr/>
      </xdr:nvSpPr>
      <xdr:spPr>
        <a:xfrm>
          <a:off x="1076325" y="5153024"/>
          <a:ext cx="619125" cy="1924051"/>
        </a:xfrm>
        <a:prstGeom prst="ellipse">
          <a:avLst/>
        </a:prstGeom>
        <a:noFill/>
        <a:ln w="34925">
          <a:solidFill>
            <a:srgbClr val="FF0000">
              <a:alpha val="9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528636</xdr:colOff>
      <xdr:row>32</xdr:row>
      <xdr:rowOff>52388</xdr:rowOff>
    </xdr:from>
    <xdr:to>
      <xdr:col>11</xdr:col>
      <xdr:colOff>295274</xdr:colOff>
      <xdr:row>35</xdr:row>
      <xdr:rowOff>157163</xdr:rowOff>
    </xdr:to>
    <xdr:sp macro="" textlink="">
      <xdr:nvSpPr>
        <xdr:cNvPr id="9" name="타원 8"/>
        <xdr:cNvSpPr/>
      </xdr:nvSpPr>
      <xdr:spPr>
        <a:xfrm rot="5400000">
          <a:off x="11408567" y="4517232"/>
          <a:ext cx="619125" cy="2814638"/>
        </a:xfrm>
        <a:prstGeom prst="ellipse">
          <a:avLst/>
        </a:prstGeom>
        <a:noFill/>
        <a:ln w="34925">
          <a:solidFill>
            <a:srgbClr val="FF0000">
              <a:alpha val="9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542926</xdr:colOff>
      <xdr:row>36</xdr:row>
      <xdr:rowOff>114301</xdr:rowOff>
    </xdr:from>
    <xdr:to>
      <xdr:col>12</xdr:col>
      <xdr:colOff>309564</xdr:colOff>
      <xdr:row>40</xdr:row>
      <xdr:rowOff>47626</xdr:rowOff>
    </xdr:to>
    <xdr:sp macro="" textlink="">
      <xdr:nvSpPr>
        <xdr:cNvPr id="12" name="타원 11"/>
        <xdr:cNvSpPr/>
      </xdr:nvSpPr>
      <xdr:spPr>
        <a:xfrm rot="5400000">
          <a:off x="12184857" y="5264945"/>
          <a:ext cx="619125" cy="2814638"/>
        </a:xfrm>
        <a:prstGeom prst="ellipse">
          <a:avLst/>
        </a:prstGeom>
        <a:noFill/>
        <a:ln w="34925">
          <a:solidFill>
            <a:srgbClr val="FF0000">
              <a:alpha val="9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51</xdr:row>
      <xdr:rowOff>123825</xdr:rowOff>
    </xdr:from>
    <xdr:to>
      <xdr:col>2</xdr:col>
      <xdr:colOff>2313977</xdr:colOff>
      <xdr:row>78</xdr:row>
      <xdr:rowOff>28008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943975"/>
          <a:ext cx="4780952" cy="4533333"/>
        </a:xfrm>
        <a:prstGeom prst="rect">
          <a:avLst/>
        </a:prstGeom>
      </xdr:spPr>
    </xdr:pic>
    <xdr:clientData/>
  </xdr:twoCellAnchor>
  <xdr:twoCellAnchor>
    <xdr:from>
      <xdr:col>1</xdr:col>
      <xdr:colOff>561975</xdr:colOff>
      <xdr:row>60</xdr:row>
      <xdr:rowOff>9525</xdr:rowOff>
    </xdr:from>
    <xdr:to>
      <xdr:col>2</xdr:col>
      <xdr:colOff>619125</xdr:colOff>
      <xdr:row>73</xdr:row>
      <xdr:rowOff>142875</xdr:rowOff>
    </xdr:to>
    <xdr:sp macro="" textlink="">
      <xdr:nvSpPr>
        <xdr:cNvPr id="15" name="타원 14"/>
        <xdr:cNvSpPr/>
      </xdr:nvSpPr>
      <xdr:spPr>
        <a:xfrm>
          <a:off x="1809750" y="10372725"/>
          <a:ext cx="1276350" cy="2362200"/>
        </a:xfrm>
        <a:prstGeom prst="ellipse">
          <a:avLst/>
        </a:prstGeom>
        <a:noFill/>
        <a:ln w="34925">
          <a:solidFill>
            <a:srgbClr val="FF0000">
              <a:alpha val="9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0976;&#49436;&#48260;\&#44592;&#54925;&#44277;&#50976;\WORK\JOP\&#51452;&#44036;&#51088;&#47308;\07_0129\&#51452;&#44036;&#47588;&#51109;&#48372;&#44256;&#49436;(0129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0976;&#49436;&#48260;\&#44592;&#54925;&#44277;&#50976;\2007&#45380;\'07SS\'07%20SUMMER%20&#44844;&#47560;&#4760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mon\&#44592;&#54925;&#44277;&#50976;\2009&#45380;\'09FW\&#50500;&#51060;&#53596;&#48324;%20&#47932;&#47049;%20&#49345;&#50948;&#49828;&#53440;&#51068;&#51088;&#47308;\&#48373;&#49324;&#48376;%20%6007%20fall%20&#48156;&#5145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ktrend\AppData\Local\Microsoft\Windows\INetCache\IE\XAZWBYMT\&#51452;&#44036;%20&#48288;&#49828;&#53944;\&#50629;&#47924;&#47708;&#48156;&#49569;\&#44277;&#53685;&#47700;&#51068;&#54632;\'11%20SPRING%20&#44844;&#47560;&#47605;(&#51216;&#54140;,&#54060;&#52768;,&#45936;&#45784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mon\&#44592;&#54925;&#44277;&#50976;\2011&#45380;\SS\&#44844;&#47560;&#47605;\SM\'11%20SUMMER%20&#44844;&#47560;&#47605;%20(&#50668;&#49457;%20&#54000;,&#49492;&#52768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&#54861;&#44600;&#46041;\My%20Documents\&#44608;&#44221;&#47924;&#47805;&#46405;\&#44608;&#44221;&#47924;\&#49688;&#48520;&#51221;&#47532;\2003%20&#49688;&#48520;\10&#50900;%20&#49688;&#48520;&#48512;\10%20&#50896;&#44032;%20by%20Ki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mon\&#44592;&#54925;&#44277;&#50976;\2008&#45380;\FW\&#51204;&#45380;&#45824;&#48708;%20&#48708;&#44368;\'08%20&#51204;&#45380;&#45824;&#48708;%20&#48708;&#44368;(WINTER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0976;&#49436;&#48260;\&#44592;&#54925;&#44277;&#50976;\2007&#45380;\'07FW\%6007%20fall%20&#48156;&#5145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매장보고서"/>
      <sheetName val="상품년도별판매 (보고)"/>
      <sheetName val="1차"/>
      <sheetName val="매장판매"/>
      <sheetName val="게시판(순위)"/>
      <sheetName val="05_06매출"/>
      <sheetName val="인센티브목표"/>
      <sheetName val="월매출현황"/>
      <sheetName val="05매출 (인쇄용)"/>
      <sheetName val="Chart1"/>
      <sheetName val="Chart2"/>
      <sheetName val="Sheet2"/>
      <sheetName val="CAMERA"/>
      <sheetName val="Sheet3"/>
      <sheetName val="Sheet1"/>
      <sheetName val="MK판매율"/>
      <sheetName val="기획상품 판매율"/>
      <sheetName val="CAMERA (3)"/>
      <sheetName val="CAMERA (4)"/>
      <sheetName val="2차"/>
      <sheetName val="구전산_입고_판매_재고"/>
      <sheetName val="상품년도별판매"/>
      <sheetName val="상품년도별판매 (3)"/>
      <sheetName val="주간매장보고서"/>
      <sheetName val="17년"/>
      <sheetName val="18년"/>
      <sheetName val="19년"/>
      <sheetName val="19년 7월(천원)"/>
      <sheetName val="19년 7월(백만)"/>
      <sheetName val="19년 7월누계(천원)"/>
      <sheetName val="19년 7월누계(백만)"/>
      <sheetName val="요약손익"/>
      <sheetName val="MK"/>
      <sheetName val="공통"/>
      <sheetName val="TBJ"/>
      <sheetName val="ANDEW"/>
      <sheetName val="BKR"/>
      <sheetName val="NBA"/>
      <sheetName val="KIDS"/>
      <sheetName val="GOL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일자</v>
          </cell>
          <cell r="B1" t="str">
            <v>중계아울렛</v>
          </cell>
          <cell r="C1" t="str">
            <v>당산아울렛</v>
          </cell>
          <cell r="D1" t="str">
            <v>모다아울렛</v>
          </cell>
          <cell r="E1" t="str">
            <v>구로마리오</v>
          </cell>
          <cell r="F1" t="str">
            <v>중계세이브</v>
          </cell>
          <cell r="G1" t="str">
            <v>화정세이브</v>
          </cell>
          <cell r="H1" t="str">
            <v>평균</v>
          </cell>
        </row>
        <row r="2">
          <cell r="A2">
            <v>38534</v>
          </cell>
          <cell r="B2">
            <v>1165200</v>
          </cell>
          <cell r="C2">
            <v>1343600</v>
          </cell>
          <cell r="D2">
            <v>1518200</v>
          </cell>
          <cell r="E2">
            <v>1860900</v>
          </cell>
          <cell r="F2">
            <v>1076000</v>
          </cell>
          <cell r="G2">
            <v>909500</v>
          </cell>
          <cell r="H2">
            <v>1312233.3333333333</v>
          </cell>
        </row>
        <row r="3">
          <cell r="A3">
            <v>38535</v>
          </cell>
          <cell r="B3">
            <v>2302800</v>
          </cell>
          <cell r="C3">
            <v>2120700</v>
          </cell>
          <cell r="D3">
            <v>3271600</v>
          </cell>
          <cell r="E3">
            <v>4076100</v>
          </cell>
          <cell r="F3">
            <v>1755800</v>
          </cell>
          <cell r="G3">
            <v>1685400</v>
          </cell>
          <cell r="H3">
            <v>2535400</v>
          </cell>
        </row>
        <row r="4">
          <cell r="A4">
            <v>38536</v>
          </cell>
          <cell r="B4">
            <v>0</v>
          </cell>
          <cell r="C4">
            <v>0</v>
          </cell>
          <cell r="D4">
            <v>5040300</v>
          </cell>
          <cell r="E4">
            <v>4474100</v>
          </cell>
          <cell r="F4">
            <v>2759200</v>
          </cell>
          <cell r="G4">
            <v>1777900</v>
          </cell>
          <cell r="H4">
            <v>2341916.6666666665</v>
          </cell>
        </row>
        <row r="5">
          <cell r="A5">
            <v>38537</v>
          </cell>
          <cell r="B5">
            <v>1392300</v>
          </cell>
          <cell r="C5">
            <v>1266800</v>
          </cell>
          <cell r="D5">
            <v>1273200</v>
          </cell>
          <cell r="E5">
            <v>1789500</v>
          </cell>
          <cell r="F5">
            <v>1015500</v>
          </cell>
          <cell r="G5">
            <v>1116600</v>
          </cell>
          <cell r="H5">
            <v>1308983.3333333333</v>
          </cell>
        </row>
        <row r="6">
          <cell r="A6">
            <v>38538</v>
          </cell>
          <cell r="B6">
            <v>1337500</v>
          </cell>
          <cell r="C6">
            <v>906700</v>
          </cell>
          <cell r="D6">
            <v>2049200</v>
          </cell>
          <cell r="E6">
            <v>1333000</v>
          </cell>
          <cell r="F6">
            <v>918900</v>
          </cell>
          <cell r="G6">
            <v>1018600</v>
          </cell>
          <cell r="H6">
            <v>1260650</v>
          </cell>
        </row>
        <row r="7">
          <cell r="A7">
            <v>38539</v>
          </cell>
          <cell r="B7">
            <v>1290000</v>
          </cell>
          <cell r="C7">
            <v>1312000</v>
          </cell>
          <cell r="D7">
            <v>962800</v>
          </cell>
          <cell r="E7">
            <v>2027300</v>
          </cell>
          <cell r="F7">
            <v>1186000</v>
          </cell>
          <cell r="G7">
            <v>1013900</v>
          </cell>
          <cell r="H7">
            <v>1298666.6666666667</v>
          </cell>
        </row>
        <row r="8">
          <cell r="A8">
            <v>38540</v>
          </cell>
          <cell r="B8">
            <v>1125700</v>
          </cell>
          <cell r="C8">
            <v>568600</v>
          </cell>
          <cell r="D8">
            <v>1035200</v>
          </cell>
          <cell r="E8">
            <v>2491200</v>
          </cell>
          <cell r="F8">
            <v>1489600</v>
          </cell>
          <cell r="G8">
            <v>1186000</v>
          </cell>
          <cell r="H8">
            <v>1316050</v>
          </cell>
        </row>
        <row r="10">
          <cell r="A10" t="str">
            <v>평균</v>
          </cell>
          <cell r="B10">
            <v>1230500</v>
          </cell>
          <cell r="C10">
            <v>1074057.142857143</v>
          </cell>
          <cell r="D10">
            <v>2164357.1428571427</v>
          </cell>
          <cell r="E10">
            <v>2578871.4285714286</v>
          </cell>
          <cell r="F10">
            <v>1457285.7142857143</v>
          </cell>
          <cell r="G10">
            <v>1243985.7142857143</v>
          </cell>
        </row>
        <row r="11">
          <cell r="A11" t="str">
            <v>최대</v>
          </cell>
          <cell r="B11">
            <v>2302800</v>
          </cell>
          <cell r="C11">
            <v>2120700</v>
          </cell>
          <cell r="D11">
            <v>5040300</v>
          </cell>
          <cell r="E11">
            <v>4474100</v>
          </cell>
          <cell r="F11">
            <v>2759200</v>
          </cell>
          <cell r="G11">
            <v>1777900</v>
          </cell>
        </row>
        <row r="12">
          <cell r="A12" t="str">
            <v>최소</v>
          </cell>
          <cell r="B12">
            <v>1125700</v>
          </cell>
          <cell r="C12">
            <v>568600</v>
          </cell>
          <cell r="D12">
            <v>962800</v>
          </cell>
          <cell r="E12">
            <v>1333000</v>
          </cell>
          <cell r="F12">
            <v>918900</v>
          </cell>
          <cell r="G12">
            <v>909500</v>
          </cell>
        </row>
        <row r="13">
          <cell r="A13" t="str">
            <v>PLUS</v>
          </cell>
          <cell r="B13">
            <v>1072300</v>
          </cell>
          <cell r="C13">
            <v>1046642.857142857</v>
          </cell>
          <cell r="D13">
            <v>2875942.8571428573</v>
          </cell>
          <cell r="E13">
            <v>1895228.5714285714</v>
          </cell>
          <cell r="F13">
            <v>1301914.2857142857</v>
          </cell>
          <cell r="G13">
            <v>533914.28571428568</v>
          </cell>
        </row>
        <row r="14">
          <cell r="A14" t="str">
            <v>MINUS</v>
          </cell>
          <cell r="B14">
            <v>104800</v>
          </cell>
          <cell r="C14">
            <v>505457.14285714296</v>
          </cell>
          <cell r="D14">
            <v>1201557.1428571427</v>
          </cell>
          <cell r="E14">
            <v>1245871.4285714286</v>
          </cell>
          <cell r="F14">
            <v>538385.71428571432</v>
          </cell>
          <cell r="G14">
            <v>334485.71428571432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산 RAW"/>
      <sheetName val="발주판"/>
      <sheetName val="MAP"/>
      <sheetName val="MAP (2)"/>
      <sheetName val="출력"/>
      <sheetName val="Sheet2"/>
      <sheetName val="입고종결현황"/>
      <sheetName val="입고샘플양식"/>
      <sheetName val="납기연장서"/>
      <sheetName val="생산스케쥴"/>
      <sheetName val="견적서"/>
      <sheetName val="17년"/>
      <sheetName val="18년"/>
      <sheetName val="19년"/>
      <sheetName val="19년 7월(천원)"/>
      <sheetName val="19년 7월(백만)"/>
      <sheetName val="19년 7월누계(천원)"/>
      <sheetName val="19년 7월누계(백만)"/>
      <sheetName val="요약손익"/>
      <sheetName val="MK"/>
      <sheetName val="공통"/>
      <sheetName val="TBJ"/>
      <sheetName val="ANDEW"/>
      <sheetName val="BKR"/>
      <sheetName val="NBA"/>
      <sheetName val="KIDS"/>
      <sheetName val="GOLF"/>
      <sheetName val="Sheet1"/>
      <sheetName val="전산_RAW"/>
      <sheetName val="MAP_(2)"/>
    </sheetNames>
    <sheetDataSet>
      <sheetData sheetId="0" refreshError="1"/>
      <sheetData sheetId="1" refreshError="1">
        <row r="6">
          <cell r="D6" t="str">
            <v>T072AB010P</v>
          </cell>
          <cell r="E6" t="str">
            <v>유니 다기능 가방</v>
          </cell>
          <cell r="F6" t="str">
            <v>면+PU</v>
          </cell>
          <cell r="G6" t="str">
            <v>MT/NA</v>
          </cell>
          <cell r="H6" t="str">
            <v>F</v>
          </cell>
          <cell r="I6" t="str">
            <v>시드비</v>
          </cell>
          <cell r="J6">
            <v>39164</v>
          </cell>
          <cell r="L6">
            <v>800</v>
          </cell>
          <cell r="P6">
            <v>15000</v>
          </cell>
          <cell r="Q6">
            <v>12000000</v>
          </cell>
          <cell r="R6">
            <v>49900</v>
          </cell>
          <cell r="S6">
            <v>39920000</v>
          </cell>
          <cell r="T6">
            <v>3.024242424242424</v>
          </cell>
        </row>
        <row r="7">
          <cell r="C7">
            <v>1</v>
          </cell>
          <cell r="D7">
            <v>0</v>
          </cell>
          <cell r="E7">
            <v>0</v>
          </cell>
          <cell r="F7" t="str">
            <v>면+PU</v>
          </cell>
          <cell r="G7" t="str">
            <v>NA/WH</v>
          </cell>
          <cell r="H7" t="str">
            <v>F</v>
          </cell>
          <cell r="I7" t="str">
            <v>시드비</v>
          </cell>
          <cell r="J7">
            <v>39192</v>
          </cell>
          <cell r="K7">
            <v>0</v>
          </cell>
          <cell r="L7">
            <v>0</v>
          </cell>
          <cell r="O7" t="e">
            <v>#DIV/0!</v>
          </cell>
          <cell r="P7" t="e">
            <v>#DIV/0!</v>
          </cell>
          <cell r="Q7">
            <v>0</v>
          </cell>
          <cell r="R7" t="e">
            <v>#DIV/0!</v>
          </cell>
          <cell r="S7">
            <v>0</v>
          </cell>
          <cell r="T7" t="e">
            <v>#DIV/0!</v>
          </cell>
        </row>
        <row r="8">
          <cell r="C8" t="str">
            <v>T072AB010P</v>
          </cell>
          <cell r="D8" t="str">
            <v>T072AB010P</v>
          </cell>
          <cell r="E8" t="str">
            <v>유니 다기능 가방</v>
          </cell>
          <cell r="F8" t="str">
            <v>면+PU</v>
          </cell>
          <cell r="G8" t="str">
            <v>MT/NA</v>
          </cell>
          <cell r="H8" t="str">
            <v>F</v>
          </cell>
          <cell r="I8" t="str">
            <v>시드비</v>
          </cell>
          <cell r="J8">
            <v>39164</v>
          </cell>
          <cell r="K8">
            <v>800</v>
          </cell>
          <cell r="L8">
            <v>800</v>
          </cell>
          <cell r="O8">
            <v>15121.212121212118</v>
          </cell>
          <cell r="P8">
            <v>15000</v>
          </cell>
          <cell r="Q8">
            <v>12000000</v>
          </cell>
          <cell r="R8">
            <v>49900</v>
          </cell>
          <cell r="S8">
            <v>39920000</v>
          </cell>
          <cell r="T8">
            <v>3.024242424242424</v>
          </cell>
        </row>
        <row r="9">
          <cell r="C9">
            <v>1</v>
          </cell>
          <cell r="D9" t="str">
            <v>T072AB010P</v>
          </cell>
          <cell r="E9" t="str">
            <v>REORDER</v>
          </cell>
          <cell r="F9" t="str">
            <v>면+PU</v>
          </cell>
          <cell r="G9" t="str">
            <v>NA/WH</v>
          </cell>
          <cell r="H9" t="str">
            <v>F</v>
          </cell>
          <cell r="I9" t="str">
            <v>시드비</v>
          </cell>
          <cell r="J9">
            <v>39192</v>
          </cell>
          <cell r="K9">
            <v>800</v>
          </cell>
          <cell r="L9">
            <v>700</v>
          </cell>
          <cell r="O9">
            <v>13606.060606060604</v>
          </cell>
          <cell r="P9">
            <v>15000</v>
          </cell>
          <cell r="Q9">
            <v>10500000</v>
          </cell>
          <cell r="R9">
            <v>49900</v>
          </cell>
          <cell r="S9">
            <v>34930000</v>
          </cell>
          <cell r="T9">
            <v>3.024242424242424</v>
          </cell>
        </row>
        <row r="10">
          <cell r="C10" t="str">
            <v>T072AB310P</v>
          </cell>
          <cell r="D10" t="str">
            <v>T072AB210P</v>
          </cell>
          <cell r="E10" t="str">
            <v>유니 크로스 BAG</v>
          </cell>
          <cell r="F10" t="str">
            <v>PU</v>
          </cell>
          <cell r="G10" t="str">
            <v>WH/GR</v>
          </cell>
          <cell r="H10" t="str">
            <v>F</v>
          </cell>
          <cell r="I10" t="str">
            <v>에스올리버</v>
          </cell>
          <cell r="J10">
            <v>39178</v>
          </cell>
          <cell r="K10">
            <v>400</v>
          </cell>
          <cell r="L10">
            <v>1000</v>
          </cell>
          <cell r="O10">
            <v>13606.060606060604</v>
          </cell>
          <cell r="P10">
            <v>13500</v>
          </cell>
          <cell r="Q10">
            <v>13500000</v>
          </cell>
          <cell r="R10">
            <v>44900</v>
          </cell>
          <cell r="S10">
            <v>44900000</v>
          </cell>
          <cell r="T10">
            <v>3.0235690235690234</v>
          </cell>
        </row>
        <row r="11">
          <cell r="C11">
            <v>1</v>
          </cell>
          <cell r="D11" t="str">
            <v>T072AB210P</v>
          </cell>
          <cell r="E11" t="str">
            <v>REORDER</v>
          </cell>
          <cell r="F11" t="str">
            <v>PU</v>
          </cell>
          <cell r="G11" t="str">
            <v>WH/GR</v>
          </cell>
          <cell r="H11" t="str">
            <v>F</v>
          </cell>
          <cell r="I11" t="str">
            <v>에스올리버</v>
          </cell>
          <cell r="J11">
            <v>39189</v>
          </cell>
          <cell r="K11">
            <v>1000</v>
          </cell>
          <cell r="L11">
            <v>1000</v>
          </cell>
          <cell r="O11">
            <v>9060.6060606060601</v>
          </cell>
          <cell r="P11">
            <v>13500</v>
          </cell>
          <cell r="Q11">
            <v>13500000</v>
          </cell>
          <cell r="R11">
            <v>44900</v>
          </cell>
          <cell r="S11">
            <v>44900000</v>
          </cell>
          <cell r="T11">
            <v>3.0235690235690234</v>
          </cell>
        </row>
        <row r="12">
          <cell r="D12" t="str">
            <v>T072AB310P</v>
          </cell>
          <cell r="E12" t="str">
            <v>유니 토트 BAG</v>
          </cell>
          <cell r="F12" t="str">
            <v>면+PU</v>
          </cell>
          <cell r="G12" t="str">
            <v>BK</v>
          </cell>
          <cell r="H12" t="str">
            <v>F</v>
          </cell>
          <cell r="I12" t="str">
            <v>에스올리버</v>
          </cell>
          <cell r="J12">
            <v>39178</v>
          </cell>
          <cell r="K12">
            <v>39171</v>
          </cell>
          <cell r="L12">
            <v>400</v>
          </cell>
          <cell r="O12">
            <v>0</v>
          </cell>
          <cell r="P12">
            <v>14200</v>
          </cell>
          <cell r="Q12">
            <v>5680000</v>
          </cell>
          <cell r="R12">
            <v>49900</v>
          </cell>
          <cell r="S12">
            <v>19960000</v>
          </cell>
          <cell r="T12">
            <v>3.1946222791293213</v>
          </cell>
        </row>
        <row r="13">
          <cell r="C13" t="str">
            <v>T072AB510P</v>
          </cell>
          <cell r="D13" t="str">
            <v>T072AB410P</v>
          </cell>
          <cell r="E13" t="str">
            <v>유니 포켓 디테일 힙색</v>
          </cell>
          <cell r="F13" t="str">
            <v>면+PU</v>
          </cell>
          <cell r="G13" t="str">
            <v>WH/BK</v>
          </cell>
          <cell r="H13" t="str">
            <v>F</v>
          </cell>
          <cell r="I13" t="str">
            <v>에스올리버</v>
          </cell>
          <cell r="J13">
            <v>39178</v>
          </cell>
          <cell r="K13">
            <v>39171</v>
          </cell>
          <cell r="L13">
            <v>1000</v>
          </cell>
          <cell r="O13">
            <v>13606.060606060604</v>
          </cell>
          <cell r="P13">
            <v>8700</v>
          </cell>
          <cell r="Q13">
            <v>8700000</v>
          </cell>
          <cell r="R13">
            <v>29900</v>
          </cell>
          <cell r="S13">
            <v>29900000</v>
          </cell>
          <cell r="T13">
            <v>3.1243469174503655</v>
          </cell>
        </row>
        <row r="14">
          <cell r="C14" t="str">
            <v>T072AB520P</v>
          </cell>
          <cell r="D14" t="str">
            <v>T072AB510P</v>
          </cell>
          <cell r="E14" t="str">
            <v>여성 펄소재 카메라가방</v>
          </cell>
          <cell r="F14" t="str">
            <v>PU</v>
          </cell>
          <cell r="G14" t="str">
            <v>WH/SL/BL</v>
          </cell>
          <cell r="H14" t="str">
            <v>F</v>
          </cell>
          <cell r="I14" t="str">
            <v>아밍고</v>
          </cell>
          <cell r="J14">
            <v>39164</v>
          </cell>
          <cell r="K14">
            <v>39171</v>
          </cell>
          <cell r="L14">
            <v>1200</v>
          </cell>
          <cell r="O14">
            <v>13606.060606060604</v>
          </cell>
          <cell r="P14">
            <v>13500</v>
          </cell>
          <cell r="Q14">
            <v>16200000</v>
          </cell>
          <cell r="R14">
            <v>44900</v>
          </cell>
          <cell r="S14">
            <v>53880000</v>
          </cell>
          <cell r="T14">
            <v>3.0235690235690234</v>
          </cell>
        </row>
        <row r="15">
          <cell r="C15">
            <v>1</v>
          </cell>
          <cell r="D15" t="str">
            <v>T072AB510P</v>
          </cell>
          <cell r="E15" t="str">
            <v>REORDER</v>
          </cell>
          <cell r="F15" t="str">
            <v>PU</v>
          </cell>
          <cell r="G15" t="str">
            <v>SL/BL</v>
          </cell>
          <cell r="H15" t="str">
            <v>F</v>
          </cell>
          <cell r="I15" t="str">
            <v>아밍고</v>
          </cell>
          <cell r="J15">
            <v>39224</v>
          </cell>
          <cell r="K15">
            <v>39171</v>
          </cell>
          <cell r="L15">
            <v>800</v>
          </cell>
          <cell r="O15">
            <v>0</v>
          </cell>
          <cell r="P15">
            <v>13500</v>
          </cell>
          <cell r="Q15">
            <v>10800000</v>
          </cell>
          <cell r="R15">
            <v>44900</v>
          </cell>
          <cell r="S15">
            <v>35920000</v>
          </cell>
          <cell r="T15">
            <v>3.0235690235690234</v>
          </cell>
        </row>
        <row r="16">
          <cell r="C16" t="str">
            <v>T072AB540P</v>
          </cell>
          <cell r="D16" t="str">
            <v>T072AB520P</v>
          </cell>
          <cell r="E16" t="str">
            <v>여성 크로스</v>
          </cell>
          <cell r="F16" t="str">
            <v>PU</v>
          </cell>
          <cell r="G16" t="str">
            <v>OWH/GR</v>
          </cell>
          <cell r="H16" t="str">
            <v>F</v>
          </cell>
          <cell r="I16" t="str">
            <v>시드비</v>
          </cell>
          <cell r="J16">
            <v>39192</v>
          </cell>
          <cell r="L16">
            <v>800</v>
          </cell>
          <cell r="O16">
            <v>0</v>
          </cell>
          <cell r="P16">
            <v>12800</v>
          </cell>
          <cell r="Q16">
            <v>10240000</v>
          </cell>
          <cell r="R16">
            <v>44900</v>
          </cell>
          <cell r="S16">
            <v>35920000</v>
          </cell>
          <cell r="T16">
            <v>3.1889204545454541</v>
          </cell>
        </row>
        <row r="17">
          <cell r="C17">
            <v>1</v>
          </cell>
          <cell r="D17" t="str">
            <v>T072AB520P</v>
          </cell>
          <cell r="E17" t="str">
            <v>REORDER</v>
          </cell>
          <cell r="F17" t="str">
            <v>PU</v>
          </cell>
          <cell r="G17" t="str">
            <v>GR</v>
          </cell>
          <cell r="H17" t="str">
            <v>F</v>
          </cell>
          <cell r="I17" t="str">
            <v>시드비</v>
          </cell>
          <cell r="J17">
            <v>39199</v>
          </cell>
          <cell r="K17">
            <v>5000</v>
          </cell>
          <cell r="L17">
            <v>700</v>
          </cell>
          <cell r="O17">
            <v>12939.39393939394</v>
          </cell>
          <cell r="P17">
            <v>12800</v>
          </cell>
          <cell r="Q17">
            <v>8960000</v>
          </cell>
          <cell r="R17">
            <v>44900</v>
          </cell>
          <cell r="S17">
            <v>31430000</v>
          </cell>
          <cell r="T17">
            <v>3.1889204545454541</v>
          </cell>
        </row>
        <row r="18">
          <cell r="D18" t="str">
            <v>T072AB530P</v>
          </cell>
          <cell r="E18" t="str">
            <v>여성 펄&amp;에나멜 토트백</v>
          </cell>
          <cell r="F18" t="str">
            <v>면+PU</v>
          </cell>
          <cell r="G18" t="str">
            <v>GD/SL/WH</v>
          </cell>
          <cell r="H18" t="str">
            <v>F</v>
          </cell>
          <cell r="I18" t="str">
            <v>아밍고</v>
          </cell>
          <cell r="J18">
            <v>39199</v>
          </cell>
          <cell r="L18">
            <v>1500</v>
          </cell>
          <cell r="O18">
            <v>0</v>
          </cell>
          <cell r="P18">
            <v>12900</v>
          </cell>
          <cell r="Q18">
            <v>19350000</v>
          </cell>
          <cell r="R18">
            <v>44900</v>
          </cell>
          <cell r="S18">
            <v>67350000</v>
          </cell>
          <cell r="T18">
            <v>3.1642001409443266</v>
          </cell>
        </row>
        <row r="19">
          <cell r="D19" t="str">
            <v>T072AB540P</v>
          </cell>
          <cell r="E19" t="str">
            <v>여성 캔버스 토트겸 크로스</v>
          </cell>
          <cell r="F19" t="str">
            <v>캔버스</v>
          </cell>
          <cell r="G19" t="str">
            <v>PK/NA</v>
          </cell>
          <cell r="H19" t="str">
            <v>F</v>
          </cell>
          <cell r="I19" t="str">
            <v>시드비</v>
          </cell>
          <cell r="J19">
            <v>39213</v>
          </cell>
          <cell r="L19">
            <v>1000</v>
          </cell>
          <cell r="O19">
            <v>0</v>
          </cell>
          <cell r="P19">
            <v>10600</v>
          </cell>
          <cell r="Q19">
            <v>10600000</v>
          </cell>
          <cell r="R19">
            <v>39900</v>
          </cell>
          <cell r="S19">
            <v>39900000</v>
          </cell>
          <cell r="T19">
            <v>3.4219554030874781</v>
          </cell>
        </row>
        <row r="20">
          <cell r="E20">
            <v>8</v>
          </cell>
          <cell r="L20">
            <v>10900</v>
          </cell>
          <cell r="O20">
            <v>0</v>
          </cell>
          <cell r="P20">
            <v>12846.788990825688</v>
          </cell>
          <cell r="Q20">
            <v>140030000</v>
          </cell>
          <cell r="R20">
            <v>43936.697247706419</v>
          </cell>
          <cell r="S20">
            <v>478910000</v>
          </cell>
          <cell r="T20">
            <v>3.1091389507443208</v>
          </cell>
        </row>
        <row r="21"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E28">
            <v>0</v>
          </cell>
          <cell r="L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D29">
            <v>0</v>
          </cell>
          <cell r="E29">
            <v>0</v>
          </cell>
          <cell r="K29">
            <v>0</v>
          </cell>
          <cell r="L29">
            <v>0</v>
          </cell>
          <cell r="O29" t="e">
            <v>#DIV/0!</v>
          </cell>
          <cell r="P29">
            <v>0</v>
          </cell>
          <cell r="Q29">
            <v>0</v>
          </cell>
          <cell r="R29" t="e">
            <v>#DIV/0!</v>
          </cell>
          <cell r="S29">
            <v>0</v>
          </cell>
          <cell r="T29">
            <v>0</v>
          </cell>
        </row>
        <row r="30">
          <cell r="E30">
            <v>0</v>
          </cell>
          <cell r="L30">
            <v>0</v>
          </cell>
          <cell r="P30">
            <v>0</v>
          </cell>
          <cell r="Q30">
            <v>0</v>
          </cell>
          <cell r="R30" t="e">
            <v>#DIV/0!</v>
          </cell>
          <cell r="S30">
            <v>0</v>
          </cell>
          <cell r="T30">
            <v>0</v>
          </cell>
        </row>
        <row r="31">
          <cell r="P31">
            <v>0</v>
          </cell>
          <cell r="Q31">
            <v>0</v>
          </cell>
          <cell r="S31">
            <v>0</v>
          </cell>
          <cell r="T31">
            <v>0</v>
          </cell>
        </row>
        <row r="32">
          <cell r="E32">
            <v>0</v>
          </cell>
          <cell r="L32">
            <v>0</v>
          </cell>
          <cell r="O32">
            <v>0</v>
          </cell>
          <cell r="P32" t="e">
            <v>#DIV/0!</v>
          </cell>
          <cell r="Q32">
            <v>0</v>
          </cell>
          <cell r="R32" t="e">
            <v>#DIV/0!</v>
          </cell>
          <cell r="S32">
            <v>0</v>
          </cell>
          <cell r="T32">
            <v>0</v>
          </cell>
        </row>
        <row r="33"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E36">
            <v>0</v>
          </cell>
          <cell r="L36">
            <v>0</v>
          </cell>
          <cell r="N36" t="str">
            <v xml:space="preserve"> 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D37">
            <v>0</v>
          </cell>
          <cell r="E37">
            <v>0</v>
          </cell>
          <cell r="K37">
            <v>0</v>
          </cell>
          <cell r="L37">
            <v>0</v>
          </cell>
          <cell r="M37" t="str">
            <v xml:space="preserve"> </v>
          </cell>
          <cell r="N37" t="str">
            <v xml:space="preserve"> </v>
          </cell>
          <cell r="O37" t="e">
            <v>#DIV/0!</v>
          </cell>
          <cell r="P37">
            <v>0</v>
          </cell>
          <cell r="Q37">
            <v>0</v>
          </cell>
          <cell r="R37" t="e">
            <v>#DIV/0!</v>
          </cell>
          <cell r="S37">
            <v>0</v>
          </cell>
          <cell r="T37">
            <v>0</v>
          </cell>
        </row>
        <row r="38">
          <cell r="E38">
            <v>0</v>
          </cell>
          <cell r="L38">
            <v>0</v>
          </cell>
          <cell r="N38" t="str">
            <v xml:space="preserve"> </v>
          </cell>
          <cell r="P38">
            <v>0</v>
          </cell>
          <cell r="Q38">
            <v>0</v>
          </cell>
          <cell r="R38" t="e">
            <v>#DIV/0!</v>
          </cell>
          <cell r="S38">
            <v>0</v>
          </cell>
          <cell r="T38">
            <v>0</v>
          </cell>
        </row>
        <row r="39">
          <cell r="P39">
            <v>0</v>
          </cell>
          <cell r="Q39">
            <v>0</v>
          </cell>
          <cell r="S39">
            <v>0</v>
          </cell>
          <cell r="T39">
            <v>0</v>
          </cell>
        </row>
        <row r="40">
          <cell r="E40">
            <v>0</v>
          </cell>
          <cell r="L40">
            <v>0</v>
          </cell>
          <cell r="N40" t="str">
            <v xml:space="preserve"> </v>
          </cell>
          <cell r="O40">
            <v>0</v>
          </cell>
          <cell r="P40" t="e">
            <v>#DIV/0!</v>
          </cell>
          <cell r="Q40">
            <v>0</v>
          </cell>
          <cell r="R40" t="e">
            <v>#DIV/0!</v>
          </cell>
          <cell r="S40">
            <v>0</v>
          </cell>
          <cell r="T40">
            <v>0</v>
          </cell>
        </row>
        <row r="41"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E42">
            <v>0</v>
          </cell>
          <cell r="L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D43">
            <v>0</v>
          </cell>
          <cell r="E43">
            <v>0</v>
          </cell>
          <cell r="F43" t="str">
            <v>면</v>
          </cell>
          <cell r="G43" t="str">
            <v>WH/YE/PK/GN</v>
          </cell>
          <cell r="H43" t="str">
            <v>F</v>
          </cell>
          <cell r="I43" t="str">
            <v>하늘</v>
          </cell>
          <cell r="J43">
            <v>39164</v>
          </cell>
          <cell r="K43">
            <v>0</v>
          </cell>
          <cell r="L43">
            <v>0</v>
          </cell>
          <cell r="O43" t="e">
            <v>#DIV/0!</v>
          </cell>
          <cell r="P43">
            <v>0</v>
          </cell>
          <cell r="Q43">
            <v>0</v>
          </cell>
          <cell r="R43" t="e">
            <v>#DIV/0!</v>
          </cell>
          <cell r="S43">
            <v>0</v>
          </cell>
          <cell r="T43">
            <v>0</v>
          </cell>
        </row>
        <row r="44">
          <cell r="C44" t="str">
            <v>T072AP010P</v>
          </cell>
          <cell r="D44" t="str">
            <v>T072AP010P</v>
          </cell>
          <cell r="E44">
            <v>0</v>
          </cell>
          <cell r="F44" t="str">
            <v>면</v>
          </cell>
          <cell r="G44" t="str">
            <v>WH/YE/PK/GN</v>
          </cell>
          <cell r="H44" t="str">
            <v>F</v>
          </cell>
          <cell r="I44" t="str">
            <v>하늘</v>
          </cell>
          <cell r="J44">
            <v>39164</v>
          </cell>
          <cell r="K44">
            <v>1200</v>
          </cell>
          <cell r="L44">
            <v>0</v>
          </cell>
          <cell r="O44">
            <v>6030.3030303030291</v>
          </cell>
          <cell r="P44">
            <v>0</v>
          </cell>
          <cell r="Q44">
            <v>0</v>
          </cell>
          <cell r="R44" t="e">
            <v>#DIV/0!</v>
          </cell>
          <cell r="S44">
            <v>0</v>
          </cell>
          <cell r="T44">
            <v>0</v>
          </cell>
        </row>
        <row r="45">
          <cell r="C45" t="str">
            <v>T072AP020P</v>
          </cell>
          <cell r="D45" t="str">
            <v>T072AP010P</v>
          </cell>
          <cell r="E45" t="str">
            <v>유니 캡스타일(기본)</v>
          </cell>
          <cell r="F45" t="str">
            <v>면</v>
          </cell>
          <cell r="G45" t="str">
            <v>WH/YE/PK/GN</v>
          </cell>
          <cell r="H45" t="str">
            <v>F</v>
          </cell>
          <cell r="I45" t="str">
            <v>하늘</v>
          </cell>
          <cell r="J45">
            <v>39164</v>
          </cell>
          <cell r="K45">
            <v>800</v>
          </cell>
          <cell r="L45">
            <v>2000</v>
          </cell>
          <cell r="O45">
            <v>7545.454545454545</v>
          </cell>
          <cell r="P45">
            <v>0</v>
          </cell>
          <cell r="Q45">
            <v>0</v>
          </cell>
          <cell r="R45">
            <v>19900</v>
          </cell>
          <cell r="S45">
            <v>0</v>
          </cell>
          <cell r="T45">
            <v>0</v>
          </cell>
        </row>
        <row r="46">
          <cell r="C46" t="str">
            <v>T072AP030P</v>
          </cell>
          <cell r="D46" t="str">
            <v>T072AP020P</v>
          </cell>
          <cell r="E46">
            <v>0</v>
          </cell>
          <cell r="F46" t="str">
            <v>면</v>
          </cell>
          <cell r="G46" t="str">
            <v>ST</v>
          </cell>
          <cell r="H46" t="str">
            <v>F</v>
          </cell>
          <cell r="I46" t="str">
            <v>하늘</v>
          </cell>
          <cell r="J46">
            <v>39164</v>
          </cell>
          <cell r="K46">
            <v>800</v>
          </cell>
          <cell r="L46">
            <v>0</v>
          </cell>
          <cell r="O46">
            <v>7545.454545454545</v>
          </cell>
          <cell r="P46" t="e">
            <v>#DIV/0!</v>
          </cell>
          <cell r="Q46">
            <v>0</v>
          </cell>
          <cell r="R46" t="e">
            <v>#DIV/0!</v>
          </cell>
          <cell r="S46">
            <v>0</v>
          </cell>
          <cell r="T46">
            <v>0</v>
          </cell>
        </row>
        <row r="47">
          <cell r="C47" t="str">
            <v>T072AP040P</v>
          </cell>
          <cell r="D47" t="str">
            <v>T072AP010P</v>
          </cell>
          <cell r="E47" t="str">
            <v>유니 캡스타일(기본)</v>
          </cell>
          <cell r="F47" t="str">
            <v>면</v>
          </cell>
          <cell r="G47" t="str">
            <v>WH/YE/PK/GN</v>
          </cell>
          <cell r="H47" t="str">
            <v>F</v>
          </cell>
          <cell r="I47" t="str">
            <v>하늘</v>
          </cell>
          <cell r="J47">
            <v>39164</v>
          </cell>
          <cell r="K47">
            <v>1000</v>
          </cell>
          <cell r="L47">
            <v>2000</v>
          </cell>
          <cell r="O47">
            <v>7545.454545454545</v>
          </cell>
          <cell r="P47">
            <v>5400</v>
          </cell>
          <cell r="Q47">
            <v>10800000</v>
          </cell>
          <cell r="R47">
            <v>19900</v>
          </cell>
          <cell r="S47">
            <v>39800000</v>
          </cell>
          <cell r="T47">
            <v>3.3501683501683499</v>
          </cell>
        </row>
        <row r="48">
          <cell r="C48">
            <v>1</v>
          </cell>
          <cell r="D48" t="str">
            <v>T072AP010P</v>
          </cell>
          <cell r="E48" t="str">
            <v>REORDER</v>
          </cell>
          <cell r="F48" t="str">
            <v>면</v>
          </cell>
          <cell r="G48" t="str">
            <v>WH/YE/PK</v>
          </cell>
          <cell r="H48" t="str">
            <v>F</v>
          </cell>
          <cell r="I48" t="str">
            <v>하늘</v>
          </cell>
          <cell r="J48">
            <v>39192</v>
          </cell>
          <cell r="K48">
            <v>800</v>
          </cell>
          <cell r="L48">
            <v>1000</v>
          </cell>
          <cell r="O48">
            <v>7545.454545454545</v>
          </cell>
          <cell r="P48">
            <v>5400</v>
          </cell>
          <cell r="Q48">
            <v>5400000</v>
          </cell>
          <cell r="R48">
            <v>19900</v>
          </cell>
          <cell r="S48">
            <v>19900000</v>
          </cell>
          <cell r="T48">
            <v>3.3501683501683499</v>
          </cell>
        </row>
        <row r="49">
          <cell r="C49">
            <v>1</v>
          </cell>
          <cell r="D49" t="str">
            <v>T072AP010P</v>
          </cell>
          <cell r="E49" t="str">
            <v>REORDER</v>
          </cell>
          <cell r="F49" t="str">
            <v>면</v>
          </cell>
          <cell r="G49" t="str">
            <v>WH</v>
          </cell>
          <cell r="H49" t="str">
            <v>F</v>
          </cell>
          <cell r="I49" t="str">
            <v>하늘</v>
          </cell>
          <cell r="J49">
            <v>39220</v>
          </cell>
          <cell r="K49">
            <v>800</v>
          </cell>
          <cell r="L49">
            <v>500</v>
          </cell>
          <cell r="O49">
            <v>7545.454545454545</v>
          </cell>
          <cell r="P49">
            <v>5400</v>
          </cell>
          <cell r="Q49">
            <v>2700000</v>
          </cell>
          <cell r="R49">
            <v>19900</v>
          </cell>
          <cell r="S49">
            <v>9950000</v>
          </cell>
          <cell r="T49">
            <v>3.3501683501683499</v>
          </cell>
        </row>
        <row r="50">
          <cell r="C50" t="str">
            <v>T072AP510P</v>
          </cell>
          <cell r="D50" t="str">
            <v>T072AP020P</v>
          </cell>
          <cell r="E50" t="str">
            <v>유니 실사프린트  캡스타일</v>
          </cell>
          <cell r="F50" t="str">
            <v>면</v>
          </cell>
          <cell r="G50" t="str">
            <v>ST</v>
          </cell>
          <cell r="H50" t="str">
            <v>F</v>
          </cell>
          <cell r="I50" t="str">
            <v>하늘</v>
          </cell>
          <cell r="J50">
            <v>39164</v>
          </cell>
          <cell r="K50">
            <v>800</v>
          </cell>
          <cell r="L50">
            <v>500</v>
          </cell>
          <cell r="O50">
            <v>7545.454545454545</v>
          </cell>
          <cell r="P50">
            <v>7000</v>
          </cell>
          <cell r="Q50">
            <v>3500000</v>
          </cell>
          <cell r="R50">
            <v>24900</v>
          </cell>
          <cell r="S50">
            <v>12450000</v>
          </cell>
          <cell r="T50">
            <v>3.2337662337662332</v>
          </cell>
        </row>
        <row r="51">
          <cell r="C51">
            <v>1</v>
          </cell>
          <cell r="D51" t="str">
            <v>T072AP020P</v>
          </cell>
          <cell r="E51" t="str">
            <v>REORDER</v>
          </cell>
          <cell r="F51" t="str">
            <v>면</v>
          </cell>
          <cell r="G51" t="str">
            <v>ST</v>
          </cell>
          <cell r="H51" t="str">
            <v>F</v>
          </cell>
          <cell r="I51" t="str">
            <v>하늘</v>
          </cell>
          <cell r="J51">
            <v>39182</v>
          </cell>
          <cell r="K51">
            <v>6200</v>
          </cell>
          <cell r="L51">
            <v>500</v>
          </cell>
          <cell r="O51">
            <v>7252.199413489735</v>
          </cell>
          <cell r="P51">
            <v>7000</v>
          </cell>
          <cell r="Q51">
            <v>3500000</v>
          </cell>
          <cell r="R51">
            <v>24900</v>
          </cell>
          <cell r="S51">
            <v>12450000</v>
          </cell>
          <cell r="T51">
            <v>3.2337662337662332</v>
          </cell>
        </row>
        <row r="52">
          <cell r="C52" t="str">
            <v>T072AT010P</v>
          </cell>
          <cell r="D52" t="str">
            <v>T072AP030P</v>
          </cell>
          <cell r="E52" t="str">
            <v>유니 변형 캡스타일</v>
          </cell>
          <cell r="F52" t="str">
            <v>면</v>
          </cell>
          <cell r="G52" t="str">
            <v>WH/BK</v>
          </cell>
          <cell r="H52" t="str">
            <v>F</v>
          </cell>
          <cell r="I52" t="str">
            <v>듀크</v>
          </cell>
          <cell r="J52">
            <v>39178</v>
          </cell>
          <cell r="K52">
            <v>1500</v>
          </cell>
          <cell r="L52">
            <v>1000</v>
          </cell>
          <cell r="O52">
            <v>9060.6060606060601</v>
          </cell>
          <cell r="P52">
            <v>7300</v>
          </cell>
          <cell r="Q52">
            <v>7300000</v>
          </cell>
          <cell r="R52">
            <v>24900</v>
          </cell>
          <cell r="S52">
            <v>24900000</v>
          </cell>
          <cell r="T52">
            <v>3.1008717310087168</v>
          </cell>
        </row>
        <row r="53">
          <cell r="C53" t="str">
            <v>T072AT020P</v>
          </cell>
          <cell r="D53" t="str">
            <v>T072AP040P</v>
          </cell>
          <cell r="E53" t="str">
            <v>여성 반짝이 빈티지 트럭커 캡</v>
          </cell>
          <cell r="F53" t="str">
            <v>면+망사</v>
          </cell>
          <cell r="G53" t="str">
            <v>WH/LGR</v>
          </cell>
          <cell r="H53" t="str">
            <v>F</v>
          </cell>
          <cell r="I53" t="str">
            <v>듀크</v>
          </cell>
          <cell r="J53">
            <v>39164</v>
          </cell>
          <cell r="K53">
            <v>1000</v>
          </cell>
          <cell r="L53">
            <v>800</v>
          </cell>
          <cell r="O53">
            <v>9060.6060606060601</v>
          </cell>
          <cell r="P53">
            <v>7300</v>
          </cell>
          <cell r="Q53">
            <v>5840000</v>
          </cell>
          <cell r="R53">
            <v>24900</v>
          </cell>
          <cell r="S53">
            <v>19920000</v>
          </cell>
          <cell r="T53">
            <v>3.1008717310087168</v>
          </cell>
        </row>
        <row r="54">
          <cell r="C54" t="str">
            <v>T071AT040P</v>
          </cell>
          <cell r="D54" t="str">
            <v>T072AP050P</v>
          </cell>
          <cell r="E54" t="str">
            <v>여성 스팽글로고 트럭커 캡</v>
          </cell>
          <cell r="F54" t="str">
            <v>면+망사</v>
          </cell>
          <cell r="G54" t="str">
            <v>GD/PK</v>
          </cell>
          <cell r="H54" t="str">
            <v>F</v>
          </cell>
          <cell r="I54" t="str">
            <v>듀크</v>
          </cell>
          <cell r="J54">
            <v>39178</v>
          </cell>
          <cell r="K54">
            <v>500</v>
          </cell>
          <cell r="L54">
            <v>800</v>
          </cell>
          <cell r="O54">
            <v>9060.6060606060601</v>
          </cell>
          <cell r="P54">
            <v>7000</v>
          </cell>
          <cell r="Q54">
            <v>5600000</v>
          </cell>
          <cell r="R54">
            <v>24900</v>
          </cell>
          <cell r="S54">
            <v>19920000</v>
          </cell>
          <cell r="T54">
            <v>3.2337662337662332</v>
          </cell>
        </row>
        <row r="55">
          <cell r="C55">
            <v>1</v>
          </cell>
          <cell r="D55" t="str">
            <v>T072AP050P</v>
          </cell>
          <cell r="E55" t="str">
            <v>REORDER</v>
          </cell>
          <cell r="F55" t="str">
            <v>면+망사</v>
          </cell>
          <cell r="G55" t="str">
            <v>GD/PK/SL</v>
          </cell>
          <cell r="H55" t="str">
            <v>F</v>
          </cell>
          <cell r="I55" t="str">
            <v>듀크</v>
          </cell>
          <cell r="J55">
            <v>39192</v>
          </cell>
          <cell r="K55">
            <v>500</v>
          </cell>
          <cell r="L55">
            <v>1200</v>
          </cell>
          <cell r="O55">
            <v>12090.90909090909</v>
          </cell>
          <cell r="P55">
            <v>7000</v>
          </cell>
          <cell r="Q55">
            <v>8400000</v>
          </cell>
          <cell r="R55">
            <v>24900</v>
          </cell>
          <cell r="S55">
            <v>29880000</v>
          </cell>
          <cell r="T55">
            <v>3.2337662337662332</v>
          </cell>
        </row>
        <row r="56">
          <cell r="C56" t="str">
            <v>T071AT050P</v>
          </cell>
          <cell r="D56" t="str">
            <v>T072AP210P</v>
          </cell>
          <cell r="E56" t="str">
            <v>유니 비니 스타일1</v>
          </cell>
          <cell r="F56" t="str">
            <v>면</v>
          </cell>
          <cell r="G56" t="str">
            <v>BK/IV</v>
          </cell>
          <cell r="H56" t="str">
            <v>F</v>
          </cell>
          <cell r="I56" t="str">
            <v>짠!</v>
          </cell>
          <cell r="J56">
            <v>39161</v>
          </cell>
          <cell r="K56">
            <v>800</v>
          </cell>
          <cell r="L56">
            <v>1000</v>
          </cell>
          <cell r="O56">
            <v>10575.757575757576</v>
          </cell>
          <cell r="P56">
            <v>5500</v>
          </cell>
          <cell r="Q56">
            <v>5500000</v>
          </cell>
          <cell r="R56">
            <v>24900</v>
          </cell>
          <cell r="S56">
            <v>24900000</v>
          </cell>
          <cell r="T56">
            <v>4.115702479338843</v>
          </cell>
        </row>
        <row r="57">
          <cell r="C57">
            <v>1</v>
          </cell>
          <cell r="D57" t="str">
            <v>T072AP210P</v>
          </cell>
          <cell r="E57" t="str">
            <v>REORDER</v>
          </cell>
          <cell r="F57" t="str">
            <v>면</v>
          </cell>
          <cell r="G57" t="str">
            <v>BK</v>
          </cell>
          <cell r="H57" t="str">
            <v>F</v>
          </cell>
          <cell r="I57" t="str">
            <v>짠!</v>
          </cell>
          <cell r="J57">
            <v>39182</v>
          </cell>
          <cell r="K57">
            <v>800</v>
          </cell>
          <cell r="L57">
            <v>500</v>
          </cell>
          <cell r="O57">
            <v>10575.757575757576</v>
          </cell>
          <cell r="P57">
            <v>5500</v>
          </cell>
          <cell r="Q57">
            <v>2750000</v>
          </cell>
          <cell r="R57">
            <v>24900</v>
          </cell>
          <cell r="S57">
            <v>12450000</v>
          </cell>
          <cell r="T57">
            <v>4.115702479338843</v>
          </cell>
        </row>
        <row r="58">
          <cell r="C58" t="str">
            <v>T071AT510P</v>
          </cell>
          <cell r="D58" t="str">
            <v>T072AP220P</v>
          </cell>
          <cell r="E58" t="str">
            <v>유니 비니 스타일2</v>
          </cell>
          <cell r="F58" t="str">
            <v>면사</v>
          </cell>
          <cell r="G58" t="str">
            <v>WH/LKH</v>
          </cell>
          <cell r="H58" t="str">
            <v>F</v>
          </cell>
          <cell r="I58" t="str">
            <v>짠!</v>
          </cell>
          <cell r="J58">
            <v>39161</v>
          </cell>
          <cell r="K58">
            <v>1500</v>
          </cell>
          <cell r="L58">
            <v>800</v>
          </cell>
          <cell r="O58">
            <v>9060.6060606060601</v>
          </cell>
          <cell r="P58">
            <v>6900</v>
          </cell>
          <cell r="Q58">
            <v>5520000</v>
          </cell>
          <cell r="R58">
            <v>24900</v>
          </cell>
          <cell r="S58">
            <v>19920000</v>
          </cell>
          <cell r="T58">
            <v>3.2806324110671934</v>
          </cell>
        </row>
        <row r="59">
          <cell r="C59">
            <v>1</v>
          </cell>
          <cell r="D59" t="str">
            <v>T072AP220P</v>
          </cell>
          <cell r="E59" t="str">
            <v>REORDER</v>
          </cell>
          <cell r="F59" t="str">
            <v>면사</v>
          </cell>
          <cell r="G59" t="str">
            <v>LKH</v>
          </cell>
          <cell r="H59" t="str">
            <v>F</v>
          </cell>
          <cell r="I59" t="str">
            <v>짠!</v>
          </cell>
          <cell r="J59">
            <v>39192</v>
          </cell>
          <cell r="K59">
            <v>800</v>
          </cell>
          <cell r="L59">
            <v>400</v>
          </cell>
          <cell r="O59">
            <v>10575.757575757576</v>
          </cell>
          <cell r="P59">
            <v>6900</v>
          </cell>
          <cell r="Q59">
            <v>2760000</v>
          </cell>
          <cell r="R59">
            <v>24900</v>
          </cell>
          <cell r="S59">
            <v>9960000</v>
          </cell>
          <cell r="T59">
            <v>3.2806324110671934</v>
          </cell>
        </row>
        <row r="60">
          <cell r="C60" t="str">
            <v>T071AT530P</v>
          </cell>
          <cell r="D60" t="str">
            <v>T072AT030P</v>
          </cell>
          <cell r="E60">
            <v>7</v>
          </cell>
          <cell r="F60" t="str">
            <v>웨빙</v>
          </cell>
          <cell r="G60" t="str">
            <v>RE/NA</v>
          </cell>
          <cell r="H60" t="str">
            <v>F</v>
          </cell>
          <cell r="I60" t="str">
            <v>고려</v>
          </cell>
          <cell r="J60">
            <v>39164</v>
          </cell>
          <cell r="K60">
            <v>500</v>
          </cell>
          <cell r="L60">
            <v>11000</v>
          </cell>
          <cell r="O60">
            <v>12090.90909090909</v>
          </cell>
          <cell r="P60">
            <v>6324.545454545455</v>
          </cell>
          <cell r="Q60">
            <v>69570000</v>
          </cell>
          <cell r="R60">
            <v>23309.090909090908</v>
          </cell>
          <cell r="S60">
            <v>256400000</v>
          </cell>
          <cell r="T60">
            <v>3.3504514746429361</v>
          </cell>
        </row>
        <row r="61">
          <cell r="C61" t="str">
            <v>T071AT540P</v>
          </cell>
          <cell r="D61" t="str">
            <v>T072AT010P</v>
          </cell>
          <cell r="E61" t="str">
            <v>유니 스티치 기본 벨트</v>
          </cell>
          <cell r="F61" t="str">
            <v>소가죽(통가죽)</v>
          </cell>
          <cell r="G61" t="str">
            <v>BK/BR</v>
          </cell>
          <cell r="H61" t="str">
            <v>F</v>
          </cell>
          <cell r="I61" t="str">
            <v>고려</v>
          </cell>
          <cell r="J61">
            <v>39157</v>
          </cell>
          <cell r="K61">
            <v>800</v>
          </cell>
          <cell r="L61">
            <v>1000</v>
          </cell>
          <cell r="O61">
            <v>10575.757575757576</v>
          </cell>
          <cell r="P61">
            <v>8600</v>
          </cell>
          <cell r="Q61">
            <v>8600000</v>
          </cell>
          <cell r="R61">
            <v>29900</v>
          </cell>
          <cell r="S61">
            <v>29900000</v>
          </cell>
          <cell r="T61">
            <v>3.1606765327695556</v>
          </cell>
        </row>
        <row r="62">
          <cell r="C62">
            <v>1</v>
          </cell>
          <cell r="D62" t="str">
            <v>T072AT020P</v>
          </cell>
          <cell r="E62" t="str">
            <v>유니 기본 펀칭 벨트</v>
          </cell>
          <cell r="F62" t="str">
            <v>소가죽(통가죽)</v>
          </cell>
          <cell r="G62" t="str">
            <v>WH/BR</v>
          </cell>
          <cell r="H62" t="str">
            <v>F</v>
          </cell>
          <cell r="I62" t="str">
            <v>고려</v>
          </cell>
          <cell r="J62">
            <v>39157</v>
          </cell>
          <cell r="K62">
            <v>8700</v>
          </cell>
          <cell r="L62">
            <v>2000</v>
          </cell>
          <cell r="O62">
            <v>9966.2138627655877</v>
          </cell>
          <cell r="P62">
            <v>8900</v>
          </cell>
          <cell r="Q62">
            <v>17800000</v>
          </cell>
          <cell r="R62">
            <v>29900</v>
          </cell>
          <cell r="S62">
            <v>59800000</v>
          </cell>
          <cell r="T62">
            <v>3.0541368743615931</v>
          </cell>
        </row>
        <row r="63">
          <cell r="C63">
            <v>1</v>
          </cell>
          <cell r="D63" t="str">
            <v>T072AT020P</v>
          </cell>
          <cell r="E63" t="str">
            <v>REORDER</v>
          </cell>
          <cell r="F63" t="str">
            <v>소가죽(통가죽)</v>
          </cell>
          <cell r="G63" t="str">
            <v>WH</v>
          </cell>
          <cell r="H63" t="str">
            <v>F</v>
          </cell>
          <cell r="I63" t="str">
            <v>고려</v>
          </cell>
          <cell r="J63">
            <v>39220</v>
          </cell>
          <cell r="L63">
            <v>500</v>
          </cell>
          <cell r="O63">
            <v>0</v>
          </cell>
          <cell r="P63">
            <v>8900</v>
          </cell>
          <cell r="Q63">
            <v>4450000</v>
          </cell>
          <cell r="R63">
            <v>29900</v>
          </cell>
          <cell r="S63">
            <v>14950000</v>
          </cell>
          <cell r="T63">
            <v>3.0541368743615931</v>
          </cell>
        </row>
        <row r="64">
          <cell r="C64">
            <v>1</v>
          </cell>
          <cell r="D64" t="str">
            <v>T072AT030P</v>
          </cell>
          <cell r="E64" t="str">
            <v>유니 양면 웨빙벨트</v>
          </cell>
          <cell r="F64" t="str">
            <v>웨빙</v>
          </cell>
          <cell r="G64" t="str">
            <v>RE/NA</v>
          </cell>
          <cell r="H64" t="str">
            <v>F</v>
          </cell>
          <cell r="I64" t="str">
            <v>고려</v>
          </cell>
          <cell r="J64">
            <v>39164</v>
          </cell>
          <cell r="L64">
            <v>2000</v>
          </cell>
          <cell r="O64">
            <v>0</v>
          </cell>
          <cell r="P64">
            <v>3400</v>
          </cell>
          <cell r="Q64">
            <v>6800000</v>
          </cell>
          <cell r="R64">
            <v>14900</v>
          </cell>
          <cell r="S64">
            <v>29800000</v>
          </cell>
          <cell r="T64">
            <v>3.9839572192513368</v>
          </cell>
        </row>
        <row r="65">
          <cell r="D65" t="str">
            <v>T072AT040P</v>
          </cell>
          <cell r="E65" t="str">
            <v>유니 챔피언 벨트</v>
          </cell>
          <cell r="F65" t="str">
            <v>크랙소가죽</v>
          </cell>
          <cell r="G65" t="str">
            <v>WH/BR</v>
          </cell>
          <cell r="H65" t="str">
            <v>F</v>
          </cell>
          <cell r="I65" t="str">
            <v>제이캔</v>
          </cell>
          <cell r="J65">
            <v>39164</v>
          </cell>
          <cell r="L65">
            <v>800</v>
          </cell>
          <cell r="O65">
            <v>0</v>
          </cell>
          <cell r="P65">
            <v>10500</v>
          </cell>
          <cell r="Q65">
            <v>8400000</v>
          </cell>
          <cell r="R65">
            <v>34900</v>
          </cell>
          <cell r="S65">
            <v>27920000</v>
          </cell>
          <cell r="T65">
            <v>3.0216450216450217</v>
          </cell>
        </row>
        <row r="66">
          <cell r="C66">
            <v>1</v>
          </cell>
          <cell r="D66" t="str">
            <v>T072AT050P</v>
          </cell>
          <cell r="E66" t="str">
            <v>유니 사각찡장식 벨트</v>
          </cell>
          <cell r="F66" t="str">
            <v>크랙소가죽</v>
          </cell>
          <cell r="G66" t="str">
            <v>WH/BK</v>
          </cell>
          <cell r="H66" t="str">
            <v>F</v>
          </cell>
          <cell r="I66" t="str">
            <v>제이캔</v>
          </cell>
          <cell r="J66">
            <v>39177</v>
          </cell>
          <cell r="L66">
            <v>800</v>
          </cell>
          <cell r="O66">
            <v>0</v>
          </cell>
          <cell r="P66">
            <v>10500</v>
          </cell>
          <cell r="Q66">
            <v>8400000</v>
          </cell>
          <cell r="R66">
            <v>34900</v>
          </cell>
          <cell r="S66">
            <v>27920000</v>
          </cell>
          <cell r="T66">
            <v>3.0216450216450217</v>
          </cell>
        </row>
        <row r="67">
          <cell r="D67" t="str">
            <v>T072AT060P</v>
          </cell>
          <cell r="E67" t="str">
            <v>유니 프린트 벨트</v>
          </cell>
          <cell r="F67" t="str">
            <v>PU+웨빙</v>
          </cell>
          <cell r="G67" t="str">
            <v>WH</v>
          </cell>
          <cell r="H67" t="str">
            <v>F</v>
          </cell>
          <cell r="I67" t="str">
            <v>고려</v>
          </cell>
          <cell r="J67">
            <v>39177</v>
          </cell>
          <cell r="L67">
            <v>500</v>
          </cell>
          <cell r="O67">
            <v>0</v>
          </cell>
          <cell r="P67">
            <v>9700</v>
          </cell>
          <cell r="Q67">
            <v>4850000</v>
          </cell>
          <cell r="R67">
            <v>34900</v>
          </cell>
          <cell r="S67">
            <v>17450000</v>
          </cell>
          <cell r="T67">
            <v>3.2708528584817245</v>
          </cell>
        </row>
        <row r="68">
          <cell r="C68">
            <v>1</v>
          </cell>
          <cell r="D68" t="str">
            <v>T072AT060P</v>
          </cell>
          <cell r="E68" t="str">
            <v>REORDER</v>
          </cell>
          <cell r="F68" t="str">
            <v>PU+웨빙</v>
          </cell>
          <cell r="G68" t="str">
            <v>WH</v>
          </cell>
          <cell r="H68" t="str">
            <v>F</v>
          </cell>
          <cell r="I68" t="str">
            <v>고려</v>
          </cell>
          <cell r="J68">
            <v>39192</v>
          </cell>
          <cell r="L68">
            <v>1000</v>
          </cell>
          <cell r="O68">
            <v>0</v>
          </cell>
          <cell r="P68">
            <v>9700</v>
          </cell>
          <cell r="Q68">
            <v>9700000</v>
          </cell>
          <cell r="R68">
            <v>34900</v>
          </cell>
          <cell r="S68">
            <v>34900000</v>
          </cell>
          <cell r="T68">
            <v>3.2708528584817245</v>
          </cell>
        </row>
        <row r="69">
          <cell r="C69">
            <v>1</v>
          </cell>
          <cell r="D69" t="str">
            <v>T072AT070P</v>
          </cell>
          <cell r="E69" t="str">
            <v>유니 매쉬 벨트</v>
          </cell>
          <cell r="F69" t="str">
            <v xml:space="preserve">소가죽 </v>
          </cell>
          <cell r="G69" t="str">
            <v>WH</v>
          </cell>
          <cell r="H69" t="str">
            <v>F</v>
          </cell>
          <cell r="I69" t="str">
            <v>고려</v>
          </cell>
          <cell r="J69">
            <v>39206</v>
          </cell>
          <cell r="L69">
            <v>1000</v>
          </cell>
          <cell r="O69">
            <v>0</v>
          </cell>
          <cell r="P69">
            <v>10500</v>
          </cell>
          <cell r="Q69">
            <v>10500000</v>
          </cell>
          <cell r="R69">
            <v>34900</v>
          </cell>
          <cell r="S69">
            <v>34900000</v>
          </cell>
          <cell r="T69">
            <v>3.0216450216450217</v>
          </cell>
        </row>
        <row r="70">
          <cell r="D70" t="str">
            <v>T072AT510P</v>
          </cell>
          <cell r="E70" t="str">
            <v>여성 얇은 기본 벨트</v>
          </cell>
          <cell r="F70" t="str">
            <v>PU</v>
          </cell>
          <cell r="G70" t="str">
            <v>WH/KH</v>
          </cell>
          <cell r="H70" t="str">
            <v>F</v>
          </cell>
          <cell r="I70" t="str">
            <v>고려</v>
          </cell>
          <cell r="J70">
            <v>39157</v>
          </cell>
          <cell r="L70">
            <v>1000</v>
          </cell>
          <cell r="O70">
            <v>0</v>
          </cell>
          <cell r="P70">
            <v>7300</v>
          </cell>
          <cell r="Q70">
            <v>7300000</v>
          </cell>
          <cell r="R70">
            <v>24900</v>
          </cell>
          <cell r="S70">
            <v>24900000</v>
          </cell>
          <cell r="T70">
            <v>3.1008717310087168</v>
          </cell>
        </row>
        <row r="71">
          <cell r="C71">
            <v>1</v>
          </cell>
          <cell r="D71" t="str">
            <v>T072AT520P</v>
          </cell>
          <cell r="E71" t="str">
            <v>유니 가시메 장식 벨트</v>
          </cell>
          <cell r="F71" t="str">
            <v>PU</v>
          </cell>
          <cell r="G71" t="str">
            <v>WH/BK</v>
          </cell>
          <cell r="H71" t="str">
            <v>F</v>
          </cell>
          <cell r="I71" t="str">
            <v>고려</v>
          </cell>
          <cell r="J71">
            <v>39164</v>
          </cell>
          <cell r="L71">
            <v>800</v>
          </cell>
          <cell r="O71">
            <v>0</v>
          </cell>
          <cell r="P71">
            <v>10200</v>
          </cell>
          <cell r="Q71">
            <v>8160000</v>
          </cell>
          <cell r="R71">
            <v>34900</v>
          </cell>
          <cell r="S71">
            <v>27920000</v>
          </cell>
          <cell r="T71">
            <v>3.1105169340463452</v>
          </cell>
        </row>
        <row r="72">
          <cell r="D72" t="str">
            <v>T072AT530P</v>
          </cell>
          <cell r="E72" t="str">
            <v>여성 큐빅 챔피언 벨트</v>
          </cell>
          <cell r="F72" t="str">
            <v>PU</v>
          </cell>
          <cell r="G72" t="str">
            <v>SL</v>
          </cell>
          <cell r="H72" t="str">
            <v>F</v>
          </cell>
          <cell r="I72" t="str">
            <v>고려</v>
          </cell>
          <cell r="J72">
            <v>39164</v>
          </cell>
          <cell r="L72">
            <v>400</v>
          </cell>
          <cell r="O72">
            <v>0</v>
          </cell>
          <cell r="P72">
            <v>10200</v>
          </cell>
          <cell r="Q72">
            <v>4080000</v>
          </cell>
          <cell r="R72">
            <v>34900</v>
          </cell>
          <cell r="S72">
            <v>13960000</v>
          </cell>
          <cell r="T72">
            <v>3.1105169340463452</v>
          </cell>
        </row>
        <row r="73">
          <cell r="C73">
            <v>1</v>
          </cell>
          <cell r="D73" t="str">
            <v>T072AT530P</v>
          </cell>
          <cell r="E73" t="str">
            <v>REORDER</v>
          </cell>
          <cell r="F73" t="str">
            <v>PU</v>
          </cell>
          <cell r="G73" t="str">
            <v>SL</v>
          </cell>
          <cell r="H73" t="str">
            <v>F</v>
          </cell>
          <cell r="I73" t="str">
            <v>고려</v>
          </cell>
          <cell r="J73">
            <v>39182</v>
          </cell>
          <cell r="L73">
            <v>500</v>
          </cell>
          <cell r="O73">
            <v>0</v>
          </cell>
          <cell r="P73">
            <v>10200</v>
          </cell>
          <cell r="Q73">
            <v>5100000</v>
          </cell>
          <cell r="R73">
            <v>34900</v>
          </cell>
          <cell r="S73">
            <v>17450000</v>
          </cell>
          <cell r="T73">
            <v>3.1105169340463452</v>
          </cell>
        </row>
        <row r="74">
          <cell r="D74" t="str">
            <v>T072AT540P</v>
          </cell>
          <cell r="E74" t="str">
            <v>여성 두줄 벨트</v>
          </cell>
          <cell r="F74" t="str">
            <v>PU</v>
          </cell>
          <cell r="G74" t="str">
            <v>NA/GD</v>
          </cell>
          <cell r="H74" t="str">
            <v>F</v>
          </cell>
          <cell r="I74" t="str">
            <v>제이캔</v>
          </cell>
          <cell r="J74">
            <v>39177</v>
          </cell>
          <cell r="L74">
            <v>800</v>
          </cell>
          <cell r="O74">
            <v>0</v>
          </cell>
          <cell r="P74">
            <v>8200</v>
          </cell>
          <cell r="Q74">
            <v>6560000</v>
          </cell>
          <cell r="R74">
            <v>34900</v>
          </cell>
          <cell r="S74">
            <v>27920000</v>
          </cell>
          <cell r="T74">
            <v>3.8691796008869175</v>
          </cell>
        </row>
        <row r="75">
          <cell r="E75">
            <v>11</v>
          </cell>
          <cell r="L75">
            <v>13100</v>
          </cell>
          <cell r="O75">
            <v>0</v>
          </cell>
          <cell r="P75">
            <v>8450.3816793893129</v>
          </cell>
          <cell r="Q75">
            <v>110700000</v>
          </cell>
          <cell r="R75">
            <v>29747.32824427481</v>
          </cell>
          <cell r="S75">
            <v>389690000</v>
          </cell>
          <cell r="T75">
            <v>3.2002135172866879</v>
          </cell>
        </row>
        <row r="76">
          <cell r="D76">
            <v>0</v>
          </cell>
          <cell r="E76">
            <v>0</v>
          </cell>
          <cell r="K76">
            <v>0</v>
          </cell>
          <cell r="L76">
            <v>0</v>
          </cell>
          <cell r="O76" t="e">
            <v>#DIV/0!</v>
          </cell>
          <cell r="P76">
            <v>0</v>
          </cell>
          <cell r="Q76">
            <v>0</v>
          </cell>
          <cell r="R76" t="e">
            <v>#DIV/0!</v>
          </cell>
          <cell r="S76">
            <v>0</v>
          </cell>
          <cell r="T76">
            <v>0</v>
          </cell>
        </row>
        <row r="77">
          <cell r="D77">
            <v>25</v>
          </cell>
          <cell r="E77">
            <v>25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23500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31155.319148936171</v>
          </cell>
          <cell r="S77">
            <v>0</v>
          </cell>
          <cell r="T77">
            <v>0</v>
          </cell>
        </row>
        <row r="78">
          <cell r="C78" t="str">
            <v>T072DV010P</v>
          </cell>
          <cell r="D78" t="str">
            <v>T072DV010P</v>
          </cell>
          <cell r="E78" t="str">
            <v>유니 데님 vest</v>
          </cell>
          <cell r="F78" t="str">
            <v>#5309BK(신성)</v>
          </cell>
          <cell r="G78" t="str">
            <v>BK</v>
          </cell>
          <cell r="H78" t="str">
            <v>90,95,100</v>
          </cell>
          <cell r="I78" t="str">
            <v>D&amp;C</v>
          </cell>
          <cell r="J78" t="str">
            <v>2/23-&gt;2/26</v>
          </cell>
          <cell r="K78" t="str">
            <v>3/6-&gt;3/13</v>
          </cell>
          <cell r="L78">
            <v>2000</v>
          </cell>
          <cell r="O78">
            <v>17000</v>
          </cell>
          <cell r="P78">
            <v>0</v>
          </cell>
          <cell r="Q78">
            <v>0</v>
          </cell>
          <cell r="R78">
            <v>59900</v>
          </cell>
          <cell r="S78">
            <v>0</v>
          </cell>
          <cell r="T78">
            <v>0</v>
          </cell>
        </row>
        <row r="79">
          <cell r="C79" t="str">
            <v>T072DV020P</v>
          </cell>
          <cell r="D79" t="str">
            <v>T072DP150P</v>
          </cell>
          <cell r="E79" t="str">
            <v>유니 5부 버뮤다 팬츠</v>
          </cell>
          <cell r="F79" t="str">
            <v>2000 SA (NOW)</v>
          </cell>
          <cell r="G79" t="str">
            <v>BL</v>
          </cell>
          <cell r="H79" t="str">
            <v>26,28,30,32,34</v>
          </cell>
          <cell r="I79" t="str">
            <v>D&amp;C</v>
          </cell>
          <cell r="J79">
            <v>39171</v>
          </cell>
          <cell r="K79" t="str">
            <v>3/30(3500),4/6(2500),4/13(4000)</v>
          </cell>
          <cell r="L79">
            <v>10000</v>
          </cell>
          <cell r="O79">
            <v>12100</v>
          </cell>
          <cell r="P79">
            <v>0</v>
          </cell>
          <cell r="Q79">
            <v>0</v>
          </cell>
          <cell r="R79">
            <v>49900</v>
          </cell>
          <cell r="S79">
            <v>0</v>
          </cell>
          <cell r="T79">
            <v>0</v>
          </cell>
        </row>
        <row r="80">
          <cell r="C80">
            <v>1</v>
          </cell>
          <cell r="D80" t="str">
            <v>2차 (CL 분리)</v>
          </cell>
          <cell r="E80">
            <v>0</v>
          </cell>
          <cell r="F80" t="str">
            <v>WH</v>
          </cell>
          <cell r="G80" t="str">
            <v>GR</v>
          </cell>
          <cell r="H80" t="str">
            <v>28,30,32,34</v>
          </cell>
          <cell r="I80">
            <v>39140</v>
          </cell>
          <cell r="J80">
            <v>39171</v>
          </cell>
          <cell r="K80">
            <v>850</v>
          </cell>
          <cell r="L80">
            <v>0</v>
          </cell>
          <cell r="M80">
            <v>15000</v>
          </cell>
          <cell r="O80">
            <v>11000</v>
          </cell>
          <cell r="P80">
            <v>0</v>
          </cell>
          <cell r="Q80">
            <v>0</v>
          </cell>
          <cell r="R80" t="e">
            <v>#DIV/0!</v>
          </cell>
          <cell r="S80">
            <v>0</v>
          </cell>
          <cell r="T80">
            <v>0</v>
          </cell>
        </row>
        <row r="81">
          <cell r="C81" t="str">
            <v>T072DP150P</v>
          </cell>
          <cell r="D81" t="str">
            <v>T072DP320M</v>
          </cell>
          <cell r="E81">
            <v>25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25700</v>
          </cell>
          <cell r="M81">
            <v>15000</v>
          </cell>
          <cell r="O81">
            <v>15000</v>
          </cell>
          <cell r="P81">
            <v>0</v>
          </cell>
          <cell r="Q81">
            <v>0</v>
          </cell>
          <cell r="R81">
            <v>49900</v>
          </cell>
          <cell r="S81">
            <v>0</v>
          </cell>
          <cell r="T81">
            <v>0</v>
          </cell>
        </row>
        <row r="82">
          <cell r="C82" t="str">
            <v>T072DP220M</v>
          </cell>
          <cell r="D82" t="str">
            <v>T072DV010P</v>
          </cell>
          <cell r="E82" t="str">
            <v>유니 데님 vest</v>
          </cell>
          <cell r="F82" t="str">
            <v>#5309BK(신성)</v>
          </cell>
          <cell r="G82" t="str">
            <v>BK</v>
          </cell>
          <cell r="H82" t="str">
            <v>90,95,100</v>
          </cell>
          <cell r="I82" t="str">
            <v>D&amp;C</v>
          </cell>
          <cell r="J82" t="str">
            <v>2/23-&gt;2/26</v>
          </cell>
          <cell r="K82" t="str">
            <v>3/6-&gt;3/13</v>
          </cell>
          <cell r="L82">
            <v>2000</v>
          </cell>
          <cell r="M82" t="str">
            <v>&lt;=3,000</v>
          </cell>
          <cell r="O82">
            <v>19256.198347107438</v>
          </cell>
          <cell r="P82">
            <v>0</v>
          </cell>
          <cell r="Q82">
            <v>0</v>
          </cell>
          <cell r="R82">
            <v>59900</v>
          </cell>
          <cell r="S82">
            <v>0</v>
          </cell>
          <cell r="T82">
            <v>0</v>
          </cell>
        </row>
        <row r="83">
          <cell r="C83" t="str">
            <v>T072DP290M</v>
          </cell>
          <cell r="D83" t="str">
            <v>T072DP150P</v>
          </cell>
          <cell r="E83" t="str">
            <v>유니 5부 버뮤다 팬츠</v>
          </cell>
          <cell r="F83" t="str">
            <v>2000 SA (NOW)</v>
          </cell>
          <cell r="G83" t="str">
            <v>BL</v>
          </cell>
          <cell r="H83" t="str">
            <v>26,28,30,32,34</v>
          </cell>
          <cell r="I83" t="str">
            <v>D&amp;C</v>
          </cell>
          <cell r="J83">
            <v>39171</v>
          </cell>
          <cell r="K83" t="str">
            <v>3/30(3500),4/6(2500),4/13(4000)</v>
          </cell>
          <cell r="L83">
            <v>10000</v>
          </cell>
          <cell r="O83">
            <v>22011.019283746555</v>
          </cell>
          <cell r="P83">
            <v>0</v>
          </cell>
          <cell r="Q83">
            <v>0</v>
          </cell>
          <cell r="R83">
            <v>49900</v>
          </cell>
          <cell r="S83">
            <v>0</v>
          </cell>
          <cell r="T83">
            <v>0</v>
          </cell>
        </row>
        <row r="84">
          <cell r="C84" t="str">
            <v>T072DP390M</v>
          </cell>
          <cell r="D84" t="str">
            <v>T072DP290M</v>
          </cell>
          <cell r="E84" t="str">
            <v>유니 루즈부컷 light grey 데님(71DP290 연계개념)</v>
          </cell>
          <cell r="F84" t="str">
            <v>#7000 (NOW)</v>
          </cell>
          <cell r="G84" t="str">
            <v>GR</v>
          </cell>
          <cell r="H84" t="str">
            <v>28,30,32,34,36</v>
          </cell>
          <cell r="I84" t="str">
            <v>샤론/세원</v>
          </cell>
          <cell r="J84">
            <v>39182</v>
          </cell>
          <cell r="K84">
            <v>3500</v>
          </cell>
          <cell r="L84">
            <v>5000</v>
          </cell>
          <cell r="M84" t="str">
            <v>&lt;=3,500</v>
          </cell>
          <cell r="O84">
            <v>19256.198347107438</v>
          </cell>
          <cell r="P84">
            <v>0</v>
          </cell>
          <cell r="Q84">
            <v>0</v>
          </cell>
          <cell r="R84">
            <v>49900</v>
          </cell>
          <cell r="S84">
            <v>0</v>
          </cell>
          <cell r="T84">
            <v>0</v>
          </cell>
        </row>
        <row r="85">
          <cell r="C85" t="str">
            <v>T072DP440M</v>
          </cell>
          <cell r="D85" t="str">
            <v>T072DP310M</v>
          </cell>
          <cell r="E85">
            <v>0</v>
          </cell>
          <cell r="F85" t="str">
            <v>KDQ 1188(다산)</v>
          </cell>
          <cell r="G85" t="str">
            <v>LBL</v>
          </cell>
          <cell r="H85" t="str">
            <v>26,27,28,29,30,32,34</v>
          </cell>
          <cell r="I85" t="str">
            <v>샤론/세원</v>
          </cell>
          <cell r="J85">
            <v>39192</v>
          </cell>
          <cell r="K85">
            <v>2500</v>
          </cell>
          <cell r="L85">
            <v>0</v>
          </cell>
          <cell r="M85">
            <v>15000</v>
          </cell>
          <cell r="O85">
            <v>16501.377410468318</v>
          </cell>
          <cell r="P85">
            <v>0</v>
          </cell>
          <cell r="Q85">
            <v>0</v>
          </cell>
          <cell r="R85" t="e">
            <v>#DIV/0!</v>
          </cell>
          <cell r="S85">
            <v>0</v>
          </cell>
          <cell r="T85">
            <v>0</v>
          </cell>
        </row>
        <row r="86">
          <cell r="C86">
            <v>1</v>
          </cell>
          <cell r="D86" t="str">
            <v>T072DP320M</v>
          </cell>
          <cell r="E86">
            <v>26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32000</v>
          </cell>
          <cell r="M86" t="str">
            <v>&lt;=3,500</v>
          </cell>
          <cell r="O86">
            <v>0</v>
          </cell>
          <cell r="P86">
            <v>0</v>
          </cell>
          <cell r="Q86">
            <v>0</v>
          </cell>
          <cell r="R86">
            <v>79900</v>
          </cell>
          <cell r="S86">
            <v>0</v>
          </cell>
          <cell r="T86">
            <v>0</v>
          </cell>
        </row>
        <row r="87">
          <cell r="C87" t="str">
            <v>T072DP520P</v>
          </cell>
          <cell r="D87" t="str">
            <v>T072DV010P</v>
          </cell>
          <cell r="E87" t="str">
            <v>유니 데님 vest</v>
          </cell>
          <cell r="F87" t="str">
            <v>#5309BK(신성)</v>
          </cell>
          <cell r="G87" t="str">
            <v>BK</v>
          </cell>
          <cell r="H87" t="str">
            <v>90,95,100</v>
          </cell>
          <cell r="I87" t="str">
            <v>D&amp;C</v>
          </cell>
          <cell r="J87" t="str">
            <v>2/23-&gt;2/26</v>
          </cell>
          <cell r="K87" t="str">
            <v>3/6-&gt;3/13</v>
          </cell>
          <cell r="L87">
            <v>2000</v>
          </cell>
          <cell r="M87" t="str">
            <v>&lt;=4,500</v>
          </cell>
          <cell r="O87">
            <v>14000</v>
          </cell>
          <cell r="P87">
            <v>0</v>
          </cell>
          <cell r="Q87">
            <v>0</v>
          </cell>
          <cell r="R87">
            <v>59900</v>
          </cell>
          <cell r="S87">
            <v>0</v>
          </cell>
          <cell r="T87">
            <v>0</v>
          </cell>
        </row>
        <row r="88">
          <cell r="C88" t="str">
            <v>T072DP530P</v>
          </cell>
          <cell r="D88" t="str">
            <v>T072DP150P</v>
          </cell>
          <cell r="E88" t="str">
            <v>유니 5부 버뮤다 팬츠</v>
          </cell>
          <cell r="F88" t="str">
            <v>2000 SA (NOW)</v>
          </cell>
          <cell r="G88" t="str">
            <v>BL</v>
          </cell>
          <cell r="H88" t="str">
            <v>26,28,30,32,34</v>
          </cell>
          <cell r="I88" t="str">
            <v>D&amp;C</v>
          </cell>
          <cell r="J88">
            <v>39171</v>
          </cell>
          <cell r="K88" t="str">
            <v>3/30(3500),4/6(2500),4/13(4000)</v>
          </cell>
          <cell r="L88">
            <v>10000</v>
          </cell>
          <cell r="M88" t="str">
            <v>&lt;=3,500</v>
          </cell>
          <cell r="O88">
            <v>16501.377410468318</v>
          </cell>
          <cell r="P88">
            <v>0</v>
          </cell>
          <cell r="Q88">
            <v>0</v>
          </cell>
          <cell r="R88">
            <v>49900</v>
          </cell>
          <cell r="S88">
            <v>0</v>
          </cell>
          <cell r="T88">
            <v>0</v>
          </cell>
        </row>
        <row r="89">
          <cell r="C89" t="str">
            <v>T072DP550P</v>
          </cell>
          <cell r="D89" t="str">
            <v>T072DP310M</v>
          </cell>
          <cell r="E89">
            <v>0</v>
          </cell>
          <cell r="F89" t="str">
            <v>KDQ 1188(다산)</v>
          </cell>
          <cell r="G89" t="str">
            <v>LBL</v>
          </cell>
          <cell r="H89" t="str">
            <v>26,27,28,29,30,32,34</v>
          </cell>
          <cell r="I89" t="str">
            <v>샤론/세원</v>
          </cell>
          <cell r="J89">
            <v>39192</v>
          </cell>
          <cell r="K89">
            <v>4000</v>
          </cell>
          <cell r="L89">
            <v>0</v>
          </cell>
          <cell r="M89" t="str">
            <v>&lt;=1,500</v>
          </cell>
          <cell r="O89">
            <v>13746.556473829201</v>
          </cell>
          <cell r="P89" t="e">
            <v>#DIV/0!</v>
          </cell>
          <cell r="Q89">
            <v>0</v>
          </cell>
          <cell r="R89" t="e">
            <v>#DIV/0!</v>
          </cell>
          <cell r="S89">
            <v>0</v>
          </cell>
          <cell r="T89">
            <v>0</v>
          </cell>
        </row>
        <row r="90">
          <cell r="C90" t="str">
            <v>T072DP590M</v>
          </cell>
          <cell r="D90" t="str">
            <v>T072DP320M</v>
          </cell>
          <cell r="E90">
            <v>26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35000</v>
          </cell>
          <cell r="M90" t="str">
            <v>&lt;=2,000</v>
          </cell>
          <cell r="O90">
            <v>0</v>
          </cell>
          <cell r="P90">
            <v>9151.4285714285706</v>
          </cell>
          <cell r="Q90">
            <v>320300000</v>
          </cell>
          <cell r="R90">
            <v>32142.857142857141</v>
          </cell>
          <cell r="S90">
            <v>1125000000</v>
          </cell>
          <cell r="T90">
            <v>3.1930292623392842</v>
          </cell>
        </row>
        <row r="91">
          <cell r="C91" t="str">
            <v>T072DP580P</v>
          </cell>
          <cell r="D91" t="str">
            <v>T072DV010P</v>
          </cell>
          <cell r="E91" t="str">
            <v>유니 데님 vest</v>
          </cell>
          <cell r="F91" t="str">
            <v>#5309BK(신성)</v>
          </cell>
          <cell r="G91" t="str">
            <v>BK</v>
          </cell>
          <cell r="H91" t="str">
            <v>90,95,100</v>
          </cell>
          <cell r="I91" t="str">
            <v>D&amp;C</v>
          </cell>
          <cell r="J91" t="str">
            <v>2/23-&gt;2/26</v>
          </cell>
          <cell r="K91" t="str">
            <v>3/6-&gt;3/13</v>
          </cell>
          <cell r="L91">
            <v>2000</v>
          </cell>
          <cell r="M91">
            <v>10000</v>
          </cell>
          <cell r="O91">
            <v>13746.556473829201</v>
          </cell>
          <cell r="P91">
            <v>17000</v>
          </cell>
          <cell r="Q91">
            <v>34000000</v>
          </cell>
          <cell r="R91">
            <v>59900</v>
          </cell>
          <cell r="S91">
            <v>119800000</v>
          </cell>
          <cell r="T91">
            <v>3.2032085561497321</v>
          </cell>
        </row>
        <row r="92">
          <cell r="C92">
            <v>1</v>
          </cell>
          <cell r="D92" t="str">
            <v>T072DP150P</v>
          </cell>
          <cell r="E92" t="str">
            <v>유니 5부 버뮤다 팬츠</v>
          </cell>
          <cell r="F92" t="str">
            <v>2000 SA (NOW)</v>
          </cell>
          <cell r="G92" t="str">
            <v>BL</v>
          </cell>
          <cell r="H92" t="str">
            <v>26,28,30,32,34</v>
          </cell>
          <cell r="I92" t="str">
            <v>D&amp;C</v>
          </cell>
          <cell r="J92">
            <v>39171</v>
          </cell>
          <cell r="K92" t="str">
            <v>3/30(3500),4/6(2500),4/13(4000)</v>
          </cell>
          <cell r="L92">
            <v>10000</v>
          </cell>
          <cell r="M92" t="str">
            <v>&lt;=3,000</v>
          </cell>
          <cell r="P92">
            <v>15000</v>
          </cell>
          <cell r="Q92">
            <v>150000000</v>
          </cell>
          <cell r="R92">
            <v>49900</v>
          </cell>
          <cell r="S92">
            <v>499000000</v>
          </cell>
          <cell r="T92">
            <v>3.024242424242424</v>
          </cell>
        </row>
        <row r="93">
          <cell r="C93">
            <v>1</v>
          </cell>
          <cell r="D93" t="str">
            <v>T072DP150P</v>
          </cell>
          <cell r="E93" t="str">
            <v>2차 (CL 분리)</v>
          </cell>
          <cell r="F93" t="str">
            <v>0903 BK(텍스월드)</v>
          </cell>
          <cell r="G93" t="str">
            <v>GR</v>
          </cell>
          <cell r="H93" t="str">
            <v>26,28,30,32,34</v>
          </cell>
          <cell r="I93" t="str">
            <v>D&amp;C</v>
          </cell>
          <cell r="J93">
            <v>39171</v>
          </cell>
          <cell r="K93" t="str">
            <v>4/6(3000),4/13(2000)</v>
          </cell>
          <cell r="L93">
            <v>5000</v>
          </cell>
          <cell r="M93" t="str">
            <v>&lt;=1,500</v>
          </cell>
          <cell r="O93">
            <v>13746.556473829201</v>
          </cell>
          <cell r="P93">
            <v>13800</v>
          </cell>
          <cell r="Q93">
            <v>69000000</v>
          </cell>
          <cell r="R93">
            <v>49900</v>
          </cell>
          <cell r="S93">
            <v>249500000</v>
          </cell>
          <cell r="T93">
            <v>3.287220026350461</v>
          </cell>
        </row>
        <row r="94">
          <cell r="C94">
            <v>2</v>
          </cell>
          <cell r="D94" t="str">
            <v>T072DP150P</v>
          </cell>
          <cell r="E94" t="str">
            <v>GR RE-ORDER(1차)</v>
          </cell>
          <cell r="F94" t="str">
            <v>0903 BK(텍스월드)</v>
          </cell>
          <cell r="G94" t="str">
            <v>GR</v>
          </cell>
          <cell r="H94" t="str">
            <v>26,28,30,32,34</v>
          </cell>
          <cell r="I94" t="str">
            <v>D&amp;C</v>
          </cell>
          <cell r="J94">
            <v>39220</v>
          </cell>
          <cell r="K94">
            <v>2100</v>
          </cell>
          <cell r="L94">
            <v>5000</v>
          </cell>
          <cell r="M94" t="str">
            <v>&lt;=3,500</v>
          </cell>
          <cell r="O94">
            <v>13746.556473829201</v>
          </cell>
          <cell r="P94">
            <v>13800</v>
          </cell>
          <cell r="Q94">
            <v>69000000</v>
          </cell>
          <cell r="R94">
            <v>49900</v>
          </cell>
          <cell r="S94">
            <v>249500000</v>
          </cell>
          <cell r="T94">
            <v>3.287220026350461</v>
          </cell>
        </row>
        <row r="95">
          <cell r="C95">
            <v>3</v>
          </cell>
          <cell r="D95" t="str">
            <v>T072DP150P</v>
          </cell>
          <cell r="E95" t="str">
            <v>BL RE-ORDER(1차)</v>
          </cell>
          <cell r="F95" t="str">
            <v>2000 SA (NOW)</v>
          </cell>
          <cell r="G95" t="str">
            <v>BL</v>
          </cell>
          <cell r="H95" t="str">
            <v>26,28,30,32,34</v>
          </cell>
          <cell r="I95" t="str">
            <v>D&amp;C</v>
          </cell>
          <cell r="J95" t="str">
            <v>6/5(30%)6/20(70%)</v>
          </cell>
          <cell r="K95" t="str">
            <v>3/6-&gt;3/13</v>
          </cell>
          <cell r="L95">
            <v>15000</v>
          </cell>
          <cell r="M95" t="str">
            <v>&lt;=2,000</v>
          </cell>
          <cell r="O95">
            <v>19256.198347107438</v>
          </cell>
          <cell r="P95">
            <v>14700</v>
          </cell>
          <cell r="Q95">
            <v>220500000</v>
          </cell>
          <cell r="R95">
            <v>49900</v>
          </cell>
          <cell r="S95">
            <v>748500000</v>
          </cell>
          <cell r="T95">
            <v>3.0859616573902287</v>
          </cell>
        </row>
        <row r="96">
          <cell r="C96" t="str">
            <v>T062DP750M</v>
          </cell>
          <cell r="D96" t="str">
            <v>T072DP210M</v>
          </cell>
          <cell r="E96" t="str">
            <v>유니 루즈부컷 구제 엠보 데님 (봄DP210M RE)</v>
          </cell>
          <cell r="F96" t="str">
            <v>#2000SA(NOW)</v>
          </cell>
          <cell r="G96" t="str">
            <v>BL</v>
          </cell>
          <cell r="H96" t="str">
            <v>26,28,30,32,34</v>
          </cell>
          <cell r="I96" t="str">
            <v>영진/영신</v>
          </cell>
          <cell r="J96">
            <v>39161</v>
          </cell>
          <cell r="K96">
            <v>39206</v>
          </cell>
          <cell r="L96">
            <v>4000</v>
          </cell>
          <cell r="M96" t="str">
            <v>&lt;=3,000</v>
          </cell>
          <cell r="O96">
            <v>16501.377410468318</v>
          </cell>
          <cell r="P96">
            <v>23989</v>
          </cell>
          <cell r="Q96">
            <v>95956000</v>
          </cell>
          <cell r="R96">
            <v>79900</v>
          </cell>
          <cell r="S96">
            <v>319600000</v>
          </cell>
          <cell r="T96">
            <v>3.0279029403628175</v>
          </cell>
        </row>
        <row r="97">
          <cell r="C97">
            <v>1</v>
          </cell>
          <cell r="D97" t="str">
            <v>T072DP210M</v>
          </cell>
          <cell r="E97" t="str">
            <v>RE-ORDER(2차)</v>
          </cell>
          <cell r="F97" t="str">
            <v>#2000SA(NOW)</v>
          </cell>
          <cell r="G97" t="str">
            <v>BL</v>
          </cell>
          <cell r="H97" t="str">
            <v>26,28,30,32,34</v>
          </cell>
          <cell r="I97" t="str">
            <v>영진/영신</v>
          </cell>
          <cell r="J97">
            <v>39192</v>
          </cell>
          <cell r="K97">
            <v>39206</v>
          </cell>
          <cell r="L97">
            <v>5000</v>
          </cell>
          <cell r="O97">
            <v>16501.377410468318</v>
          </cell>
          <cell r="P97">
            <v>23989</v>
          </cell>
          <cell r="Q97">
            <v>119945000</v>
          </cell>
          <cell r="R97">
            <v>79900</v>
          </cell>
          <cell r="S97">
            <v>399500000</v>
          </cell>
          <cell r="T97">
            <v>3.0279029403628175</v>
          </cell>
        </row>
        <row r="98">
          <cell r="C98">
            <v>2</v>
          </cell>
          <cell r="D98" t="str">
            <v>T072DP290M</v>
          </cell>
          <cell r="E98" t="str">
            <v>유니 루즈부컷 light grey 데님</v>
          </cell>
          <cell r="F98" t="str">
            <v>#7000 (NOW)</v>
          </cell>
          <cell r="G98" t="str">
            <v>GR</v>
          </cell>
          <cell r="H98" t="str">
            <v>28,30,32,34,36</v>
          </cell>
          <cell r="I98" t="str">
            <v>샤론/세원</v>
          </cell>
          <cell r="J98">
            <v>39182</v>
          </cell>
          <cell r="K98" t="str">
            <v>2/21 소재 결정</v>
          </cell>
          <cell r="L98">
            <v>5000</v>
          </cell>
          <cell r="M98" t="str">
            <v>&lt;=3,500</v>
          </cell>
          <cell r="P98">
            <v>20483</v>
          </cell>
          <cell r="Q98">
            <v>102415000</v>
          </cell>
          <cell r="R98">
            <v>69900</v>
          </cell>
          <cell r="S98">
            <v>349500000</v>
          </cell>
          <cell r="T98">
            <v>3.1023509517870691</v>
          </cell>
        </row>
        <row r="99">
          <cell r="C99">
            <v>1</v>
          </cell>
          <cell r="D99" t="str">
            <v>T072DP290M</v>
          </cell>
          <cell r="E99" t="str">
            <v>RE-ORDER(1차)</v>
          </cell>
          <cell r="F99" t="str">
            <v>#7000 (NOW)</v>
          </cell>
          <cell r="G99" t="str">
            <v>GR</v>
          </cell>
          <cell r="H99" t="str">
            <v>28,30,32,34,36</v>
          </cell>
          <cell r="I99" t="str">
            <v>조이/세원</v>
          </cell>
          <cell r="J99">
            <v>39212</v>
          </cell>
          <cell r="K99" t="str">
            <v>2/27 소재 결정</v>
          </cell>
          <cell r="L99">
            <v>2000</v>
          </cell>
          <cell r="M99" t="str">
            <v>&lt;=2,000</v>
          </cell>
          <cell r="O99">
            <v>15000</v>
          </cell>
          <cell r="P99">
            <v>20483</v>
          </cell>
          <cell r="Q99">
            <v>40966000</v>
          </cell>
          <cell r="R99">
            <v>69900</v>
          </cell>
          <cell r="S99">
            <v>139800000</v>
          </cell>
          <cell r="T99">
            <v>3.1023509517870691</v>
          </cell>
        </row>
        <row r="100">
          <cell r="C100" t="str">
            <v>T072DK930P</v>
          </cell>
          <cell r="D100" t="str">
            <v>T072DP310M</v>
          </cell>
          <cell r="E100" t="str">
            <v>유니 Light Indigo</v>
          </cell>
          <cell r="F100" t="str">
            <v>KDQ 1188(다산)</v>
          </cell>
          <cell r="G100" t="str">
            <v>LBL</v>
          </cell>
          <cell r="H100" t="str">
            <v>26,27,28,29,30,32,34</v>
          </cell>
          <cell r="I100" t="str">
            <v>샤론/세원</v>
          </cell>
          <cell r="J100" t="str">
            <v>4/20-&gt;5/4</v>
          </cell>
          <cell r="K100">
            <v>39206</v>
          </cell>
          <cell r="L100">
            <v>5500</v>
          </cell>
          <cell r="M100" t="str">
            <v>&lt;=1,500</v>
          </cell>
          <cell r="O100">
            <v>13746.556473829201</v>
          </cell>
          <cell r="P100">
            <v>21152</v>
          </cell>
          <cell r="Q100">
            <v>116336000</v>
          </cell>
          <cell r="R100">
            <v>79900</v>
          </cell>
          <cell r="S100">
            <v>439450000</v>
          </cell>
          <cell r="T100">
            <v>3.4340187044423045</v>
          </cell>
        </row>
        <row r="101">
          <cell r="C101" t="str">
            <v>T072DK940P</v>
          </cell>
          <cell r="D101" t="str">
            <v>T072DP320M</v>
          </cell>
          <cell r="E101" t="str">
            <v>유니 슬림 스트레이트 Light Indigo DAMAGE</v>
          </cell>
          <cell r="F101" t="str">
            <v>M6098 (NOW)</v>
          </cell>
          <cell r="G101" t="str">
            <v>BL</v>
          </cell>
          <cell r="H101" t="str">
            <v>26,28,30,32,34</v>
          </cell>
          <cell r="I101" t="str">
            <v>영진/세원</v>
          </cell>
          <cell r="J101" t="str">
            <v>4/20-&gt;5/4</v>
          </cell>
          <cell r="K101">
            <v>39206</v>
          </cell>
          <cell r="L101">
            <v>3500</v>
          </cell>
          <cell r="M101" t="str">
            <v>&lt;=3,500</v>
          </cell>
          <cell r="O101">
            <v>13746.556473829201</v>
          </cell>
          <cell r="P101">
            <v>22221</v>
          </cell>
          <cell r="Q101">
            <v>77773500</v>
          </cell>
          <cell r="R101">
            <v>79900</v>
          </cell>
          <cell r="S101">
            <v>279650000</v>
          </cell>
          <cell r="T101">
            <v>3.268816148524532</v>
          </cell>
        </row>
        <row r="102">
          <cell r="C102">
            <v>1</v>
          </cell>
          <cell r="D102" t="str">
            <v>T072DP420M</v>
          </cell>
          <cell r="E102" t="str">
            <v xml:space="preserve">유니 레귤러 Light indigo 데님 </v>
          </cell>
          <cell r="F102" t="str">
            <v>2000 SA(NOW)</v>
          </cell>
          <cell r="G102" t="str">
            <v>BL</v>
          </cell>
          <cell r="H102" t="str">
            <v>26,28,30,32,34</v>
          </cell>
          <cell r="I102" t="str">
            <v>영진/세원</v>
          </cell>
          <cell r="J102">
            <v>39182</v>
          </cell>
          <cell r="K102">
            <v>60500</v>
          </cell>
          <cell r="L102">
            <v>5000</v>
          </cell>
          <cell r="M102" t="str">
            <v>&lt;=4,500</v>
          </cell>
          <cell r="O102">
            <v>16064.683423263443</v>
          </cell>
          <cell r="P102">
            <v>21107</v>
          </cell>
          <cell r="Q102">
            <v>105535000</v>
          </cell>
          <cell r="R102">
            <v>69900</v>
          </cell>
          <cell r="S102">
            <v>349500000</v>
          </cell>
          <cell r="T102">
            <v>3.0106341282728262</v>
          </cell>
        </row>
        <row r="103">
          <cell r="C103" t="str">
            <v>T072JP160P</v>
          </cell>
          <cell r="D103" t="str">
            <v>T072DP440M</v>
          </cell>
          <cell r="E103" t="str">
            <v>유니 레귤러 기본 엠보 데님 (봄 DP440M RE)</v>
          </cell>
          <cell r="F103" t="str">
            <v>#5309 WDY(해원)</v>
          </cell>
          <cell r="G103" t="str">
            <v>BL</v>
          </cell>
          <cell r="H103" t="str">
            <v>26,28,30,32,34</v>
          </cell>
          <cell r="I103" t="str">
            <v>영진/세원</v>
          </cell>
          <cell r="J103">
            <v>39161</v>
          </cell>
          <cell r="K103">
            <v>39154</v>
          </cell>
          <cell r="L103">
            <v>2000</v>
          </cell>
          <cell r="M103" t="str">
            <v>100 장 추가(2/8)</v>
          </cell>
          <cell r="O103">
            <v>9500</v>
          </cell>
          <cell r="P103">
            <v>21153</v>
          </cell>
          <cell r="Q103">
            <v>42306000</v>
          </cell>
          <cell r="R103">
            <v>69900</v>
          </cell>
          <cell r="S103">
            <v>139800000</v>
          </cell>
          <cell r="T103">
            <v>3.0040871056329852</v>
          </cell>
        </row>
        <row r="104">
          <cell r="C104">
            <v>1</v>
          </cell>
          <cell r="D104" t="str">
            <v>T072DP440M</v>
          </cell>
          <cell r="E104" t="str">
            <v>RE-ORDER(2차)</v>
          </cell>
          <cell r="F104" t="str">
            <v>#5309 WDY(해원)</v>
          </cell>
          <cell r="G104" t="str">
            <v>BL</v>
          </cell>
          <cell r="H104" t="str">
            <v>26,28,30,32,34</v>
          </cell>
          <cell r="I104" t="str">
            <v>영진/세원</v>
          </cell>
          <cell r="J104">
            <v>39199</v>
          </cell>
          <cell r="K104" t="str">
            <v>3/16(50%),3/23(50%)</v>
          </cell>
          <cell r="L104">
            <v>1500</v>
          </cell>
          <cell r="M104" t="str">
            <v>GR 1500 추가(3/29)</v>
          </cell>
          <cell r="O104">
            <v>19256.198347107438</v>
          </cell>
          <cell r="P104">
            <v>21153</v>
          </cell>
          <cell r="Q104">
            <v>31729500</v>
          </cell>
          <cell r="R104">
            <v>69900</v>
          </cell>
          <cell r="S104">
            <v>104850000</v>
          </cell>
          <cell r="T104">
            <v>3.0040871056329852</v>
          </cell>
        </row>
        <row r="105">
          <cell r="C105" t="str">
            <v>T072JP310P</v>
          </cell>
          <cell r="D105" t="str">
            <v>T072DP441M</v>
          </cell>
          <cell r="E105" t="str">
            <v>유니 Light Indigo 레귤러 데님 (Light indigo slim straight)</v>
          </cell>
          <cell r="F105" t="str">
            <v>MR7 DI (텍스월드)</v>
          </cell>
          <cell r="G105" t="str">
            <v>BL</v>
          </cell>
          <cell r="H105" t="str">
            <v>26.28.30.32.34</v>
          </cell>
          <cell r="I105" t="str">
            <v>영진/세원</v>
          </cell>
          <cell r="J105">
            <v>39197</v>
          </cell>
          <cell r="K105">
            <v>39149</v>
          </cell>
          <cell r="L105">
            <v>5000</v>
          </cell>
          <cell r="M105" t="str">
            <v>&lt;=3,500</v>
          </cell>
          <cell r="N105">
            <v>21</v>
          </cell>
          <cell r="O105">
            <v>24360</v>
          </cell>
          <cell r="P105">
            <v>20507</v>
          </cell>
          <cell r="Q105">
            <v>102535000</v>
          </cell>
          <cell r="R105">
            <v>69900</v>
          </cell>
          <cell r="S105">
            <v>349500000</v>
          </cell>
          <cell r="T105">
            <v>3.0987201709394125</v>
          </cell>
        </row>
        <row r="106">
          <cell r="C106">
            <v>1</v>
          </cell>
          <cell r="D106" t="str">
            <v>T072DP490M</v>
          </cell>
          <cell r="E106" t="str">
            <v>유니 레귤러 Light Grey 데님</v>
          </cell>
          <cell r="F106" t="str">
            <v>C980 (NOW)</v>
          </cell>
          <cell r="G106" t="str">
            <v>GR</v>
          </cell>
          <cell r="H106" t="str">
            <v>28.30.32.34</v>
          </cell>
          <cell r="I106" t="str">
            <v>영진/세원</v>
          </cell>
          <cell r="J106" t="str">
            <v>4/20-&gt;4/25</v>
          </cell>
          <cell r="K106">
            <v>39202</v>
          </cell>
          <cell r="L106">
            <v>4000</v>
          </cell>
          <cell r="M106" t="str">
            <v>&lt;=2,000</v>
          </cell>
          <cell r="N106">
            <v>0</v>
          </cell>
          <cell r="O106">
            <v>0</v>
          </cell>
          <cell r="P106">
            <v>23523</v>
          </cell>
          <cell r="Q106">
            <v>94092000</v>
          </cell>
          <cell r="R106">
            <v>79900</v>
          </cell>
          <cell r="S106">
            <v>319600000</v>
          </cell>
          <cell r="T106">
            <v>3.0878869037267198</v>
          </cell>
        </row>
        <row r="107">
          <cell r="C107">
            <v>1</v>
          </cell>
          <cell r="D107" t="str">
            <v>T072DP700M</v>
          </cell>
          <cell r="E107" t="str">
            <v>유니 슬림 스트레이트 white 데님</v>
          </cell>
          <cell r="F107" t="str">
            <v>#1040(NOW)</v>
          </cell>
          <cell r="G107" t="str">
            <v>WH</v>
          </cell>
          <cell r="H107" t="str">
            <v>26.28.30.32.34</v>
          </cell>
          <cell r="I107" t="str">
            <v>샤론/영신</v>
          </cell>
          <cell r="J107">
            <v>39140</v>
          </cell>
          <cell r="K107">
            <v>39154</v>
          </cell>
          <cell r="L107">
            <v>2100</v>
          </cell>
          <cell r="M107" t="str">
            <v>100 장 추가(2/8)</v>
          </cell>
          <cell r="N107">
            <v>21</v>
          </cell>
          <cell r="O107">
            <v>16884.859504132233</v>
          </cell>
          <cell r="P107">
            <v>18076</v>
          </cell>
          <cell r="Q107">
            <v>37959600</v>
          </cell>
          <cell r="R107">
            <v>59900</v>
          </cell>
          <cell r="S107">
            <v>125790000</v>
          </cell>
          <cell r="T107">
            <v>3.0125329417208149</v>
          </cell>
        </row>
        <row r="108">
          <cell r="C108">
            <v>1</v>
          </cell>
          <cell r="D108" t="str">
            <v>T072DP700M</v>
          </cell>
          <cell r="E108" t="str">
            <v>RE-ORDER(1차)</v>
          </cell>
          <cell r="F108" t="str">
            <v>#1040(NOW)</v>
          </cell>
          <cell r="G108" t="str">
            <v>WH</v>
          </cell>
          <cell r="H108" t="str">
            <v>26.28.30.32.34</v>
          </cell>
          <cell r="I108" t="str">
            <v>샤론/영신</v>
          </cell>
          <cell r="J108">
            <v>39212</v>
          </cell>
          <cell r="K108">
            <v>39126</v>
          </cell>
          <cell r="L108">
            <v>1000</v>
          </cell>
          <cell r="M108">
            <v>10000</v>
          </cell>
          <cell r="O108">
            <v>0</v>
          </cell>
          <cell r="P108">
            <v>18076</v>
          </cell>
          <cell r="Q108">
            <v>18076000</v>
          </cell>
          <cell r="R108">
            <v>59900</v>
          </cell>
          <cell r="S108">
            <v>59900000</v>
          </cell>
          <cell r="T108">
            <v>3.0125329417208149</v>
          </cell>
        </row>
        <row r="109">
          <cell r="C109" t="str">
            <v>T072JP760P</v>
          </cell>
          <cell r="D109" t="str">
            <v>T072DP530M</v>
          </cell>
          <cell r="E109">
            <v>9</v>
          </cell>
          <cell r="F109" t="str">
            <v>#MR7BB(텍스월드)</v>
          </cell>
          <cell r="G109" t="str">
            <v>BL</v>
          </cell>
          <cell r="H109" t="str">
            <v>26.28.30.</v>
          </cell>
          <cell r="I109" t="str">
            <v>샤론/영신</v>
          </cell>
          <cell r="J109">
            <v>39192</v>
          </cell>
          <cell r="K109" t="str">
            <v>업체FIX2/28</v>
          </cell>
          <cell r="L109">
            <v>82600</v>
          </cell>
          <cell r="M109" t="str">
            <v>&lt;=2,000</v>
          </cell>
          <cell r="O109">
            <v>9400</v>
          </cell>
          <cell r="P109">
            <v>18500.297820823245</v>
          </cell>
          <cell r="Q109">
            <v>1528124600</v>
          </cell>
          <cell r="R109">
            <v>63471.428571428572</v>
          </cell>
          <cell r="S109">
            <v>5242740000</v>
          </cell>
          <cell r="T109">
            <v>3.1189389089916308</v>
          </cell>
        </row>
        <row r="110">
          <cell r="C110" t="str">
            <v>T072JP510P</v>
          </cell>
          <cell r="D110" t="str">
            <v>T072DV020P</v>
          </cell>
          <cell r="E110" t="str">
            <v>여성 서스펜더 vest</v>
          </cell>
          <cell r="F110" t="str">
            <v>#5187 BB(텍스월드)</v>
          </cell>
          <cell r="G110" t="str">
            <v>BK</v>
          </cell>
          <cell r="H110" t="str">
            <v>85,90</v>
          </cell>
          <cell r="I110" t="str">
            <v>D&amp;C</v>
          </cell>
          <cell r="J110">
            <v>39140</v>
          </cell>
          <cell r="K110" t="str">
            <v>3/6-&gt;3/13</v>
          </cell>
          <cell r="L110">
            <v>650</v>
          </cell>
          <cell r="O110">
            <v>19000</v>
          </cell>
          <cell r="P110">
            <v>12100</v>
          </cell>
          <cell r="Q110">
            <v>7865000</v>
          </cell>
          <cell r="R110">
            <v>49900</v>
          </cell>
          <cell r="S110">
            <v>32435000</v>
          </cell>
          <cell r="T110">
            <v>3.7490608564988728</v>
          </cell>
        </row>
        <row r="111">
          <cell r="C111">
            <v>1</v>
          </cell>
          <cell r="D111" t="str">
            <v>T072DV020P</v>
          </cell>
          <cell r="E111" t="str">
            <v>2차 (CL 분리)</v>
          </cell>
          <cell r="F111" t="str">
            <v>#1506 SPAN(NOW)</v>
          </cell>
          <cell r="G111" t="str">
            <v>WH</v>
          </cell>
          <cell r="H111" t="str">
            <v>85,90</v>
          </cell>
          <cell r="I111" t="str">
            <v>D&amp;C</v>
          </cell>
          <cell r="J111">
            <v>39140</v>
          </cell>
          <cell r="K111" t="str">
            <v>3/6-&gt;3/13</v>
          </cell>
          <cell r="L111">
            <v>850</v>
          </cell>
          <cell r="M111">
            <v>10000</v>
          </cell>
          <cell r="N111">
            <v>0</v>
          </cell>
          <cell r="O111">
            <v>20700</v>
          </cell>
          <cell r="P111">
            <v>11000</v>
          </cell>
          <cell r="Q111">
            <v>9350000</v>
          </cell>
          <cell r="R111">
            <v>49900</v>
          </cell>
          <cell r="S111">
            <v>42415000</v>
          </cell>
          <cell r="T111">
            <v>4.1239669421487601</v>
          </cell>
        </row>
        <row r="112">
          <cell r="C112" t="str">
            <v>T072JP910P</v>
          </cell>
          <cell r="D112" t="str">
            <v>T072DP520P</v>
          </cell>
          <cell r="E112" t="str">
            <v>여성 8부 롤업 데님</v>
          </cell>
          <cell r="F112" t="str">
            <v>501WDB(블루존)</v>
          </cell>
          <cell r="G112" t="str">
            <v>BL</v>
          </cell>
          <cell r="H112" t="str">
            <v>26.28.30.</v>
          </cell>
          <cell r="I112" t="str">
            <v>D&amp;C</v>
          </cell>
          <cell r="J112">
            <v>39141</v>
          </cell>
          <cell r="K112" t="str">
            <v>3/6-&gt;3/13</v>
          </cell>
          <cell r="L112">
            <v>3000</v>
          </cell>
          <cell r="M112" t="str">
            <v>GR 1500 추가(3/29)</v>
          </cell>
          <cell r="O112">
            <v>29700</v>
          </cell>
          <cell r="P112">
            <v>14000</v>
          </cell>
          <cell r="Q112">
            <v>42000000</v>
          </cell>
          <cell r="R112">
            <v>59900</v>
          </cell>
          <cell r="S112">
            <v>179700000</v>
          </cell>
          <cell r="T112">
            <v>3.8896103896103891</v>
          </cell>
        </row>
        <row r="113">
          <cell r="C113">
            <v>1</v>
          </cell>
          <cell r="D113" t="str">
            <v>T072DP530M</v>
          </cell>
          <cell r="E113" t="str">
            <v>여성 7부 롤업 팬츠</v>
          </cell>
          <cell r="F113" t="str">
            <v>#MR7BB(텍스월드)</v>
          </cell>
          <cell r="G113" t="str">
            <v>BL</v>
          </cell>
          <cell r="H113" t="str">
            <v>26.28.30.</v>
          </cell>
          <cell r="I113" t="str">
            <v>샤론/영신</v>
          </cell>
          <cell r="J113">
            <v>39192</v>
          </cell>
          <cell r="K113" t="str">
            <v>업체FIX2/28</v>
          </cell>
          <cell r="L113">
            <v>2000</v>
          </cell>
          <cell r="M113" t="str">
            <v>BL 1200 추가(3/29)</v>
          </cell>
          <cell r="N113">
            <v>0</v>
          </cell>
          <cell r="O113">
            <v>0</v>
          </cell>
          <cell r="P113">
            <v>17789</v>
          </cell>
          <cell r="Q113">
            <v>35578000</v>
          </cell>
          <cell r="R113">
            <v>59900</v>
          </cell>
          <cell r="S113">
            <v>119800000</v>
          </cell>
          <cell r="T113">
            <v>3.0611358398192956</v>
          </cell>
        </row>
        <row r="114">
          <cell r="C114">
            <v>1</v>
          </cell>
          <cell r="D114" t="str">
            <v>T072DP530M</v>
          </cell>
          <cell r="E114" t="str">
            <v>여성 7부 롤업 팬츠</v>
          </cell>
          <cell r="F114" t="str">
            <v>#MR7BB(텍스월드)</v>
          </cell>
          <cell r="G114" t="str">
            <v>BL</v>
          </cell>
          <cell r="H114" t="str">
            <v>26.28.30.</v>
          </cell>
          <cell r="I114" t="str">
            <v>샤론/영신</v>
          </cell>
          <cell r="J114">
            <v>39233</v>
          </cell>
          <cell r="K114">
            <v>13000</v>
          </cell>
          <cell r="L114">
            <v>1000</v>
          </cell>
          <cell r="M114">
            <v>10000</v>
          </cell>
          <cell r="N114">
            <v>0</v>
          </cell>
          <cell r="O114">
            <v>21</v>
          </cell>
          <cell r="P114">
            <v>17789</v>
          </cell>
          <cell r="Q114">
            <v>17789000</v>
          </cell>
          <cell r="R114">
            <v>59900</v>
          </cell>
          <cell r="S114">
            <v>59900000</v>
          </cell>
          <cell r="T114">
            <v>3.0611358398192956</v>
          </cell>
        </row>
        <row r="115">
          <cell r="C115">
            <v>1</v>
          </cell>
          <cell r="D115" t="str">
            <v>T072DP540M</v>
          </cell>
          <cell r="E115" t="str">
            <v>여성 7부 Grey 펄 프린트 데님 팬츠(스키니)</v>
          </cell>
          <cell r="F115" t="str">
            <v>BG 9662 (NOW)</v>
          </cell>
          <cell r="G115" t="str">
            <v>GR</v>
          </cell>
          <cell r="H115" t="str">
            <v>26,27,28,29</v>
          </cell>
          <cell r="I115" t="str">
            <v>영진/세원</v>
          </cell>
          <cell r="J115">
            <v>39243</v>
          </cell>
          <cell r="K115">
            <v>23000</v>
          </cell>
          <cell r="L115">
            <v>4000</v>
          </cell>
          <cell r="M115" t="str">
            <v>&lt;=2,000</v>
          </cell>
          <cell r="O115">
            <v>18102.112827883582</v>
          </cell>
          <cell r="P115">
            <v>19256.198347107438</v>
          </cell>
          <cell r="Q115">
            <v>77024793.388429746</v>
          </cell>
          <cell r="R115">
            <v>69900</v>
          </cell>
          <cell r="S115">
            <v>279600000</v>
          </cell>
          <cell r="T115">
            <v>3.3</v>
          </cell>
        </row>
        <row r="116">
          <cell r="C116" t="str">
            <v>T072OP010P</v>
          </cell>
          <cell r="D116" t="str">
            <v>T072DP550P</v>
          </cell>
          <cell r="E116" t="str">
            <v>여성 3부 버뮤다 팬츠</v>
          </cell>
          <cell r="F116" t="str">
            <v>#5290 DIG(다산)</v>
          </cell>
          <cell r="G116" t="str">
            <v>BL</v>
          </cell>
          <cell r="H116" t="str">
            <v>26.27.28.29</v>
          </cell>
          <cell r="I116" t="str">
            <v>패션블루진</v>
          </cell>
          <cell r="J116">
            <v>39192</v>
          </cell>
          <cell r="K116" t="str">
            <v>업체FIX3/9</v>
          </cell>
          <cell r="L116">
            <v>5000</v>
          </cell>
          <cell r="O116">
            <v>12961.038961038959</v>
          </cell>
          <cell r="P116">
            <v>15000</v>
          </cell>
          <cell r="Q116">
            <v>75000000</v>
          </cell>
          <cell r="R116">
            <v>49900</v>
          </cell>
          <cell r="S116">
            <v>249500000</v>
          </cell>
          <cell r="T116">
            <v>3.024242424242424</v>
          </cell>
        </row>
        <row r="117">
          <cell r="C117">
            <v>1</v>
          </cell>
          <cell r="D117" t="str">
            <v>T072DP550P</v>
          </cell>
          <cell r="E117" t="str">
            <v>여성 3부 버뮤다 팬츠</v>
          </cell>
          <cell r="F117" t="str">
            <v>#1074 MR(다산)</v>
          </cell>
          <cell r="G117" t="str">
            <v>BL</v>
          </cell>
          <cell r="H117" t="str">
            <v>26.27.28.29</v>
          </cell>
          <cell r="I117" t="str">
            <v>패션블루진</v>
          </cell>
          <cell r="J117">
            <v>39232</v>
          </cell>
          <cell r="K117">
            <v>39126</v>
          </cell>
          <cell r="L117">
            <v>5000</v>
          </cell>
          <cell r="P117">
            <v>15000</v>
          </cell>
          <cell r="Q117">
            <v>75000000</v>
          </cell>
          <cell r="R117">
            <v>49900</v>
          </cell>
          <cell r="S117">
            <v>249500000</v>
          </cell>
          <cell r="T117">
            <v>3.024242424242424</v>
          </cell>
        </row>
        <row r="118">
          <cell r="C118">
            <v>1</v>
          </cell>
          <cell r="D118" t="str">
            <v>T072DP580P</v>
          </cell>
          <cell r="E118" t="str">
            <v>여성 Short 버뮤다 Light Indigo denim 팬츠</v>
          </cell>
          <cell r="F118" t="str">
            <v>BL:#1013 D/B(NOW)</v>
          </cell>
          <cell r="G118" t="str">
            <v>BL</v>
          </cell>
          <cell r="H118" t="str">
            <v>26,27,28</v>
          </cell>
          <cell r="I118" t="str">
            <v>D&amp;C</v>
          </cell>
          <cell r="J118">
            <v>39222</v>
          </cell>
          <cell r="K118" t="str">
            <v>3/13(50%), 3/22(50%)</v>
          </cell>
          <cell r="L118">
            <v>3000</v>
          </cell>
          <cell r="M118" t="str">
            <v>&lt;=2,000</v>
          </cell>
          <cell r="N118">
            <v>0</v>
          </cell>
          <cell r="O118">
            <v>42</v>
          </cell>
          <cell r="P118">
            <v>10300</v>
          </cell>
          <cell r="Q118">
            <v>30900000</v>
          </cell>
          <cell r="R118">
            <v>49900</v>
          </cell>
          <cell r="S118">
            <v>149700000</v>
          </cell>
          <cell r="T118">
            <v>4.4042365401588697</v>
          </cell>
        </row>
        <row r="119">
          <cell r="C119">
            <v>1</v>
          </cell>
          <cell r="D119" t="str">
            <v>T072DP590P</v>
          </cell>
          <cell r="E119" t="str">
            <v>여성 Lovely Hot Denim 팬츠</v>
          </cell>
          <cell r="F119" t="str">
            <v>MR7 DI (텍스월드)</v>
          </cell>
          <cell r="G119" t="str">
            <v>LBL</v>
          </cell>
          <cell r="H119" t="str">
            <v>26,28</v>
          </cell>
          <cell r="I119" t="str">
            <v>D&amp;C</v>
          </cell>
          <cell r="J119">
            <v>39258</v>
          </cell>
          <cell r="K119" t="str">
            <v>3/16(50%),3/22(50%)</v>
          </cell>
          <cell r="L119">
            <v>1500</v>
          </cell>
          <cell r="M119">
            <v>20000</v>
          </cell>
          <cell r="O119">
            <v>0</v>
          </cell>
          <cell r="P119">
            <v>13746.556473829201</v>
          </cell>
          <cell r="Q119">
            <v>20619834.710743804</v>
          </cell>
          <cell r="R119">
            <v>49900</v>
          </cell>
          <cell r="S119">
            <v>74850000</v>
          </cell>
          <cell r="T119">
            <v>3.2999999999999994</v>
          </cell>
        </row>
        <row r="120">
          <cell r="C120">
            <v>1</v>
          </cell>
          <cell r="D120" t="str">
            <v>T072DP600M</v>
          </cell>
          <cell r="E120" t="str">
            <v>여성 부컷 white 데님</v>
          </cell>
          <cell r="F120" t="str">
            <v>#1056 SP(NOW)</v>
          </cell>
          <cell r="G120" t="str">
            <v>WH</v>
          </cell>
          <cell r="H120" t="str">
            <v>26.27.28.29.</v>
          </cell>
          <cell r="I120" t="str">
            <v>샤론/영신</v>
          </cell>
          <cell r="J120">
            <v>39140</v>
          </cell>
          <cell r="K120">
            <v>39149</v>
          </cell>
          <cell r="L120">
            <v>2000</v>
          </cell>
          <cell r="M120" t="str">
            <v>13$</v>
          </cell>
          <cell r="O120">
            <v>0</v>
          </cell>
          <cell r="P120">
            <v>18007</v>
          </cell>
          <cell r="Q120">
            <v>36014000</v>
          </cell>
          <cell r="R120">
            <v>59900</v>
          </cell>
          <cell r="S120">
            <v>119800000</v>
          </cell>
          <cell r="T120">
            <v>3.0240764955042732</v>
          </cell>
        </row>
        <row r="121">
          <cell r="C121">
            <v>1</v>
          </cell>
          <cell r="D121" t="str">
            <v>T072DP600M</v>
          </cell>
          <cell r="E121" t="str">
            <v>RE-ORDER(1차)</v>
          </cell>
          <cell r="F121" t="str">
            <v>#1056 SP(NOW)</v>
          </cell>
          <cell r="G121" t="str">
            <v>WH</v>
          </cell>
          <cell r="H121" t="str">
            <v>26.27.28.29.</v>
          </cell>
          <cell r="I121" t="str">
            <v>샤론/영신</v>
          </cell>
          <cell r="J121">
            <v>39205</v>
          </cell>
          <cell r="K121">
            <v>3000</v>
          </cell>
          <cell r="L121">
            <v>1500</v>
          </cell>
          <cell r="M121">
            <v>10000</v>
          </cell>
          <cell r="N121">
            <v>0</v>
          </cell>
          <cell r="O121">
            <v>21</v>
          </cell>
          <cell r="P121">
            <v>18007</v>
          </cell>
          <cell r="Q121">
            <v>27010500</v>
          </cell>
          <cell r="R121">
            <v>59900</v>
          </cell>
          <cell r="S121">
            <v>89850000</v>
          </cell>
          <cell r="T121">
            <v>3.0240764955042732</v>
          </cell>
        </row>
        <row r="122">
          <cell r="D122" t="str">
            <v>T072DP640M</v>
          </cell>
          <cell r="E122" t="str">
            <v>여성 부컷 기본 엠보 데님(봄DP640M RE)</v>
          </cell>
          <cell r="F122" t="str">
            <v>#37H (NOW)</v>
          </cell>
          <cell r="G122" t="str">
            <v>BL</v>
          </cell>
          <cell r="H122" t="str">
            <v>26.27.28.29.30.</v>
          </cell>
          <cell r="I122" t="str">
            <v>샤론/세원</v>
          </cell>
          <cell r="J122">
            <v>39161</v>
          </cell>
          <cell r="K122">
            <v>39126</v>
          </cell>
          <cell r="L122">
            <v>3000</v>
          </cell>
          <cell r="M122" t="str">
            <v>&lt;=2,000</v>
          </cell>
          <cell r="O122">
            <v>0</v>
          </cell>
          <cell r="P122">
            <v>21117</v>
          </cell>
          <cell r="Q122">
            <v>63351000</v>
          </cell>
          <cell r="R122">
            <v>69900</v>
          </cell>
          <cell r="S122">
            <v>209700000</v>
          </cell>
          <cell r="T122">
            <v>3.0092084361156672</v>
          </cell>
        </row>
        <row r="123">
          <cell r="C123">
            <v>1</v>
          </cell>
          <cell r="D123" t="str">
            <v>T072DP640M</v>
          </cell>
          <cell r="E123" t="str">
            <v>RE-ORDER(2차)</v>
          </cell>
          <cell r="F123" t="str">
            <v>#37H (NOW)</v>
          </cell>
          <cell r="G123" t="str">
            <v>BL</v>
          </cell>
          <cell r="H123" t="str">
            <v>26.27.28.29.30.</v>
          </cell>
          <cell r="I123" t="str">
            <v>샤론/세원</v>
          </cell>
          <cell r="J123">
            <v>39199</v>
          </cell>
          <cell r="K123" t="str">
            <v>업체변경 3/30</v>
          </cell>
          <cell r="L123">
            <v>2500</v>
          </cell>
          <cell r="M123" t="str">
            <v>BL 1200 추가(3/29)</v>
          </cell>
          <cell r="O123">
            <v>16100</v>
          </cell>
          <cell r="P123">
            <v>21117</v>
          </cell>
          <cell r="Q123">
            <v>52792500</v>
          </cell>
          <cell r="R123">
            <v>69900</v>
          </cell>
          <cell r="S123">
            <v>174750000</v>
          </cell>
          <cell r="T123">
            <v>3.0092084361156672</v>
          </cell>
        </row>
        <row r="124">
          <cell r="C124">
            <v>2</v>
          </cell>
          <cell r="D124" t="str">
            <v>T072DP640M</v>
          </cell>
          <cell r="E124" t="str">
            <v>RE-ORDER(2차)</v>
          </cell>
          <cell r="F124" t="str">
            <v>#37H (NOW)</v>
          </cell>
          <cell r="G124" t="str">
            <v>BL</v>
          </cell>
          <cell r="H124" t="str">
            <v>26.27.28.29.30.</v>
          </cell>
          <cell r="I124" t="str">
            <v>샤론/세원</v>
          </cell>
          <cell r="J124">
            <v>39238</v>
          </cell>
          <cell r="K124">
            <v>39126</v>
          </cell>
          <cell r="L124">
            <v>2400</v>
          </cell>
          <cell r="M124" t="str">
            <v>&lt;=2,000</v>
          </cell>
          <cell r="N124">
            <v>14.9</v>
          </cell>
          <cell r="O124">
            <v>17284</v>
          </cell>
          <cell r="P124">
            <v>21117</v>
          </cell>
          <cell r="Q124">
            <v>50680800</v>
          </cell>
          <cell r="R124">
            <v>69900</v>
          </cell>
          <cell r="S124">
            <v>167760000</v>
          </cell>
          <cell r="T124">
            <v>3.0092084361156672</v>
          </cell>
        </row>
        <row r="125">
          <cell r="C125" t="str">
            <v>T072PT350P</v>
          </cell>
          <cell r="D125" t="str">
            <v>T072DP710M</v>
          </cell>
          <cell r="E125" t="str">
            <v>여성 슬림스트레이트 구제 엠보 데님(봄DP710M RE)</v>
          </cell>
          <cell r="F125" t="str">
            <v>MD7613 (다산)</v>
          </cell>
          <cell r="G125" t="str">
            <v>BL</v>
          </cell>
          <cell r="H125" t="str">
            <v>26.27.28.29.30.</v>
          </cell>
          <cell r="I125" t="str">
            <v>샤론/영신</v>
          </cell>
          <cell r="J125">
            <v>39192</v>
          </cell>
          <cell r="K125" t="str">
            <v>3/13(50%), 3/22(50%)</v>
          </cell>
          <cell r="L125">
            <v>4000</v>
          </cell>
          <cell r="M125" t="str">
            <v xml:space="preserve"> (4,000 PCS 생지 보유)</v>
          </cell>
          <cell r="O125">
            <v>15000</v>
          </cell>
          <cell r="P125">
            <v>22855</v>
          </cell>
          <cell r="Q125">
            <v>91420000</v>
          </cell>
          <cell r="R125">
            <v>79900</v>
          </cell>
          <cell r="S125">
            <v>319600000</v>
          </cell>
          <cell r="T125">
            <v>3.1781388596089974</v>
          </cell>
        </row>
        <row r="126">
          <cell r="C126" t="str">
            <v>T72PT420P</v>
          </cell>
          <cell r="D126" t="str">
            <v>T072DP790M</v>
          </cell>
          <cell r="E126" t="str">
            <v>여성 Light Grey 슬림스트레이드 데님 (290과 셋트개념)</v>
          </cell>
          <cell r="F126" t="str">
            <v>9616 (NOW)</v>
          </cell>
          <cell r="G126" t="str">
            <v>GR</v>
          </cell>
          <cell r="H126" t="str">
            <v>26,27,28,29,30</v>
          </cell>
          <cell r="I126" t="str">
            <v>샤론/세원</v>
          </cell>
          <cell r="J126">
            <v>39182</v>
          </cell>
          <cell r="K126">
            <v>39126</v>
          </cell>
          <cell r="L126">
            <v>4000</v>
          </cell>
          <cell r="M126" t="str">
            <v>&lt;=2,000</v>
          </cell>
          <cell r="N126">
            <v>9.8000000000000007</v>
          </cell>
          <cell r="O126">
            <v>10.199999999999999</v>
          </cell>
          <cell r="P126">
            <v>19228</v>
          </cell>
          <cell r="Q126">
            <v>76912000</v>
          </cell>
          <cell r="R126">
            <v>69900</v>
          </cell>
          <cell r="S126">
            <v>279600000</v>
          </cell>
          <cell r="T126">
            <v>3.3048395332564247</v>
          </cell>
        </row>
        <row r="127">
          <cell r="C127">
            <v>1</v>
          </cell>
          <cell r="D127" t="str">
            <v>T072DP790M</v>
          </cell>
          <cell r="E127" t="str">
            <v>RE-ORDER(1차)</v>
          </cell>
          <cell r="F127" t="str">
            <v>BG 9662 (NOW)</v>
          </cell>
          <cell r="G127" t="str">
            <v>GR</v>
          </cell>
          <cell r="H127" t="str">
            <v>26,27,28,29,30</v>
          </cell>
          <cell r="I127" t="str">
            <v>샤론/세원</v>
          </cell>
          <cell r="J127">
            <v>39227</v>
          </cell>
          <cell r="K127">
            <v>8000</v>
          </cell>
          <cell r="L127">
            <v>3000</v>
          </cell>
          <cell r="M127" t="str">
            <v xml:space="preserve"> (5,000 PCS 생지 보유)</v>
          </cell>
          <cell r="N127">
            <v>10.199999999999999</v>
          </cell>
          <cell r="O127">
            <v>11.7</v>
          </cell>
          <cell r="P127">
            <v>19228</v>
          </cell>
          <cell r="Q127">
            <v>57684000</v>
          </cell>
          <cell r="R127">
            <v>69900</v>
          </cell>
          <cell r="S127">
            <v>209700000</v>
          </cell>
          <cell r="T127">
            <v>3.3048395332564247</v>
          </cell>
        </row>
        <row r="128">
          <cell r="C128" t="str">
            <v>T72PT440P</v>
          </cell>
          <cell r="D128" t="str">
            <v>T072DP820M</v>
          </cell>
          <cell r="E128" t="str">
            <v>여성 Wide Light Indigo</v>
          </cell>
          <cell r="F128" t="str">
            <v>MR7 DI (텍스월드)</v>
          </cell>
          <cell r="G128" t="str">
            <v>BL</v>
          </cell>
          <cell r="H128" t="str">
            <v>26,27,28,29</v>
          </cell>
          <cell r="I128" t="str">
            <v>태경/세원</v>
          </cell>
          <cell r="J128">
            <v>39206</v>
          </cell>
          <cell r="K128" t="str">
            <v>3/14 AIR(540)입고,잔량 3/21입고</v>
          </cell>
          <cell r="L128">
            <v>2500</v>
          </cell>
          <cell r="M128">
            <v>10000</v>
          </cell>
          <cell r="N128">
            <v>0</v>
          </cell>
          <cell r="O128">
            <v>42</v>
          </cell>
          <cell r="P128">
            <v>18041</v>
          </cell>
          <cell r="Q128">
            <v>45102500</v>
          </cell>
          <cell r="R128">
            <v>59900</v>
          </cell>
          <cell r="S128">
            <v>149750000</v>
          </cell>
          <cell r="T128">
            <v>3.0183773324397456</v>
          </cell>
        </row>
        <row r="129">
          <cell r="C129" t="str">
            <v>T72PT450P</v>
          </cell>
          <cell r="D129" t="str">
            <v>T072DK920P</v>
          </cell>
          <cell r="E129" t="str">
            <v>여성 블랙 미니 스커트</v>
          </cell>
          <cell r="F129" t="str">
            <v># MT BLACK (NOW)</v>
          </cell>
          <cell r="G129" t="str">
            <v>BK</v>
          </cell>
          <cell r="H129" t="str">
            <v>26.28.</v>
          </cell>
          <cell r="I129" t="str">
            <v>D&amp;C/반봉제</v>
          </cell>
          <cell r="J129" t="str">
            <v>1/19-&gt;1/26</v>
          </cell>
          <cell r="K129">
            <v>39113</v>
          </cell>
          <cell r="L129">
            <v>1500</v>
          </cell>
          <cell r="M129">
            <v>20000</v>
          </cell>
          <cell r="O129">
            <v>12000</v>
          </cell>
          <cell r="P129">
            <v>15000</v>
          </cell>
          <cell r="Q129">
            <v>22500000</v>
          </cell>
          <cell r="R129">
            <v>49900</v>
          </cell>
          <cell r="S129">
            <v>74850000</v>
          </cell>
          <cell r="T129">
            <v>3.024242424242424</v>
          </cell>
        </row>
        <row r="130">
          <cell r="C130" t="str">
            <v>T72PT460P</v>
          </cell>
          <cell r="D130" t="str">
            <v>T072DK930P</v>
          </cell>
          <cell r="E130" t="str">
            <v>여성 L-INDIGO 미니 스커트</v>
          </cell>
          <cell r="F130" t="str">
            <v>#8693 BR (NOW)</v>
          </cell>
          <cell r="G130" t="str">
            <v>BL</v>
          </cell>
          <cell r="H130" t="str">
            <v>26.28.</v>
          </cell>
          <cell r="I130" t="str">
            <v>패션블루진/세원</v>
          </cell>
          <cell r="J130" t="str">
            <v>4/10-&gt;4/15</v>
          </cell>
          <cell r="K130" t="str">
            <v>4/30(업체FIX3/9)</v>
          </cell>
          <cell r="L130">
            <v>1500</v>
          </cell>
          <cell r="M130" t="str">
            <v>13$</v>
          </cell>
          <cell r="N130">
            <v>7.5</v>
          </cell>
          <cell r="O130">
            <v>8700</v>
          </cell>
          <cell r="P130">
            <v>15000</v>
          </cell>
          <cell r="Q130">
            <v>22500000</v>
          </cell>
          <cell r="R130">
            <v>49900</v>
          </cell>
          <cell r="S130">
            <v>74850000</v>
          </cell>
          <cell r="T130">
            <v>3.024242424242424</v>
          </cell>
        </row>
        <row r="131">
          <cell r="C131" t="str">
            <v>T72PT510P</v>
          </cell>
          <cell r="D131" t="str">
            <v>T072DK940M</v>
          </cell>
          <cell r="E131" t="str">
            <v>여성 L-INDIGO 구제 스커트</v>
          </cell>
          <cell r="F131" t="str">
            <v>2000SA (NOW)</v>
          </cell>
          <cell r="G131" t="str">
            <v>LBL, BL</v>
          </cell>
          <cell r="H131" t="str">
            <v>26.28.</v>
          </cell>
          <cell r="I131" t="str">
            <v>조이/ 미정</v>
          </cell>
          <cell r="J131">
            <v>39202</v>
          </cell>
          <cell r="K131" t="str">
            <v>업체변경 3/30</v>
          </cell>
          <cell r="L131">
            <v>2400</v>
          </cell>
          <cell r="M131" t="str">
            <v>BL 1200 추가(3/29)</v>
          </cell>
          <cell r="N131">
            <v>0</v>
          </cell>
          <cell r="O131">
            <v>5168.8311688311678</v>
          </cell>
          <cell r="P131">
            <v>14849</v>
          </cell>
          <cell r="Q131">
            <v>35637600</v>
          </cell>
          <cell r="R131">
            <v>49900</v>
          </cell>
          <cell r="S131">
            <v>119760000</v>
          </cell>
          <cell r="T131">
            <v>3.0549960511574086</v>
          </cell>
        </row>
        <row r="132">
          <cell r="C132">
            <v>1</v>
          </cell>
          <cell r="D132" t="str">
            <v>T072PT340P</v>
          </cell>
          <cell r="E132">
            <v>13</v>
          </cell>
          <cell r="F132" t="str">
            <v>32'S * 32'S 면트윌(138*92), 재직</v>
          </cell>
          <cell r="G132" t="str">
            <v>ST,KH,CGR</v>
          </cell>
          <cell r="H132" t="str">
            <v>26,28,30,32,34</v>
          </cell>
          <cell r="I132" t="str">
            <v>난생</v>
          </cell>
          <cell r="J132">
            <v>39182</v>
          </cell>
          <cell r="K132" t="str">
            <v>3/16(50%),3/22(50%)</v>
          </cell>
          <cell r="L132">
            <v>56300</v>
          </cell>
          <cell r="M132">
            <v>0</v>
          </cell>
          <cell r="N132">
            <v>0</v>
          </cell>
          <cell r="O132">
            <v>14.9</v>
          </cell>
          <cell r="P132">
            <v>17277.647035509301</v>
          </cell>
          <cell r="Q132">
            <v>972731528.09917355</v>
          </cell>
          <cell r="R132">
            <v>60876.909413854351</v>
          </cell>
          <cell r="S132">
            <v>3427370000</v>
          </cell>
          <cell r="T132">
            <v>3.2031355200129203</v>
          </cell>
        </row>
        <row r="133">
          <cell r="D133">
            <v>9</v>
          </cell>
          <cell r="E133">
            <v>22</v>
          </cell>
          <cell r="F133" t="str">
            <v>32'S (140*90) twill</v>
          </cell>
          <cell r="G133" t="str">
            <v>WH,NA,PK,YE</v>
          </cell>
          <cell r="H133" t="str">
            <v>26.28.30.</v>
          </cell>
          <cell r="I133" t="str">
            <v>일신</v>
          </cell>
          <cell r="J133" t="str">
            <v>4/15-&gt;4/30</v>
          </cell>
          <cell r="K133">
            <v>88000</v>
          </cell>
          <cell r="L133">
            <v>138900</v>
          </cell>
          <cell r="M133">
            <v>0</v>
          </cell>
          <cell r="N133">
            <v>54.100000000000009</v>
          </cell>
          <cell r="O133">
            <v>11530.914403778039</v>
          </cell>
          <cell r="P133">
            <v>18004.723744414496</v>
          </cell>
          <cell r="Q133">
            <v>2500856128.0991735</v>
          </cell>
          <cell r="R133">
            <v>62419.798416126709</v>
          </cell>
          <cell r="S133">
            <v>8670110000</v>
          </cell>
          <cell r="T133">
            <v>3.1516879732737735</v>
          </cell>
        </row>
        <row r="134">
          <cell r="C134" t="str">
            <v>T072PT610P</v>
          </cell>
          <cell r="D134" t="str">
            <v>T072JP160P</v>
          </cell>
          <cell r="E134" t="str">
            <v>유니 베스트</v>
          </cell>
          <cell r="F134" t="str">
            <v>50'S*40'S/2(183*89)</v>
          </cell>
          <cell r="G134" t="str">
            <v>BK</v>
          </cell>
          <cell r="H134" t="str">
            <v>85,90,95,100</v>
          </cell>
          <cell r="I134" t="str">
            <v>유림</v>
          </cell>
          <cell r="J134">
            <v>38754</v>
          </cell>
          <cell r="K134">
            <v>39126</v>
          </cell>
          <cell r="L134">
            <v>4000</v>
          </cell>
          <cell r="M134" t="str">
            <v xml:space="preserve"> (4,000 PCS 생지 보유)</v>
          </cell>
          <cell r="N134">
            <v>0</v>
          </cell>
          <cell r="O134">
            <v>5168.8311688311678</v>
          </cell>
          <cell r="P134">
            <v>9500</v>
          </cell>
          <cell r="Q134">
            <v>38000000</v>
          </cell>
          <cell r="R134">
            <v>34900</v>
          </cell>
          <cell r="S134">
            <v>139600000</v>
          </cell>
          <cell r="T134">
            <v>3.3397129186602865</v>
          </cell>
        </row>
        <row r="135">
          <cell r="C135">
            <v>1</v>
          </cell>
          <cell r="D135" t="str">
            <v>T072JP160P</v>
          </cell>
          <cell r="E135" t="str">
            <v>RE-ORDER(1차)</v>
          </cell>
          <cell r="F135" t="str">
            <v>50'S*40'S/2(183*89)</v>
          </cell>
          <cell r="G135" t="str">
            <v>BK</v>
          </cell>
          <cell r="H135" t="str">
            <v>85,90,95,100</v>
          </cell>
          <cell r="I135" t="str">
            <v>유림</v>
          </cell>
          <cell r="J135">
            <v>39202</v>
          </cell>
          <cell r="K135" t="str">
            <v>BT 날짜 체크</v>
          </cell>
          <cell r="L135">
            <v>2000</v>
          </cell>
          <cell r="M135" t="str">
            <v>(5,000 PCS 생지 보유)</v>
          </cell>
          <cell r="O135">
            <v>9.9</v>
          </cell>
          <cell r="P135">
            <v>9500</v>
          </cell>
          <cell r="Q135">
            <v>19000000</v>
          </cell>
          <cell r="R135">
            <v>34900</v>
          </cell>
          <cell r="S135">
            <v>69800000</v>
          </cell>
          <cell r="T135">
            <v>3.3397129186602865</v>
          </cell>
        </row>
        <row r="136">
          <cell r="C136" t="str">
            <v>T072PT730P</v>
          </cell>
          <cell r="D136" t="str">
            <v>T072JP210P</v>
          </cell>
          <cell r="E136" t="str">
            <v>유니 면 헤링본 스탠드 애리 점퍼</v>
          </cell>
          <cell r="F136" t="str">
            <v>CM30'S*CM30'S(133*86)헤링본</v>
          </cell>
          <cell r="G136" t="str">
            <v>WH,GR</v>
          </cell>
          <cell r="H136">
            <v>95100105</v>
          </cell>
          <cell r="I136" t="str">
            <v>우광</v>
          </cell>
          <cell r="J136">
            <v>39155</v>
          </cell>
          <cell r="K136" t="str">
            <v>3/14 AIR(540)입고,잔량 3/21입고</v>
          </cell>
          <cell r="L136">
            <v>3000</v>
          </cell>
          <cell r="M136" t="str">
            <v>13$</v>
          </cell>
          <cell r="N136">
            <v>0</v>
          </cell>
          <cell r="O136">
            <v>7766.2337662337659</v>
          </cell>
          <cell r="P136">
            <v>19500</v>
          </cell>
          <cell r="Q136">
            <v>58500000</v>
          </cell>
          <cell r="R136">
            <v>69900</v>
          </cell>
          <cell r="S136">
            <v>209700000</v>
          </cell>
          <cell r="T136">
            <v>3.2587412587412588</v>
          </cell>
        </row>
        <row r="137">
          <cell r="C137" t="str">
            <v>T072PT740P</v>
          </cell>
          <cell r="D137" t="str">
            <v>T072JP310P</v>
          </cell>
          <cell r="E137" t="str">
            <v>유니 사파리 홑겹 후드 점퍼</v>
          </cell>
          <cell r="F137" t="str">
            <v>30`S*30`S(126*74)평직</v>
          </cell>
          <cell r="G137" t="str">
            <v>WH,BK</v>
          </cell>
          <cell r="H137">
            <v>95100105</v>
          </cell>
          <cell r="I137" t="str">
            <v>화의</v>
          </cell>
          <cell r="J137">
            <v>39161</v>
          </cell>
          <cell r="K137" t="str">
            <v>3/21 BK 240 3/23 WH 600,3/27종결</v>
          </cell>
          <cell r="L137">
            <v>3000</v>
          </cell>
          <cell r="M137" t="str">
            <v xml:space="preserve"> (5,000 PCS 생지 보유)</v>
          </cell>
          <cell r="N137">
            <v>10149.999999999998</v>
          </cell>
          <cell r="O137">
            <v>21</v>
          </cell>
          <cell r="P137">
            <v>24360</v>
          </cell>
          <cell r="Q137">
            <v>73080000</v>
          </cell>
          <cell r="R137">
            <v>89900</v>
          </cell>
          <cell r="S137">
            <v>269700000</v>
          </cell>
          <cell r="T137">
            <v>3.3549783549783547</v>
          </cell>
        </row>
        <row r="138">
          <cell r="C138" t="str">
            <v>T072PT820P</v>
          </cell>
          <cell r="D138" t="str">
            <v>T072PT910P</v>
          </cell>
          <cell r="E138">
            <v>3</v>
          </cell>
          <cell r="F138" t="str">
            <v>cotton 20's twill</v>
          </cell>
          <cell r="G138" t="str">
            <v>KH,BK</v>
          </cell>
          <cell r="H138" t="str">
            <v>26.28.</v>
          </cell>
          <cell r="I138" t="str">
            <v>난생</v>
          </cell>
          <cell r="J138">
            <v>38755</v>
          </cell>
          <cell r="K138" t="str">
            <v>2/2 선적</v>
          </cell>
          <cell r="L138">
            <v>12000</v>
          </cell>
          <cell r="M138">
            <v>0</v>
          </cell>
          <cell r="N138">
            <v>0</v>
          </cell>
          <cell r="O138">
            <v>42</v>
          </cell>
          <cell r="P138">
            <v>15715</v>
          </cell>
          <cell r="Q138">
            <v>188580000</v>
          </cell>
          <cell r="R138">
            <v>57400</v>
          </cell>
          <cell r="S138">
            <v>688800000</v>
          </cell>
          <cell r="T138">
            <v>3.3205102247418501</v>
          </cell>
        </row>
        <row r="139">
          <cell r="C139" t="str">
            <v>T072PT910P</v>
          </cell>
          <cell r="D139" t="str">
            <v>T072JP510P</v>
          </cell>
          <cell r="E139" t="str">
            <v>여성 short 점퍼</v>
          </cell>
          <cell r="F139" t="str">
            <v>COTTON WIRE</v>
          </cell>
          <cell r="G139" t="str">
            <v>WH,RE</v>
          </cell>
          <cell r="H139" t="str">
            <v>85.90</v>
          </cell>
          <cell r="I139" t="str">
            <v>유림</v>
          </cell>
          <cell r="J139">
            <v>39161</v>
          </cell>
          <cell r="K139">
            <v>39163</v>
          </cell>
          <cell r="L139">
            <v>2000</v>
          </cell>
          <cell r="M139">
            <v>20000</v>
          </cell>
          <cell r="N139">
            <v>8.4</v>
          </cell>
          <cell r="O139">
            <v>9744</v>
          </cell>
          <cell r="P139">
            <v>19000</v>
          </cell>
          <cell r="Q139">
            <v>38000000</v>
          </cell>
          <cell r="R139">
            <v>69900</v>
          </cell>
          <cell r="S139">
            <v>139800000</v>
          </cell>
          <cell r="T139">
            <v>3.3444976076555024</v>
          </cell>
        </row>
        <row r="140">
          <cell r="C140" t="str">
            <v>T072PT920P</v>
          </cell>
          <cell r="D140" t="str">
            <v>T072JP760P</v>
          </cell>
          <cell r="E140" t="str">
            <v>여성 베스트</v>
          </cell>
          <cell r="F140" t="str">
            <v xml:space="preserve"> N/P/C 168d*21's(124*76)</v>
          </cell>
          <cell r="G140" t="str">
            <v>BK,WH</v>
          </cell>
          <cell r="H140" t="str">
            <v>85.90</v>
          </cell>
          <cell r="I140" t="str">
            <v>유림</v>
          </cell>
          <cell r="J140">
            <v>38770</v>
          </cell>
          <cell r="K140">
            <v>39126</v>
          </cell>
          <cell r="L140">
            <v>4000</v>
          </cell>
          <cell r="M140" t="str">
            <v>13$</v>
          </cell>
          <cell r="N140">
            <v>0</v>
          </cell>
          <cell r="O140">
            <v>9.9</v>
          </cell>
          <cell r="P140">
            <v>9400</v>
          </cell>
          <cell r="Q140">
            <v>37600000</v>
          </cell>
          <cell r="R140">
            <v>39900</v>
          </cell>
          <cell r="S140">
            <v>159600000</v>
          </cell>
          <cell r="T140">
            <v>3.8588007736943903</v>
          </cell>
        </row>
        <row r="141">
          <cell r="C141" t="str">
            <v>T072PT930P</v>
          </cell>
          <cell r="D141" t="str">
            <v>T072JP800P</v>
          </cell>
          <cell r="E141" t="str">
            <v>여성 홑겹 더블 트렌치</v>
          </cell>
          <cell r="F141" t="str">
            <v>P/C WIRE 75D*50+80'S/2 +68D / 168*96</v>
          </cell>
          <cell r="G141" t="str">
            <v>WH,RE</v>
          </cell>
          <cell r="H141" t="str">
            <v>85.90</v>
          </cell>
          <cell r="I141" t="str">
            <v>유림</v>
          </cell>
          <cell r="J141" t="str">
            <v>2/27(50%),       3/15(50%)</v>
          </cell>
          <cell r="K141" t="str">
            <v>3/13(50%), 3/22(50%)</v>
          </cell>
          <cell r="L141">
            <v>4000</v>
          </cell>
          <cell r="M141" t="str">
            <v>13$</v>
          </cell>
          <cell r="N141">
            <v>0</v>
          </cell>
          <cell r="O141">
            <v>9000</v>
          </cell>
          <cell r="P141">
            <v>20700</v>
          </cell>
          <cell r="Q141">
            <v>82800000</v>
          </cell>
          <cell r="R141">
            <v>79900</v>
          </cell>
          <cell r="S141">
            <v>319600000</v>
          </cell>
          <cell r="T141">
            <v>3.5090030742204652</v>
          </cell>
        </row>
        <row r="142">
          <cell r="C142" t="str">
            <v>T072PT940P</v>
          </cell>
          <cell r="D142" t="str">
            <v>T072JP910P</v>
          </cell>
          <cell r="E142" t="str">
            <v>여성 홑겹 long기장 트렌치</v>
          </cell>
          <cell r="F142" t="str">
            <v>COTTON WIRE</v>
          </cell>
          <cell r="G142" t="str">
            <v>WH,GR</v>
          </cell>
          <cell r="H142" t="str">
            <v>85.90</v>
          </cell>
          <cell r="I142" t="str">
            <v>유림</v>
          </cell>
          <cell r="J142">
            <v>39156</v>
          </cell>
          <cell r="K142" t="str">
            <v>3/16(50%),3/22(50%)</v>
          </cell>
          <cell r="L142">
            <v>3000</v>
          </cell>
          <cell r="M142" t="str">
            <v xml:space="preserve"> (5,000 PCS 생지 보유)</v>
          </cell>
          <cell r="O142">
            <v>9000</v>
          </cell>
          <cell r="P142">
            <v>29700</v>
          </cell>
          <cell r="Q142">
            <v>89100000</v>
          </cell>
          <cell r="R142">
            <v>99000</v>
          </cell>
          <cell r="S142">
            <v>297000000</v>
          </cell>
          <cell r="T142">
            <v>3.0303030303030303</v>
          </cell>
        </row>
        <row r="143">
          <cell r="C143" t="str">
            <v>T072PT950P</v>
          </cell>
          <cell r="D143" t="str">
            <v>T072PT960P</v>
          </cell>
          <cell r="E143">
            <v>4</v>
          </cell>
          <cell r="F143" t="str">
            <v>COTTON/LINEN=80/20(CM20'S*CM20'S)</v>
          </cell>
          <cell r="G143" t="str">
            <v>WH,BE,CGR</v>
          </cell>
          <cell r="H143" t="str">
            <v>26.28.30.</v>
          </cell>
          <cell r="I143" t="str">
            <v>유림</v>
          </cell>
          <cell r="J143">
            <v>39182</v>
          </cell>
          <cell r="K143">
            <v>6000</v>
          </cell>
          <cell r="L143">
            <v>13000</v>
          </cell>
          <cell r="M143">
            <v>0</v>
          </cell>
          <cell r="N143">
            <v>0</v>
          </cell>
          <cell r="O143">
            <v>11.7</v>
          </cell>
          <cell r="P143">
            <v>19038.461538461539</v>
          </cell>
          <cell r="Q143">
            <v>247500000</v>
          </cell>
          <cell r="R143">
            <v>70461.538461538468</v>
          </cell>
          <cell r="S143">
            <v>916000000</v>
          </cell>
          <cell r="T143">
            <v>3.3645546372819095</v>
          </cell>
        </row>
        <row r="144">
          <cell r="C144" t="str">
            <v>T072PT960P</v>
          </cell>
          <cell r="D144" t="str">
            <v>T072PT330P</v>
          </cell>
          <cell r="E144">
            <v>7</v>
          </cell>
          <cell r="F144" t="str">
            <v>cotton 32's*21's (160*70)</v>
          </cell>
          <cell r="G144" t="str">
            <v>KH,CA</v>
          </cell>
          <cell r="H144" t="str">
            <v>26,28,30,32,34</v>
          </cell>
          <cell r="I144" t="str">
            <v>유림</v>
          </cell>
          <cell r="J144">
            <v>38754</v>
          </cell>
          <cell r="K144">
            <v>39126</v>
          </cell>
          <cell r="L144">
            <v>25000</v>
          </cell>
          <cell r="M144">
            <v>0</v>
          </cell>
          <cell r="O144">
            <v>11000</v>
          </cell>
          <cell r="P144">
            <v>17443.2</v>
          </cell>
          <cell r="Q144">
            <v>436080000</v>
          </cell>
          <cell r="R144">
            <v>64192</v>
          </cell>
          <cell r="S144">
            <v>1604800000</v>
          </cell>
          <cell r="T144">
            <v>3.3455079134770931</v>
          </cell>
        </row>
        <row r="145">
          <cell r="D145" t="str">
            <v>T072OP010P</v>
          </cell>
          <cell r="E145" t="str">
            <v>우븐 r솔리드 아웃포켓 디테일</v>
          </cell>
          <cell r="F145" t="str">
            <v>32`S(130*70)</v>
          </cell>
          <cell r="G145" t="str">
            <v>WH/CGR</v>
          </cell>
          <cell r="H145" t="str">
            <v>98,90</v>
          </cell>
          <cell r="I145" t="str">
            <v>화의</v>
          </cell>
          <cell r="J145">
            <v>39182</v>
          </cell>
          <cell r="K145" t="str">
            <v>2/3 선적</v>
          </cell>
          <cell r="L145">
            <v>3000</v>
          </cell>
          <cell r="M145" t="str">
            <v>13$</v>
          </cell>
          <cell r="N145">
            <v>19894</v>
          </cell>
          <cell r="O145">
            <v>14.9</v>
          </cell>
          <cell r="P145">
            <v>15080</v>
          </cell>
          <cell r="Q145">
            <v>45240000</v>
          </cell>
          <cell r="R145">
            <v>49900</v>
          </cell>
          <cell r="S145">
            <v>149700000</v>
          </cell>
          <cell r="T145">
            <v>3.00819869785387</v>
          </cell>
        </row>
        <row r="146">
          <cell r="C146">
            <v>1</v>
          </cell>
          <cell r="D146" t="str">
            <v>T072OP010P</v>
          </cell>
          <cell r="E146" t="str">
            <v>REORDER</v>
          </cell>
          <cell r="F146" t="str">
            <v>32`S(130*70)</v>
          </cell>
          <cell r="G146" t="str">
            <v>CGR</v>
          </cell>
          <cell r="H146" t="str">
            <v>98,90</v>
          </cell>
          <cell r="I146" t="str">
            <v>화의</v>
          </cell>
          <cell r="J146">
            <v>39219</v>
          </cell>
          <cell r="K146">
            <v>72000</v>
          </cell>
          <cell r="L146">
            <v>3000</v>
          </cell>
          <cell r="M146" t="str">
            <v>13$</v>
          </cell>
          <cell r="N146">
            <v>17.149999999999999</v>
          </cell>
          <cell r="O146">
            <v>14.9</v>
          </cell>
          <cell r="P146">
            <v>15080</v>
          </cell>
          <cell r="Q146">
            <v>45240000</v>
          </cell>
          <cell r="R146">
            <v>49900</v>
          </cell>
          <cell r="S146">
            <v>149700000</v>
          </cell>
          <cell r="T146">
            <v>3.00819869785387</v>
          </cell>
        </row>
        <row r="147">
          <cell r="D147">
            <v>19</v>
          </cell>
          <cell r="E147" t="str">
            <v>유니 무지 프린트 변형 셔츠</v>
          </cell>
          <cell r="F147" t="str">
            <v>와펜</v>
          </cell>
          <cell r="G147" t="str">
            <v>WH/BK</v>
          </cell>
          <cell r="H147" t="str">
            <v>95.100.105.</v>
          </cell>
          <cell r="I147" t="str">
            <v>안테나</v>
          </cell>
          <cell r="J147">
            <v>39168</v>
          </cell>
          <cell r="K147">
            <v>160000</v>
          </cell>
          <cell r="L147">
            <v>10000</v>
          </cell>
          <cell r="M147" t="str">
            <v xml:space="preserve"> (5,000 PCS 생지 보유)</v>
          </cell>
          <cell r="O147">
            <v>10383.181980519479</v>
          </cell>
          <cell r="P147">
            <v>0</v>
          </cell>
          <cell r="Q147">
            <v>0</v>
          </cell>
          <cell r="R147">
            <v>49900</v>
          </cell>
          <cell r="S147">
            <v>299400000</v>
          </cell>
          <cell r="T147">
            <v>0</v>
          </cell>
        </row>
        <row r="148">
          <cell r="C148" t="str">
            <v>T072SH010</v>
          </cell>
          <cell r="D148" t="str">
            <v>T072PT420P</v>
          </cell>
          <cell r="E148">
            <v>1</v>
          </cell>
          <cell r="F148" t="str">
            <v>32'S * 32'S 면트윌(138*92), 재직</v>
          </cell>
          <cell r="G148" t="str">
            <v>ST,KH,CGR</v>
          </cell>
          <cell r="H148" t="str">
            <v>26,28,30,32,34</v>
          </cell>
          <cell r="I148" t="str">
            <v>난생</v>
          </cell>
          <cell r="J148" t="str">
            <v>4/15-&gt;4/20</v>
          </cell>
          <cell r="K148" t="str">
            <v>4/20:50%,4/27:50%</v>
          </cell>
          <cell r="L148">
            <v>6000</v>
          </cell>
          <cell r="M148" t="str">
            <v xml:space="preserve"> (4,000 PCS 생지 보유)-&gt;PT470에 사용</v>
          </cell>
          <cell r="N148">
            <v>10149.999999999998</v>
          </cell>
          <cell r="O148">
            <v>9.9</v>
          </cell>
          <cell r="P148">
            <v>30160</v>
          </cell>
          <cell r="Q148">
            <v>90480000</v>
          </cell>
          <cell r="R148">
            <v>49900</v>
          </cell>
          <cell r="S148">
            <v>299400000</v>
          </cell>
          <cell r="T148">
            <v>3.00819869785387</v>
          </cell>
        </row>
        <row r="149">
          <cell r="C149" t="str">
            <v>T072SH210</v>
          </cell>
          <cell r="D149" t="str">
            <v>T072PT330P</v>
          </cell>
          <cell r="E149" t="str">
            <v>유니 와펜 디테일 변형 카고 팬츠</v>
          </cell>
          <cell r="F149" t="str">
            <v>cotton 32's*21's (160*70)</v>
          </cell>
          <cell r="G149" t="str">
            <v>KH,CA</v>
          </cell>
          <cell r="H149" t="str">
            <v>26,28,30,32,34</v>
          </cell>
          <cell r="I149" t="str">
            <v>유림</v>
          </cell>
          <cell r="J149">
            <v>38754</v>
          </cell>
          <cell r="K149">
            <v>39126</v>
          </cell>
          <cell r="L149">
            <v>6000</v>
          </cell>
          <cell r="M149" t="str">
            <v>까무플라주패턴의뢰</v>
          </cell>
          <cell r="N149">
            <v>9744</v>
          </cell>
          <cell r="O149">
            <v>10.3</v>
          </cell>
          <cell r="P149">
            <v>16100</v>
          </cell>
          <cell r="Q149">
            <v>96600000</v>
          </cell>
          <cell r="R149">
            <v>59900</v>
          </cell>
          <cell r="S149">
            <v>359400000</v>
          </cell>
          <cell r="T149">
            <v>3.3822699040090343</v>
          </cell>
        </row>
        <row r="150">
          <cell r="C150" t="str">
            <v>T072SH310</v>
          </cell>
          <cell r="D150" t="str">
            <v>T072PT340P</v>
          </cell>
          <cell r="E150" t="str">
            <v>유니 디테일 변형 카고 팬츠</v>
          </cell>
          <cell r="F150" t="str">
            <v>cotton 30's*20's</v>
          </cell>
          <cell r="G150" t="str">
            <v>BE,KH,CGR</v>
          </cell>
          <cell r="H150" t="str">
            <v>26,28,30,32,34</v>
          </cell>
          <cell r="I150" t="str">
            <v>AI</v>
          </cell>
          <cell r="J150">
            <v>38754</v>
          </cell>
          <cell r="K150">
            <v>39188</v>
          </cell>
          <cell r="L150">
            <v>8000</v>
          </cell>
          <cell r="M150">
            <v>10000</v>
          </cell>
          <cell r="N150">
            <v>0</v>
          </cell>
          <cell r="O150">
            <v>14.9</v>
          </cell>
          <cell r="P150">
            <v>17284</v>
          </cell>
          <cell r="Q150">
            <v>138272000</v>
          </cell>
          <cell r="R150">
            <v>59900</v>
          </cell>
          <cell r="S150">
            <v>479200000</v>
          </cell>
          <cell r="T150">
            <v>3.1505754139403752</v>
          </cell>
        </row>
        <row r="151">
          <cell r="C151">
            <v>1</v>
          </cell>
          <cell r="D151" t="str">
            <v>T072PT340P</v>
          </cell>
          <cell r="E151" t="str">
            <v>REORDER</v>
          </cell>
          <cell r="F151" t="str">
            <v>cotton 30's*20's</v>
          </cell>
          <cell r="G151" t="str">
            <v>CGR, KH</v>
          </cell>
          <cell r="H151" t="str">
            <v>26,28,30,32,34</v>
          </cell>
          <cell r="I151" t="str">
            <v>AI</v>
          </cell>
          <cell r="J151">
            <v>39182</v>
          </cell>
          <cell r="K151" t="str">
            <v>4/20(50%),4/30(50%)</v>
          </cell>
          <cell r="L151">
            <v>2500</v>
          </cell>
          <cell r="M151" t="str">
            <v xml:space="preserve"> (5,000 PCS 생지 보유)</v>
          </cell>
          <cell r="N151">
            <v>8.4700000000000006</v>
          </cell>
          <cell r="O151">
            <v>14.9</v>
          </cell>
          <cell r="P151">
            <v>17284</v>
          </cell>
          <cell r="Q151">
            <v>43210000</v>
          </cell>
          <cell r="R151">
            <v>59900</v>
          </cell>
          <cell r="S151">
            <v>149750000</v>
          </cell>
          <cell r="T151">
            <v>3.1505754139403752</v>
          </cell>
        </row>
        <row r="152">
          <cell r="C152">
            <v>2</v>
          </cell>
          <cell r="D152" t="str">
            <v>T072PT340P</v>
          </cell>
          <cell r="E152" t="str">
            <v>REORDER</v>
          </cell>
          <cell r="F152" t="str">
            <v>cotton 30's*20's</v>
          </cell>
          <cell r="G152" t="str">
            <v>BE,KH,CGR</v>
          </cell>
          <cell r="H152" t="str">
            <v>26,28,30,32,34</v>
          </cell>
          <cell r="I152" t="str">
            <v>AI</v>
          </cell>
          <cell r="J152">
            <v>39258</v>
          </cell>
          <cell r="K152" t="str">
            <v>4/26:2,800,5/3:4,200</v>
          </cell>
          <cell r="L152">
            <v>3000</v>
          </cell>
          <cell r="M152">
            <v>5000</v>
          </cell>
          <cell r="N152">
            <v>7.74</v>
          </cell>
          <cell r="O152">
            <v>14.9</v>
          </cell>
          <cell r="P152">
            <v>17284</v>
          </cell>
          <cell r="Q152">
            <v>51852000</v>
          </cell>
          <cell r="R152">
            <v>59900</v>
          </cell>
          <cell r="S152">
            <v>179700000</v>
          </cell>
          <cell r="T152">
            <v>3.1505754139403752</v>
          </cell>
        </row>
        <row r="153">
          <cell r="D153" t="str">
            <v>T072PT350P</v>
          </cell>
          <cell r="E153" t="str">
            <v>유니 지퍼 디테일 카고변형 팬츠</v>
          </cell>
          <cell r="F153" t="str">
            <v xml:space="preserve">cotton 30's*20's twill(PT330과동일) </v>
          </cell>
          <cell r="G153" t="str">
            <v>WH,CGR</v>
          </cell>
          <cell r="H153" t="str">
            <v>26,28,30,32,34</v>
          </cell>
          <cell r="I153" t="str">
            <v>유림</v>
          </cell>
          <cell r="J153" t="str">
            <v>2/28-&gt;3/31</v>
          </cell>
          <cell r="K153" t="str">
            <v>3/31:4,000,4/10:2000</v>
          </cell>
          <cell r="L153">
            <v>6000</v>
          </cell>
          <cell r="M153">
            <v>5000</v>
          </cell>
          <cell r="O153">
            <v>0</v>
          </cell>
          <cell r="P153">
            <v>14100</v>
          </cell>
          <cell r="Q153">
            <v>84600000</v>
          </cell>
          <cell r="R153">
            <v>49900</v>
          </cell>
          <cell r="S153">
            <v>299400000</v>
          </cell>
          <cell r="T153">
            <v>3.217279174725983</v>
          </cell>
        </row>
        <row r="154">
          <cell r="C154">
            <v>1</v>
          </cell>
          <cell r="D154" t="str">
            <v>T072PT420P</v>
          </cell>
          <cell r="E154" t="str">
            <v>유니 5부 기본형 카고 팬츠</v>
          </cell>
          <cell r="F154" t="str">
            <v>32'S * 32'S 면트윌(138*92), 재직</v>
          </cell>
          <cell r="G154" t="str">
            <v>ST,KH,CGR</v>
          </cell>
          <cell r="H154" t="str">
            <v>26,28,30,32,34</v>
          </cell>
          <cell r="I154" t="str">
            <v>난생</v>
          </cell>
          <cell r="J154" t="str">
            <v>4/15-&gt;4/20</v>
          </cell>
          <cell r="K154" t="str">
            <v>4/20:50%,4/27:50%</v>
          </cell>
          <cell r="L154">
            <v>10000</v>
          </cell>
          <cell r="M154" t="str">
            <v>5,000 PCS 분 생지 보유 (3/28 결정)</v>
          </cell>
          <cell r="N154">
            <v>19894</v>
          </cell>
          <cell r="O154">
            <v>9.9</v>
          </cell>
          <cell r="P154">
            <v>11484</v>
          </cell>
          <cell r="Q154">
            <v>114840000</v>
          </cell>
          <cell r="R154">
            <v>39900</v>
          </cell>
          <cell r="S154">
            <v>399000000</v>
          </cell>
          <cell r="T154">
            <v>3.158544694594851</v>
          </cell>
        </row>
        <row r="155">
          <cell r="C155" t="str">
            <v>T072SH510</v>
          </cell>
          <cell r="D155" t="str">
            <v>T072PT430P</v>
          </cell>
          <cell r="E155" t="str">
            <v>유니 5부 하드 워싱 카고 팬츠</v>
          </cell>
          <cell r="F155" t="str">
            <v>20'S * 16'S (128*60)</v>
          </cell>
          <cell r="G155" t="str">
            <v>KH,HT</v>
          </cell>
          <cell r="H155" t="str">
            <v>26,28,30,32,34</v>
          </cell>
          <cell r="I155" t="str">
            <v>AI</v>
          </cell>
          <cell r="J155">
            <v>39187</v>
          </cell>
          <cell r="K155" t="str">
            <v>4/15선적 4/20 입고</v>
          </cell>
          <cell r="L155">
            <v>8000</v>
          </cell>
          <cell r="M155" t="str">
            <v>까무플라주패턴의뢰</v>
          </cell>
          <cell r="N155">
            <v>10149.999999999998</v>
          </cell>
          <cell r="O155">
            <v>10.3</v>
          </cell>
          <cell r="P155">
            <v>11948</v>
          </cell>
          <cell r="Q155">
            <v>95584000</v>
          </cell>
          <cell r="R155">
            <v>39900</v>
          </cell>
          <cell r="S155">
            <v>319200000</v>
          </cell>
          <cell r="T155">
            <v>3.0358827647076723</v>
          </cell>
        </row>
        <row r="156">
          <cell r="C156">
            <v>1</v>
          </cell>
          <cell r="D156" t="str">
            <v>T072PT430P</v>
          </cell>
          <cell r="E156" t="str">
            <v>REORDER (CL 추가)</v>
          </cell>
          <cell r="F156" t="str">
            <v>20'S * 16'S (128*60)</v>
          </cell>
          <cell r="G156" t="str">
            <v>BE</v>
          </cell>
          <cell r="H156" t="str">
            <v>26,28,30,32,34</v>
          </cell>
          <cell r="I156" t="str">
            <v>AI</v>
          </cell>
          <cell r="J156">
            <v>39217</v>
          </cell>
          <cell r="K156" t="str">
            <v>2/2 선적</v>
          </cell>
          <cell r="L156">
            <v>4000</v>
          </cell>
          <cell r="M156" t="str">
            <v>(2,000 PCS 생지 보유)</v>
          </cell>
          <cell r="N156">
            <v>9744</v>
          </cell>
          <cell r="O156">
            <v>10.3</v>
          </cell>
          <cell r="P156">
            <v>11948</v>
          </cell>
          <cell r="Q156">
            <v>47792000</v>
          </cell>
          <cell r="R156">
            <v>39900</v>
          </cell>
          <cell r="S156">
            <v>159600000</v>
          </cell>
          <cell r="T156">
            <v>3.0358827647076723</v>
          </cell>
        </row>
        <row r="157">
          <cell r="C157">
            <v>2</v>
          </cell>
          <cell r="D157" t="str">
            <v>T072PT430P</v>
          </cell>
          <cell r="E157" t="str">
            <v>REORDER</v>
          </cell>
          <cell r="F157" t="str">
            <v>20'S * 16'S (128*60)</v>
          </cell>
          <cell r="G157" t="str">
            <v>KH,HT</v>
          </cell>
          <cell r="H157" t="str">
            <v>26,28,30,32,34</v>
          </cell>
          <cell r="I157" t="str">
            <v>AI</v>
          </cell>
          <cell r="J157" t="str">
            <v>6/5선적</v>
          </cell>
          <cell r="K157">
            <v>39192</v>
          </cell>
          <cell r="L157">
            <v>5500</v>
          </cell>
          <cell r="M157" t="str">
            <v>물량 수정 10% UP</v>
          </cell>
          <cell r="N157">
            <v>6.4</v>
          </cell>
          <cell r="O157">
            <v>10.3</v>
          </cell>
          <cell r="P157">
            <v>11948</v>
          </cell>
          <cell r="Q157">
            <v>65714000</v>
          </cell>
          <cell r="R157">
            <v>39900</v>
          </cell>
          <cell r="S157">
            <v>219450000</v>
          </cell>
          <cell r="T157">
            <v>3.0358827647076723</v>
          </cell>
        </row>
        <row r="158">
          <cell r="C158" t="str">
            <v>T072SH910</v>
          </cell>
          <cell r="D158" t="str">
            <v>T072PT440P</v>
          </cell>
          <cell r="E158" t="str">
            <v>유니 접으면 5부 카고 징 디테일 롤업 팬츠</v>
          </cell>
          <cell r="F158" t="str">
            <v>cotton 32's*21's HBT SLUB (150*90)</v>
          </cell>
          <cell r="G158" t="str">
            <v>BE,KH,CGR</v>
          </cell>
          <cell r="H158" t="str">
            <v>26,28,30,32,34</v>
          </cell>
          <cell r="I158" t="str">
            <v>AI</v>
          </cell>
          <cell r="J158" t="str">
            <v>4/15(50%),   4/25(50%)</v>
          </cell>
          <cell r="K158" t="str">
            <v>4/20(50%),4/30(50%)</v>
          </cell>
          <cell r="L158">
            <v>15000</v>
          </cell>
          <cell r="M158" t="str">
            <v>5,000 PCS 분 생지 보유 (3/28 결정)</v>
          </cell>
          <cell r="N158">
            <v>10575.757575757576</v>
          </cell>
          <cell r="O158">
            <v>11.7</v>
          </cell>
          <cell r="P158">
            <v>13571.999999999998</v>
          </cell>
          <cell r="Q158">
            <v>203579999.99999997</v>
          </cell>
          <cell r="R158">
            <v>44900</v>
          </cell>
          <cell r="S158">
            <v>673500000</v>
          </cell>
          <cell r="T158">
            <v>3.0075288695978353</v>
          </cell>
        </row>
        <row r="159">
          <cell r="C159">
            <v>1</v>
          </cell>
          <cell r="D159" t="str">
            <v>T072PT440P</v>
          </cell>
          <cell r="E159" t="str">
            <v>유니 접으면 5부 카고 징 디테일 롤업 팬츠</v>
          </cell>
          <cell r="F159" t="str">
            <v>cotton 32's*21's HBT SLUB (150*90)</v>
          </cell>
          <cell r="G159" t="str">
            <v>BE,KH,CGR</v>
          </cell>
          <cell r="H159" t="str">
            <v>26,28,30,32,34</v>
          </cell>
          <cell r="I159" t="str">
            <v>AI</v>
          </cell>
          <cell r="J159">
            <v>39238</v>
          </cell>
          <cell r="K159" t="str">
            <v>2007-04-10-&gt;4/11</v>
          </cell>
          <cell r="L159">
            <v>5000</v>
          </cell>
          <cell r="M159" t="str">
            <v xml:space="preserve"> (5,000 PCS 생지 보유)</v>
          </cell>
          <cell r="N159">
            <v>7.93</v>
          </cell>
          <cell r="O159">
            <v>11.7</v>
          </cell>
          <cell r="P159">
            <v>13571.999999999998</v>
          </cell>
          <cell r="Q159">
            <v>67859999.999999985</v>
          </cell>
          <cell r="R159">
            <v>44900</v>
          </cell>
          <cell r="S159">
            <v>224500000</v>
          </cell>
          <cell r="T159">
            <v>3.0075288695978353</v>
          </cell>
        </row>
        <row r="160">
          <cell r="C160" t="str">
            <v>T072SH930</v>
          </cell>
          <cell r="D160" t="str">
            <v>T072PT940P</v>
          </cell>
          <cell r="E160" t="str">
            <v>여성 3부 볼륨,벌룬팬츠</v>
          </cell>
          <cell r="F160" t="str">
            <v>32'S twill (130*70)</v>
          </cell>
          <cell r="G160" t="str">
            <v>WH,KH</v>
          </cell>
          <cell r="H160" t="str">
            <v>26.28.30.</v>
          </cell>
          <cell r="I160" t="str">
            <v>우광</v>
          </cell>
          <cell r="J160" t="str">
            <v>4/20-&gt;4/25</v>
          </cell>
          <cell r="K160" t="str">
            <v>4/26:2,800,5/3:4,200</v>
          </cell>
          <cell r="L160">
            <v>7000</v>
          </cell>
          <cell r="M160">
            <v>5000</v>
          </cell>
          <cell r="O160">
            <v>11.7</v>
          </cell>
          <cell r="P160">
            <v>13571.999999999998</v>
          </cell>
          <cell r="Q160">
            <v>0</v>
          </cell>
          <cell r="R160">
            <v>44900</v>
          </cell>
          <cell r="S160">
            <v>0</v>
          </cell>
          <cell r="T160">
            <v>0</v>
          </cell>
        </row>
        <row r="161">
          <cell r="C161">
            <v>3</v>
          </cell>
          <cell r="D161" t="str">
            <v>T072PT450P</v>
          </cell>
          <cell r="E161" t="str">
            <v>유니 7부 카고 팬츠</v>
          </cell>
          <cell r="F161" t="str">
            <v>21'S*32'S twill (123*92)</v>
          </cell>
          <cell r="G161" t="str">
            <v>DBE,CGR</v>
          </cell>
          <cell r="H161" t="str">
            <v>28,30,32,34</v>
          </cell>
          <cell r="I161" t="str">
            <v>우광</v>
          </cell>
          <cell r="J161" t="str">
            <v>4/5-&gt;4/18</v>
          </cell>
          <cell r="K161" t="str">
            <v>4/19:3,200,4/26:4,800</v>
          </cell>
          <cell r="L161">
            <v>8000</v>
          </cell>
          <cell r="M161">
            <v>10000</v>
          </cell>
          <cell r="N161">
            <v>0</v>
          </cell>
          <cell r="O161">
            <v>7766.2337662337659</v>
          </cell>
          <cell r="P161">
            <v>12000</v>
          </cell>
          <cell r="Q161">
            <v>96000000</v>
          </cell>
          <cell r="R161">
            <v>44900</v>
          </cell>
          <cell r="S161">
            <v>359200000</v>
          </cell>
          <cell r="T161">
            <v>3.4015151515151514</v>
          </cell>
        </row>
        <row r="162">
          <cell r="D162" t="str">
            <v>T072PT460P</v>
          </cell>
          <cell r="E162" t="str">
            <v>유니 7부 스티치 디테일 팬츠</v>
          </cell>
          <cell r="F162" t="str">
            <v>cotton 30's*20's  twill</v>
          </cell>
          <cell r="G162" t="str">
            <v>WH,KH,BR</v>
          </cell>
          <cell r="H162" t="str">
            <v>26,28,30,32,34</v>
          </cell>
          <cell r="I162" t="str">
            <v>상해지사</v>
          </cell>
          <cell r="J162" t="str">
            <v>4/5-&gt;4/20</v>
          </cell>
          <cell r="K162">
            <v>39188</v>
          </cell>
          <cell r="L162">
            <v>12000</v>
          </cell>
          <cell r="M162" t="str">
            <v xml:space="preserve"> 1500 PCS UP</v>
          </cell>
          <cell r="O162">
            <v>7.7</v>
          </cell>
          <cell r="P162">
            <v>8932</v>
          </cell>
          <cell r="Q162">
            <v>107184000</v>
          </cell>
          <cell r="R162">
            <v>29900</v>
          </cell>
          <cell r="S162">
            <v>358800000</v>
          </cell>
          <cell r="T162">
            <v>3.0431950494646416</v>
          </cell>
        </row>
        <row r="163">
          <cell r="C163">
            <v>1</v>
          </cell>
          <cell r="D163" t="str">
            <v>T072PT460P</v>
          </cell>
          <cell r="E163" t="str">
            <v>REORDER</v>
          </cell>
          <cell r="F163" t="str">
            <v>cotton 30's*20's  twill</v>
          </cell>
          <cell r="G163" t="str">
            <v>KH,BR</v>
          </cell>
          <cell r="H163" t="str">
            <v>26,28,30,32,34</v>
          </cell>
          <cell r="I163" t="str">
            <v>상해지사</v>
          </cell>
          <cell r="J163">
            <v>39243</v>
          </cell>
          <cell r="K163">
            <v>15000</v>
          </cell>
          <cell r="L163">
            <v>5000</v>
          </cell>
          <cell r="M163" t="str">
            <v>(5,000 PCS 생지 보유)</v>
          </cell>
          <cell r="N163">
            <v>10149.999999999998</v>
          </cell>
          <cell r="O163">
            <v>7.7</v>
          </cell>
          <cell r="P163">
            <v>8932</v>
          </cell>
          <cell r="Q163">
            <v>44660000</v>
          </cell>
          <cell r="R163">
            <v>29900</v>
          </cell>
          <cell r="S163">
            <v>149500000</v>
          </cell>
          <cell r="T163">
            <v>3.0431950494646416</v>
          </cell>
        </row>
        <row r="164">
          <cell r="C164">
            <v>2</v>
          </cell>
          <cell r="D164" t="str">
            <v>T072PT460P</v>
          </cell>
          <cell r="E164" t="str">
            <v>REORDER</v>
          </cell>
          <cell r="F164" t="str">
            <v>cotton 30's*20's  twill</v>
          </cell>
          <cell r="G164" t="str">
            <v>KH,NA(추가)</v>
          </cell>
          <cell r="H164" t="str">
            <v>26,28,30,32,34</v>
          </cell>
          <cell r="I164" t="str">
            <v>상해지사</v>
          </cell>
          <cell r="J164">
            <v>39273</v>
          </cell>
          <cell r="K164">
            <v>28000</v>
          </cell>
          <cell r="L164">
            <v>6000</v>
          </cell>
          <cell r="M164">
            <v>5000</v>
          </cell>
          <cell r="N164">
            <v>9744</v>
          </cell>
          <cell r="O164">
            <v>7.7</v>
          </cell>
          <cell r="P164">
            <v>8932</v>
          </cell>
          <cell r="Q164">
            <v>53592000</v>
          </cell>
          <cell r="R164">
            <v>29900</v>
          </cell>
          <cell r="S164">
            <v>179400000</v>
          </cell>
          <cell r="T164">
            <v>3.0431950494646416</v>
          </cell>
        </row>
        <row r="165">
          <cell r="C165" t="str">
            <v>T072SK050P</v>
          </cell>
          <cell r="D165" t="str">
            <v>T072PT470P</v>
          </cell>
          <cell r="E165" t="str">
            <v>유니 7부 오리지날 카고 팬츠</v>
          </cell>
          <cell r="F165" t="str">
            <v>32'S * 32'S 면트윌(138*92)</v>
          </cell>
          <cell r="G165" t="str">
            <v>NA, BE</v>
          </cell>
          <cell r="H165" t="str">
            <v>28,30,32,34</v>
          </cell>
          <cell r="I165" t="str">
            <v>난생</v>
          </cell>
          <cell r="J165">
            <v>39227</v>
          </cell>
          <cell r="K165" t="str">
            <v>4/12:2,000,4/19:2,000</v>
          </cell>
          <cell r="L165">
            <v>8000</v>
          </cell>
          <cell r="M165" t="str">
            <v>(2,000 PCS 생지 보유)</v>
          </cell>
          <cell r="N165">
            <v>10</v>
          </cell>
          <cell r="O165">
            <v>9.1</v>
          </cell>
          <cell r="P165">
            <v>10556</v>
          </cell>
          <cell r="Q165">
            <v>84448000</v>
          </cell>
          <cell r="R165">
            <v>39900</v>
          </cell>
          <cell r="S165">
            <v>319200000</v>
          </cell>
          <cell r="T165">
            <v>3.4362189534603327</v>
          </cell>
        </row>
        <row r="166">
          <cell r="C166" t="str">
            <v>T072SK060P</v>
          </cell>
          <cell r="D166" t="str">
            <v>T072PT510P</v>
          </cell>
          <cell r="E166" t="str">
            <v>유니 5부 스트링 팬츠</v>
          </cell>
          <cell r="F166" t="str">
            <v>32'S*21'S Twill(140*80)</v>
          </cell>
          <cell r="G166" t="str">
            <v>WH,GR,KH</v>
          </cell>
          <cell r="H166" t="str">
            <v>26,28,30,32,34</v>
          </cell>
          <cell r="I166" t="str">
            <v>일신</v>
          </cell>
          <cell r="J166" t="str">
            <v>4/15-&gt;4/30</v>
          </cell>
          <cell r="K166" t="str">
            <v>2/3 선적</v>
          </cell>
          <cell r="L166">
            <v>16500</v>
          </cell>
          <cell r="M166" t="str">
            <v>물량 수정 10% UP</v>
          </cell>
          <cell r="N166">
            <v>10149.999999999998</v>
          </cell>
          <cell r="O166">
            <v>5.4</v>
          </cell>
          <cell r="P166">
            <v>5950.7999999999993</v>
          </cell>
          <cell r="Q166">
            <v>98188199.999999985</v>
          </cell>
          <cell r="R166">
            <v>19900</v>
          </cell>
          <cell r="S166">
            <v>328350000</v>
          </cell>
          <cell r="T166">
            <v>3.0400801725665612</v>
          </cell>
        </row>
        <row r="167">
          <cell r="C167">
            <v>1</v>
          </cell>
          <cell r="D167" t="str">
            <v>T072PT510P</v>
          </cell>
          <cell r="E167" t="str">
            <v>REORDER (CL 추가)</v>
          </cell>
          <cell r="F167" t="str">
            <v>32'S*21'S Twill(140*80)</v>
          </cell>
          <cell r="G167" t="str">
            <v>BE</v>
          </cell>
          <cell r="H167" t="str">
            <v>26,28,30,32,34</v>
          </cell>
          <cell r="I167" t="str">
            <v>일신</v>
          </cell>
          <cell r="J167">
            <v>39217</v>
          </cell>
          <cell r="K167" t="str">
            <v>2/2 선적</v>
          </cell>
          <cell r="L167">
            <v>3000</v>
          </cell>
          <cell r="M167" t="str">
            <v>960(9,000)</v>
          </cell>
          <cell r="N167">
            <v>9744</v>
          </cell>
          <cell r="O167">
            <v>5.4</v>
          </cell>
          <cell r="P167">
            <v>5950.7999999999993</v>
          </cell>
          <cell r="Q167">
            <v>17852399.999999996</v>
          </cell>
          <cell r="R167">
            <v>19900</v>
          </cell>
          <cell r="S167">
            <v>59700000</v>
          </cell>
          <cell r="T167">
            <v>3.0400801725665612</v>
          </cell>
        </row>
        <row r="168">
          <cell r="C168">
            <v>2</v>
          </cell>
          <cell r="D168" t="str">
            <v>T072PT570P</v>
          </cell>
          <cell r="E168" t="str">
            <v>투턱 반바지</v>
          </cell>
          <cell r="F168" t="str">
            <v>20'S*16'S(128*60)</v>
          </cell>
          <cell r="G168" t="str">
            <v>WH,BE,NA</v>
          </cell>
          <cell r="H168" t="str">
            <v>26,28,30,32,34</v>
          </cell>
          <cell r="I168" t="str">
            <v>일신</v>
          </cell>
          <cell r="J168" t="str">
            <v>5/30 선적</v>
          </cell>
          <cell r="K168" t="str">
            <v>2007-04-10-&gt;4/11</v>
          </cell>
          <cell r="L168">
            <v>8000</v>
          </cell>
          <cell r="M168" t="str">
            <v>410 (9,629)</v>
          </cell>
          <cell r="O168">
            <v>4.5</v>
          </cell>
          <cell r="P168">
            <v>5220</v>
          </cell>
          <cell r="Q168">
            <v>41760000</v>
          </cell>
          <cell r="R168">
            <v>19900</v>
          </cell>
          <cell r="S168">
            <v>159200000</v>
          </cell>
          <cell r="T168">
            <v>3.4656913967258793</v>
          </cell>
        </row>
        <row r="169">
          <cell r="C169">
            <v>1</v>
          </cell>
          <cell r="D169" t="str">
            <v>T072PT930P</v>
          </cell>
          <cell r="E169">
            <v>11</v>
          </cell>
          <cell r="F169" t="str">
            <v>21'S * 21'S (132*71)</v>
          </cell>
          <cell r="G169" t="str">
            <v>WH,CGR,KH</v>
          </cell>
          <cell r="H169" t="str">
            <v>26.28.30.</v>
          </cell>
          <cell r="I169" t="str">
            <v>유림</v>
          </cell>
          <cell r="J169" t="str">
            <v>4/15-&gt;4/20</v>
          </cell>
          <cell r="K169" t="str">
            <v>2007-04-20-&gt;4/25</v>
          </cell>
          <cell r="L169">
            <v>139500</v>
          </cell>
          <cell r="M169">
            <v>5000</v>
          </cell>
          <cell r="N169">
            <v>0</v>
          </cell>
          <cell r="O169">
            <v>8852</v>
          </cell>
          <cell r="P169">
            <v>11136.835842293907</v>
          </cell>
          <cell r="Q169">
            <v>1553588600</v>
          </cell>
          <cell r="R169">
            <v>38537.992831541218</v>
          </cell>
          <cell r="S169">
            <v>5376050000</v>
          </cell>
          <cell r="T169">
            <v>3.1458252086930742</v>
          </cell>
        </row>
        <row r="170">
          <cell r="D170" t="str">
            <v>T072PT610P</v>
          </cell>
          <cell r="E170" t="str">
            <v>여성 3부 기본 스트링 팬츠</v>
          </cell>
          <cell r="F170" t="str">
            <v>32'S*32'S (140*90) twill</v>
          </cell>
          <cell r="G170" t="str">
            <v>WH,NA,PK,YE</v>
          </cell>
          <cell r="H170" t="str">
            <v>26.28.30.</v>
          </cell>
          <cell r="I170" t="str">
            <v>일신</v>
          </cell>
          <cell r="J170" t="str">
            <v>4/15-&gt;4/30</v>
          </cell>
          <cell r="K170">
            <v>39188</v>
          </cell>
          <cell r="L170">
            <v>10000</v>
          </cell>
          <cell r="M170" t="str">
            <v>5,000 PCS 분 생지 보유 (5/15 결정)</v>
          </cell>
          <cell r="N170">
            <v>10575.757575757576</v>
          </cell>
          <cell r="O170">
            <v>4.9000000000000004</v>
          </cell>
          <cell r="P170">
            <v>5399.7999999999993</v>
          </cell>
          <cell r="Q170">
            <v>53997999.999999993</v>
          </cell>
          <cell r="R170">
            <v>19900</v>
          </cell>
          <cell r="S170">
            <v>199000000</v>
          </cell>
          <cell r="T170">
            <v>3.3502924350733529</v>
          </cell>
        </row>
        <row r="171">
          <cell r="C171">
            <v>1</v>
          </cell>
          <cell r="D171" t="str">
            <v>민기장 디자인 변형 물</v>
          </cell>
          <cell r="E171" t="str">
            <v>오버롤 스커트(착장사진 느낌)</v>
          </cell>
          <cell r="F171" t="str">
            <v>CM60`S/2*CM60`S/2 80*70 PLAIN CHECK</v>
          </cell>
          <cell r="G171" t="str">
            <v>WH</v>
          </cell>
          <cell r="H171" t="str">
            <v>85.90.</v>
          </cell>
          <cell r="I171" t="str">
            <v>안테나</v>
          </cell>
          <cell r="J171">
            <v>39192</v>
          </cell>
          <cell r="K171">
            <v>39189</v>
          </cell>
          <cell r="L171">
            <v>15000</v>
          </cell>
          <cell r="M171">
            <v>5000</v>
          </cell>
          <cell r="N171">
            <v>10149.999999999998</v>
          </cell>
          <cell r="O171">
            <v>4.9000000000000004</v>
          </cell>
          <cell r="P171">
            <v>5399.7999999999993</v>
          </cell>
          <cell r="Q171">
            <v>0</v>
          </cell>
          <cell r="R171">
            <v>19900</v>
          </cell>
          <cell r="S171">
            <v>0</v>
          </cell>
          <cell r="T171">
            <v>0</v>
          </cell>
        </row>
        <row r="172">
          <cell r="C172">
            <v>1</v>
          </cell>
          <cell r="D172" t="str">
            <v>T072PT730P</v>
          </cell>
          <cell r="E172" t="str">
            <v>여성 5부 (롤럽되면 3부)팬츠</v>
          </cell>
          <cell r="F172" t="str">
            <v>32'S twill(130*70)</v>
          </cell>
          <cell r="G172" t="str">
            <v>WH,CGR,KH</v>
          </cell>
          <cell r="H172" t="str">
            <v>26.28.30.</v>
          </cell>
          <cell r="I172" t="str">
            <v>대원</v>
          </cell>
          <cell r="J172" t="str">
            <v>4/10-&gt;4/16</v>
          </cell>
          <cell r="K172">
            <v>39188</v>
          </cell>
          <cell r="L172">
            <v>10000</v>
          </cell>
          <cell r="M172">
            <v>5000</v>
          </cell>
          <cell r="N172">
            <v>9744</v>
          </cell>
          <cell r="O172">
            <v>0</v>
          </cell>
          <cell r="P172">
            <v>9000</v>
          </cell>
          <cell r="Q172">
            <v>90000000</v>
          </cell>
          <cell r="R172">
            <v>29900</v>
          </cell>
          <cell r="S172">
            <v>299000000</v>
          </cell>
          <cell r="T172">
            <v>3.0202020202020203</v>
          </cell>
        </row>
        <row r="173">
          <cell r="C173">
            <v>1</v>
          </cell>
          <cell r="D173" t="str">
            <v>T072PT730P</v>
          </cell>
          <cell r="E173" t="str">
            <v>REORDER</v>
          </cell>
          <cell r="F173" t="str">
            <v>32'S twill(130*70)</v>
          </cell>
          <cell r="G173" t="str">
            <v>CGR</v>
          </cell>
          <cell r="H173" t="str">
            <v>26.28.30.</v>
          </cell>
          <cell r="I173" t="str">
            <v>대원</v>
          </cell>
          <cell r="J173">
            <v>39243</v>
          </cell>
          <cell r="K173" t="str">
            <v>1/30 선적,2/5입고</v>
          </cell>
          <cell r="L173">
            <v>3500</v>
          </cell>
          <cell r="M173" t="str">
            <v>(1500 PCS 분 생지 보유)</v>
          </cell>
          <cell r="O173">
            <v>0</v>
          </cell>
          <cell r="P173">
            <v>9000</v>
          </cell>
          <cell r="Q173">
            <v>31500000</v>
          </cell>
          <cell r="R173">
            <v>29900</v>
          </cell>
          <cell r="S173">
            <v>104650000</v>
          </cell>
          <cell r="T173">
            <v>3.0202020202020203</v>
          </cell>
        </row>
        <row r="174">
          <cell r="C174">
            <v>2</v>
          </cell>
          <cell r="D174" t="str">
            <v>다이마루 벌룬 스커트(+포켓)</v>
          </cell>
          <cell r="E174">
            <v>5</v>
          </cell>
          <cell r="F174" t="str">
            <v>21'S * 21'S (132*71)</v>
          </cell>
          <cell r="G174" t="str">
            <v>WH/KH</v>
          </cell>
          <cell r="H174" t="str">
            <v>26/28</v>
          </cell>
          <cell r="I174" t="str">
            <v>유림</v>
          </cell>
          <cell r="J174">
            <v>39192</v>
          </cell>
          <cell r="K174">
            <v>39192</v>
          </cell>
          <cell r="L174">
            <v>5200</v>
          </cell>
          <cell r="M174">
            <v>1500</v>
          </cell>
          <cell r="N174">
            <v>19894</v>
          </cell>
          <cell r="O174">
            <v>0</v>
          </cell>
          <cell r="P174">
            <v>9000</v>
          </cell>
          <cell r="Q174">
            <v>0</v>
          </cell>
          <cell r="R174">
            <v>29900</v>
          </cell>
          <cell r="S174">
            <v>0</v>
          </cell>
          <cell r="T174">
            <v>0</v>
          </cell>
        </row>
        <row r="175">
          <cell r="C175">
            <v>3</v>
          </cell>
          <cell r="D175" t="str">
            <v>T072PT740P</v>
          </cell>
          <cell r="E175" t="str">
            <v>여성7부 크롭 팬츠</v>
          </cell>
          <cell r="F175" t="str">
            <v>32'S twill (130*70)</v>
          </cell>
          <cell r="G175" t="str">
            <v>GR,CGR</v>
          </cell>
          <cell r="H175" t="str">
            <v>26.28.30.</v>
          </cell>
          <cell r="I175" t="str">
            <v>우광</v>
          </cell>
          <cell r="J175" t="str">
            <v>3/10-&gt;4/11</v>
          </cell>
          <cell r="K175" t="str">
            <v>4/12:2,000,4/19:2,000</v>
          </cell>
          <cell r="L175">
            <v>4000</v>
          </cell>
          <cell r="M175">
            <v>5000</v>
          </cell>
          <cell r="N175" t="str">
            <v>12/14 A/P</v>
          </cell>
          <cell r="O175">
            <v>12285.986594051108</v>
          </cell>
          <cell r="P175">
            <v>11500</v>
          </cell>
          <cell r="Q175">
            <v>46000000</v>
          </cell>
          <cell r="R175">
            <v>44900</v>
          </cell>
          <cell r="S175">
            <v>179600000</v>
          </cell>
          <cell r="T175">
            <v>3.5494071146245059</v>
          </cell>
        </row>
        <row r="176">
          <cell r="C176">
            <v>1</v>
          </cell>
          <cell r="D176" t="str">
            <v>T072PT740P</v>
          </cell>
          <cell r="E176" t="str">
            <v>REORDER</v>
          </cell>
          <cell r="F176" t="str">
            <v>32'S twill (130*70)</v>
          </cell>
          <cell r="G176" t="str">
            <v>GR,CGR</v>
          </cell>
          <cell r="H176" t="str">
            <v>26.28.30.</v>
          </cell>
          <cell r="I176" t="str">
            <v>우광</v>
          </cell>
          <cell r="J176">
            <v>39254</v>
          </cell>
          <cell r="K176" t="str">
            <v>4/10-&gt;4/20-&gt;4/18</v>
          </cell>
          <cell r="L176">
            <v>2500</v>
          </cell>
          <cell r="M176" t="str">
            <v>960(9,000)</v>
          </cell>
          <cell r="O176">
            <v>5394</v>
          </cell>
          <cell r="P176">
            <v>11500</v>
          </cell>
          <cell r="Q176">
            <v>28750000</v>
          </cell>
          <cell r="R176">
            <v>44900</v>
          </cell>
          <cell r="S176">
            <v>112250000</v>
          </cell>
          <cell r="T176">
            <v>3.5494071146245059</v>
          </cell>
        </row>
        <row r="177">
          <cell r="C177" t="str">
            <v>T072TS020M</v>
          </cell>
          <cell r="D177" t="str">
            <v>T072PT820P</v>
          </cell>
          <cell r="E177" t="str">
            <v>여성 30's 카고 팬츠</v>
          </cell>
          <cell r="F177" t="str">
            <v>cotton 30's*20's  twill</v>
          </cell>
          <cell r="G177" t="str">
            <v>KH,CGR</v>
          </cell>
          <cell r="H177" t="str">
            <v>26.28.30.</v>
          </cell>
          <cell r="I177" t="str">
            <v>상해지사</v>
          </cell>
          <cell r="J177">
            <v>38755</v>
          </cell>
          <cell r="K177" t="str">
            <v>2/3 선적</v>
          </cell>
          <cell r="L177">
            <v>5000</v>
          </cell>
          <cell r="M177">
            <v>20000</v>
          </cell>
          <cell r="N177">
            <v>10149.999999999998</v>
          </cell>
          <cell r="O177">
            <v>8.75</v>
          </cell>
          <cell r="P177">
            <v>10150</v>
          </cell>
          <cell r="Q177">
            <v>50750000</v>
          </cell>
          <cell r="R177">
            <v>49900</v>
          </cell>
          <cell r="S177">
            <v>249500000</v>
          </cell>
          <cell r="T177">
            <v>4.4693237796686072</v>
          </cell>
        </row>
        <row r="178">
          <cell r="C178" t="str">
            <v>T072TS030P</v>
          </cell>
          <cell r="D178" t="str">
            <v>T072PT910P</v>
          </cell>
          <cell r="E178" t="str">
            <v>여성 5부 써스팬더 팬츠</v>
          </cell>
          <cell r="F178" t="str">
            <v>cotton 20's twill</v>
          </cell>
          <cell r="G178" t="str">
            <v>KH,BK</v>
          </cell>
          <cell r="H178" t="str">
            <v>26.28.</v>
          </cell>
          <cell r="I178" t="str">
            <v>난생</v>
          </cell>
          <cell r="J178">
            <v>38755</v>
          </cell>
          <cell r="K178" t="str">
            <v>2/2 선적</v>
          </cell>
          <cell r="L178">
            <v>2000</v>
          </cell>
          <cell r="M178" t="str">
            <v>980(9,600)</v>
          </cell>
          <cell r="N178">
            <v>9744</v>
          </cell>
          <cell r="O178">
            <v>8.4</v>
          </cell>
          <cell r="P178">
            <v>9744</v>
          </cell>
          <cell r="Q178">
            <v>19488000</v>
          </cell>
          <cell r="R178">
            <v>39900</v>
          </cell>
          <cell r="S178">
            <v>79800000</v>
          </cell>
          <cell r="T178">
            <v>3.7225705329153604</v>
          </cell>
        </row>
        <row r="179">
          <cell r="C179" t="str">
            <v>T072TS040M</v>
          </cell>
          <cell r="D179" t="str">
            <v>T072PT920P</v>
          </cell>
          <cell r="E179" t="str">
            <v>여성 C/L 3부 턱주름 카브라 써스팬드 팬츠</v>
          </cell>
          <cell r="F179" t="str">
            <v>cotton linnen 16*17/(98*54)</v>
          </cell>
          <cell r="G179" t="str">
            <v>BE,CGR</v>
          </cell>
          <cell r="H179" t="str">
            <v>26.28.30.</v>
          </cell>
          <cell r="I179" t="str">
            <v>유림</v>
          </cell>
          <cell r="J179">
            <v>39172</v>
          </cell>
          <cell r="K179" t="str">
            <v>2007-04-10-&gt;4/11</v>
          </cell>
          <cell r="L179">
            <v>5000</v>
          </cell>
          <cell r="M179" t="str">
            <v>410 (9,629)</v>
          </cell>
          <cell r="O179">
            <v>6030.3030303030291</v>
          </cell>
          <cell r="P179">
            <v>11000</v>
          </cell>
          <cell r="Q179">
            <v>55000000</v>
          </cell>
          <cell r="R179">
            <v>39900</v>
          </cell>
          <cell r="S179">
            <v>199500000</v>
          </cell>
          <cell r="T179">
            <v>3.2975206611570247</v>
          </cell>
        </row>
        <row r="180">
          <cell r="C180" t="str">
            <v>T072TS050M</v>
          </cell>
          <cell r="D180" t="str">
            <v>T072PT930P</v>
          </cell>
          <cell r="E180" t="str">
            <v>여성 3부 카브라+비죠팬츠</v>
          </cell>
          <cell r="F180" t="str">
            <v>21'S * 21'S (132*71)</v>
          </cell>
          <cell r="G180" t="str">
            <v>WH,CGR,KH</v>
          </cell>
          <cell r="H180" t="str">
            <v>26.28.30.</v>
          </cell>
          <cell r="I180" t="str">
            <v>유림</v>
          </cell>
          <cell r="J180" t="str">
            <v>4/15-&gt;4/20</v>
          </cell>
          <cell r="K180" t="str">
            <v>2007-04-20-&gt;4/25</v>
          </cell>
          <cell r="L180">
            <v>13000</v>
          </cell>
          <cell r="M180" t="str">
            <v>5,000 PCS 분 생지 보유 (3/28 결정)</v>
          </cell>
          <cell r="O180">
            <v>6030.3030303030291</v>
          </cell>
          <cell r="P180">
            <v>9000</v>
          </cell>
          <cell r="Q180">
            <v>117000000</v>
          </cell>
          <cell r="R180">
            <v>34900</v>
          </cell>
          <cell r="S180">
            <v>453700000</v>
          </cell>
          <cell r="T180">
            <v>3.5252525252525251</v>
          </cell>
        </row>
        <row r="181">
          <cell r="C181" t="str">
            <v>T072TS100M</v>
          </cell>
          <cell r="D181" t="str">
            <v>T072SH310P</v>
          </cell>
          <cell r="E181" t="str">
            <v>유니 빈티지 체크셔츠1</v>
          </cell>
          <cell r="F181" t="str">
            <v>CM40*CM40 130*76 CHECK</v>
          </cell>
          <cell r="G181" t="str">
            <v>BL/PK</v>
          </cell>
          <cell r="H181" t="str">
            <v>95.100.105.</v>
          </cell>
          <cell r="I181" t="str">
            <v>JC</v>
          </cell>
          <cell r="J181">
            <v>39192</v>
          </cell>
          <cell r="K181">
            <v>39188</v>
          </cell>
          <cell r="L181">
            <v>3000</v>
          </cell>
          <cell r="M181">
            <v>5000</v>
          </cell>
          <cell r="N181">
            <v>10575.757575757576</v>
          </cell>
          <cell r="O181">
            <v>5785</v>
          </cell>
          <cell r="P181">
            <v>9000</v>
          </cell>
          <cell r="Q181">
            <v>0</v>
          </cell>
          <cell r="R181">
            <v>34900</v>
          </cell>
          <cell r="S181">
            <v>0</v>
          </cell>
          <cell r="T181">
            <v>0</v>
          </cell>
        </row>
        <row r="182">
          <cell r="C182" t="str">
            <v>T072TS110P</v>
          </cell>
          <cell r="D182" t="str">
            <v>T072PT940P</v>
          </cell>
          <cell r="E182" t="str">
            <v>여성 3부 볼륨,벌룬팬츠</v>
          </cell>
          <cell r="F182" t="str">
            <v>32'S twill (130*70)</v>
          </cell>
          <cell r="G182" t="str">
            <v>WH,KH</v>
          </cell>
          <cell r="H182" t="str">
            <v>26.28.30.</v>
          </cell>
          <cell r="I182" t="str">
            <v>우광</v>
          </cell>
          <cell r="J182" t="str">
            <v>4/20-&gt;4/25</v>
          </cell>
          <cell r="K182" t="str">
            <v>4/26:2,800,5/3:4,200</v>
          </cell>
          <cell r="L182">
            <v>7000</v>
          </cell>
          <cell r="M182">
            <v>20000</v>
          </cell>
          <cell r="N182">
            <v>19894</v>
          </cell>
          <cell r="O182">
            <v>7545.454545454545</v>
          </cell>
          <cell r="P182">
            <v>8500</v>
          </cell>
          <cell r="Q182">
            <v>59500000</v>
          </cell>
          <cell r="R182">
            <v>29900</v>
          </cell>
          <cell r="S182">
            <v>209300000</v>
          </cell>
          <cell r="T182">
            <v>3.1978609625668448</v>
          </cell>
        </row>
        <row r="183">
          <cell r="C183">
            <v>1</v>
          </cell>
          <cell r="D183" t="str">
            <v>T072PT940P</v>
          </cell>
          <cell r="E183" t="str">
            <v>REORDER</v>
          </cell>
          <cell r="F183" t="str">
            <v>32'S twill (130*70)</v>
          </cell>
          <cell r="G183" t="str">
            <v>KH, GR(추가)</v>
          </cell>
          <cell r="H183" t="str">
            <v>26.28.30.</v>
          </cell>
          <cell r="I183" t="str">
            <v>우광</v>
          </cell>
          <cell r="J183">
            <v>39254</v>
          </cell>
          <cell r="K183">
            <v>39188</v>
          </cell>
          <cell r="L183">
            <v>4500</v>
          </cell>
          <cell r="M183" t="str">
            <v>970(6,800)</v>
          </cell>
          <cell r="O183">
            <v>7545.454545454545</v>
          </cell>
          <cell r="P183">
            <v>8500</v>
          </cell>
          <cell r="Q183">
            <v>38250000</v>
          </cell>
          <cell r="R183">
            <v>29900</v>
          </cell>
          <cell r="S183">
            <v>134550000</v>
          </cell>
          <cell r="T183">
            <v>3.1978609625668448</v>
          </cell>
        </row>
        <row r="184">
          <cell r="C184" t="str">
            <v>T072TS130P</v>
          </cell>
          <cell r="D184" t="str">
            <v>T072PT950P</v>
          </cell>
          <cell r="E184" t="str">
            <v>여성 2부 허리넘김 옵션벨트 팬츠</v>
          </cell>
          <cell r="F184" t="str">
            <v>40'S * 40'S (157*105) twill</v>
          </cell>
          <cell r="G184" t="str">
            <v>ST,BR</v>
          </cell>
          <cell r="H184" t="str">
            <v>26.28.30.</v>
          </cell>
          <cell r="I184" t="str">
            <v>유림</v>
          </cell>
          <cell r="J184" t="str">
            <v>4/15-&gt;4/20</v>
          </cell>
          <cell r="K184">
            <v>5000</v>
          </cell>
          <cell r="L184">
            <v>7500</v>
          </cell>
          <cell r="M184" t="str">
            <v xml:space="preserve"> 1500 PCS UP</v>
          </cell>
          <cell r="O184">
            <v>7545.454545454545</v>
          </cell>
          <cell r="P184">
            <v>9000</v>
          </cell>
          <cell r="Q184">
            <v>67500000</v>
          </cell>
          <cell r="R184">
            <v>29900</v>
          </cell>
          <cell r="S184">
            <v>224250000</v>
          </cell>
          <cell r="T184">
            <v>3.0202020202020203</v>
          </cell>
        </row>
        <row r="185">
          <cell r="C185" t="str">
            <v>T072TS200P</v>
          </cell>
          <cell r="D185" t="str">
            <v>T072PT960P</v>
          </cell>
          <cell r="E185" t="str">
            <v>여성 C/L 3부 팬츠</v>
          </cell>
          <cell r="F185" t="str">
            <v>COTTON/LINEN=80/20(CM21'S*CM21'S)</v>
          </cell>
          <cell r="G185" t="str">
            <v>WH,BE,CGR</v>
          </cell>
          <cell r="H185" t="str">
            <v>26.28.30.</v>
          </cell>
          <cell r="I185" t="str">
            <v>유림</v>
          </cell>
          <cell r="J185">
            <v>39182</v>
          </cell>
          <cell r="K185">
            <v>39192</v>
          </cell>
          <cell r="L185">
            <v>10000</v>
          </cell>
          <cell r="M185" t="str">
            <v>(5,000 PCS 생지 보유)</v>
          </cell>
          <cell r="N185">
            <v>2.8</v>
          </cell>
          <cell r="O185">
            <v>10</v>
          </cell>
          <cell r="P185">
            <v>10100</v>
          </cell>
          <cell r="Q185">
            <v>101000000</v>
          </cell>
          <cell r="R185">
            <v>34900</v>
          </cell>
          <cell r="S185">
            <v>349000000</v>
          </cell>
          <cell r="T185">
            <v>3.1413141314131412</v>
          </cell>
        </row>
        <row r="186">
          <cell r="C186" t="str">
            <v>T072TS210P</v>
          </cell>
          <cell r="D186" t="str">
            <v>T072SH510P</v>
          </cell>
          <cell r="E186" t="str">
            <v>여성 솔리드 셔츠</v>
          </cell>
          <cell r="F186" t="str">
            <v>60`S(90*88)</v>
          </cell>
          <cell r="G186" t="str">
            <v>WH</v>
          </cell>
          <cell r="H186" t="str">
            <v>85.90.</v>
          </cell>
          <cell r="I186" t="str">
            <v>안테나</v>
          </cell>
          <cell r="J186">
            <v>39168</v>
          </cell>
          <cell r="K186" t="str">
            <v>2007-04-10-&gt;4/13</v>
          </cell>
          <cell r="L186">
            <v>2000</v>
          </cell>
          <cell r="M186">
            <v>5000</v>
          </cell>
          <cell r="N186">
            <v>10575.757575757576</v>
          </cell>
          <cell r="O186">
            <v>7545.454545454545</v>
          </cell>
          <cell r="P186">
            <v>10100</v>
          </cell>
          <cell r="Q186">
            <v>0</v>
          </cell>
          <cell r="R186">
            <v>34900</v>
          </cell>
          <cell r="S186">
            <v>0</v>
          </cell>
          <cell r="T186">
            <v>0</v>
          </cell>
        </row>
        <row r="187">
          <cell r="C187" t="str">
            <v>T072TS220P</v>
          </cell>
          <cell r="D187" t="str">
            <v>T072SH610P</v>
          </cell>
          <cell r="E187">
            <v>10</v>
          </cell>
          <cell r="F187" t="str">
            <v>20'S*20'S TWILL</v>
          </cell>
          <cell r="G187" t="str">
            <v>PK/BL</v>
          </cell>
          <cell r="H187" t="str">
            <v>85.90.</v>
          </cell>
          <cell r="I187" t="str">
            <v>안테나</v>
          </cell>
          <cell r="J187">
            <v>39192</v>
          </cell>
          <cell r="K187" t="str">
            <v>4/10-&gt;4/20-&gt;4/18</v>
          </cell>
          <cell r="L187">
            <v>84000</v>
          </cell>
          <cell r="M187">
            <v>16500</v>
          </cell>
          <cell r="N187">
            <v>19894</v>
          </cell>
          <cell r="O187">
            <v>9060.6060606060601</v>
          </cell>
          <cell r="P187">
            <v>9032.5714285714294</v>
          </cell>
          <cell r="Q187">
            <v>758736000</v>
          </cell>
          <cell r="R187">
            <v>33263.095238095237</v>
          </cell>
          <cell r="S187">
            <v>2794100000</v>
          </cell>
          <cell r="T187">
            <v>3.3477927883887264</v>
          </cell>
        </row>
        <row r="188">
          <cell r="C188" t="str">
            <v>T072TS230P</v>
          </cell>
          <cell r="D188" t="str">
            <v>T072SH620P</v>
          </cell>
          <cell r="E188">
            <v>21</v>
          </cell>
          <cell r="F188" t="str">
            <v>TWILL</v>
          </cell>
          <cell r="G188" t="str">
            <v>PK/BL</v>
          </cell>
          <cell r="H188" t="str">
            <v>85.90.</v>
          </cell>
          <cell r="I188" t="str">
            <v>JC</v>
          </cell>
          <cell r="J188">
            <v>39192</v>
          </cell>
          <cell r="K188">
            <v>39188</v>
          </cell>
          <cell r="L188">
            <v>223500</v>
          </cell>
          <cell r="M188" t="str">
            <v>610(4.70 5,561)</v>
          </cell>
          <cell r="O188">
            <v>6030.3030303030291</v>
          </cell>
          <cell r="P188">
            <v>10345.971364653244</v>
          </cell>
          <cell r="Q188">
            <v>2312324600</v>
          </cell>
          <cell r="R188">
            <v>36555.480984340044</v>
          </cell>
          <cell r="S188">
            <v>8170150000</v>
          </cell>
          <cell r="T188">
            <v>3.2120962130096657</v>
          </cell>
        </row>
        <row r="189">
          <cell r="C189" t="str">
            <v>T072TS240P</v>
          </cell>
          <cell r="D189" t="str">
            <v>T072SH010P</v>
          </cell>
          <cell r="E189" t="str">
            <v>유니 무지 프린트 변형 셔츠</v>
          </cell>
          <cell r="F189" t="str">
            <v>소재??</v>
          </cell>
          <cell r="G189" t="str">
            <v>WH/CGR</v>
          </cell>
          <cell r="H189" t="str">
            <v>95.100.105.</v>
          </cell>
          <cell r="I189" t="str">
            <v>안테나</v>
          </cell>
          <cell r="J189">
            <v>39168</v>
          </cell>
          <cell r="K189" t="str">
            <v>2007-04-10-&gt;4/11</v>
          </cell>
          <cell r="L189">
            <v>3000</v>
          </cell>
          <cell r="M189" t="str">
            <v>410 (9,629)</v>
          </cell>
          <cell r="O189">
            <v>9060.6060606060601</v>
          </cell>
          <cell r="P189">
            <v>10400</v>
          </cell>
          <cell r="Q189">
            <v>31200000</v>
          </cell>
          <cell r="R189">
            <v>34900</v>
          </cell>
          <cell r="S189">
            <v>104700000</v>
          </cell>
          <cell r="T189">
            <v>3.0506993006993004</v>
          </cell>
        </row>
        <row r="190">
          <cell r="C190">
            <v>1</v>
          </cell>
          <cell r="D190" t="str">
            <v>T072SH010P</v>
          </cell>
          <cell r="E190" t="str">
            <v>유니 무지 프린트 변형 셔츠</v>
          </cell>
          <cell r="F190" t="str">
            <v>YE/NA</v>
          </cell>
          <cell r="G190" t="str">
            <v>WH/BK</v>
          </cell>
          <cell r="H190" t="str">
            <v>95.100.105.</v>
          </cell>
          <cell r="I190" t="str">
            <v>안테나</v>
          </cell>
          <cell r="J190">
            <v>39168</v>
          </cell>
          <cell r="K190">
            <v>39232</v>
          </cell>
          <cell r="L190">
            <v>1900</v>
          </cell>
          <cell r="M190" t="str">
            <v>410 (9,629)</v>
          </cell>
          <cell r="O190">
            <v>7545.454545454545</v>
          </cell>
          <cell r="P190">
            <v>10400</v>
          </cell>
          <cell r="Q190">
            <v>19760000</v>
          </cell>
          <cell r="R190">
            <v>34900</v>
          </cell>
          <cell r="S190">
            <v>66310000</v>
          </cell>
          <cell r="T190">
            <v>3.0506993006993004</v>
          </cell>
        </row>
        <row r="191">
          <cell r="C191" t="str">
            <v>T072TS260P</v>
          </cell>
          <cell r="D191" t="str">
            <v>T072SH210P</v>
          </cell>
          <cell r="E191" t="str">
            <v>유니 포켓 S/T셔츠</v>
          </cell>
          <cell r="F191" t="str">
            <v>CM 26`S SINGLE</v>
          </cell>
          <cell r="G191" t="str">
            <v>WH/PK</v>
          </cell>
          <cell r="H191" t="str">
            <v>95.100.</v>
          </cell>
          <cell r="I191" t="str">
            <v>안테나</v>
          </cell>
          <cell r="J191">
            <v>39168</v>
          </cell>
          <cell r="K191" t="str">
            <v>2007-04-20-&gt;4/25</v>
          </cell>
          <cell r="L191">
            <v>2000</v>
          </cell>
          <cell r="M191" t="str">
            <v>210,220(5.65 6,685)</v>
          </cell>
          <cell r="O191">
            <v>9060.6060606060601</v>
          </cell>
          <cell r="P191">
            <v>8700</v>
          </cell>
          <cell r="Q191">
            <v>17400000</v>
          </cell>
          <cell r="R191">
            <v>29900</v>
          </cell>
          <cell r="S191">
            <v>59800000</v>
          </cell>
          <cell r="T191">
            <v>3.1243469174503655</v>
          </cell>
        </row>
        <row r="192">
          <cell r="C192">
            <v>1</v>
          </cell>
          <cell r="D192" t="str">
            <v>T072SH310P</v>
          </cell>
          <cell r="E192" t="str">
            <v>유니 빈티지 체크셔츠1</v>
          </cell>
          <cell r="F192" t="str">
            <v>CM40*CM40 130*76 CHECK</v>
          </cell>
          <cell r="G192" t="str">
            <v>BL/PK</v>
          </cell>
          <cell r="H192" t="str">
            <v>95.100.105.</v>
          </cell>
          <cell r="I192" t="str">
            <v>JC</v>
          </cell>
          <cell r="J192">
            <v>39192</v>
          </cell>
          <cell r="K192">
            <v>39188</v>
          </cell>
          <cell r="L192">
            <v>3000</v>
          </cell>
          <cell r="M192" t="str">
            <v>960(9,000)</v>
          </cell>
          <cell r="N192">
            <v>10575.757575757576</v>
          </cell>
          <cell r="O192">
            <v>7.7</v>
          </cell>
          <cell r="P192">
            <v>8932</v>
          </cell>
          <cell r="Q192">
            <v>26796000</v>
          </cell>
          <cell r="R192">
            <v>34900</v>
          </cell>
          <cell r="S192">
            <v>104700000</v>
          </cell>
          <cell r="T192">
            <v>3.5520905426861535</v>
          </cell>
        </row>
        <row r="193">
          <cell r="C193" t="str">
            <v>T072TS280P</v>
          </cell>
          <cell r="D193" t="str">
            <v>T072SH320P</v>
          </cell>
          <cell r="E193" t="str">
            <v>유니 빈티지 체크셔츠2</v>
          </cell>
          <cell r="F193" t="str">
            <v>CM60`S/2*CM60`S/2 80*70 PLAIN CHECK</v>
          </cell>
          <cell r="G193" t="str">
            <v>BL/GN</v>
          </cell>
          <cell r="H193" t="str">
            <v>95.100.105.</v>
          </cell>
          <cell r="I193" t="str">
            <v>JC</v>
          </cell>
          <cell r="J193">
            <v>39192</v>
          </cell>
          <cell r="K193">
            <v>39188</v>
          </cell>
          <cell r="L193">
            <v>3000</v>
          </cell>
          <cell r="M193" t="str">
            <v>610(4.70 5,561)</v>
          </cell>
          <cell r="O193">
            <v>7.7</v>
          </cell>
          <cell r="P193">
            <v>8932</v>
          </cell>
          <cell r="Q193">
            <v>26796000</v>
          </cell>
          <cell r="R193">
            <v>34900</v>
          </cell>
          <cell r="S193">
            <v>104700000</v>
          </cell>
          <cell r="T193">
            <v>3.5520905426861535</v>
          </cell>
        </row>
        <row r="194">
          <cell r="C194" t="str">
            <v>T072TS290P</v>
          </cell>
          <cell r="D194" t="str">
            <v>T072SH410P</v>
          </cell>
          <cell r="E194" t="str">
            <v>남성 체크 나시 스타일 셔츠</v>
          </cell>
          <cell r="F194" t="str">
            <v>CM60`S/2*CM60`S/2 80*70
PLAIN CHECK</v>
          </cell>
          <cell r="G194" t="str">
            <v>WH/BE/BK</v>
          </cell>
          <cell r="H194" t="str">
            <v>95.100.</v>
          </cell>
          <cell r="I194" t="str">
            <v>JC</v>
          </cell>
          <cell r="J194">
            <v>39192</v>
          </cell>
          <cell r="K194">
            <v>39188</v>
          </cell>
          <cell r="L194">
            <v>2500</v>
          </cell>
          <cell r="M194" t="str">
            <v>980(9,600)</v>
          </cell>
          <cell r="O194">
            <v>6.5</v>
          </cell>
          <cell r="P194">
            <v>7539.9999999999991</v>
          </cell>
          <cell r="Q194">
            <v>18849999.999999996</v>
          </cell>
          <cell r="R194">
            <v>24900</v>
          </cell>
          <cell r="S194">
            <v>62250000</v>
          </cell>
          <cell r="T194">
            <v>3.0021702435495543</v>
          </cell>
        </row>
        <row r="195">
          <cell r="C195">
            <v>1</v>
          </cell>
          <cell r="D195" t="str">
            <v>T072SH410P</v>
          </cell>
          <cell r="E195" t="str">
            <v>남성 체크 나시 스타일 셔츠</v>
          </cell>
          <cell r="F195" t="str">
            <v>CM60`S/2*CM60`S/2 80*70
PLAIN CHECK</v>
          </cell>
          <cell r="G195" t="str">
            <v>BL</v>
          </cell>
          <cell r="H195" t="str">
            <v>95.100.</v>
          </cell>
          <cell r="I195" t="str">
            <v>JC</v>
          </cell>
          <cell r="J195">
            <v>39192</v>
          </cell>
          <cell r="K195">
            <v>39188</v>
          </cell>
          <cell r="L195">
            <v>1500</v>
          </cell>
          <cell r="N195" t="str">
            <v>12/14 A/P</v>
          </cell>
          <cell r="O195">
            <v>6.5</v>
          </cell>
          <cell r="P195">
            <v>7539.9999999999991</v>
          </cell>
          <cell r="Q195">
            <v>11309999.999999998</v>
          </cell>
          <cell r="R195">
            <v>24900</v>
          </cell>
          <cell r="S195">
            <v>37350000</v>
          </cell>
          <cell r="T195">
            <v>3.0021702435495539</v>
          </cell>
        </row>
        <row r="196">
          <cell r="C196" t="str">
            <v>T072TS401P</v>
          </cell>
          <cell r="D196" t="str">
            <v>T072SK050P</v>
          </cell>
          <cell r="E196">
            <v>5</v>
          </cell>
          <cell r="F196" t="str">
            <v>Cotton broken twill(20'S*16'S)</v>
          </cell>
          <cell r="G196" t="str">
            <v>BK/까뮤</v>
          </cell>
          <cell r="H196" t="str">
            <v>26/28</v>
          </cell>
          <cell r="I196" t="str">
            <v>AI</v>
          </cell>
          <cell r="J196">
            <v>38747</v>
          </cell>
          <cell r="K196" t="str">
            <v>1/30 선적,2/5입고</v>
          </cell>
          <cell r="L196">
            <v>16900</v>
          </cell>
          <cell r="N196">
            <v>3.2</v>
          </cell>
          <cell r="O196">
            <v>10</v>
          </cell>
          <cell r="P196">
            <v>9000.7100591715971</v>
          </cell>
          <cell r="Q196">
            <v>152112000</v>
          </cell>
          <cell r="R196">
            <v>31941.420118343194</v>
          </cell>
          <cell r="S196">
            <v>539810000</v>
          </cell>
          <cell r="T196">
            <v>3.2261515438385113</v>
          </cell>
        </row>
        <row r="197">
          <cell r="C197" t="str">
            <v>T072TS402P</v>
          </cell>
          <cell r="D197" t="str">
            <v>T072SH510P</v>
          </cell>
          <cell r="E197" t="str">
            <v>여성 솔리드 셔츠</v>
          </cell>
          <cell r="F197" t="str">
            <v>60`S(90*88)</v>
          </cell>
          <cell r="G197" t="str">
            <v>WH</v>
          </cell>
          <cell r="H197" t="str">
            <v>85.90.</v>
          </cell>
          <cell r="I197" t="str">
            <v>안테나</v>
          </cell>
          <cell r="J197">
            <v>39168</v>
          </cell>
          <cell r="K197" t="str">
            <v>2007-04-10-&gt;4/13</v>
          </cell>
          <cell r="L197">
            <v>2000</v>
          </cell>
          <cell r="M197" t="str">
            <v>970(6,800)</v>
          </cell>
          <cell r="N197">
            <v>3.4</v>
          </cell>
          <cell r="O197">
            <v>3.4</v>
          </cell>
          <cell r="P197">
            <v>7000</v>
          </cell>
          <cell r="Q197">
            <v>14000000</v>
          </cell>
          <cell r="R197">
            <v>29900</v>
          </cell>
          <cell r="S197">
            <v>59800000</v>
          </cell>
          <cell r="T197">
            <v>3.8831168831168825</v>
          </cell>
        </row>
        <row r="198">
          <cell r="C198" t="str">
            <v>T072TS410P</v>
          </cell>
          <cell r="D198" t="str">
            <v>T072SH610P</v>
          </cell>
          <cell r="E198" t="str">
            <v>여성 스트라이프 변형물 셔츠</v>
          </cell>
          <cell r="F198" t="str">
            <v>20'S*20'S TWILL</v>
          </cell>
          <cell r="G198" t="str">
            <v>PK/BL</v>
          </cell>
          <cell r="H198" t="str">
            <v>85.90.</v>
          </cell>
          <cell r="I198" t="str">
            <v>안테나</v>
          </cell>
          <cell r="J198">
            <v>39192</v>
          </cell>
          <cell r="K198" t="str">
            <v>4/10-&gt;4/20-&gt;4/18</v>
          </cell>
          <cell r="L198">
            <v>3000</v>
          </cell>
          <cell r="M198" t="str">
            <v>960(9,000)</v>
          </cell>
          <cell r="N198" t="str">
            <v>12/14 A/P</v>
          </cell>
          <cell r="O198">
            <v>7.7</v>
          </cell>
          <cell r="P198">
            <v>9600</v>
          </cell>
          <cell r="Q198">
            <v>28800000</v>
          </cell>
          <cell r="R198">
            <v>34900</v>
          </cell>
          <cell r="S198">
            <v>104700000</v>
          </cell>
          <cell r="T198">
            <v>3.3049242424242422</v>
          </cell>
        </row>
        <row r="199">
          <cell r="C199" t="str">
            <v>T072TS420P</v>
          </cell>
          <cell r="D199" t="str">
            <v>T072SH620P</v>
          </cell>
          <cell r="E199" t="str">
            <v>여성 웨스턴 체크셔츠</v>
          </cell>
          <cell r="F199" t="str">
            <v>TWILL</v>
          </cell>
          <cell r="G199" t="str">
            <v>PK/BL</v>
          </cell>
          <cell r="H199" t="str">
            <v>85.90.</v>
          </cell>
          <cell r="I199" t="str">
            <v>JC</v>
          </cell>
          <cell r="J199">
            <v>39192</v>
          </cell>
          <cell r="K199">
            <v>39188</v>
          </cell>
          <cell r="L199">
            <v>2000</v>
          </cell>
          <cell r="M199" t="str">
            <v>610(4.70 5,561)</v>
          </cell>
          <cell r="O199">
            <v>6.6</v>
          </cell>
          <cell r="P199">
            <v>7655.9999999999991</v>
          </cell>
          <cell r="Q199">
            <v>15311999.999999998</v>
          </cell>
          <cell r="R199">
            <v>29900</v>
          </cell>
          <cell r="S199">
            <v>59800000</v>
          </cell>
          <cell r="T199">
            <v>3.5503942243754159</v>
          </cell>
        </row>
        <row r="200">
          <cell r="C200">
            <v>1</v>
          </cell>
          <cell r="D200" t="str">
            <v>T072SH910P</v>
          </cell>
          <cell r="E200" t="str">
            <v>여성 솔리드 롱기장셔츠</v>
          </cell>
          <cell r="F200" t="str">
            <v>소재??</v>
          </cell>
          <cell r="G200" t="str">
            <v>WH/YE</v>
          </cell>
          <cell r="H200" t="str">
            <v>85.90.</v>
          </cell>
          <cell r="I200" t="str">
            <v>안테나</v>
          </cell>
          <cell r="J200">
            <v>39168</v>
          </cell>
          <cell r="K200" t="str">
            <v>2007-04-20-&gt;4/20</v>
          </cell>
          <cell r="L200">
            <v>3000</v>
          </cell>
          <cell r="M200" t="str">
            <v>980(9,600)</v>
          </cell>
          <cell r="P200">
            <v>10500</v>
          </cell>
          <cell r="Q200">
            <v>31500000</v>
          </cell>
          <cell r="R200">
            <v>34900</v>
          </cell>
          <cell r="S200">
            <v>104700000</v>
          </cell>
          <cell r="T200">
            <v>3.0216450216450217</v>
          </cell>
        </row>
        <row r="201">
          <cell r="C201" t="str">
            <v>T072TS440P</v>
          </cell>
          <cell r="D201" t="str">
            <v>T072SH920P</v>
          </cell>
          <cell r="E201" t="str">
            <v>여성 체크 롱기장셔츠</v>
          </cell>
          <cell r="F201" t="str">
            <v>60`S(90*86)</v>
          </cell>
          <cell r="G201" t="str">
            <v>RE/BK</v>
          </cell>
          <cell r="H201" t="str">
            <v>85.90.</v>
          </cell>
          <cell r="I201" t="str">
            <v>JC</v>
          </cell>
          <cell r="J201">
            <v>39192</v>
          </cell>
          <cell r="K201">
            <v>39188</v>
          </cell>
          <cell r="L201">
            <v>3000</v>
          </cell>
          <cell r="M201" t="str">
            <v>210,220(5.65 6,685)</v>
          </cell>
          <cell r="O201">
            <v>8.5</v>
          </cell>
          <cell r="P201">
            <v>9860</v>
          </cell>
          <cell r="Q201">
            <v>29580000</v>
          </cell>
          <cell r="R201">
            <v>39900</v>
          </cell>
          <cell r="S201">
            <v>119700000</v>
          </cell>
          <cell r="T201">
            <v>3.6787755854692974</v>
          </cell>
        </row>
        <row r="202">
          <cell r="C202" t="str">
            <v>T072TS450P</v>
          </cell>
          <cell r="D202" t="str">
            <v>T072SH930P</v>
          </cell>
          <cell r="E202" t="str">
            <v>여성 롱기장 나시셔츠(솔리드)</v>
          </cell>
          <cell r="F202" t="str">
            <v>CM 26`S SINGLE</v>
          </cell>
          <cell r="G202" t="str">
            <v>WH</v>
          </cell>
          <cell r="H202" t="str">
            <v>85.90.</v>
          </cell>
          <cell r="I202" t="str">
            <v>안테나</v>
          </cell>
          <cell r="J202">
            <v>39192</v>
          </cell>
          <cell r="K202">
            <v>39189</v>
          </cell>
          <cell r="L202">
            <v>1000</v>
          </cell>
          <cell r="N202">
            <v>10575.757575757576</v>
          </cell>
          <cell r="O202">
            <v>9215</v>
          </cell>
          <cell r="P202">
            <v>8700</v>
          </cell>
          <cell r="Q202">
            <v>8700000</v>
          </cell>
          <cell r="R202">
            <v>29900</v>
          </cell>
          <cell r="S202">
            <v>29900000</v>
          </cell>
          <cell r="T202">
            <v>3.1243469174503655</v>
          </cell>
        </row>
        <row r="203">
          <cell r="C203">
            <v>1</v>
          </cell>
          <cell r="D203" t="str">
            <v>T072SH930P</v>
          </cell>
          <cell r="E203" t="str">
            <v>여성 여성 롱기장 나시셔츠(핀스트라이프)</v>
          </cell>
          <cell r="F203" t="str">
            <v>CM 26`S SINGLE</v>
          </cell>
          <cell r="G203" t="str">
            <v>BK(스트라이프)</v>
          </cell>
          <cell r="H203" t="str">
            <v>85.90.</v>
          </cell>
          <cell r="I203" t="str">
            <v>안테나</v>
          </cell>
          <cell r="J203">
            <v>39192</v>
          </cell>
          <cell r="K203">
            <v>39189</v>
          </cell>
          <cell r="L203">
            <v>1000</v>
          </cell>
          <cell r="N203" t="str">
            <v>12/14 A/P</v>
          </cell>
          <cell r="O203">
            <v>9293</v>
          </cell>
          <cell r="P203">
            <v>8700</v>
          </cell>
          <cell r="Q203">
            <v>8700000</v>
          </cell>
          <cell r="R203">
            <v>29900</v>
          </cell>
          <cell r="S203">
            <v>29900000</v>
          </cell>
          <cell r="T203">
            <v>3.1243469174503655</v>
          </cell>
        </row>
        <row r="204">
          <cell r="C204">
            <v>2</v>
          </cell>
          <cell r="D204" t="str">
            <v>T072TS020M</v>
          </cell>
          <cell r="E204" t="str">
            <v>유니 라운드 멜란지 링거 티셔츠</v>
          </cell>
          <cell r="F204" t="str">
            <v>CM 26`S SINGLE</v>
          </cell>
          <cell r="G204" t="str">
            <v>MBE,MRE,MBL</v>
          </cell>
          <cell r="H204" t="str">
            <v>90,95,100,105</v>
          </cell>
          <cell r="I204" t="str">
            <v>해월</v>
          </cell>
          <cell r="J204">
            <v>39126</v>
          </cell>
          <cell r="K204">
            <v>39188</v>
          </cell>
          <cell r="L204">
            <v>8000</v>
          </cell>
          <cell r="O204">
            <v>3.4</v>
          </cell>
          <cell r="P204">
            <v>0</v>
          </cell>
          <cell r="Q204">
            <v>0</v>
          </cell>
          <cell r="R204">
            <v>24900</v>
          </cell>
          <cell r="S204">
            <v>0</v>
          </cell>
          <cell r="T204">
            <v>0</v>
          </cell>
        </row>
        <row r="205">
          <cell r="C205">
            <v>3</v>
          </cell>
          <cell r="D205" t="str">
            <v>T072TS030P</v>
          </cell>
          <cell r="E205">
            <v>6</v>
          </cell>
          <cell r="F205" t="str">
            <v>CM 26`S SINGLE</v>
          </cell>
          <cell r="G205" t="str">
            <v>WH/RE</v>
          </cell>
          <cell r="H205" t="str">
            <v>90,95,100,105</v>
          </cell>
          <cell r="I205" t="str">
            <v>지산</v>
          </cell>
          <cell r="J205" t="str">
            <v>3/16-&gt;3/22</v>
          </cell>
          <cell r="K205">
            <v>39188</v>
          </cell>
          <cell r="L205">
            <v>15000</v>
          </cell>
          <cell r="M205">
            <v>30000</v>
          </cell>
          <cell r="O205">
            <v>7.25</v>
          </cell>
          <cell r="P205">
            <v>9106.1333333333332</v>
          </cell>
          <cell r="Q205">
            <v>136592000</v>
          </cell>
          <cell r="R205">
            <v>33900</v>
          </cell>
          <cell r="S205">
            <v>508500000</v>
          </cell>
          <cell r="T205">
            <v>3.3843323713887141</v>
          </cell>
        </row>
        <row r="206">
          <cell r="C206">
            <v>4</v>
          </cell>
          <cell r="D206" t="str">
            <v>T072TS040M</v>
          </cell>
          <cell r="E206">
            <v>11</v>
          </cell>
          <cell r="F206" t="str">
            <v>CM 26`S SINGLE</v>
          </cell>
          <cell r="G206" t="str">
            <v>WH/PK</v>
          </cell>
          <cell r="H206">
            <v>95100105</v>
          </cell>
          <cell r="I206" t="str">
            <v>해월</v>
          </cell>
          <cell r="J206">
            <v>39147</v>
          </cell>
          <cell r="L206">
            <v>31900</v>
          </cell>
          <cell r="M206">
            <v>10000</v>
          </cell>
          <cell r="P206">
            <v>9050.2821316614427</v>
          </cell>
          <cell r="Q206">
            <v>288704000</v>
          </cell>
          <cell r="R206">
            <v>32862.382445141069</v>
          </cell>
          <cell r="S206">
            <v>1048310000</v>
          </cell>
          <cell r="T206">
            <v>3.3009902561415529</v>
          </cell>
        </row>
        <row r="207">
          <cell r="C207">
            <v>5</v>
          </cell>
          <cell r="D207" t="str">
            <v>T072SK050P</v>
          </cell>
          <cell r="E207" t="str">
            <v>여성 카고 미니 스커트</v>
          </cell>
          <cell r="F207" t="str">
            <v>Cotton broken twill(20'S*16'S)</v>
          </cell>
          <cell r="G207" t="str">
            <v>BK/까뮤</v>
          </cell>
          <cell r="H207" t="str">
            <v>26/28</v>
          </cell>
          <cell r="I207" t="str">
            <v>AI</v>
          </cell>
          <cell r="J207">
            <v>38747</v>
          </cell>
          <cell r="K207" t="str">
            <v>1/30 선적,2/5입고</v>
          </cell>
          <cell r="L207">
            <v>1500</v>
          </cell>
          <cell r="M207" t="str">
            <v>970(6,800)</v>
          </cell>
          <cell r="O207">
            <v>10</v>
          </cell>
          <cell r="P207">
            <v>11600</v>
          </cell>
          <cell r="Q207">
            <v>17400000</v>
          </cell>
          <cell r="R207">
            <v>39900</v>
          </cell>
          <cell r="S207">
            <v>59850000</v>
          </cell>
          <cell r="T207">
            <v>3.1269592476489025</v>
          </cell>
        </row>
        <row r="208">
          <cell r="C208">
            <v>6</v>
          </cell>
          <cell r="D208" t="str">
            <v>T072SK060P</v>
          </cell>
          <cell r="E208" t="str">
            <v>여성 오버롤 디터쳐블 스커트</v>
          </cell>
          <cell r="F208" t="str">
            <v>21'S * 21'S (132*71)</v>
          </cell>
          <cell r="G208" t="str">
            <v>WH/KH</v>
          </cell>
          <cell r="H208" t="str">
            <v>26/28</v>
          </cell>
          <cell r="I208" t="str">
            <v>유림</v>
          </cell>
          <cell r="J208">
            <v>39192</v>
          </cell>
          <cell r="K208" t="str">
            <v>4/10-&gt;4/20-&gt;4/18</v>
          </cell>
          <cell r="L208">
            <v>2000</v>
          </cell>
          <cell r="M208" t="str">
            <v>960(9,000)</v>
          </cell>
          <cell r="O208">
            <v>5.9</v>
          </cell>
          <cell r="P208">
            <v>11000</v>
          </cell>
          <cell r="Q208">
            <v>22000000</v>
          </cell>
          <cell r="R208">
            <v>44900</v>
          </cell>
          <cell r="S208">
            <v>89800000</v>
          </cell>
          <cell r="T208">
            <v>3.7107438016528924</v>
          </cell>
        </row>
        <row r="209">
          <cell r="C209">
            <v>7</v>
          </cell>
          <cell r="D209" t="str">
            <v>T072SK070P</v>
          </cell>
          <cell r="E209" t="str">
            <v>여성호박미니스커트</v>
          </cell>
          <cell r="F209" t="str">
            <v>20'S*20'S TWILL</v>
          </cell>
          <cell r="G209" t="str">
            <v>GR/BK</v>
          </cell>
          <cell r="H209" t="str">
            <v>26/28</v>
          </cell>
          <cell r="I209" t="str">
            <v>대원</v>
          </cell>
          <cell r="J209">
            <v>39119</v>
          </cell>
          <cell r="K209">
            <v>39128</v>
          </cell>
          <cell r="L209">
            <v>1200</v>
          </cell>
          <cell r="M209">
            <v>15000</v>
          </cell>
          <cell r="N209" t="str">
            <v>12/14 A/P</v>
          </cell>
          <cell r="O209">
            <v>3.2</v>
          </cell>
          <cell r="P209">
            <v>11700</v>
          </cell>
          <cell r="Q209">
            <v>14040000</v>
          </cell>
          <cell r="R209">
            <v>39900</v>
          </cell>
          <cell r="S209">
            <v>47880000</v>
          </cell>
          <cell r="T209">
            <v>3.1002331002330998</v>
          </cell>
        </row>
        <row r="210">
          <cell r="C210">
            <v>1</v>
          </cell>
          <cell r="D210" t="str">
            <v>T072SK070P</v>
          </cell>
          <cell r="E210" t="str">
            <v>1st Reorder(1/31) - WH 추가</v>
          </cell>
          <cell r="F210" t="str">
            <v>20'S*20'S TWILL</v>
          </cell>
          <cell r="G210" t="str">
            <v>WH</v>
          </cell>
          <cell r="H210" t="str">
            <v>26/28</v>
          </cell>
          <cell r="I210" t="str">
            <v>대원</v>
          </cell>
          <cell r="J210">
            <v>39171</v>
          </cell>
          <cell r="K210">
            <v>39202</v>
          </cell>
          <cell r="L210">
            <v>500</v>
          </cell>
          <cell r="M210" t="str">
            <v>980(9,600)</v>
          </cell>
          <cell r="O210">
            <v>6.35</v>
          </cell>
          <cell r="P210">
            <v>11700</v>
          </cell>
          <cell r="Q210">
            <v>5850000</v>
          </cell>
          <cell r="R210">
            <v>39900</v>
          </cell>
          <cell r="S210">
            <v>19950000</v>
          </cell>
          <cell r="T210">
            <v>3.1002331002330998</v>
          </cell>
        </row>
        <row r="211">
          <cell r="C211">
            <v>9</v>
          </cell>
          <cell r="D211" t="str">
            <v>T072SK080P</v>
          </cell>
          <cell r="E211" t="str">
            <v>여성 옵션벨트 미니 스커트</v>
          </cell>
          <cell r="F211" t="str">
            <v>20'S*20'S TWILL</v>
          </cell>
          <cell r="G211" t="str">
            <v>WH,NA</v>
          </cell>
          <cell r="H211" t="str">
            <v>26/28</v>
          </cell>
          <cell r="I211" t="str">
            <v>유림</v>
          </cell>
          <cell r="J211">
            <v>39217</v>
          </cell>
          <cell r="K211">
            <v>39188</v>
          </cell>
          <cell r="L211">
            <v>2000</v>
          </cell>
          <cell r="O211">
            <v>3.4</v>
          </cell>
          <cell r="P211">
            <v>9300</v>
          </cell>
          <cell r="Q211">
            <v>18600000</v>
          </cell>
          <cell r="R211">
            <v>39900</v>
          </cell>
          <cell r="S211">
            <v>79800000</v>
          </cell>
          <cell r="T211">
            <v>3.9002932551319645</v>
          </cell>
        </row>
        <row r="212">
          <cell r="C212">
            <v>10</v>
          </cell>
          <cell r="D212" t="str">
            <v>T072TS110P</v>
          </cell>
          <cell r="E212">
            <v>4</v>
          </cell>
          <cell r="F212" t="str">
            <v>CM 26`S SINGLE</v>
          </cell>
          <cell r="G212" t="str">
            <v>WH/YE/BL</v>
          </cell>
          <cell r="H212" t="str">
            <v>90,95,100,105</v>
          </cell>
          <cell r="I212" t="str">
            <v>AI</v>
          </cell>
          <cell r="J212" t="str">
            <v>4/10-&gt;4/16</v>
          </cell>
          <cell r="K212">
            <v>39202</v>
          </cell>
          <cell r="L212">
            <v>7200</v>
          </cell>
          <cell r="O212">
            <v>3.4</v>
          </cell>
          <cell r="P212">
            <v>10818.055555555555</v>
          </cell>
          <cell r="Q212">
            <v>77890000</v>
          </cell>
          <cell r="R212">
            <v>41288.888888888891</v>
          </cell>
          <cell r="S212">
            <v>297280000</v>
          </cell>
          <cell r="T212">
            <v>3.4696950244517324</v>
          </cell>
        </row>
        <row r="213">
          <cell r="C213">
            <v>11</v>
          </cell>
          <cell r="D213" t="str">
            <v>T072TS010M</v>
          </cell>
          <cell r="E213" t="str">
            <v>유니 라운드 프린트 티셔츠</v>
          </cell>
          <cell r="F213" t="str">
            <v>CM 26`S SINGLE</v>
          </cell>
          <cell r="G213" t="str">
            <v>WH/PU/YE</v>
          </cell>
          <cell r="H213" t="str">
            <v>90,95,100,105</v>
          </cell>
          <cell r="I213" t="str">
            <v>해월</v>
          </cell>
          <cell r="J213">
            <v>39127</v>
          </cell>
          <cell r="K213">
            <v>39189</v>
          </cell>
          <cell r="L213">
            <v>8000</v>
          </cell>
          <cell r="O213">
            <v>0</v>
          </cell>
          <cell r="P213">
            <v>5394</v>
          </cell>
          <cell r="Q213">
            <v>43152000</v>
          </cell>
          <cell r="R213">
            <v>19900</v>
          </cell>
          <cell r="S213">
            <v>159200000</v>
          </cell>
          <cell r="T213">
            <v>3.3538949000573028</v>
          </cell>
        </row>
        <row r="214">
          <cell r="C214">
            <v>1</v>
          </cell>
          <cell r="D214" t="str">
            <v>T072TS020M</v>
          </cell>
          <cell r="E214" t="str">
            <v>유니 라운드 멜란지 링거 티셔츠</v>
          </cell>
          <cell r="F214" t="str">
            <v>CM 26`S SINGLE</v>
          </cell>
          <cell r="G214" t="str">
            <v>MBE,MRE,MBL</v>
          </cell>
          <cell r="H214" t="str">
            <v>90,95,100,105</v>
          </cell>
          <cell r="I214" t="str">
            <v>해월</v>
          </cell>
          <cell r="J214">
            <v>39126</v>
          </cell>
          <cell r="L214">
            <v>12000</v>
          </cell>
          <cell r="O214">
            <v>0</v>
          </cell>
          <cell r="P214">
            <v>6663</v>
          </cell>
          <cell r="Q214">
            <v>79956000</v>
          </cell>
          <cell r="R214">
            <v>24900</v>
          </cell>
          <cell r="S214">
            <v>298800000</v>
          </cell>
          <cell r="T214">
            <v>3.3973230731447748</v>
          </cell>
        </row>
        <row r="215">
          <cell r="D215" t="str">
            <v>T072TS030P</v>
          </cell>
          <cell r="E215" t="str">
            <v>유니 라운드 스트라이프 프린트 티셔츠</v>
          </cell>
          <cell r="F215" t="str">
            <v>CM 26`S SINGLE</v>
          </cell>
          <cell r="G215" t="str">
            <v>WH/RE</v>
          </cell>
          <cell r="H215" t="str">
            <v>90,95,100,105</v>
          </cell>
          <cell r="I215" t="str">
            <v>지산</v>
          </cell>
          <cell r="J215" t="str">
            <v>3/16-&gt;3/22</v>
          </cell>
          <cell r="K215">
            <v>292000</v>
          </cell>
          <cell r="L215">
            <v>10000</v>
          </cell>
          <cell r="M215">
            <v>0</v>
          </cell>
          <cell r="N215">
            <v>0</v>
          </cell>
          <cell r="O215">
            <v>2.8</v>
          </cell>
          <cell r="P215">
            <v>5000</v>
          </cell>
          <cell r="Q215">
            <v>50000000</v>
          </cell>
          <cell r="R215">
            <v>19900</v>
          </cell>
          <cell r="S215">
            <v>199000000</v>
          </cell>
          <cell r="T215">
            <v>3.6181818181818177</v>
          </cell>
        </row>
        <row r="216">
          <cell r="C216">
            <v>1</v>
          </cell>
          <cell r="D216" t="str">
            <v>T072TS040M</v>
          </cell>
          <cell r="E216" t="str">
            <v>남성 브이넥 프린트 티셔츠</v>
          </cell>
          <cell r="F216" t="str">
            <v>CM 26`S SINGLE</v>
          </cell>
          <cell r="G216" t="str">
            <v>WH/PK</v>
          </cell>
          <cell r="H216">
            <v>95100105</v>
          </cell>
          <cell r="I216" t="str">
            <v>해월</v>
          </cell>
          <cell r="J216">
            <v>39147</v>
          </cell>
          <cell r="L216">
            <v>6000</v>
          </cell>
          <cell r="M216">
            <v>10000</v>
          </cell>
          <cell r="O216">
            <v>7.2</v>
          </cell>
          <cell r="P216">
            <v>5016</v>
          </cell>
          <cell r="Q216">
            <v>30096000</v>
          </cell>
          <cell r="R216">
            <v>19900</v>
          </cell>
          <cell r="S216">
            <v>119400000</v>
          </cell>
          <cell r="T216">
            <v>3.6066405683630562</v>
          </cell>
        </row>
        <row r="217">
          <cell r="C217" t="str">
            <v>T072TS500M</v>
          </cell>
          <cell r="D217" t="str">
            <v>T072TS050M</v>
          </cell>
          <cell r="E217" t="str">
            <v>유니 앞,뒤 프린트 티셔츠(주력)</v>
          </cell>
          <cell r="F217" t="str">
            <v>CM 26`S SINGLE</v>
          </cell>
          <cell r="G217" t="str">
            <v>WH/YE/OR/BL/PU/CGR</v>
          </cell>
          <cell r="H217" t="str">
            <v>90,95,100,105</v>
          </cell>
          <cell r="I217" t="str">
            <v>신원</v>
          </cell>
          <cell r="J217">
            <v>39154</v>
          </cell>
          <cell r="K217">
            <v>3000</v>
          </cell>
          <cell r="L217">
            <v>20000</v>
          </cell>
          <cell r="O217">
            <v>2910</v>
          </cell>
          <cell r="P217">
            <v>5239</v>
          </cell>
          <cell r="Q217">
            <v>104780000</v>
          </cell>
          <cell r="R217">
            <v>19900</v>
          </cell>
          <cell r="S217">
            <v>398000000</v>
          </cell>
          <cell r="T217">
            <v>3.4531225598223116</v>
          </cell>
        </row>
        <row r="218">
          <cell r="C218" t="str">
            <v>T072TS510M</v>
          </cell>
          <cell r="D218" t="str">
            <v>T072TS060M</v>
          </cell>
          <cell r="E218" t="str">
            <v>유니 R넥 몽키프린트티</v>
          </cell>
          <cell r="F218" t="str">
            <v>CM 20`S SINGLE,CM 26`S SINGLE</v>
          </cell>
          <cell r="G218" t="str">
            <v>WH/YE/PK/BL</v>
          </cell>
          <cell r="H218" t="str">
            <v>90,95,100,105</v>
          </cell>
          <cell r="I218" t="str">
            <v>용천</v>
          </cell>
          <cell r="J218">
            <v>39171</v>
          </cell>
          <cell r="K218">
            <v>1500</v>
          </cell>
          <cell r="L218">
            <v>12000</v>
          </cell>
          <cell r="M218">
            <v>3.8923719958202714</v>
          </cell>
          <cell r="O218">
            <v>5894</v>
          </cell>
          <cell r="P218">
            <v>4514</v>
          </cell>
          <cell r="Q218">
            <v>54168000</v>
          </cell>
          <cell r="R218">
            <v>19900</v>
          </cell>
          <cell r="S218">
            <v>238800000</v>
          </cell>
          <cell r="T218">
            <v>4.0077335159302372</v>
          </cell>
        </row>
        <row r="219">
          <cell r="C219" t="str">
            <v>T072TS520P</v>
          </cell>
          <cell r="D219" t="str">
            <v>T072TS070M</v>
          </cell>
          <cell r="E219" t="str">
            <v>남성 링거 R넥 프린트 티</v>
          </cell>
          <cell r="F219" t="str">
            <v>CM 26`S SINGLE</v>
          </cell>
          <cell r="G219" t="str">
            <v>WH/YE/BL</v>
          </cell>
          <cell r="H219">
            <v>95100105</v>
          </cell>
          <cell r="I219" t="str">
            <v>해월</v>
          </cell>
          <cell r="J219">
            <v>39189</v>
          </cell>
          <cell r="K219">
            <v>1200</v>
          </cell>
          <cell r="L219">
            <v>10000</v>
          </cell>
          <cell r="N219">
            <v>3.6</v>
          </cell>
          <cell r="O219">
            <v>7.7</v>
          </cell>
          <cell r="P219">
            <v>5062</v>
          </cell>
          <cell r="Q219">
            <v>50620000</v>
          </cell>
          <cell r="R219">
            <v>19900</v>
          </cell>
          <cell r="S219">
            <v>199000000</v>
          </cell>
          <cell r="T219">
            <v>3.5738658812542647</v>
          </cell>
        </row>
        <row r="220">
          <cell r="C220" t="str">
            <v>T072TS530M</v>
          </cell>
          <cell r="D220" t="str">
            <v>T072TS080P</v>
          </cell>
          <cell r="E220" t="str">
            <v>유니 전판 인물 프린트 티셔츠</v>
          </cell>
          <cell r="F220" t="str">
            <v>CM 26`S SINGLE</v>
          </cell>
          <cell r="G220" t="str">
            <v>WH/LPK/CGR</v>
          </cell>
          <cell r="H220">
            <v>95100105</v>
          </cell>
          <cell r="I220" t="str">
            <v>주고문</v>
          </cell>
          <cell r="J220">
            <v>39212</v>
          </cell>
          <cell r="K220">
            <v>6000</v>
          </cell>
          <cell r="L220">
            <v>7000</v>
          </cell>
          <cell r="M220">
            <v>4872</v>
          </cell>
          <cell r="O220">
            <v>4.2</v>
          </cell>
          <cell r="P220">
            <v>4872</v>
          </cell>
          <cell r="Q220">
            <v>34104000</v>
          </cell>
          <cell r="R220">
            <v>19900</v>
          </cell>
          <cell r="S220">
            <v>139300000</v>
          </cell>
          <cell r="T220">
            <v>3.7132407822062987</v>
          </cell>
        </row>
        <row r="221">
          <cell r="C221" t="str">
            <v>T072TS600M</v>
          </cell>
          <cell r="D221" t="str">
            <v>T072TS100M</v>
          </cell>
          <cell r="E221" t="str">
            <v>남성 레이어드 라운드 티셔츠</v>
          </cell>
          <cell r="F221" t="str">
            <v>CM 26`S SINGLE</v>
          </cell>
          <cell r="G221" t="str">
            <v>IV/GN/PK</v>
          </cell>
          <cell r="H221" t="str">
            <v>90.95.100.105.</v>
          </cell>
          <cell r="I221" t="str">
            <v>해월</v>
          </cell>
          <cell r="J221">
            <v>39127</v>
          </cell>
          <cell r="K221">
            <v>4000</v>
          </cell>
          <cell r="L221">
            <v>7000</v>
          </cell>
          <cell r="O221">
            <v>4923</v>
          </cell>
          <cell r="P221">
            <v>5785</v>
          </cell>
          <cell r="Q221">
            <v>40495000</v>
          </cell>
          <cell r="R221">
            <v>24900</v>
          </cell>
          <cell r="S221">
            <v>174300000</v>
          </cell>
          <cell r="T221">
            <v>3.9129409915926767</v>
          </cell>
        </row>
        <row r="222">
          <cell r="C222" t="str">
            <v>T072TS610P</v>
          </cell>
          <cell r="D222" t="str">
            <v>T072TS110P</v>
          </cell>
          <cell r="E222" t="str">
            <v>유니 후드 안감S/T 레이어드 반팔 티셔트</v>
          </cell>
          <cell r="F222" t="str">
            <v>CM 26`S SINGLE</v>
          </cell>
          <cell r="G222" t="str">
            <v>WH/YE/BL</v>
          </cell>
          <cell r="H222" t="str">
            <v>90,95,100,105</v>
          </cell>
          <cell r="I222" t="str">
            <v>AI</v>
          </cell>
          <cell r="J222" t="str">
            <v>4/10-&gt;4/16</v>
          </cell>
          <cell r="K222">
            <v>39202</v>
          </cell>
          <cell r="L222">
            <v>12000</v>
          </cell>
          <cell r="M222">
            <v>0</v>
          </cell>
          <cell r="N222">
            <v>0</v>
          </cell>
          <cell r="O222">
            <v>6.35</v>
          </cell>
          <cell r="P222">
            <v>7366</v>
          </cell>
          <cell r="Q222">
            <v>88392000</v>
          </cell>
          <cell r="R222">
            <v>24900</v>
          </cell>
          <cell r="S222">
            <v>298800000</v>
          </cell>
          <cell r="T222">
            <v>3.0730876508774956</v>
          </cell>
        </row>
        <row r="223">
          <cell r="C223">
            <v>1</v>
          </cell>
          <cell r="D223" t="str">
            <v>T072TS110P</v>
          </cell>
          <cell r="E223" t="str">
            <v>REORDER</v>
          </cell>
          <cell r="F223" t="str">
            <v>CM 26`S SINGLE</v>
          </cell>
          <cell r="G223" t="str">
            <v>WH</v>
          </cell>
          <cell r="H223" t="str">
            <v>90,95,100,105</v>
          </cell>
          <cell r="I223" t="str">
            <v>AI</v>
          </cell>
          <cell r="J223">
            <v>39255</v>
          </cell>
          <cell r="K223">
            <v>5000</v>
          </cell>
          <cell r="L223">
            <v>2000</v>
          </cell>
          <cell r="O223">
            <v>6.35</v>
          </cell>
          <cell r="P223">
            <v>7366</v>
          </cell>
          <cell r="Q223">
            <v>14732000</v>
          </cell>
          <cell r="R223">
            <v>24900</v>
          </cell>
          <cell r="S223">
            <v>49800000</v>
          </cell>
          <cell r="T223">
            <v>3.0730876508774956</v>
          </cell>
        </row>
        <row r="224">
          <cell r="C224" t="str">
            <v>T072TS630M</v>
          </cell>
          <cell r="D224" t="str">
            <v>T072TS120P</v>
          </cell>
          <cell r="E224" t="str">
            <v>남성 브이넥 S/T 레이어드 티셔츠1</v>
          </cell>
          <cell r="F224" t="str">
            <v>CM 26`S SINGLE</v>
          </cell>
          <cell r="G224" t="str">
            <v>BL/YE</v>
          </cell>
          <cell r="H224">
            <v>95100105</v>
          </cell>
          <cell r="I224" t="str">
            <v>AI</v>
          </cell>
          <cell r="J224" t="str">
            <v>3/27-&gt;3/30</v>
          </cell>
          <cell r="K224">
            <v>4000</v>
          </cell>
          <cell r="L224">
            <v>7000</v>
          </cell>
          <cell r="N224">
            <v>0</v>
          </cell>
          <cell r="O224">
            <v>6</v>
          </cell>
          <cell r="P224">
            <v>6960</v>
          </cell>
          <cell r="Q224">
            <v>48720000</v>
          </cell>
          <cell r="R224">
            <v>24900</v>
          </cell>
          <cell r="S224">
            <v>174300000</v>
          </cell>
          <cell r="T224">
            <v>3.2523510971786829</v>
          </cell>
        </row>
        <row r="225">
          <cell r="C225" t="str">
            <v>T072TS700M</v>
          </cell>
          <cell r="D225" t="str">
            <v>T072TS130P</v>
          </cell>
          <cell r="E225" t="str">
            <v>남성 브이넥 큰나염 레이어드 티셔츠</v>
          </cell>
          <cell r="F225" t="str">
            <v>CM 26`S SLUP</v>
          </cell>
          <cell r="G225" t="str">
            <v>WH/CGR</v>
          </cell>
          <cell r="H225">
            <v>95100105</v>
          </cell>
          <cell r="I225" t="str">
            <v>아가페</v>
          </cell>
          <cell r="J225">
            <v>39168</v>
          </cell>
          <cell r="K225">
            <v>3000</v>
          </cell>
          <cell r="L225">
            <v>5000</v>
          </cell>
          <cell r="O225">
            <v>5.75</v>
          </cell>
          <cell r="P225">
            <v>6670</v>
          </cell>
          <cell r="Q225">
            <v>33350000</v>
          </cell>
          <cell r="R225">
            <v>24900</v>
          </cell>
          <cell r="S225">
            <v>124500000</v>
          </cell>
          <cell r="T225">
            <v>3.3937576666212346</v>
          </cell>
        </row>
        <row r="226">
          <cell r="C226" t="str">
            <v>T072TS710M</v>
          </cell>
          <cell r="D226" t="str">
            <v>T072TS200P</v>
          </cell>
          <cell r="E226" t="str">
            <v>유니 반팔 PQ기본티</v>
          </cell>
          <cell r="F226" t="str">
            <v>CM20'S P.Q</v>
          </cell>
          <cell r="G226" t="str">
            <v>BK,WH,BL,PK,YE</v>
          </cell>
          <cell r="H226" t="str">
            <v>85,90,95,100,105</v>
          </cell>
          <cell r="I226" t="str">
            <v>아가페</v>
          </cell>
          <cell r="J226">
            <v>39147</v>
          </cell>
          <cell r="K226">
            <v>5400</v>
          </cell>
          <cell r="L226">
            <v>50000</v>
          </cell>
          <cell r="M226">
            <v>10000</v>
          </cell>
          <cell r="O226">
            <v>2.8</v>
          </cell>
          <cell r="P226">
            <v>3248</v>
          </cell>
          <cell r="Q226">
            <v>162400000</v>
          </cell>
          <cell r="R226">
            <v>9900</v>
          </cell>
          <cell r="S226">
            <v>495000000</v>
          </cell>
          <cell r="T226">
            <v>2.770935960591133</v>
          </cell>
        </row>
        <row r="227">
          <cell r="C227">
            <v>1</v>
          </cell>
          <cell r="D227" t="str">
            <v>T072TS200P</v>
          </cell>
          <cell r="E227" t="str">
            <v>REORDER</v>
          </cell>
          <cell r="F227" t="str">
            <v>CM20'S P.Q</v>
          </cell>
          <cell r="G227" t="str">
            <v>YE</v>
          </cell>
          <cell r="H227" t="str">
            <v>85,90,95,100,105</v>
          </cell>
          <cell r="I227" t="str">
            <v>아가페</v>
          </cell>
          <cell r="J227">
            <v>39202</v>
          </cell>
          <cell r="K227">
            <v>6000</v>
          </cell>
          <cell r="L227">
            <v>10000</v>
          </cell>
          <cell r="M227" t="str">
            <v>생지 부킹(1,600)</v>
          </cell>
          <cell r="O227">
            <v>2.8</v>
          </cell>
          <cell r="P227">
            <v>3248</v>
          </cell>
          <cell r="Q227">
            <v>32480000</v>
          </cell>
          <cell r="R227">
            <v>9900</v>
          </cell>
          <cell r="S227">
            <v>99000000</v>
          </cell>
          <cell r="T227">
            <v>2.770935960591133</v>
          </cell>
        </row>
        <row r="228">
          <cell r="C228">
            <v>1</v>
          </cell>
          <cell r="D228" t="str">
            <v>T072TS200P</v>
          </cell>
          <cell r="E228" t="str">
            <v>REORDER(2)</v>
          </cell>
          <cell r="F228" t="str">
            <v>CM20'S P.Q</v>
          </cell>
          <cell r="G228" t="str">
            <v>PK</v>
          </cell>
          <cell r="H228" t="str">
            <v>90,95,100,105</v>
          </cell>
          <cell r="I228" t="str">
            <v>아가페</v>
          </cell>
          <cell r="J228">
            <v>39228</v>
          </cell>
          <cell r="K228">
            <v>7000</v>
          </cell>
          <cell r="L228">
            <v>10000</v>
          </cell>
          <cell r="O228">
            <v>2.8</v>
          </cell>
          <cell r="P228">
            <v>3248</v>
          </cell>
          <cell r="Q228">
            <v>32480000</v>
          </cell>
          <cell r="R228">
            <v>9900</v>
          </cell>
          <cell r="S228">
            <v>99000000</v>
          </cell>
          <cell r="T228">
            <v>2.770935960591133</v>
          </cell>
        </row>
        <row r="229">
          <cell r="C229" t="str">
            <v>T072TS740P</v>
          </cell>
          <cell r="D229" t="str">
            <v>T072TS210P</v>
          </cell>
          <cell r="E229" t="str">
            <v>유니 카라티 레이어드 소매 밑단 티셔츠(주력)</v>
          </cell>
          <cell r="F229" t="str">
            <v>CM 26`S SINGLE</v>
          </cell>
          <cell r="G229" t="str">
            <v>WH/YE/PK/GN</v>
          </cell>
          <cell r="H229" t="str">
            <v>90.95.100.105</v>
          </cell>
          <cell r="I229" t="str">
            <v>지산</v>
          </cell>
          <cell r="J229" t="str">
            <v>3/13-&gt;3/20</v>
          </cell>
          <cell r="K229">
            <v>8000</v>
          </cell>
          <cell r="L229">
            <v>20000</v>
          </cell>
          <cell r="M229">
            <v>10000</v>
          </cell>
          <cell r="O229">
            <v>6859.5041322314046</v>
          </cell>
          <cell r="P229">
            <v>7100</v>
          </cell>
          <cell r="Q229">
            <v>142000000</v>
          </cell>
          <cell r="R229">
            <v>24900</v>
          </cell>
          <cell r="S229">
            <v>498000000</v>
          </cell>
          <cell r="T229">
            <v>3.1882202304737515</v>
          </cell>
        </row>
        <row r="230">
          <cell r="C230">
            <v>1</v>
          </cell>
          <cell r="D230" t="str">
            <v>T072TS210P</v>
          </cell>
          <cell r="E230" t="str">
            <v>REORDER</v>
          </cell>
          <cell r="F230" t="str">
            <v>CM 26`S SINGLE</v>
          </cell>
          <cell r="G230" t="str">
            <v>WH/YE/PK/GN</v>
          </cell>
          <cell r="H230" t="str">
            <v>90.95.100.105</v>
          </cell>
          <cell r="I230" t="str">
            <v>지산</v>
          </cell>
          <cell r="J230">
            <v>39202</v>
          </cell>
          <cell r="K230">
            <v>6000</v>
          </cell>
          <cell r="L230">
            <v>10000</v>
          </cell>
          <cell r="O230">
            <v>8236.9146005509647</v>
          </cell>
          <cell r="P230">
            <v>7100</v>
          </cell>
          <cell r="Q230">
            <v>71000000</v>
          </cell>
          <cell r="R230">
            <v>24900</v>
          </cell>
          <cell r="S230">
            <v>249000000</v>
          </cell>
          <cell r="T230">
            <v>3.1882202304737515</v>
          </cell>
        </row>
        <row r="231">
          <cell r="C231">
            <v>2</v>
          </cell>
          <cell r="D231" t="str">
            <v>T072TS210P</v>
          </cell>
          <cell r="E231" t="str">
            <v>REORDER(2)</v>
          </cell>
          <cell r="F231" t="str">
            <v>CM 26`S SINGLE</v>
          </cell>
          <cell r="G231" t="str">
            <v>WH/YE/PK/GN</v>
          </cell>
          <cell r="H231" t="str">
            <v>90.95.100.105</v>
          </cell>
          <cell r="I231" t="str">
            <v>지산</v>
          </cell>
          <cell r="J231">
            <v>39232</v>
          </cell>
          <cell r="K231">
            <v>6000</v>
          </cell>
          <cell r="L231">
            <v>20000</v>
          </cell>
          <cell r="O231">
            <v>8236.9146005509647</v>
          </cell>
          <cell r="P231">
            <v>7100</v>
          </cell>
          <cell r="Q231">
            <v>142000000</v>
          </cell>
          <cell r="R231">
            <v>24900</v>
          </cell>
          <cell r="S231">
            <v>498000000</v>
          </cell>
          <cell r="T231">
            <v>3.1882202304737515</v>
          </cell>
        </row>
        <row r="232">
          <cell r="C232" t="str">
            <v>T072TS820</v>
          </cell>
          <cell r="D232" t="str">
            <v>T072TS220P</v>
          </cell>
          <cell r="E232" t="str">
            <v>유니 이중에리 레이어드 티셔츠</v>
          </cell>
          <cell r="F232" t="str">
            <v>CM40'S P.Q</v>
          </cell>
          <cell r="G232" t="str">
            <v>WH/PK/BK</v>
          </cell>
          <cell r="H232" t="str">
            <v>90,95,100,105</v>
          </cell>
          <cell r="I232" t="str">
            <v>아가페</v>
          </cell>
          <cell r="J232" t="str">
            <v>3/13-&gt;3/24</v>
          </cell>
          <cell r="K232">
            <v>6000</v>
          </cell>
          <cell r="L232">
            <v>15000</v>
          </cell>
          <cell r="M232">
            <v>7307.9999999999991</v>
          </cell>
          <cell r="O232">
            <v>7.7</v>
          </cell>
          <cell r="P232">
            <v>8932</v>
          </cell>
          <cell r="Q232">
            <v>133980000</v>
          </cell>
          <cell r="R232">
            <v>29900</v>
          </cell>
          <cell r="S232">
            <v>448500000</v>
          </cell>
          <cell r="T232">
            <v>3.0431950494646416</v>
          </cell>
        </row>
        <row r="233">
          <cell r="C233" t="str">
            <v>T072TS830M</v>
          </cell>
          <cell r="D233" t="str">
            <v>T072TS230P</v>
          </cell>
          <cell r="E233" t="str">
            <v>유니 솔리드 에리티셔츠-&gt;여성사이즈추가(핏다르게)</v>
          </cell>
          <cell r="F233" t="str">
            <v>CM40'S P.Q</v>
          </cell>
          <cell r="G233" t="str">
            <v>WH/MGR/RE/BK</v>
          </cell>
          <cell r="H233" t="str">
            <v>90,95,100,105</v>
          </cell>
          <cell r="I233" t="str">
            <v>AI</v>
          </cell>
          <cell r="J233" t="str">
            <v>3/27-&gt;4/6</v>
          </cell>
          <cell r="K233">
            <v>4000</v>
          </cell>
          <cell r="L233">
            <v>20000</v>
          </cell>
          <cell r="O233">
            <v>5.9</v>
          </cell>
          <cell r="P233">
            <v>6570</v>
          </cell>
          <cell r="Q233">
            <v>131400000</v>
          </cell>
          <cell r="R233">
            <v>24900</v>
          </cell>
          <cell r="S233">
            <v>498000000</v>
          </cell>
          <cell r="T233">
            <v>3.4454130344541301</v>
          </cell>
        </row>
        <row r="234">
          <cell r="C234">
            <v>1</v>
          </cell>
          <cell r="D234" t="str">
            <v>T072TS230P</v>
          </cell>
          <cell r="E234" t="str">
            <v>컬러추가</v>
          </cell>
          <cell r="F234" t="str">
            <v>CM40'S P.Q</v>
          </cell>
          <cell r="G234" t="str">
            <v>YE/BL</v>
          </cell>
          <cell r="H234" t="str">
            <v>90,95,100,105</v>
          </cell>
          <cell r="I234" t="str">
            <v>AI</v>
          </cell>
          <cell r="J234">
            <v>39222</v>
          </cell>
          <cell r="K234">
            <v>39175</v>
          </cell>
          <cell r="L234">
            <v>10000</v>
          </cell>
          <cell r="M234">
            <v>3.8923719958202714</v>
          </cell>
          <cell r="O234">
            <v>5.9</v>
          </cell>
          <cell r="P234">
            <v>6570</v>
          </cell>
          <cell r="Q234">
            <v>65700000</v>
          </cell>
          <cell r="R234">
            <v>24900</v>
          </cell>
          <cell r="S234">
            <v>249000000</v>
          </cell>
          <cell r="T234">
            <v>3.4454130344541301</v>
          </cell>
        </row>
        <row r="235">
          <cell r="C235">
            <v>2</v>
          </cell>
          <cell r="D235" t="str">
            <v>T072TS230P</v>
          </cell>
          <cell r="E235" t="str">
            <v>REORDER</v>
          </cell>
          <cell r="F235" t="str">
            <v>CM40'S P.Q</v>
          </cell>
          <cell r="G235" t="str">
            <v>MGR/RE</v>
          </cell>
          <cell r="H235" t="str">
            <v>90,95,100,105</v>
          </cell>
          <cell r="I235" t="str">
            <v>AI</v>
          </cell>
          <cell r="J235">
            <v>39251</v>
          </cell>
          <cell r="K235">
            <v>6000</v>
          </cell>
          <cell r="L235">
            <v>6000</v>
          </cell>
          <cell r="O235">
            <v>5.9</v>
          </cell>
          <cell r="P235">
            <v>6570</v>
          </cell>
          <cell r="Q235">
            <v>39420000</v>
          </cell>
          <cell r="R235">
            <v>24900</v>
          </cell>
          <cell r="S235">
            <v>149400000</v>
          </cell>
          <cell r="T235">
            <v>3.4454130344541301</v>
          </cell>
        </row>
        <row r="236">
          <cell r="C236" t="str">
            <v>T072TS920M</v>
          </cell>
          <cell r="D236" t="str">
            <v>T072TS240P</v>
          </cell>
          <cell r="E236" t="str">
            <v>유니 스트라이프 에리 티셔츠</v>
          </cell>
          <cell r="F236" t="str">
            <v>CM 26`S SINGLE</v>
          </cell>
          <cell r="G236" t="str">
            <v>WH/DPK</v>
          </cell>
          <cell r="H236" t="str">
            <v>90,95,100,105</v>
          </cell>
          <cell r="I236" t="str">
            <v>지산</v>
          </cell>
          <cell r="J236" t="str">
            <v>3/16-&gt;3/22</v>
          </cell>
          <cell r="K236">
            <v>4000</v>
          </cell>
          <cell r="L236">
            <v>10000</v>
          </cell>
          <cell r="M236">
            <v>10000</v>
          </cell>
          <cell r="O236">
            <v>8236.9146005509647</v>
          </cell>
          <cell r="P236">
            <v>7700</v>
          </cell>
          <cell r="Q236">
            <v>77000000</v>
          </cell>
          <cell r="R236">
            <v>29900</v>
          </cell>
          <cell r="S236">
            <v>299000000</v>
          </cell>
          <cell r="T236">
            <v>3.5301062573789843</v>
          </cell>
        </row>
        <row r="237">
          <cell r="C237">
            <v>1</v>
          </cell>
          <cell r="D237" t="str">
            <v>T072TS240P</v>
          </cell>
          <cell r="E237" t="str">
            <v>REORDER</v>
          </cell>
          <cell r="F237" t="str">
            <v>CM 26`S SINGLE</v>
          </cell>
          <cell r="G237" t="str">
            <v>WH</v>
          </cell>
          <cell r="H237" t="str">
            <v>90,95,100,105</v>
          </cell>
          <cell r="I237" t="str">
            <v>지산</v>
          </cell>
          <cell r="J237">
            <v>39217</v>
          </cell>
          <cell r="K237">
            <v>39168</v>
          </cell>
          <cell r="L237">
            <v>2000</v>
          </cell>
          <cell r="O237">
            <v>8236.9146005509647</v>
          </cell>
          <cell r="P237">
            <v>7700</v>
          </cell>
          <cell r="Q237">
            <v>15400000</v>
          </cell>
          <cell r="R237">
            <v>29900</v>
          </cell>
          <cell r="S237">
            <v>59800000</v>
          </cell>
          <cell r="T237">
            <v>3.5301062573789843</v>
          </cell>
        </row>
        <row r="238">
          <cell r="C238" t="str">
            <v>T072TS940P</v>
          </cell>
          <cell r="D238" t="str">
            <v>T072TS250P</v>
          </cell>
          <cell r="E238" t="str">
            <v>유니 이중에리 포켓 디테일 에리 티셔츠</v>
          </cell>
          <cell r="F238" t="str">
            <v>CM 26`S SINGLE+PQ</v>
          </cell>
          <cell r="G238" t="str">
            <v>WH/YE/PK/BL/GN/BK</v>
          </cell>
          <cell r="H238" t="str">
            <v>90,95,100,105</v>
          </cell>
          <cell r="I238" t="str">
            <v>지산</v>
          </cell>
          <cell r="J238">
            <v>39202</v>
          </cell>
          <cell r="K238">
            <v>4000</v>
          </cell>
          <cell r="L238">
            <v>20000</v>
          </cell>
          <cell r="O238">
            <v>8236.9146005509647</v>
          </cell>
          <cell r="P238">
            <v>9000</v>
          </cell>
          <cell r="Q238">
            <v>180000000</v>
          </cell>
          <cell r="R238">
            <v>29900</v>
          </cell>
          <cell r="S238">
            <v>598000000</v>
          </cell>
          <cell r="T238">
            <v>3.0202020202020203</v>
          </cell>
        </row>
        <row r="239">
          <cell r="C239">
            <v>1</v>
          </cell>
          <cell r="D239" t="str">
            <v>T072TS260P</v>
          </cell>
          <cell r="E239" t="str">
            <v>유니 솔리드 전체오픈형 에리 티셔츠</v>
          </cell>
          <cell r="F239" t="str">
            <v>CM 26`S SINGLE</v>
          </cell>
          <cell r="G239" t="str">
            <v>WH/PK</v>
          </cell>
          <cell r="H239">
            <v>95100105</v>
          </cell>
          <cell r="I239" t="str">
            <v>AI</v>
          </cell>
          <cell r="J239" t="str">
            <v>3/27-&gt;4/9</v>
          </cell>
          <cell r="L239">
            <v>7000</v>
          </cell>
          <cell r="O239">
            <v>6.95</v>
          </cell>
          <cell r="P239">
            <v>8062</v>
          </cell>
          <cell r="Q239">
            <v>56434000</v>
          </cell>
          <cell r="R239">
            <v>29900</v>
          </cell>
          <cell r="S239">
            <v>209300000</v>
          </cell>
          <cell r="T239">
            <v>3.3715973929320491</v>
          </cell>
        </row>
        <row r="240">
          <cell r="C240">
            <v>1</v>
          </cell>
          <cell r="D240" t="str">
            <v>T072TS260P</v>
          </cell>
          <cell r="E240" t="str">
            <v>REORDER</v>
          </cell>
          <cell r="F240" t="str">
            <v>CM 26`S SINGLE</v>
          </cell>
          <cell r="G240" t="str">
            <v>WH/PK</v>
          </cell>
          <cell r="H240">
            <v>95100105</v>
          </cell>
          <cell r="I240" t="str">
            <v>AI</v>
          </cell>
          <cell r="J240" t="str">
            <v>4/23선적</v>
          </cell>
          <cell r="L240">
            <v>3000</v>
          </cell>
          <cell r="N240">
            <v>0</v>
          </cell>
          <cell r="O240">
            <v>6.95</v>
          </cell>
          <cell r="P240">
            <v>8062</v>
          </cell>
          <cell r="Q240">
            <v>24186000</v>
          </cell>
          <cell r="R240">
            <v>29900</v>
          </cell>
          <cell r="S240">
            <v>89700000</v>
          </cell>
          <cell r="T240">
            <v>3.3715973929320491</v>
          </cell>
        </row>
        <row r="241">
          <cell r="C241">
            <v>3</v>
          </cell>
          <cell r="D241" t="str">
            <v>T072TS270P</v>
          </cell>
          <cell r="E241" t="str">
            <v>유니 스트라이프 에리 티셔츠</v>
          </cell>
          <cell r="F241" t="str">
            <v>CM 26`S SINGLE</v>
          </cell>
          <cell r="G241" t="str">
            <v>WH/BK/YE/BL</v>
          </cell>
          <cell r="H241" t="str">
            <v>90,95,100,105</v>
          </cell>
          <cell r="I241" t="str">
            <v>아가페</v>
          </cell>
          <cell r="J241">
            <v>39213</v>
          </cell>
          <cell r="L241">
            <v>15000</v>
          </cell>
          <cell r="M241">
            <v>7307.9999999999991</v>
          </cell>
          <cell r="O241">
            <v>6.3</v>
          </cell>
          <cell r="P241">
            <v>7308</v>
          </cell>
          <cell r="Q241">
            <v>109620000</v>
          </cell>
          <cell r="R241">
            <v>29900</v>
          </cell>
          <cell r="S241">
            <v>448500000</v>
          </cell>
          <cell r="T241">
            <v>3.71946061601234</v>
          </cell>
        </row>
        <row r="242">
          <cell r="C242">
            <v>4</v>
          </cell>
          <cell r="D242" t="str">
            <v>T072TS280P</v>
          </cell>
          <cell r="E242" t="str">
            <v>유니 안감 S/T레이어드 스타일</v>
          </cell>
          <cell r="F242" t="str">
            <v>CM40'S P.Q</v>
          </cell>
          <cell r="G242" t="str">
            <v>WH/CGR</v>
          </cell>
          <cell r="H242" t="str">
            <v>90,95,100,105</v>
          </cell>
          <cell r="I242" t="str">
            <v>아가페</v>
          </cell>
          <cell r="J242">
            <v>39175</v>
          </cell>
          <cell r="L242">
            <v>7000</v>
          </cell>
          <cell r="O242">
            <v>7.25</v>
          </cell>
          <cell r="P242">
            <v>8410</v>
          </cell>
          <cell r="Q242">
            <v>58870000</v>
          </cell>
          <cell r="R242">
            <v>29900</v>
          </cell>
          <cell r="S242">
            <v>209300000</v>
          </cell>
          <cell r="T242">
            <v>3.2320830180521023</v>
          </cell>
        </row>
        <row r="243">
          <cell r="C243">
            <v>1</v>
          </cell>
          <cell r="D243" t="str">
            <v>T072TS280P</v>
          </cell>
          <cell r="E243" t="str">
            <v>REORDER</v>
          </cell>
          <cell r="F243" t="str">
            <v>CM40'S P.Q</v>
          </cell>
          <cell r="G243" t="str">
            <v>WH</v>
          </cell>
          <cell r="H243" t="str">
            <v>90,95,100,105</v>
          </cell>
          <cell r="I243" t="str">
            <v>아가페</v>
          </cell>
          <cell r="J243" t="str">
            <v>4/23선적</v>
          </cell>
          <cell r="K243">
            <v>39168</v>
          </cell>
          <cell r="L243">
            <v>3000</v>
          </cell>
          <cell r="M243">
            <v>7191.9999999999991</v>
          </cell>
          <cell r="O243">
            <v>7.25</v>
          </cell>
          <cell r="P243">
            <v>8410</v>
          </cell>
          <cell r="Q243">
            <v>25230000</v>
          </cell>
          <cell r="R243">
            <v>29900</v>
          </cell>
          <cell r="S243">
            <v>89700000</v>
          </cell>
          <cell r="T243">
            <v>3.2320830180521023</v>
          </cell>
        </row>
        <row r="244">
          <cell r="C244">
            <v>6</v>
          </cell>
          <cell r="D244" t="str">
            <v>T072TS290P</v>
          </cell>
          <cell r="E244" t="str">
            <v>유니 에리 2도 스트라이프 레이어드 티셔츠</v>
          </cell>
          <cell r="F244" t="str">
            <v>CM 26`S SINGLE</v>
          </cell>
          <cell r="G244" t="str">
            <v>WH/PK/YE</v>
          </cell>
          <cell r="H244" t="str">
            <v>90,95,100,105</v>
          </cell>
          <cell r="I244" t="str">
            <v>지산</v>
          </cell>
          <cell r="J244" t="str">
            <v>3/27-&gt;4/6</v>
          </cell>
          <cell r="L244">
            <v>10000</v>
          </cell>
          <cell r="O244">
            <v>3.4</v>
          </cell>
          <cell r="P244">
            <v>8200</v>
          </cell>
          <cell r="Q244">
            <v>82000000</v>
          </cell>
          <cell r="R244">
            <v>29900</v>
          </cell>
          <cell r="S244">
            <v>299000000</v>
          </cell>
          <cell r="T244">
            <v>3.3148558758314852</v>
          </cell>
        </row>
        <row r="245">
          <cell r="C245">
            <v>1</v>
          </cell>
          <cell r="D245" t="str">
            <v>T072TS290P</v>
          </cell>
          <cell r="E245" t="str">
            <v>REORDER</v>
          </cell>
          <cell r="F245" t="str">
            <v>CM 26`S SINGLE</v>
          </cell>
          <cell r="G245" t="str">
            <v>WH/PK/YE</v>
          </cell>
          <cell r="H245">
            <v>9095100105</v>
          </cell>
          <cell r="I245" t="str">
            <v>지산</v>
          </cell>
          <cell r="J245">
            <v>39246</v>
          </cell>
          <cell r="K245">
            <v>39189</v>
          </cell>
          <cell r="L245">
            <v>10000</v>
          </cell>
          <cell r="O245">
            <v>7.2</v>
          </cell>
          <cell r="P245">
            <v>8200</v>
          </cell>
          <cell r="Q245">
            <v>82000000</v>
          </cell>
          <cell r="R245">
            <v>29900</v>
          </cell>
          <cell r="S245">
            <v>299000000</v>
          </cell>
          <cell r="T245">
            <v>3.3148558758314852</v>
          </cell>
        </row>
        <row r="246">
          <cell r="C246">
            <v>8</v>
          </cell>
          <cell r="D246" t="str">
            <v>T072TS300M</v>
          </cell>
          <cell r="E246" t="str">
            <v xml:space="preserve">유니 "PARTY IN EARTH" </v>
          </cell>
          <cell r="F246" t="str">
            <v>CM 26`S SINGLE</v>
          </cell>
          <cell r="G246" t="str">
            <v>WH</v>
          </cell>
          <cell r="H246" t="str">
            <v>90,95,100,105</v>
          </cell>
          <cell r="I246" t="str">
            <v>용천</v>
          </cell>
          <cell r="J246">
            <v>39202</v>
          </cell>
          <cell r="K246">
            <v>39202</v>
          </cell>
          <cell r="L246">
            <v>4000</v>
          </cell>
          <cell r="O246">
            <v>3.6</v>
          </cell>
          <cell r="P246">
            <v>5412</v>
          </cell>
          <cell r="Q246">
            <v>21648000</v>
          </cell>
          <cell r="R246">
            <v>19900</v>
          </cell>
          <cell r="S246">
            <v>79600000</v>
          </cell>
          <cell r="T246">
            <v>3.3427400389706374</v>
          </cell>
        </row>
        <row r="247">
          <cell r="C247">
            <v>1</v>
          </cell>
          <cell r="D247" t="str">
            <v>T072TS300M</v>
          </cell>
          <cell r="E247" t="str">
            <v>REORDER</v>
          </cell>
          <cell r="F247" t="str">
            <v>CM 26`S SINGLE</v>
          </cell>
          <cell r="G247" t="str">
            <v>WH/CGR</v>
          </cell>
          <cell r="H247" t="str">
            <v>90,95,100,105</v>
          </cell>
          <cell r="I247" t="str">
            <v>용천</v>
          </cell>
          <cell r="J247">
            <v>39233</v>
          </cell>
          <cell r="K247">
            <v>39168</v>
          </cell>
          <cell r="L247">
            <v>6000</v>
          </cell>
          <cell r="O247">
            <v>3.95</v>
          </cell>
          <cell r="P247">
            <v>5412</v>
          </cell>
          <cell r="Q247">
            <v>32472000</v>
          </cell>
          <cell r="R247">
            <v>19900</v>
          </cell>
          <cell r="S247">
            <v>119400000</v>
          </cell>
          <cell r="T247">
            <v>3.3427400389706374</v>
          </cell>
        </row>
        <row r="248">
          <cell r="C248">
            <v>10</v>
          </cell>
          <cell r="D248" t="str">
            <v>T072TS310M</v>
          </cell>
          <cell r="E248" t="str">
            <v xml:space="preserve">유니 V넥 "LISTEN TO HARD CORE ROCK" </v>
          </cell>
          <cell r="F248" t="str">
            <v>CM 26`S SINGLE</v>
          </cell>
          <cell r="G248" t="str">
            <v>WH/MGR</v>
          </cell>
          <cell r="H248" t="str">
            <v>90,95,100,105</v>
          </cell>
          <cell r="I248" t="str">
            <v>용천</v>
          </cell>
          <cell r="J248">
            <v>39202</v>
          </cell>
          <cell r="L248">
            <v>7000</v>
          </cell>
          <cell r="O248">
            <v>5762</v>
          </cell>
          <cell r="P248">
            <v>5857</v>
          </cell>
          <cell r="Q248">
            <v>40999000</v>
          </cell>
          <cell r="R248">
            <v>19900</v>
          </cell>
          <cell r="S248">
            <v>139300000</v>
          </cell>
          <cell r="T248">
            <v>3.0887671317925709</v>
          </cell>
        </row>
        <row r="249">
          <cell r="C249">
            <v>11</v>
          </cell>
          <cell r="D249" t="str">
            <v>T072TS320M</v>
          </cell>
          <cell r="E249" t="str">
            <v xml:space="preserve">유니 모노톤 악기 그래픽 티셔츠 </v>
          </cell>
          <cell r="F249" t="str">
            <v>CM 26`S SINGLE</v>
          </cell>
          <cell r="G249" t="str">
            <v>WH</v>
          </cell>
          <cell r="H249">
            <v>95100105</v>
          </cell>
          <cell r="I249" t="str">
            <v>해월</v>
          </cell>
          <cell r="J249">
            <v>39202</v>
          </cell>
          <cell r="L249">
            <v>3500</v>
          </cell>
          <cell r="O249">
            <v>7.2</v>
          </cell>
          <cell r="P249">
            <v>5010</v>
          </cell>
          <cell r="Q249">
            <v>17535000</v>
          </cell>
          <cell r="R249">
            <v>19900</v>
          </cell>
          <cell r="S249">
            <v>69650000</v>
          </cell>
          <cell r="T249">
            <v>3.6109598983850479</v>
          </cell>
        </row>
        <row r="250">
          <cell r="C250">
            <v>12</v>
          </cell>
          <cell r="D250" t="str">
            <v>T072TS330M</v>
          </cell>
          <cell r="E250" t="str">
            <v>유니 모노톤 인물 그래픽 티셔츠</v>
          </cell>
          <cell r="F250" t="str">
            <v>CM 26`S SINGLE</v>
          </cell>
          <cell r="G250" t="str">
            <v>LGR/CGR</v>
          </cell>
          <cell r="H250" t="str">
            <v>90,95,100,105</v>
          </cell>
          <cell r="I250" t="str">
            <v>용천</v>
          </cell>
          <cell r="J250">
            <v>39210</v>
          </cell>
          <cell r="L250">
            <v>8000</v>
          </cell>
          <cell r="O250">
            <v>3.4</v>
          </cell>
          <cell r="P250">
            <v>4525</v>
          </cell>
          <cell r="Q250">
            <v>36200000</v>
          </cell>
          <cell r="R250">
            <v>19900</v>
          </cell>
          <cell r="S250">
            <v>159200000</v>
          </cell>
          <cell r="T250">
            <v>3.9979909593169256</v>
          </cell>
        </row>
        <row r="251">
          <cell r="C251">
            <v>13</v>
          </cell>
          <cell r="D251" t="str">
            <v>T072TS340P</v>
          </cell>
          <cell r="E251" t="str">
            <v>유니 빈티지 그래픽 티셔츠</v>
          </cell>
          <cell r="F251" t="str">
            <v>CM 26`S SINGLE</v>
          </cell>
          <cell r="G251" t="str">
            <v>GN/RE</v>
          </cell>
          <cell r="H251">
            <v>95100105</v>
          </cell>
          <cell r="I251" t="str">
            <v>지산</v>
          </cell>
          <cell r="J251">
            <v>39224</v>
          </cell>
          <cell r="L251">
            <v>8000</v>
          </cell>
          <cell r="O251">
            <v>2.65</v>
          </cell>
          <cell r="P251">
            <v>5000</v>
          </cell>
          <cell r="Q251">
            <v>40000000</v>
          </cell>
          <cell r="R251">
            <v>19900</v>
          </cell>
          <cell r="S251">
            <v>159200000</v>
          </cell>
          <cell r="T251">
            <v>3.6181818181818177</v>
          </cell>
        </row>
        <row r="252">
          <cell r="C252">
            <v>14</v>
          </cell>
          <cell r="D252" t="str">
            <v>T072TS350M</v>
          </cell>
          <cell r="E252" t="str">
            <v>유니 모노톤 타이포그래픽 티셔츠(ST포함)</v>
          </cell>
          <cell r="F252" t="str">
            <v>CM 26`S SINGLE</v>
          </cell>
          <cell r="G252" t="str">
            <v>WH/DBL/BK/PK</v>
          </cell>
          <cell r="H252" t="str">
            <v>90,95,100,105</v>
          </cell>
          <cell r="I252" t="str">
            <v>해월</v>
          </cell>
          <cell r="J252">
            <v>39210</v>
          </cell>
          <cell r="K252">
            <v>39175</v>
          </cell>
          <cell r="L252">
            <v>20000</v>
          </cell>
          <cell r="N252">
            <v>0</v>
          </cell>
          <cell r="O252">
            <v>11.58</v>
          </cell>
          <cell r="P252">
            <v>5343</v>
          </cell>
          <cell r="Q252">
            <v>106860000</v>
          </cell>
          <cell r="R252">
            <v>19900</v>
          </cell>
          <cell r="S252">
            <v>398000000</v>
          </cell>
          <cell r="T252">
            <v>3.3859084953975462</v>
          </cell>
        </row>
        <row r="253">
          <cell r="C253">
            <v>15</v>
          </cell>
          <cell r="D253" t="str">
            <v>T072TS360P</v>
          </cell>
          <cell r="E253" t="str">
            <v>유니 락스타 그래픽 티셔츠</v>
          </cell>
          <cell r="F253" t="str">
            <v>CM 26`S SINGLE</v>
          </cell>
          <cell r="G253" t="str">
            <v>RE/BL/BK</v>
          </cell>
          <cell r="H253" t="str">
            <v>90,95,100,105</v>
          </cell>
          <cell r="I253" t="str">
            <v>아가페</v>
          </cell>
          <cell r="J253">
            <v>39224</v>
          </cell>
          <cell r="L253">
            <v>20000</v>
          </cell>
          <cell r="M253">
            <v>5278</v>
          </cell>
          <cell r="O253">
            <v>4.55</v>
          </cell>
          <cell r="P253">
            <v>5278</v>
          </cell>
          <cell r="Q253">
            <v>105560000</v>
          </cell>
          <cell r="R253">
            <v>19900</v>
          </cell>
          <cell r="S253">
            <v>398000000</v>
          </cell>
          <cell r="T253">
            <v>3.4276068758827378</v>
          </cell>
        </row>
        <row r="254">
          <cell r="C254">
            <v>16</v>
          </cell>
          <cell r="D254" t="str">
            <v>T072TS370P</v>
          </cell>
          <cell r="E254" t="str">
            <v>유니 사진컷 그래픽 티셔츠</v>
          </cell>
          <cell r="F254" t="str">
            <v>CM 26`S SINGLE</v>
          </cell>
          <cell r="G254" t="str">
            <v>YE/PK/NA</v>
          </cell>
          <cell r="H254" t="str">
            <v>90,95,100,105</v>
          </cell>
          <cell r="I254" t="str">
            <v>AI</v>
          </cell>
          <cell r="J254">
            <v>39224</v>
          </cell>
          <cell r="L254">
            <v>20000</v>
          </cell>
          <cell r="M254">
            <v>5626</v>
          </cell>
          <cell r="O254">
            <v>4.8499999999999996</v>
          </cell>
          <cell r="P254">
            <v>5626</v>
          </cell>
          <cell r="Q254">
            <v>112520000</v>
          </cell>
          <cell r="R254">
            <v>19900</v>
          </cell>
          <cell r="S254">
            <v>398000000</v>
          </cell>
          <cell r="T254">
            <v>3.2155899557250427</v>
          </cell>
        </row>
        <row r="255">
          <cell r="C255">
            <v>2</v>
          </cell>
          <cell r="D255" t="str">
            <v>T072TS400M</v>
          </cell>
          <cell r="E255" t="str">
            <v>유니 기본 나시티</v>
          </cell>
          <cell r="F255" t="str">
            <v>CM 40`S/1+ POLY 75 1+1 이중지</v>
          </cell>
          <cell r="G255" t="str">
            <v>WH/MGR/BK</v>
          </cell>
          <cell r="H255" t="str">
            <v>90,95,100,105</v>
          </cell>
          <cell r="I255" t="str">
            <v>해월</v>
          </cell>
          <cell r="J255">
            <v>39157</v>
          </cell>
          <cell r="K255">
            <v>104100</v>
          </cell>
          <cell r="L255">
            <v>10000</v>
          </cell>
          <cell r="M255">
            <v>10000</v>
          </cell>
          <cell r="N255">
            <v>0</v>
          </cell>
          <cell r="O255">
            <v>6453.3318937343047</v>
          </cell>
          <cell r="P255">
            <v>2999</v>
          </cell>
          <cell r="Q255">
            <v>29990000</v>
          </cell>
          <cell r="R255">
            <v>9900</v>
          </cell>
          <cell r="S255">
            <v>99000000</v>
          </cell>
          <cell r="T255">
            <v>3.0010003334444812</v>
          </cell>
        </row>
        <row r="256">
          <cell r="C256">
            <v>1</v>
          </cell>
          <cell r="D256" t="str">
            <v>T072TS400M</v>
          </cell>
          <cell r="E256" t="str">
            <v>REORDER</v>
          </cell>
          <cell r="F256" t="str">
            <v>CM 40`S/1+ POLY 75 1+1 이중지</v>
          </cell>
          <cell r="G256" t="str">
            <v>WH/BK</v>
          </cell>
          <cell r="H256" t="str">
            <v>90,95,100</v>
          </cell>
          <cell r="I256" t="str">
            <v>해월</v>
          </cell>
          <cell r="J256">
            <v>39199</v>
          </cell>
          <cell r="K256">
            <v>396100</v>
          </cell>
          <cell r="L256">
            <v>3000</v>
          </cell>
          <cell r="M256">
            <v>0</v>
          </cell>
          <cell r="N256">
            <v>0</v>
          </cell>
          <cell r="O256">
            <v>6276.2632262354082</v>
          </cell>
          <cell r="P256">
            <v>2999</v>
          </cell>
          <cell r="Q256">
            <v>8997000</v>
          </cell>
          <cell r="R256">
            <v>9900</v>
          </cell>
          <cell r="S256">
            <v>29700000</v>
          </cell>
          <cell r="T256">
            <v>3.0010003334444812</v>
          </cell>
        </row>
        <row r="257">
          <cell r="C257">
            <v>1</v>
          </cell>
          <cell r="D257" t="str">
            <v>T072TS401P</v>
          </cell>
          <cell r="E257" t="str">
            <v>유니 발렌타인 티셔츠(EVENT)</v>
          </cell>
          <cell r="F257" t="str">
            <v>CM 26`S SINGLE</v>
          </cell>
          <cell r="G257" t="str">
            <v>WH/MGR/BK</v>
          </cell>
          <cell r="H257" t="str">
            <v>90,95,100,105</v>
          </cell>
          <cell r="I257" t="str">
            <v>아가페</v>
          </cell>
          <cell r="J257">
            <v>39119</v>
          </cell>
          <cell r="K257">
            <v>676800</v>
          </cell>
          <cell r="L257">
            <v>20000</v>
          </cell>
          <cell r="N257">
            <v>0</v>
          </cell>
          <cell r="O257">
            <v>3.2</v>
          </cell>
          <cell r="P257">
            <v>3711.9999999999995</v>
          </cell>
          <cell r="Q257">
            <v>74239999.999999985</v>
          </cell>
          <cell r="R257">
            <v>14900</v>
          </cell>
          <cell r="S257">
            <v>298000000</v>
          </cell>
          <cell r="T257">
            <v>3.649098746081505</v>
          </cell>
        </row>
        <row r="258">
          <cell r="C258">
            <v>1</v>
          </cell>
          <cell r="D258" t="str">
            <v>T072TS401P</v>
          </cell>
          <cell r="E258" t="str">
            <v>REORDER</v>
          </cell>
          <cell r="F258" t="str">
            <v>CM 26`S SINGLE</v>
          </cell>
          <cell r="G258" t="str">
            <v>BK</v>
          </cell>
          <cell r="H258" t="str">
            <v>90,95,100,105</v>
          </cell>
          <cell r="I258" t="str">
            <v>아가페</v>
          </cell>
          <cell r="J258">
            <v>39154</v>
          </cell>
          <cell r="K258">
            <v>696700</v>
          </cell>
          <cell r="L258">
            <v>5000</v>
          </cell>
          <cell r="M258">
            <v>0</v>
          </cell>
          <cell r="O258">
            <v>8749.3585604864493</v>
          </cell>
          <cell r="P258">
            <v>4350</v>
          </cell>
          <cell r="Q258">
            <v>21750000</v>
          </cell>
          <cell r="R258">
            <v>14900</v>
          </cell>
          <cell r="S258">
            <v>74500000</v>
          </cell>
          <cell r="T258">
            <v>3.113897596656217</v>
          </cell>
        </row>
        <row r="259">
          <cell r="C259">
            <v>2</v>
          </cell>
          <cell r="D259" t="str">
            <v>T072TS401P</v>
          </cell>
          <cell r="E259" t="str">
            <v>REORDER(2)</v>
          </cell>
          <cell r="F259" t="str">
            <v>CM 26`S SINGLE</v>
          </cell>
          <cell r="G259" t="str">
            <v>WH/BK</v>
          </cell>
          <cell r="H259">
            <v>95100</v>
          </cell>
          <cell r="I259" t="str">
            <v>아가페</v>
          </cell>
          <cell r="J259">
            <v>39185</v>
          </cell>
          <cell r="L259">
            <v>2000</v>
          </cell>
          <cell r="O259">
            <v>3.2</v>
          </cell>
          <cell r="P259">
            <v>3711.9999999999995</v>
          </cell>
          <cell r="Q259">
            <v>7423999.9999999991</v>
          </cell>
          <cell r="R259">
            <v>14900</v>
          </cell>
          <cell r="S259">
            <v>29800000</v>
          </cell>
          <cell r="T259">
            <v>3.649098746081505</v>
          </cell>
        </row>
        <row r="260">
          <cell r="C260">
            <v>1</v>
          </cell>
          <cell r="D260" t="str">
            <v>T072TS402P</v>
          </cell>
          <cell r="E260" t="str">
            <v>유니 발렌타인 S/T 티셔츠(EVENT)</v>
          </cell>
          <cell r="F260" t="str">
            <v>CM 26`S SINGLE</v>
          </cell>
          <cell r="G260" t="str">
            <v>BK,PK</v>
          </cell>
          <cell r="H260" t="str">
            <v>90,95,100,105</v>
          </cell>
          <cell r="I260" t="str">
            <v>아가페</v>
          </cell>
          <cell r="J260">
            <v>39140</v>
          </cell>
          <cell r="L260">
            <v>12000</v>
          </cell>
          <cell r="O260">
            <v>3.4</v>
          </cell>
          <cell r="P260">
            <v>3943.9999999999995</v>
          </cell>
          <cell r="Q260">
            <v>47327999.999999993</v>
          </cell>
          <cell r="R260">
            <v>14900</v>
          </cell>
          <cell r="S260">
            <v>178800000</v>
          </cell>
          <cell r="T260">
            <v>3.4344458786649459</v>
          </cell>
        </row>
        <row r="261">
          <cell r="C261">
            <v>1</v>
          </cell>
          <cell r="D261" t="str">
            <v>T072TS402P</v>
          </cell>
          <cell r="E261" t="str">
            <v>REORDER</v>
          </cell>
          <cell r="F261" t="str">
            <v>CM 26`S SINGLE</v>
          </cell>
          <cell r="G261" t="str">
            <v>BK,PK</v>
          </cell>
          <cell r="H261" t="str">
            <v>90,95,100,105</v>
          </cell>
          <cell r="I261" t="str">
            <v>아가페</v>
          </cell>
          <cell r="J261">
            <v>39196</v>
          </cell>
          <cell r="K261">
            <v>13500</v>
          </cell>
          <cell r="L261">
            <v>10000</v>
          </cell>
          <cell r="N261">
            <v>2.65</v>
          </cell>
          <cell r="O261">
            <v>3.4</v>
          </cell>
          <cell r="P261">
            <v>3943.9999999999995</v>
          </cell>
          <cell r="Q261">
            <v>39439999.999999993</v>
          </cell>
          <cell r="R261">
            <v>14900</v>
          </cell>
          <cell r="S261">
            <v>149000000</v>
          </cell>
          <cell r="T261">
            <v>3.4344458786649459</v>
          </cell>
        </row>
        <row r="262">
          <cell r="C262">
            <v>1</v>
          </cell>
          <cell r="D262" t="str">
            <v>T072TS410P</v>
          </cell>
          <cell r="E262" t="str">
            <v>유니 골지 차이나넥 집업 가디건</v>
          </cell>
          <cell r="F262" t="str">
            <v>2*1골지</v>
          </cell>
          <cell r="G262" t="str">
            <v>OWH/RE</v>
          </cell>
          <cell r="H262">
            <v>95100105</v>
          </cell>
          <cell r="I262" t="str">
            <v>지산</v>
          </cell>
          <cell r="J262">
            <v>39127</v>
          </cell>
          <cell r="L262">
            <v>4000</v>
          </cell>
          <cell r="M262">
            <v>0</v>
          </cell>
          <cell r="N262">
            <v>0</v>
          </cell>
          <cell r="O262">
            <v>11.58</v>
          </cell>
          <cell r="P262">
            <v>10200</v>
          </cell>
          <cell r="Q262">
            <v>40800000</v>
          </cell>
          <cell r="R262">
            <v>39900</v>
          </cell>
          <cell r="S262">
            <v>159600000</v>
          </cell>
          <cell r="T262">
            <v>3.5561497326203204</v>
          </cell>
        </row>
        <row r="263">
          <cell r="C263" t="str">
            <v>T072Z5410P</v>
          </cell>
          <cell r="D263" t="str">
            <v>T072TS420P</v>
          </cell>
          <cell r="E263" t="str">
            <v>유니 솔리드,S/T 롱후드집업30`S 싱글 -&gt;남여핏다르게</v>
          </cell>
          <cell r="F263" t="str">
            <v xml:space="preserve">CM 40`S </v>
          </cell>
          <cell r="G263" t="str">
            <v>IV</v>
          </cell>
          <cell r="H263" t="str">
            <v>90,95,100,105</v>
          </cell>
          <cell r="I263" t="str">
            <v>경보</v>
          </cell>
          <cell r="J263">
            <v>39157</v>
          </cell>
          <cell r="K263">
            <v>15000</v>
          </cell>
          <cell r="L263">
            <v>8000</v>
          </cell>
          <cell r="M263">
            <v>0</v>
          </cell>
          <cell r="N263">
            <v>0</v>
          </cell>
          <cell r="O263">
            <v>5757.5757575757571</v>
          </cell>
          <cell r="P263">
            <v>12100</v>
          </cell>
          <cell r="Q263">
            <v>96800000</v>
          </cell>
          <cell r="R263">
            <v>39900</v>
          </cell>
          <cell r="S263">
            <v>319200000</v>
          </cell>
          <cell r="T263">
            <v>2.997746055597295</v>
          </cell>
        </row>
        <row r="264">
          <cell r="C264" t="str">
            <v>T072Z5520P</v>
          </cell>
          <cell r="D264" t="str">
            <v>T072TS430P</v>
          </cell>
          <cell r="E264" t="str">
            <v>유니 후드 나시 디자인</v>
          </cell>
          <cell r="F264" t="str">
            <v>CM 26`S SINGLE</v>
          </cell>
          <cell r="G264" t="str">
            <v>WH/PK/BL</v>
          </cell>
          <cell r="H264" t="str">
            <v>90,95,100,105</v>
          </cell>
          <cell r="I264" t="str">
            <v>아가페</v>
          </cell>
          <cell r="J264">
            <v>39198</v>
          </cell>
          <cell r="K264">
            <v>39189</v>
          </cell>
          <cell r="L264">
            <v>10000</v>
          </cell>
          <cell r="M264">
            <v>5800</v>
          </cell>
          <cell r="O264">
            <v>5</v>
          </cell>
          <cell r="P264">
            <v>5800</v>
          </cell>
          <cell r="Q264">
            <v>58000000</v>
          </cell>
          <cell r="R264">
            <v>19900</v>
          </cell>
          <cell r="S264">
            <v>199000000</v>
          </cell>
          <cell r="T264">
            <v>3.119122257053291</v>
          </cell>
        </row>
        <row r="265">
          <cell r="C265">
            <v>1</v>
          </cell>
          <cell r="D265" t="str">
            <v>T072TS440P</v>
          </cell>
          <cell r="E265" t="str">
            <v>유니 후드형 집업 베스트</v>
          </cell>
          <cell r="F265" t="str">
            <v>미니쮸리</v>
          </cell>
          <cell r="G265" t="str">
            <v>OWH/MGR</v>
          </cell>
          <cell r="H265" t="str">
            <v>95/100/105</v>
          </cell>
          <cell r="I265" t="str">
            <v>아가페</v>
          </cell>
          <cell r="J265">
            <v>39165</v>
          </cell>
          <cell r="K265">
            <v>39202</v>
          </cell>
          <cell r="L265">
            <v>6000</v>
          </cell>
          <cell r="M265">
            <v>20000</v>
          </cell>
          <cell r="O265">
            <v>7.2</v>
          </cell>
          <cell r="P265">
            <v>8352</v>
          </cell>
          <cell r="Q265">
            <v>50112000</v>
          </cell>
          <cell r="R265">
            <v>29900</v>
          </cell>
          <cell r="S265">
            <v>179400000</v>
          </cell>
          <cell r="T265">
            <v>3.2545280390107973</v>
          </cell>
        </row>
        <row r="266">
          <cell r="C266">
            <v>1</v>
          </cell>
          <cell r="D266" t="str">
            <v>T072TS440P</v>
          </cell>
          <cell r="E266" t="str">
            <v>REORDER</v>
          </cell>
          <cell r="F266" t="str">
            <v>미니쮸리</v>
          </cell>
          <cell r="G266" t="str">
            <v>OWH</v>
          </cell>
          <cell r="H266" t="str">
            <v>95/100/105</v>
          </cell>
          <cell r="I266" t="str">
            <v>아가페</v>
          </cell>
          <cell r="J266">
            <v>39217</v>
          </cell>
          <cell r="L266">
            <v>2000</v>
          </cell>
          <cell r="O266">
            <v>7.2</v>
          </cell>
          <cell r="P266">
            <v>8352</v>
          </cell>
          <cell r="Q266">
            <v>16704000</v>
          </cell>
          <cell r="R266">
            <v>29900</v>
          </cell>
          <cell r="S266">
            <v>59800000</v>
          </cell>
          <cell r="T266">
            <v>3.2545280390107973</v>
          </cell>
        </row>
        <row r="267">
          <cell r="C267">
            <v>1</v>
          </cell>
          <cell r="D267" t="str">
            <v>T072TS450P</v>
          </cell>
          <cell r="E267" t="str">
            <v>유니 후드 롱집업 베스트</v>
          </cell>
          <cell r="F267" t="str">
            <v>미니쮸리</v>
          </cell>
          <cell r="G267" t="str">
            <v>WH/NA</v>
          </cell>
          <cell r="H267" t="str">
            <v>90,95,100,105</v>
          </cell>
          <cell r="I267" t="str">
            <v>지산</v>
          </cell>
          <cell r="J267" t="str">
            <v>3/20-&gt;3/27</v>
          </cell>
          <cell r="K267">
            <v>38500</v>
          </cell>
          <cell r="L267">
            <v>6000</v>
          </cell>
          <cell r="O267">
            <v>4501.7449822904364</v>
          </cell>
          <cell r="P267">
            <v>11500</v>
          </cell>
          <cell r="Q267">
            <v>69000000</v>
          </cell>
          <cell r="R267">
            <v>39900</v>
          </cell>
          <cell r="S267">
            <v>239400000</v>
          </cell>
          <cell r="T267">
            <v>3.1541501976284581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>
        <row r="5">
          <cell r="C5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07fall발주"/>
      <sheetName val="07fall발주 (2)"/>
      <sheetName val="수량RAW"/>
      <sheetName val="금액RAW"/>
      <sheetName val="사업계획 월별 입고 금액"/>
      <sheetName val="전년대비 월별 예상 마감(전달)"/>
      <sheetName val="전년대비 월별 예상 마감"/>
      <sheetName val="브랜드별 월간 예상 마감금액 양식(7,8,9월)-전달"/>
      <sheetName val="브랜드별 월간 예상 마감금액 양식(4,5,6월) (2)"/>
      <sheetName val="브랜드별 월간 예상 마감금액 양식(4,5,6월)"/>
      <sheetName val="Sheet1"/>
      <sheetName val="업체별 발주금액 정리"/>
      <sheetName val="빽자료(생산진행현황)"/>
      <sheetName val="원가 참조(스타일별)"/>
      <sheetName val="빽자료(3월입고현황)"/>
      <sheetName val="3월원부자재입고"/>
      <sheetName val="3월외주가공"/>
      <sheetName val="17년"/>
      <sheetName val="18년"/>
      <sheetName val="19년"/>
      <sheetName val="19년 7월(천원)"/>
      <sheetName val="19년 7월(백만)"/>
      <sheetName val="19년 7월누계(천원)"/>
      <sheetName val="19년 7월누계(백만)"/>
      <sheetName val="요약손익"/>
      <sheetName val="MK"/>
      <sheetName val="공통"/>
      <sheetName val="TBJ"/>
      <sheetName val="ANDEW"/>
      <sheetName val="BKR"/>
      <sheetName val="NBA"/>
      <sheetName val="KIDS"/>
      <sheetName val="GOLF"/>
      <sheetName val="sheet2"/>
    </sheetNames>
    <sheetDataSet>
      <sheetData sheetId="0" refreshError="1"/>
      <sheetData sheetId="1">
        <row r="8">
          <cell r="AA8">
            <v>0</v>
          </cell>
          <cell r="AI8">
            <v>0</v>
          </cell>
        </row>
        <row r="10">
          <cell r="AA10">
            <v>0</v>
          </cell>
          <cell r="AI10">
            <v>0</v>
          </cell>
        </row>
        <row r="11">
          <cell r="AA11">
            <v>0</v>
          </cell>
          <cell r="AI11">
            <v>0</v>
          </cell>
        </row>
        <row r="12">
          <cell r="AA12">
            <v>0</v>
          </cell>
          <cell r="AI12">
            <v>0</v>
          </cell>
        </row>
        <row r="13">
          <cell r="AA13">
            <v>0</v>
          </cell>
          <cell r="AI13">
            <v>0</v>
          </cell>
        </row>
        <row r="14">
          <cell r="AA14">
            <v>0</v>
          </cell>
          <cell r="AI14">
            <v>0</v>
          </cell>
        </row>
        <row r="15">
          <cell r="AA15">
            <v>0</v>
          </cell>
          <cell r="AI15">
            <v>0</v>
          </cell>
        </row>
        <row r="16">
          <cell r="AA16">
            <v>0</v>
          </cell>
          <cell r="AI16">
            <v>0</v>
          </cell>
        </row>
        <row r="17">
          <cell r="AA17">
            <v>0</v>
          </cell>
          <cell r="AI17">
            <v>0</v>
          </cell>
        </row>
        <row r="44">
          <cell r="AA44">
            <v>0</v>
          </cell>
          <cell r="AI44">
            <v>0</v>
          </cell>
        </row>
        <row r="45">
          <cell r="AA45">
            <v>0</v>
          </cell>
          <cell r="AI45">
            <v>0</v>
          </cell>
        </row>
        <row r="46">
          <cell r="AA46">
            <v>0</v>
          </cell>
          <cell r="AI46">
            <v>0</v>
          </cell>
        </row>
        <row r="47">
          <cell r="AA47">
            <v>0</v>
          </cell>
          <cell r="AI47">
            <v>0</v>
          </cell>
        </row>
        <row r="48">
          <cell r="AA48">
            <v>0</v>
          </cell>
          <cell r="AI48">
            <v>0</v>
          </cell>
        </row>
        <row r="49">
          <cell r="AA49">
            <v>0</v>
          </cell>
          <cell r="AI49">
            <v>0</v>
          </cell>
        </row>
        <row r="50">
          <cell r="AA50">
            <v>0</v>
          </cell>
          <cell r="AI50">
            <v>0</v>
          </cell>
        </row>
        <row r="51">
          <cell r="AA51">
            <v>0</v>
          </cell>
          <cell r="AI51">
            <v>0</v>
          </cell>
        </row>
        <row r="52">
          <cell r="AA52">
            <v>0</v>
          </cell>
          <cell r="AI52">
            <v>0</v>
          </cell>
        </row>
        <row r="53">
          <cell r="AA53">
            <v>0</v>
          </cell>
          <cell r="AI53">
            <v>0</v>
          </cell>
        </row>
        <row r="54">
          <cell r="AA54">
            <v>0</v>
          </cell>
          <cell r="AI54">
            <v>0</v>
          </cell>
        </row>
        <row r="55">
          <cell r="AA55">
            <v>0</v>
          </cell>
          <cell r="AI55">
            <v>0</v>
          </cell>
        </row>
        <row r="56">
          <cell r="AA56">
            <v>0</v>
          </cell>
          <cell r="AI56">
            <v>0</v>
          </cell>
        </row>
        <row r="57">
          <cell r="AA57">
            <v>0</v>
          </cell>
          <cell r="AI57">
            <v>0</v>
          </cell>
        </row>
        <row r="58">
          <cell r="AA58">
            <v>0</v>
          </cell>
          <cell r="AI58">
            <v>0</v>
          </cell>
        </row>
        <row r="59">
          <cell r="AA59">
            <v>0</v>
          </cell>
          <cell r="AI59">
            <v>0</v>
          </cell>
        </row>
        <row r="60">
          <cell r="AA60">
            <v>0</v>
          </cell>
          <cell r="AI60">
            <v>0</v>
          </cell>
        </row>
        <row r="61">
          <cell r="AA61">
            <v>0</v>
          </cell>
          <cell r="AI61">
            <v>0</v>
          </cell>
        </row>
        <row r="62">
          <cell r="AA62">
            <v>0</v>
          </cell>
          <cell r="AI62">
            <v>0</v>
          </cell>
        </row>
        <row r="77">
          <cell r="AA77">
            <v>0</v>
          </cell>
          <cell r="AI77">
            <v>0</v>
          </cell>
        </row>
        <row r="78">
          <cell r="AA78">
            <v>0</v>
          </cell>
          <cell r="AI78">
            <v>0</v>
          </cell>
        </row>
        <row r="79">
          <cell r="AA79">
            <v>0</v>
          </cell>
          <cell r="AI79">
            <v>0</v>
          </cell>
        </row>
        <row r="80">
          <cell r="AA80">
            <v>0</v>
          </cell>
          <cell r="AI80">
            <v>0</v>
          </cell>
        </row>
        <row r="81">
          <cell r="AA81">
            <v>0</v>
          </cell>
          <cell r="AI81">
            <v>0</v>
          </cell>
        </row>
        <row r="82">
          <cell r="AA82">
            <v>0</v>
          </cell>
          <cell r="AI82">
            <v>0</v>
          </cell>
        </row>
        <row r="83">
          <cell r="AA83">
            <v>0</v>
          </cell>
          <cell r="AI83">
            <v>0</v>
          </cell>
        </row>
        <row r="84">
          <cell r="AA84">
            <v>0</v>
          </cell>
          <cell r="AI84">
            <v>0</v>
          </cell>
        </row>
        <row r="85">
          <cell r="AA85">
            <v>0</v>
          </cell>
          <cell r="AI85">
            <v>0</v>
          </cell>
        </row>
        <row r="86">
          <cell r="AA86">
            <v>0</v>
          </cell>
          <cell r="AI86">
            <v>0</v>
          </cell>
        </row>
        <row r="87">
          <cell r="AA87">
            <v>0</v>
          </cell>
          <cell r="AI87">
            <v>0</v>
          </cell>
        </row>
        <row r="88">
          <cell r="AA88">
            <v>0</v>
          </cell>
          <cell r="AI88">
            <v>0</v>
          </cell>
        </row>
        <row r="89">
          <cell r="AA89">
            <v>0</v>
          </cell>
          <cell r="AI89">
            <v>0</v>
          </cell>
        </row>
        <row r="90">
          <cell r="AA90">
            <v>0</v>
          </cell>
          <cell r="AI90">
            <v>0</v>
          </cell>
        </row>
        <row r="91">
          <cell r="AA91">
            <v>0</v>
          </cell>
          <cell r="AI91">
            <v>0</v>
          </cell>
        </row>
        <row r="92">
          <cell r="AA92">
            <v>0</v>
          </cell>
          <cell r="AI92">
            <v>0</v>
          </cell>
        </row>
        <row r="93">
          <cell r="AA93">
            <v>0</v>
          </cell>
          <cell r="AI93">
            <v>0</v>
          </cell>
        </row>
        <row r="94">
          <cell r="AA94">
            <v>0</v>
          </cell>
          <cell r="AI94">
            <v>0</v>
          </cell>
        </row>
        <row r="95">
          <cell r="AA95">
            <v>0</v>
          </cell>
          <cell r="AI95">
            <v>0</v>
          </cell>
        </row>
        <row r="96">
          <cell r="AA96">
            <v>0</v>
          </cell>
          <cell r="AI96">
            <v>0</v>
          </cell>
        </row>
        <row r="97">
          <cell r="AA97">
            <v>0</v>
          </cell>
          <cell r="AI97">
            <v>0</v>
          </cell>
        </row>
        <row r="98">
          <cell r="AA98">
            <v>0</v>
          </cell>
          <cell r="AI98">
            <v>0</v>
          </cell>
        </row>
        <row r="99">
          <cell r="AA99">
            <v>0</v>
          </cell>
          <cell r="AI99">
            <v>0</v>
          </cell>
        </row>
        <row r="100">
          <cell r="AA100">
            <v>0</v>
          </cell>
          <cell r="AI100">
            <v>0</v>
          </cell>
        </row>
        <row r="101">
          <cell r="AA101">
            <v>0</v>
          </cell>
          <cell r="AI101">
            <v>0</v>
          </cell>
        </row>
        <row r="102">
          <cell r="AA102">
            <v>0</v>
          </cell>
          <cell r="AI102">
            <v>0</v>
          </cell>
        </row>
        <row r="103">
          <cell r="AA103">
            <v>0</v>
          </cell>
          <cell r="AI103">
            <v>0</v>
          </cell>
        </row>
        <row r="104">
          <cell r="AA104">
            <v>0</v>
          </cell>
          <cell r="AI104">
            <v>0</v>
          </cell>
        </row>
        <row r="105">
          <cell r="AA105">
            <v>0</v>
          </cell>
          <cell r="AI105">
            <v>0</v>
          </cell>
        </row>
        <row r="106">
          <cell r="AA106">
            <v>0</v>
          </cell>
          <cell r="AI106">
            <v>0</v>
          </cell>
        </row>
        <row r="107">
          <cell r="AA107">
            <v>0</v>
          </cell>
          <cell r="AI107">
            <v>0</v>
          </cell>
        </row>
        <row r="108">
          <cell r="AA108">
            <v>0</v>
          </cell>
          <cell r="AI108">
            <v>0</v>
          </cell>
        </row>
        <row r="109">
          <cell r="AA109">
            <v>0</v>
          </cell>
          <cell r="AI109">
            <v>0</v>
          </cell>
        </row>
        <row r="110">
          <cell r="AA110">
            <v>0</v>
          </cell>
          <cell r="AI110">
            <v>0</v>
          </cell>
        </row>
        <row r="111">
          <cell r="AA111">
            <v>0</v>
          </cell>
          <cell r="AI111">
            <v>0</v>
          </cell>
        </row>
        <row r="112">
          <cell r="AA112">
            <v>0</v>
          </cell>
          <cell r="AI112">
            <v>0</v>
          </cell>
        </row>
        <row r="113">
          <cell r="AA113">
            <v>0</v>
          </cell>
          <cell r="AI113">
            <v>0</v>
          </cell>
        </row>
        <row r="114">
          <cell r="AA114">
            <v>0</v>
          </cell>
          <cell r="AI114">
            <v>0</v>
          </cell>
        </row>
        <row r="115">
          <cell r="AA115">
            <v>0</v>
          </cell>
          <cell r="AI115">
            <v>0</v>
          </cell>
        </row>
        <row r="116">
          <cell r="AA116">
            <v>0</v>
          </cell>
          <cell r="AI116">
            <v>0</v>
          </cell>
        </row>
        <row r="117">
          <cell r="AA117">
            <v>0</v>
          </cell>
          <cell r="AI117">
            <v>0</v>
          </cell>
        </row>
        <row r="118">
          <cell r="AA118">
            <v>0</v>
          </cell>
          <cell r="AI118">
            <v>0</v>
          </cell>
        </row>
        <row r="119">
          <cell r="AA119">
            <v>0</v>
          </cell>
          <cell r="AI119">
            <v>0</v>
          </cell>
        </row>
        <row r="120">
          <cell r="AA120">
            <v>0</v>
          </cell>
          <cell r="AI120">
            <v>0</v>
          </cell>
        </row>
        <row r="121">
          <cell r="AA121">
            <v>0</v>
          </cell>
          <cell r="AI121">
            <v>0</v>
          </cell>
        </row>
        <row r="122">
          <cell r="AA122">
            <v>0</v>
          </cell>
          <cell r="AI122">
            <v>0</v>
          </cell>
        </row>
        <row r="123">
          <cell r="AA123">
            <v>0</v>
          </cell>
          <cell r="AI123">
            <v>0</v>
          </cell>
        </row>
        <row r="124">
          <cell r="AA124">
            <v>0</v>
          </cell>
          <cell r="AI124">
            <v>0</v>
          </cell>
        </row>
        <row r="125">
          <cell r="AA125">
            <v>0</v>
          </cell>
          <cell r="AI125">
            <v>0</v>
          </cell>
        </row>
        <row r="126">
          <cell r="AA126">
            <v>0</v>
          </cell>
          <cell r="AI126">
            <v>0</v>
          </cell>
        </row>
        <row r="127">
          <cell r="AA127">
            <v>0</v>
          </cell>
          <cell r="AI127">
            <v>0</v>
          </cell>
        </row>
        <row r="128">
          <cell r="AA128">
            <v>0</v>
          </cell>
          <cell r="AI128">
            <v>0</v>
          </cell>
        </row>
        <row r="129">
          <cell r="AA129">
            <v>0</v>
          </cell>
          <cell r="AI129">
            <v>0</v>
          </cell>
        </row>
        <row r="130">
          <cell r="AA130">
            <v>0</v>
          </cell>
          <cell r="AI130">
            <v>0</v>
          </cell>
        </row>
        <row r="131">
          <cell r="AA131">
            <v>0</v>
          </cell>
          <cell r="AI131">
            <v>0</v>
          </cell>
        </row>
        <row r="132">
          <cell r="AA132">
            <v>0</v>
          </cell>
          <cell r="AI132">
            <v>0</v>
          </cell>
        </row>
        <row r="133">
          <cell r="AA133">
            <v>0</v>
          </cell>
          <cell r="AI133">
            <v>0</v>
          </cell>
        </row>
        <row r="134">
          <cell r="AA134">
            <v>0</v>
          </cell>
          <cell r="AI134">
            <v>0</v>
          </cell>
        </row>
        <row r="135">
          <cell r="AA135">
            <v>0</v>
          </cell>
          <cell r="AI135">
            <v>0</v>
          </cell>
        </row>
        <row r="136">
          <cell r="AA136">
            <v>0</v>
          </cell>
          <cell r="AI136">
            <v>0</v>
          </cell>
        </row>
        <row r="137">
          <cell r="AA137">
            <v>0</v>
          </cell>
          <cell r="AI137">
            <v>0</v>
          </cell>
        </row>
        <row r="138">
          <cell r="AA138">
            <v>0</v>
          </cell>
          <cell r="AI138">
            <v>0</v>
          </cell>
        </row>
        <row r="139">
          <cell r="AA139">
            <v>0</v>
          </cell>
          <cell r="AI139">
            <v>0</v>
          </cell>
        </row>
        <row r="140">
          <cell r="AA140">
            <v>0</v>
          </cell>
          <cell r="AI140">
            <v>0</v>
          </cell>
        </row>
        <row r="141">
          <cell r="AA141">
            <v>0</v>
          </cell>
          <cell r="AI141">
            <v>0</v>
          </cell>
        </row>
        <row r="142">
          <cell r="AA142">
            <v>0</v>
          </cell>
          <cell r="AI142">
            <v>0</v>
          </cell>
        </row>
        <row r="143">
          <cell r="AA143">
            <v>0</v>
          </cell>
          <cell r="AI143">
            <v>0</v>
          </cell>
        </row>
        <row r="144">
          <cell r="AA144">
            <v>0</v>
          </cell>
          <cell r="AI144">
            <v>0</v>
          </cell>
        </row>
        <row r="145">
          <cell r="AA145">
            <v>0</v>
          </cell>
          <cell r="AI145">
            <v>0</v>
          </cell>
        </row>
        <row r="146">
          <cell r="AA146">
            <v>0</v>
          </cell>
          <cell r="AI146">
            <v>0</v>
          </cell>
        </row>
        <row r="147">
          <cell r="AA147">
            <v>0</v>
          </cell>
          <cell r="AI147">
            <v>0</v>
          </cell>
        </row>
        <row r="148">
          <cell r="AA148">
            <v>0</v>
          </cell>
          <cell r="AI148">
            <v>0</v>
          </cell>
        </row>
        <row r="149">
          <cell r="AA149">
            <v>0</v>
          </cell>
          <cell r="AI149">
            <v>0</v>
          </cell>
        </row>
        <row r="150">
          <cell r="AA150">
            <v>0</v>
          </cell>
          <cell r="AI150">
            <v>0</v>
          </cell>
        </row>
        <row r="151">
          <cell r="AA151">
            <v>0</v>
          </cell>
          <cell r="AI151">
            <v>0</v>
          </cell>
        </row>
        <row r="152">
          <cell r="AA152">
            <v>0</v>
          </cell>
          <cell r="AI152">
            <v>0</v>
          </cell>
        </row>
        <row r="153">
          <cell r="AA153">
            <v>0</v>
          </cell>
          <cell r="AI153">
            <v>0</v>
          </cell>
        </row>
        <row r="154">
          <cell r="AA154">
            <v>0</v>
          </cell>
          <cell r="AI154">
            <v>0</v>
          </cell>
        </row>
        <row r="155">
          <cell r="AA155">
            <v>0</v>
          </cell>
          <cell r="AI155">
            <v>0</v>
          </cell>
        </row>
        <row r="156">
          <cell r="AA156">
            <v>0</v>
          </cell>
          <cell r="AI156">
            <v>0</v>
          </cell>
        </row>
        <row r="157">
          <cell r="AA157">
            <v>0</v>
          </cell>
          <cell r="AI157">
            <v>0</v>
          </cell>
        </row>
        <row r="158">
          <cell r="AA158">
            <v>0</v>
          </cell>
          <cell r="AI158">
            <v>0</v>
          </cell>
        </row>
        <row r="159">
          <cell r="AA159">
            <v>0</v>
          </cell>
          <cell r="AI159">
            <v>0</v>
          </cell>
        </row>
        <row r="160">
          <cell r="AA160">
            <v>0</v>
          </cell>
          <cell r="AI160">
            <v>0</v>
          </cell>
        </row>
        <row r="161">
          <cell r="AA161">
            <v>0</v>
          </cell>
          <cell r="AI161">
            <v>0</v>
          </cell>
        </row>
        <row r="162">
          <cell r="AA162">
            <v>0</v>
          </cell>
          <cell r="AI162">
            <v>0</v>
          </cell>
        </row>
        <row r="163">
          <cell r="AA163">
            <v>0</v>
          </cell>
          <cell r="AI163">
            <v>0</v>
          </cell>
        </row>
        <row r="164">
          <cell r="AA164">
            <v>0</v>
          </cell>
          <cell r="AI164">
            <v>0</v>
          </cell>
        </row>
        <row r="165">
          <cell r="AA165">
            <v>0</v>
          </cell>
          <cell r="AI165">
            <v>0</v>
          </cell>
        </row>
        <row r="166">
          <cell r="AA166">
            <v>0</v>
          </cell>
          <cell r="AI166">
            <v>0</v>
          </cell>
        </row>
        <row r="167">
          <cell r="AA167">
            <v>0</v>
          </cell>
          <cell r="AI167">
            <v>0</v>
          </cell>
        </row>
        <row r="168">
          <cell r="AA168">
            <v>0</v>
          </cell>
          <cell r="AI168">
            <v>0</v>
          </cell>
        </row>
        <row r="169">
          <cell r="AA169">
            <v>0</v>
          </cell>
          <cell r="AI169">
            <v>0</v>
          </cell>
        </row>
        <row r="170">
          <cell r="AA170">
            <v>0</v>
          </cell>
          <cell r="AI170">
            <v>0</v>
          </cell>
        </row>
        <row r="171">
          <cell r="AA171">
            <v>0</v>
          </cell>
          <cell r="AI171">
            <v>0</v>
          </cell>
        </row>
        <row r="172">
          <cell r="AA172">
            <v>0</v>
          </cell>
          <cell r="AI172">
            <v>0</v>
          </cell>
        </row>
        <row r="173">
          <cell r="AA173">
            <v>0</v>
          </cell>
          <cell r="AI173">
            <v>0</v>
          </cell>
        </row>
        <row r="174">
          <cell r="AA174">
            <v>0</v>
          </cell>
          <cell r="AI174">
            <v>0</v>
          </cell>
        </row>
        <row r="175">
          <cell r="AA175">
            <v>0</v>
          </cell>
          <cell r="AI175">
            <v>0</v>
          </cell>
        </row>
        <row r="176">
          <cell r="AA176">
            <v>0</v>
          </cell>
          <cell r="AI176">
            <v>0</v>
          </cell>
        </row>
        <row r="177">
          <cell r="AA177">
            <v>0</v>
          </cell>
          <cell r="AI177">
            <v>0</v>
          </cell>
        </row>
        <row r="178">
          <cell r="AA178">
            <v>0</v>
          </cell>
          <cell r="AI178">
            <v>0</v>
          </cell>
        </row>
        <row r="179">
          <cell r="AA179">
            <v>0</v>
          </cell>
          <cell r="AI179">
            <v>0</v>
          </cell>
        </row>
        <row r="180">
          <cell r="AA180">
            <v>0</v>
          </cell>
          <cell r="AI180">
            <v>0</v>
          </cell>
        </row>
        <row r="181">
          <cell r="AA181">
            <v>0</v>
          </cell>
          <cell r="AI181">
            <v>0</v>
          </cell>
        </row>
        <row r="182">
          <cell r="AA182">
            <v>0</v>
          </cell>
          <cell r="AI182">
            <v>0</v>
          </cell>
        </row>
        <row r="183">
          <cell r="AA183">
            <v>0</v>
          </cell>
          <cell r="AI183">
            <v>0</v>
          </cell>
        </row>
        <row r="184">
          <cell r="AA184">
            <v>0</v>
          </cell>
          <cell r="AI184">
            <v>0</v>
          </cell>
        </row>
        <row r="185">
          <cell r="AA185">
            <v>0</v>
          </cell>
          <cell r="AI185">
            <v>0</v>
          </cell>
        </row>
        <row r="186">
          <cell r="AA186">
            <v>0</v>
          </cell>
          <cell r="AI186">
            <v>0</v>
          </cell>
        </row>
        <row r="187">
          <cell r="AA187">
            <v>0</v>
          </cell>
          <cell r="AI187">
            <v>0</v>
          </cell>
        </row>
        <row r="188">
          <cell r="AA188">
            <v>0</v>
          </cell>
          <cell r="AI188">
            <v>0</v>
          </cell>
        </row>
        <row r="189">
          <cell r="AA189">
            <v>0</v>
          </cell>
          <cell r="AI189">
            <v>0</v>
          </cell>
        </row>
        <row r="190">
          <cell r="AA190">
            <v>0</v>
          </cell>
          <cell r="AI190">
            <v>0</v>
          </cell>
        </row>
        <row r="191">
          <cell r="AA191">
            <v>0</v>
          </cell>
          <cell r="AI191">
            <v>0</v>
          </cell>
        </row>
        <row r="192">
          <cell r="AA192">
            <v>0</v>
          </cell>
          <cell r="AI192">
            <v>0</v>
          </cell>
        </row>
        <row r="193">
          <cell r="AA193">
            <v>0</v>
          </cell>
          <cell r="AI193">
            <v>0</v>
          </cell>
        </row>
        <row r="195">
          <cell r="AA195">
            <v>0</v>
          </cell>
          <cell r="AI195">
            <v>0</v>
          </cell>
        </row>
        <row r="196">
          <cell r="AA196">
            <v>0</v>
          </cell>
          <cell r="AI196">
            <v>0</v>
          </cell>
        </row>
        <row r="197">
          <cell r="AA197">
            <v>0</v>
          </cell>
          <cell r="AI197">
            <v>0</v>
          </cell>
        </row>
        <row r="198">
          <cell r="AA198">
            <v>0</v>
          </cell>
          <cell r="AI198">
            <v>0</v>
          </cell>
        </row>
        <row r="199">
          <cell r="AA199">
            <v>0</v>
          </cell>
          <cell r="AI199">
            <v>0</v>
          </cell>
        </row>
        <row r="200">
          <cell r="AA200">
            <v>0</v>
          </cell>
          <cell r="AI200">
            <v>0</v>
          </cell>
        </row>
      </sheetData>
      <sheetData sheetId="2" refreshError="1"/>
      <sheetData sheetId="3" refreshError="1"/>
      <sheetData sheetId="4" refreshError="1"/>
      <sheetData sheetId="5">
        <row r="5">
          <cell r="AA5">
            <v>0</v>
          </cell>
        </row>
      </sheetData>
      <sheetData sheetId="6"/>
      <sheetData sheetId="7"/>
      <sheetData sheetId="8">
        <row r="5">
          <cell r="AA5">
            <v>0</v>
          </cell>
        </row>
      </sheetData>
      <sheetData sheetId="9">
        <row r="5">
          <cell r="AA5">
            <v>0</v>
          </cell>
        </row>
      </sheetData>
      <sheetData sheetId="10"/>
      <sheetData sheetId="11"/>
      <sheetData sheetId="12">
        <row r="5">
          <cell r="AA5">
            <v>0</v>
          </cell>
        </row>
      </sheetData>
      <sheetData sheetId="13">
        <row r="5">
          <cell r="AA5">
            <v>0</v>
          </cell>
        </row>
      </sheetData>
      <sheetData sheetId="14"/>
      <sheetData sheetId="15">
        <row r="5">
          <cell r="AA5">
            <v>0</v>
          </cell>
        </row>
      </sheetData>
      <sheetData sheetId="16">
        <row r="5">
          <cell r="AA5">
            <v>0</v>
          </cell>
        </row>
      </sheetData>
      <sheetData sheetId="17"/>
      <sheetData sheetId="18">
        <row r="5">
          <cell r="AA5">
            <v>0</v>
          </cell>
        </row>
      </sheetData>
      <sheetData sheetId="19"/>
      <sheetData sheetId="20"/>
      <sheetData sheetId="21"/>
      <sheetData sheetId="22">
        <row r="5">
          <cell r="AA5">
            <v>0</v>
          </cell>
        </row>
      </sheetData>
      <sheetData sheetId="23"/>
      <sheetData sheetId="24"/>
      <sheetData sheetId="25">
        <row r="5">
          <cell r="AA5">
            <v>0</v>
          </cell>
        </row>
      </sheetData>
      <sheetData sheetId="26">
        <row r="5">
          <cell r="AA5">
            <v>0</v>
          </cell>
        </row>
      </sheetData>
      <sheetData sheetId="27"/>
      <sheetData sheetId="28">
        <row r="5">
          <cell r="AA5">
            <v>0</v>
          </cell>
        </row>
      </sheetData>
      <sheetData sheetId="29">
        <row r="5">
          <cell r="AA5">
            <v>0</v>
          </cell>
        </row>
      </sheetData>
      <sheetData sheetId="30"/>
      <sheetData sheetId="31">
        <row r="5">
          <cell r="AA5">
            <v>0</v>
          </cell>
        </row>
      </sheetData>
      <sheetData sheetId="32">
        <row r="5">
          <cell r="AA5">
            <v>0</v>
          </cell>
        </row>
      </sheetData>
      <sheetData sheetId="33"/>
      <sheetData sheetId="3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발주판"/>
      <sheetName val="점퍼"/>
      <sheetName val="팬츠"/>
      <sheetName val="데님"/>
    </sheetNames>
    <sheetDataSet>
      <sheetData sheetId="0">
        <row r="9">
          <cell r="F9">
            <v>0</v>
          </cell>
          <cell r="M9">
            <v>0</v>
          </cell>
          <cell r="N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4">
          <cell r="F14">
            <v>0</v>
          </cell>
          <cell r="M14">
            <v>0</v>
          </cell>
          <cell r="N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9">
          <cell r="F19">
            <v>0</v>
          </cell>
          <cell r="M19">
            <v>0</v>
          </cell>
          <cell r="N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30">
          <cell r="F30">
            <v>0</v>
          </cell>
          <cell r="M30">
            <v>0</v>
          </cell>
          <cell r="N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5">
          <cell r="F35">
            <v>0</v>
          </cell>
          <cell r="M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40">
          <cell r="F40">
            <v>0</v>
          </cell>
          <cell r="M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3">
          <cell r="F43">
            <v>0</v>
          </cell>
          <cell r="M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F44">
            <v>0</v>
          </cell>
          <cell r="M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E45" t="str">
            <v>T111JP001P</v>
          </cell>
          <cell r="F45" t="str">
            <v>유니 인조다운 베스트 (저가)</v>
          </cell>
          <cell r="G45" t="str">
            <v>POLY 290T (DK)</v>
          </cell>
          <cell r="H45" t="str">
            <v>NA,RE,YE,BE</v>
          </cell>
          <cell r="I45" t="str">
            <v>90,95,100,105</v>
          </cell>
          <cell r="J45" t="str">
            <v>휴</v>
          </cell>
          <cell r="K45">
            <v>40542</v>
          </cell>
          <cell r="L45" t="str">
            <v>1/4,1/11,1/15</v>
          </cell>
          <cell r="M45">
            <v>30000</v>
          </cell>
          <cell r="Q45">
            <v>13800</v>
          </cell>
          <cell r="R45">
            <v>414000000</v>
          </cell>
          <cell r="S45">
            <v>49900</v>
          </cell>
          <cell r="T45">
            <v>1497000000</v>
          </cell>
          <cell r="U45">
            <v>3.287220026350461</v>
          </cell>
          <cell r="V45" t="str">
            <v>OK</v>
          </cell>
        </row>
        <row r="46">
          <cell r="E46" t="str">
            <v>T111JP020P</v>
          </cell>
          <cell r="F46" t="str">
            <v>유니 나일론 이중마이 점퍼</v>
          </cell>
          <cell r="G46" t="str">
            <v>NYLON 260T 68F (DK)</v>
          </cell>
          <cell r="H46" t="str">
            <v>NA,GR,BK</v>
          </cell>
          <cell r="I46" t="str">
            <v>90,95,100,105</v>
          </cell>
          <cell r="J46" t="str">
            <v>휴</v>
          </cell>
          <cell r="K46">
            <v>40556</v>
          </cell>
          <cell r="L46" t="str">
            <v>1/13,1/20,1/28,2/15</v>
          </cell>
          <cell r="M46">
            <v>20000</v>
          </cell>
          <cell r="P46">
            <v>20395</v>
          </cell>
          <cell r="Q46">
            <v>18500</v>
          </cell>
          <cell r="R46">
            <v>370000000</v>
          </cell>
          <cell r="S46">
            <v>69900</v>
          </cell>
          <cell r="T46">
            <v>1398000000</v>
          </cell>
          <cell r="U46">
            <v>3.4348894348894348</v>
          </cell>
          <cell r="V46" t="str">
            <v>OK</v>
          </cell>
        </row>
        <row r="47">
          <cell r="E47" t="str">
            <v>T111JP040P</v>
          </cell>
          <cell r="F47" t="str">
            <v xml:space="preserve">남성 폴리 디자인물 </v>
          </cell>
          <cell r="G47" t="str">
            <v>POLY 290T (태림)</v>
          </cell>
          <cell r="H47" t="str">
            <v>NA,KH</v>
          </cell>
          <cell r="I47">
            <v>95100105</v>
          </cell>
          <cell r="J47" t="str">
            <v>원전</v>
          </cell>
          <cell r="K47">
            <v>40570</v>
          </cell>
          <cell r="L47" t="str">
            <v>2/10,2/24</v>
          </cell>
          <cell r="M47">
            <v>6000</v>
          </cell>
          <cell r="P47">
            <v>25374</v>
          </cell>
          <cell r="Q47">
            <v>21000</v>
          </cell>
          <cell r="R47">
            <v>126000000</v>
          </cell>
          <cell r="S47">
            <v>79900</v>
          </cell>
          <cell r="T47">
            <v>479400000</v>
          </cell>
          <cell r="U47">
            <v>3.4588744588744582</v>
          </cell>
        </row>
        <row r="48">
          <cell r="E48" t="str">
            <v>T111JP200P</v>
          </cell>
          <cell r="F48" t="str">
            <v>남성 미들힙 깔끔이 라이더 점퍼</v>
          </cell>
          <cell r="G48" t="str">
            <v>NPC 도비 H/PU (SND)</v>
          </cell>
          <cell r="H48" t="str">
            <v>GR,KH</v>
          </cell>
          <cell r="I48" t="str">
            <v>95,100,105</v>
          </cell>
          <cell r="J48" t="str">
            <v>휴</v>
          </cell>
          <cell r="K48">
            <v>40563</v>
          </cell>
          <cell r="L48" t="str">
            <v>1/28,2/15</v>
          </cell>
          <cell r="M48">
            <v>6000</v>
          </cell>
          <cell r="P48">
            <v>32303</v>
          </cell>
          <cell r="Q48">
            <v>30000</v>
          </cell>
          <cell r="R48">
            <v>180000000</v>
          </cell>
          <cell r="S48">
            <v>109000</v>
          </cell>
          <cell r="T48">
            <v>654000000</v>
          </cell>
          <cell r="U48">
            <v>3.3030303030303028</v>
          </cell>
        </row>
        <row r="49">
          <cell r="E49" t="str">
            <v>T111JP210P</v>
          </cell>
          <cell r="F49" t="str">
            <v xml:space="preserve">남성 하이넥 4-POCKET </v>
          </cell>
          <cell r="G49" t="str">
            <v>C/N=75/25 32'S TWILL (133*86) PEACH</v>
          </cell>
          <cell r="H49" t="str">
            <v>DKH,BE</v>
          </cell>
          <cell r="I49" t="str">
            <v>95,100,105</v>
          </cell>
          <cell r="J49" t="str">
            <v>원전</v>
          </cell>
          <cell r="K49">
            <v>40563</v>
          </cell>
          <cell r="L49" t="str">
            <v>1/28,2/24</v>
          </cell>
          <cell r="M49">
            <v>6000</v>
          </cell>
          <cell r="P49">
            <v>34792</v>
          </cell>
          <cell r="Q49">
            <v>29000</v>
          </cell>
          <cell r="R49">
            <v>174000000</v>
          </cell>
          <cell r="S49">
            <v>99000</v>
          </cell>
          <cell r="T49">
            <v>594000000</v>
          </cell>
          <cell r="U49">
            <v>3.1034482758620685</v>
          </cell>
        </row>
        <row r="50">
          <cell r="E50" t="str">
            <v>T111JP330P</v>
          </cell>
          <cell r="F50" t="str">
            <v>유니 4-POCKET</v>
          </cell>
          <cell r="G50" t="str">
            <v>C/N 20'S PLAIN 21'SX32'S+140D (110*74)</v>
          </cell>
          <cell r="H50" t="str">
            <v>CGR,KH</v>
          </cell>
          <cell r="I50" t="str">
            <v>90,95,100,105</v>
          </cell>
          <cell r="J50" t="str">
            <v>MS</v>
          </cell>
          <cell r="K50">
            <v>40556</v>
          </cell>
          <cell r="L50" t="str">
            <v>1/13,1/27,2/10</v>
          </cell>
          <cell r="M50">
            <v>8000</v>
          </cell>
          <cell r="P50">
            <v>32077</v>
          </cell>
          <cell r="Q50">
            <v>31000</v>
          </cell>
          <cell r="R50">
            <v>248000000</v>
          </cell>
          <cell r="S50">
            <v>129000</v>
          </cell>
          <cell r="T50">
            <v>1032000000</v>
          </cell>
          <cell r="U50">
            <v>3.7829912023460408</v>
          </cell>
          <cell r="V50" t="str">
            <v>OK</v>
          </cell>
        </row>
        <row r="51">
          <cell r="E51" t="str">
            <v>T111JP400P</v>
          </cell>
          <cell r="F51" t="str">
            <v>남성 하이넥 롱기장 야상</v>
          </cell>
          <cell r="G51" t="str">
            <v>C/N 20'S PLAIN 21'SX32'S+140D (110*74)</v>
          </cell>
          <cell r="H51" t="str">
            <v>KH,CGR</v>
          </cell>
          <cell r="I51" t="str">
            <v>95,100,105</v>
          </cell>
          <cell r="J51" t="str">
            <v>MS</v>
          </cell>
          <cell r="K51">
            <v>40556</v>
          </cell>
          <cell r="L51" t="str">
            <v>1/20,1/27,2/10</v>
          </cell>
          <cell r="M51">
            <v>5000</v>
          </cell>
          <cell r="P51">
            <v>38601</v>
          </cell>
          <cell r="Q51">
            <v>37000</v>
          </cell>
          <cell r="R51">
            <v>185000000</v>
          </cell>
          <cell r="S51">
            <v>149000</v>
          </cell>
          <cell r="T51">
            <v>745000000</v>
          </cell>
          <cell r="U51">
            <v>3.6609336609336607</v>
          </cell>
          <cell r="V51" t="str">
            <v>OK</v>
          </cell>
        </row>
        <row r="52">
          <cell r="E52" t="str">
            <v>T111JP410P</v>
          </cell>
          <cell r="F52" t="str">
            <v>유니 롱기장 디테쳐블 야상</v>
          </cell>
          <cell r="G52" t="str">
            <v>C/N 20'S PLAIN 21'SX32'S+140D (110*74)</v>
          </cell>
          <cell r="H52" t="str">
            <v>CGR,KH</v>
          </cell>
          <cell r="I52" t="str">
            <v>90,95,100,105</v>
          </cell>
          <cell r="J52" t="str">
            <v>MS</v>
          </cell>
          <cell r="K52">
            <v>40549</v>
          </cell>
          <cell r="L52" t="str">
            <v>1/13,1/20,1/27,2/8</v>
          </cell>
          <cell r="M52">
            <v>5000</v>
          </cell>
          <cell r="P52">
            <v>45376</v>
          </cell>
          <cell r="Q52">
            <v>42000</v>
          </cell>
          <cell r="R52">
            <v>210000000</v>
          </cell>
          <cell r="S52">
            <v>159000</v>
          </cell>
          <cell r="T52">
            <v>795000000</v>
          </cell>
          <cell r="U52">
            <v>3.441558441558441</v>
          </cell>
          <cell r="V52" t="str">
            <v>OK</v>
          </cell>
        </row>
        <row r="53">
          <cell r="E53" t="str">
            <v>T111JP420P</v>
          </cell>
          <cell r="F53" t="str">
            <v>유니 롱기장 후드 야상</v>
          </cell>
          <cell r="G53" t="str">
            <v>C/N 20'S PLAIN 21'SX32'S+140D (110*74)</v>
          </cell>
          <cell r="H53" t="str">
            <v>KH,CGR</v>
          </cell>
          <cell r="I53" t="str">
            <v>90,95,100,105</v>
          </cell>
          <cell r="J53" t="str">
            <v>MS</v>
          </cell>
          <cell r="K53">
            <v>40556</v>
          </cell>
          <cell r="L53" t="str">
            <v>1/20,1/27,2/10,2/24</v>
          </cell>
          <cell r="M53">
            <v>12000</v>
          </cell>
          <cell r="P53">
            <v>38123</v>
          </cell>
          <cell r="Q53">
            <v>35000</v>
          </cell>
          <cell r="R53">
            <v>420000000</v>
          </cell>
          <cell r="S53">
            <v>139000</v>
          </cell>
          <cell r="T53">
            <v>1668000000</v>
          </cell>
          <cell r="U53">
            <v>3.61038961038961</v>
          </cell>
          <cell r="V53" t="str">
            <v>OK</v>
          </cell>
        </row>
        <row r="55">
          <cell r="F55">
            <v>9</v>
          </cell>
          <cell r="M55">
            <v>98000</v>
          </cell>
          <cell r="N55">
            <v>0</v>
          </cell>
          <cell r="Q55">
            <v>23744.897959183672</v>
          </cell>
          <cell r="R55">
            <v>2327000000</v>
          </cell>
          <cell r="S55">
            <v>90432.653061224497</v>
          </cell>
          <cell r="T55">
            <v>8862400000</v>
          </cell>
          <cell r="U55">
            <v>3.4622807360237524</v>
          </cell>
        </row>
        <row r="56">
          <cell r="E56" t="str">
            <v>T111JP610P</v>
          </cell>
          <cell r="F56" t="str">
            <v>여성 후드 숏기장 밑단 스타링 후드 점퍼</v>
          </cell>
          <cell r="G56" t="str">
            <v>STY-CN2997B (PW) (SND)</v>
          </cell>
          <cell r="H56" t="str">
            <v>KH,BE</v>
          </cell>
          <cell r="I56" t="str">
            <v>85,90</v>
          </cell>
          <cell r="J56" t="str">
            <v>원전</v>
          </cell>
          <cell r="K56">
            <v>40570</v>
          </cell>
          <cell r="L56" t="str">
            <v>2/10,2/24</v>
          </cell>
          <cell r="M56">
            <v>5000</v>
          </cell>
          <cell r="P56">
            <v>39006</v>
          </cell>
          <cell r="Q56">
            <v>32500</v>
          </cell>
          <cell r="R56">
            <v>162500000</v>
          </cell>
          <cell r="S56">
            <v>119000</v>
          </cell>
          <cell r="T56">
            <v>595000000</v>
          </cell>
          <cell r="U56">
            <v>3.3286713286713283</v>
          </cell>
        </row>
        <row r="57">
          <cell r="E57" t="str">
            <v>T111JP810P</v>
          </cell>
          <cell r="F57" t="str">
            <v>여성 미들힙 후드 야상</v>
          </cell>
          <cell r="G57" t="str">
            <v>C/N 20'S PLAIN #2105B (SND)</v>
          </cell>
          <cell r="H57" t="str">
            <v>NA,KH</v>
          </cell>
          <cell r="I57" t="str">
            <v>85,90</v>
          </cell>
          <cell r="J57" t="str">
            <v>휴</v>
          </cell>
          <cell r="K57">
            <v>40556</v>
          </cell>
          <cell r="L57">
            <v>40198</v>
          </cell>
          <cell r="M57">
            <v>5000</v>
          </cell>
          <cell r="P57">
            <v>34607</v>
          </cell>
          <cell r="Q57">
            <v>28468.899521531101</v>
          </cell>
          <cell r="R57">
            <v>142344497.6076555</v>
          </cell>
          <cell r="S57">
            <v>119000</v>
          </cell>
          <cell r="T57">
            <v>595000000</v>
          </cell>
          <cell r="U57">
            <v>3.8000000000000003</v>
          </cell>
        </row>
        <row r="58">
          <cell r="E58" t="str">
            <v>T111JP900P</v>
          </cell>
          <cell r="F58" t="str">
            <v>여성 후드 하프 패딩 야상(T104JP800P 기장길게)</v>
          </cell>
          <cell r="G58" t="str">
            <v>C/N 20'S PLAIN 21'SX32'S+140D (110*74)</v>
          </cell>
          <cell r="H58" t="str">
            <v>CGR,KH</v>
          </cell>
          <cell r="I58" t="str">
            <v>85,90</v>
          </cell>
          <cell r="J58" t="str">
            <v>MS</v>
          </cell>
          <cell r="K58">
            <v>40533</v>
          </cell>
          <cell r="L58">
            <v>40549</v>
          </cell>
          <cell r="M58">
            <v>7000</v>
          </cell>
          <cell r="Q58">
            <v>37000</v>
          </cell>
          <cell r="R58">
            <v>259000000</v>
          </cell>
          <cell r="S58">
            <v>159000</v>
          </cell>
          <cell r="T58">
            <v>1113000000</v>
          </cell>
          <cell r="U58">
            <v>3.9066339066339064</v>
          </cell>
          <cell r="V58" t="str">
            <v>OK</v>
          </cell>
        </row>
        <row r="59">
          <cell r="E59" t="str">
            <v>T111JP910P</v>
          </cell>
          <cell r="F59" t="str">
            <v>여성 후드 하프 야상(T104JP800P 기장길게 안감만)</v>
          </cell>
          <cell r="G59" t="str">
            <v>C/N 20'S PLAIN 21'SX32'S+140D (110*74)</v>
          </cell>
          <cell r="H59" t="str">
            <v>CGR,KH</v>
          </cell>
          <cell r="I59" t="str">
            <v>85,90</v>
          </cell>
          <cell r="J59" t="str">
            <v>MS</v>
          </cell>
          <cell r="K59">
            <v>40549</v>
          </cell>
          <cell r="L59" t="str">
            <v>1/13,1/20,2/8</v>
          </cell>
          <cell r="M59">
            <v>10000</v>
          </cell>
          <cell r="P59">
            <v>37338</v>
          </cell>
          <cell r="Q59">
            <v>35000</v>
          </cell>
          <cell r="R59">
            <v>350000000</v>
          </cell>
          <cell r="S59">
            <v>139000</v>
          </cell>
          <cell r="T59">
            <v>1390000000</v>
          </cell>
          <cell r="U59">
            <v>3.61038961038961</v>
          </cell>
          <cell r="V59" t="str">
            <v>OK</v>
          </cell>
        </row>
        <row r="60">
          <cell r="E60" t="str">
            <v>T111JP930P</v>
          </cell>
          <cell r="F60" t="str">
            <v>여성 넥 변형 디자인물 야상</v>
          </cell>
          <cell r="G60" t="str">
            <v>C/P30'S 1/2 TWILL (GQ) GBS-1050-1</v>
          </cell>
          <cell r="H60" t="str">
            <v>CGR,KH</v>
          </cell>
          <cell r="I60" t="str">
            <v>85,90</v>
          </cell>
          <cell r="J60" t="str">
            <v>원전</v>
          </cell>
          <cell r="K60">
            <v>40563</v>
          </cell>
          <cell r="L60" t="str">
            <v>2/10,2/24</v>
          </cell>
          <cell r="M60">
            <v>4000</v>
          </cell>
          <cell r="P60">
            <v>33000</v>
          </cell>
          <cell r="Q60">
            <v>32000</v>
          </cell>
          <cell r="R60">
            <v>128000000</v>
          </cell>
          <cell r="S60">
            <v>129000</v>
          </cell>
          <cell r="T60">
            <v>516000000</v>
          </cell>
          <cell r="U60">
            <v>3.6647727272727271</v>
          </cell>
        </row>
        <row r="62">
          <cell r="F62">
            <v>5</v>
          </cell>
          <cell r="M62">
            <v>31000</v>
          </cell>
          <cell r="N62">
            <v>0</v>
          </cell>
          <cell r="Q62">
            <v>33607.887019601789</v>
          </cell>
          <cell r="R62">
            <v>1041844497.6076555</v>
          </cell>
          <cell r="S62">
            <v>135774.19354838709</v>
          </cell>
          <cell r="T62">
            <v>4209000000</v>
          </cell>
          <cell r="U62">
            <v>3.6726820990560074</v>
          </cell>
        </row>
        <row r="63">
          <cell r="F63">
            <v>14</v>
          </cell>
          <cell r="M63">
            <v>129000</v>
          </cell>
          <cell r="N63">
            <v>0</v>
          </cell>
          <cell r="Q63">
            <v>26115.073624865548</v>
          </cell>
          <cell r="R63">
            <v>3368844497.6076555</v>
          </cell>
          <cell r="S63">
            <v>101328.68217054264</v>
          </cell>
          <cell r="T63">
            <v>13071400000</v>
          </cell>
          <cell r="U63">
            <v>3.5273491897680471</v>
          </cell>
        </row>
        <row r="67">
          <cell r="F67">
            <v>0</v>
          </cell>
          <cell r="M67">
            <v>0</v>
          </cell>
          <cell r="N67">
            <v>0</v>
          </cell>
          <cell r="O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71">
          <cell r="F71">
            <v>0</v>
          </cell>
          <cell r="M71">
            <v>0</v>
          </cell>
          <cell r="N71">
            <v>0</v>
          </cell>
          <cell r="O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F72">
            <v>0</v>
          </cell>
          <cell r="M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5">
          <cell r="Q75">
            <v>0</v>
          </cell>
          <cell r="R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M76">
            <v>0</v>
          </cell>
          <cell r="N76">
            <v>0</v>
          </cell>
          <cell r="O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80">
          <cell r="F80">
            <v>0</v>
          </cell>
          <cell r="M80">
            <v>0</v>
          </cell>
          <cell r="N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</row>
        <row r="81">
          <cell r="F81">
            <v>0</v>
          </cell>
          <cell r="M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</row>
        <row r="82">
          <cell r="E82" t="str">
            <v>T111SH310P</v>
          </cell>
          <cell r="F82" t="str">
            <v>유니 체크 셔츠</v>
          </cell>
          <cell r="G82" t="str">
            <v>32*32  110*76</v>
          </cell>
          <cell r="H82" t="str">
            <v>RE,YE,BL</v>
          </cell>
          <cell r="I82" t="str">
            <v>90,95,100,105</v>
          </cell>
          <cell r="J82" t="str">
            <v>우진</v>
          </cell>
          <cell r="K82">
            <v>40557</v>
          </cell>
          <cell r="L82" t="str">
            <v>1/21,1/28</v>
          </cell>
          <cell r="M82">
            <v>7500</v>
          </cell>
          <cell r="Q82">
            <v>12300</v>
          </cell>
          <cell r="R82">
            <v>92250000</v>
          </cell>
          <cell r="S82">
            <v>44900</v>
          </cell>
          <cell r="T82">
            <v>336750000</v>
          </cell>
          <cell r="U82">
            <v>3.318551367331855</v>
          </cell>
          <cell r="V82" t="str">
            <v>OK</v>
          </cell>
        </row>
        <row r="83">
          <cell r="E83" t="str">
            <v>T111SH320P</v>
          </cell>
          <cell r="F83" t="str">
            <v xml:space="preserve">유니 체크 셔츠 2 </v>
          </cell>
          <cell r="G83" t="str">
            <v>32*32  110*70</v>
          </cell>
          <cell r="H83" t="str">
            <v>RE,GN</v>
          </cell>
          <cell r="I83" t="str">
            <v>90,95,100,105</v>
          </cell>
          <cell r="J83" t="str">
            <v>HM</v>
          </cell>
          <cell r="K83">
            <v>40557</v>
          </cell>
          <cell r="L83">
            <v>40563</v>
          </cell>
          <cell r="M83">
            <v>6800</v>
          </cell>
          <cell r="P83">
            <v>14762</v>
          </cell>
          <cell r="Q83">
            <v>12100</v>
          </cell>
          <cell r="R83">
            <v>82280000</v>
          </cell>
          <cell r="S83">
            <v>44900</v>
          </cell>
          <cell r="T83">
            <v>305320000</v>
          </cell>
          <cell r="U83">
            <v>3.3734034560480839</v>
          </cell>
          <cell r="V83" t="str">
            <v>OK</v>
          </cell>
        </row>
        <row r="84">
          <cell r="E84" t="str">
            <v>T111SH330P</v>
          </cell>
          <cell r="F84" t="str">
            <v xml:space="preserve">유니 체크 셔츠 3 </v>
          </cell>
          <cell r="G84" t="str">
            <v>32*32  110*70</v>
          </cell>
          <cell r="H84" t="str">
            <v>RE,GN,BL</v>
          </cell>
          <cell r="I84" t="str">
            <v>90,95,100,105</v>
          </cell>
          <cell r="J84" t="str">
            <v>HM</v>
          </cell>
          <cell r="K84">
            <v>40557</v>
          </cell>
          <cell r="L84">
            <v>40564</v>
          </cell>
          <cell r="M84">
            <v>8500</v>
          </cell>
          <cell r="P84">
            <v>14762</v>
          </cell>
          <cell r="Q84">
            <v>12100</v>
          </cell>
          <cell r="R84">
            <v>102850000</v>
          </cell>
          <cell r="S84">
            <v>44900</v>
          </cell>
          <cell r="T84">
            <v>381650000</v>
          </cell>
          <cell r="U84">
            <v>3.3734034560480839</v>
          </cell>
          <cell r="V84" t="str">
            <v>OK</v>
          </cell>
        </row>
        <row r="86">
          <cell r="F86">
            <v>3</v>
          </cell>
          <cell r="M86">
            <v>22800</v>
          </cell>
          <cell r="N86">
            <v>0</v>
          </cell>
          <cell r="O86">
            <v>0</v>
          </cell>
          <cell r="Q86">
            <v>12165.78947368421</v>
          </cell>
          <cell r="R86">
            <v>277380000</v>
          </cell>
          <cell r="S86">
            <v>44900</v>
          </cell>
          <cell r="T86">
            <v>1023720000</v>
          </cell>
          <cell r="U86">
            <v>3.3551609541226668</v>
          </cell>
        </row>
        <row r="87">
          <cell r="E87" t="str">
            <v>T111SH610P</v>
          </cell>
          <cell r="F87" t="str">
            <v xml:space="preserve">여성 체크 셔츠 </v>
          </cell>
          <cell r="G87" t="str">
            <v>40*40  100*74</v>
          </cell>
          <cell r="H87" t="str">
            <v>PK,BL</v>
          </cell>
          <cell r="I87" t="str">
            <v>85,90</v>
          </cell>
          <cell r="J87" t="str">
            <v>HM</v>
          </cell>
          <cell r="K87">
            <v>40557</v>
          </cell>
          <cell r="L87">
            <v>40192</v>
          </cell>
          <cell r="M87">
            <v>3000</v>
          </cell>
          <cell r="P87">
            <v>12745</v>
          </cell>
          <cell r="Q87">
            <v>10800</v>
          </cell>
          <cell r="R87">
            <v>32400000</v>
          </cell>
          <cell r="S87">
            <v>44900</v>
          </cell>
          <cell r="T87">
            <v>134700000</v>
          </cell>
          <cell r="U87">
            <v>3.779461279461279</v>
          </cell>
          <cell r="V87" t="str">
            <v>OK</v>
          </cell>
        </row>
        <row r="88">
          <cell r="E88" t="str">
            <v>T111SH620P</v>
          </cell>
          <cell r="F88" t="str">
            <v xml:space="preserve">여성 체크 셔츠 2 </v>
          </cell>
          <cell r="G88" t="str">
            <v>40*40  100*74</v>
          </cell>
          <cell r="H88" t="str">
            <v>RE,PU</v>
          </cell>
          <cell r="I88" t="str">
            <v>85,90</v>
          </cell>
          <cell r="J88" t="str">
            <v>우진</v>
          </cell>
          <cell r="K88">
            <v>40557</v>
          </cell>
          <cell r="L88">
            <v>40199</v>
          </cell>
          <cell r="M88">
            <v>2000</v>
          </cell>
          <cell r="Q88">
            <v>10800</v>
          </cell>
          <cell r="R88">
            <v>21600000</v>
          </cell>
          <cell r="S88">
            <v>44900</v>
          </cell>
          <cell r="T88">
            <v>89800000</v>
          </cell>
          <cell r="U88">
            <v>3.779461279461279</v>
          </cell>
          <cell r="V88" t="str">
            <v>OK</v>
          </cell>
        </row>
        <row r="89">
          <cell r="E89" t="str">
            <v>T111SH710P</v>
          </cell>
          <cell r="F89" t="str">
            <v>여성 중간기장 셔츠(체크&amp;스트라이프)</v>
          </cell>
          <cell r="G89" t="str">
            <v>50*50  140*80</v>
          </cell>
          <cell r="H89" t="str">
            <v>NA,RE</v>
          </cell>
          <cell r="I89" t="str">
            <v>85,90</v>
          </cell>
          <cell r="J89" t="str">
            <v>HM</v>
          </cell>
          <cell r="K89">
            <v>40557</v>
          </cell>
          <cell r="L89">
            <v>40192</v>
          </cell>
          <cell r="M89">
            <v>2500</v>
          </cell>
          <cell r="P89">
            <v>12974</v>
          </cell>
          <cell r="Q89">
            <v>11000</v>
          </cell>
          <cell r="R89">
            <v>27500000</v>
          </cell>
          <cell r="S89">
            <v>44900</v>
          </cell>
          <cell r="T89">
            <v>112250000</v>
          </cell>
          <cell r="U89">
            <v>3.7107438016528924</v>
          </cell>
          <cell r="V89" t="str">
            <v>OK</v>
          </cell>
        </row>
        <row r="90">
          <cell r="E90" t="str">
            <v>T111SH720P</v>
          </cell>
          <cell r="F90" t="str">
            <v>여성 중간기장 셔츠(DENIM LIKE)</v>
          </cell>
          <cell r="G90" t="str">
            <v>청해지</v>
          </cell>
          <cell r="H90" t="str">
            <v>BL</v>
          </cell>
          <cell r="I90" t="str">
            <v>85,90</v>
          </cell>
          <cell r="J90" t="str">
            <v>우진</v>
          </cell>
          <cell r="K90">
            <v>40557</v>
          </cell>
          <cell r="L90">
            <v>40557</v>
          </cell>
          <cell r="M90">
            <v>2000</v>
          </cell>
          <cell r="Q90">
            <v>12700</v>
          </cell>
          <cell r="R90">
            <v>25400000</v>
          </cell>
          <cell r="S90">
            <v>44900</v>
          </cell>
          <cell r="T90">
            <v>89800000</v>
          </cell>
          <cell r="U90">
            <v>3.2140300644237647</v>
          </cell>
          <cell r="V90" t="str">
            <v>OK</v>
          </cell>
        </row>
        <row r="92">
          <cell r="F92">
            <v>4</v>
          </cell>
          <cell r="M92">
            <v>9500</v>
          </cell>
          <cell r="N92">
            <v>0</v>
          </cell>
          <cell r="O92">
            <v>0</v>
          </cell>
          <cell r="Q92">
            <v>11252.631578947368</v>
          </cell>
          <cell r="R92">
            <v>106900000</v>
          </cell>
          <cell r="S92">
            <v>44900</v>
          </cell>
          <cell r="T92">
            <v>426550000</v>
          </cell>
          <cell r="U92">
            <v>3.6274343056382343</v>
          </cell>
        </row>
        <row r="93">
          <cell r="F93">
            <v>7</v>
          </cell>
          <cell r="M93">
            <v>32300</v>
          </cell>
          <cell r="Q93">
            <v>11897.213622291021</v>
          </cell>
          <cell r="R93">
            <v>384280000</v>
          </cell>
          <cell r="S93">
            <v>44900</v>
          </cell>
          <cell r="T93">
            <v>1450270000</v>
          </cell>
          <cell r="U93">
            <v>3.4309026562071212</v>
          </cell>
        </row>
        <row r="94">
          <cell r="E94" t="str">
            <v>T111PT220P</v>
          </cell>
          <cell r="F94" t="str">
            <v>유니 스판 슬림 배색 롤업 10부 팬츠</v>
          </cell>
          <cell r="G94" t="str">
            <v>40'S/2 X 21'S+70D(146*67)</v>
          </cell>
          <cell r="H94" t="str">
            <v>NA,BE</v>
          </cell>
          <cell r="I94" t="str">
            <v>26,28,30,32</v>
          </cell>
          <cell r="J94" t="str">
            <v>FGO</v>
          </cell>
          <cell r="K94">
            <v>40549</v>
          </cell>
          <cell r="L94">
            <v>40556</v>
          </cell>
          <cell r="M94">
            <v>8000</v>
          </cell>
          <cell r="Q94">
            <v>13000</v>
          </cell>
          <cell r="R94">
            <v>104000000</v>
          </cell>
          <cell r="S94">
            <v>59900</v>
          </cell>
          <cell r="T94">
            <v>479200000</v>
          </cell>
          <cell r="U94">
            <v>4.1888111888111883</v>
          </cell>
          <cell r="V94" t="str">
            <v>OK</v>
          </cell>
        </row>
        <row r="95">
          <cell r="E95" t="str">
            <v>T111PT230P</v>
          </cell>
          <cell r="F95" t="str">
            <v>유니 스판 슬림 기본 팬츠</v>
          </cell>
          <cell r="G95" t="str">
            <v>40'S/2 X 21'S+70D(146*67)</v>
          </cell>
          <cell r="H95" t="str">
            <v>NA,BE</v>
          </cell>
          <cell r="I95" t="str">
            <v>26,28,30,32,34</v>
          </cell>
          <cell r="J95" t="str">
            <v>FGO</v>
          </cell>
          <cell r="K95">
            <v>40549</v>
          </cell>
          <cell r="L95">
            <v>37255</v>
          </cell>
          <cell r="M95">
            <v>8000</v>
          </cell>
          <cell r="Q95">
            <v>13500</v>
          </cell>
          <cell r="R95">
            <v>108000000</v>
          </cell>
          <cell r="S95">
            <v>59900</v>
          </cell>
          <cell r="T95">
            <v>479200000</v>
          </cell>
          <cell r="U95">
            <v>4.0336700336700329</v>
          </cell>
          <cell r="V95" t="str">
            <v>OK</v>
          </cell>
        </row>
        <row r="97">
          <cell r="F97">
            <v>2</v>
          </cell>
          <cell r="M97">
            <v>16000</v>
          </cell>
          <cell r="N97">
            <v>0</v>
          </cell>
          <cell r="Q97">
            <v>13250</v>
          </cell>
          <cell r="R97">
            <v>212000000</v>
          </cell>
          <cell r="S97">
            <v>59900</v>
          </cell>
          <cell r="T97">
            <v>958400000</v>
          </cell>
          <cell r="U97">
            <v>4.1097770154373929</v>
          </cell>
        </row>
        <row r="98">
          <cell r="E98" t="str">
            <v>T111PT710P</v>
          </cell>
          <cell r="F98" t="str">
            <v>여성 스판 슬림 기본 팬츠</v>
          </cell>
          <cell r="G98" t="str">
            <v>40'S/2 X 21'S+70D(146*67)</v>
          </cell>
          <cell r="H98" t="str">
            <v>DBE,BK</v>
          </cell>
          <cell r="I98" t="str">
            <v>26,27,28,29</v>
          </cell>
          <cell r="J98" t="str">
            <v>FGO</v>
          </cell>
          <cell r="K98">
            <v>40549</v>
          </cell>
          <cell r="L98">
            <v>40563</v>
          </cell>
          <cell r="M98">
            <v>5000</v>
          </cell>
          <cell r="Q98">
            <v>11000</v>
          </cell>
          <cell r="R98">
            <v>55000000</v>
          </cell>
          <cell r="S98">
            <v>59900</v>
          </cell>
          <cell r="T98">
            <v>299500000</v>
          </cell>
          <cell r="U98">
            <v>4.9504132231404956</v>
          </cell>
          <cell r="V98" t="str">
            <v>OK</v>
          </cell>
        </row>
        <row r="99">
          <cell r="E99" t="str">
            <v>T111PT810P</v>
          </cell>
          <cell r="F99" t="str">
            <v>여성 슬림 카고변형 가먼트 다잉 팬츠(데님팀)</v>
          </cell>
          <cell r="G99" t="str">
            <v>#33 B.O. PEACH (블루존)</v>
          </cell>
          <cell r="H99" t="str">
            <v>BK,KH</v>
          </cell>
          <cell r="I99" t="str">
            <v>26,28</v>
          </cell>
          <cell r="J99" t="str">
            <v>D&amp;C</v>
          </cell>
          <cell r="K99">
            <v>40570</v>
          </cell>
          <cell r="L99">
            <v>40570</v>
          </cell>
          <cell r="M99">
            <v>2000</v>
          </cell>
          <cell r="Q99">
            <v>20000</v>
          </cell>
          <cell r="R99">
            <v>40000000</v>
          </cell>
          <cell r="S99">
            <v>79900</v>
          </cell>
          <cell r="T99">
            <v>159800000</v>
          </cell>
          <cell r="U99">
            <v>3.6318181818181818</v>
          </cell>
          <cell r="V99" t="str">
            <v>OK</v>
          </cell>
        </row>
        <row r="100">
          <cell r="E100" t="str">
            <v>T111PT910P</v>
          </cell>
          <cell r="F100" t="str">
            <v>여성 면 노턱 숏 팬츠</v>
          </cell>
          <cell r="G100" t="str">
            <v>면 20'S TWILL (시장)</v>
          </cell>
          <cell r="H100" t="str">
            <v>BK,CGR</v>
          </cell>
          <cell r="I100" t="str">
            <v>26,28</v>
          </cell>
          <cell r="J100" t="str">
            <v>MS</v>
          </cell>
          <cell r="K100">
            <v>40591</v>
          </cell>
          <cell r="L100">
            <v>40563</v>
          </cell>
          <cell r="M100">
            <v>2000</v>
          </cell>
          <cell r="P100">
            <v>10050</v>
          </cell>
          <cell r="Q100">
            <v>10000</v>
          </cell>
          <cell r="R100">
            <v>20000000</v>
          </cell>
          <cell r="S100">
            <v>49900</v>
          </cell>
          <cell r="T100">
            <v>99800000</v>
          </cell>
          <cell r="U100">
            <v>4.5363636363636362</v>
          </cell>
          <cell r="V100" t="str">
            <v>OK</v>
          </cell>
        </row>
        <row r="101">
          <cell r="E101" t="str">
            <v>T111PT920P</v>
          </cell>
          <cell r="F101" t="str">
            <v>여성 면 투턱 숏 팬츠</v>
          </cell>
          <cell r="G101" t="str">
            <v>면 20'S TWILL (시장)</v>
          </cell>
          <cell r="H101" t="str">
            <v>BK,BE</v>
          </cell>
          <cell r="I101" t="str">
            <v>26,28</v>
          </cell>
          <cell r="J101" t="str">
            <v>MS</v>
          </cell>
          <cell r="K101">
            <v>40591</v>
          </cell>
          <cell r="L101">
            <v>40563</v>
          </cell>
          <cell r="M101">
            <v>2500</v>
          </cell>
          <cell r="P101">
            <v>11530</v>
          </cell>
          <cell r="Q101">
            <v>11500</v>
          </cell>
          <cell r="R101">
            <v>28750000</v>
          </cell>
          <cell r="S101">
            <v>49900</v>
          </cell>
          <cell r="T101">
            <v>124750000</v>
          </cell>
          <cell r="U101">
            <v>3.9446640316205532</v>
          </cell>
          <cell r="V101" t="str">
            <v>OK</v>
          </cell>
        </row>
        <row r="103">
          <cell r="F103">
            <v>4</v>
          </cell>
          <cell r="M103">
            <v>11500</v>
          </cell>
          <cell r="N103">
            <v>0</v>
          </cell>
          <cell r="Q103">
            <v>12500</v>
          </cell>
          <cell r="R103">
            <v>143750000</v>
          </cell>
          <cell r="S103">
            <v>59465.217391304344</v>
          </cell>
          <cell r="T103">
            <v>683850000</v>
          </cell>
          <cell r="U103">
            <v>4.3247430830039519</v>
          </cell>
        </row>
        <row r="104">
          <cell r="F104">
            <v>6</v>
          </cell>
          <cell r="M104">
            <v>27500</v>
          </cell>
          <cell r="N104">
            <v>0</v>
          </cell>
          <cell r="Q104">
            <v>12936.363636363636</v>
          </cell>
          <cell r="R104">
            <v>355750000</v>
          </cell>
          <cell r="S104">
            <v>59718.181818181816</v>
          </cell>
          <cell r="T104">
            <v>1642250000</v>
          </cell>
          <cell r="U104">
            <v>4.196639621797738</v>
          </cell>
        </row>
        <row r="105">
          <cell r="R105">
            <v>0</v>
          </cell>
          <cell r="T105">
            <v>0</v>
          </cell>
          <cell r="U105">
            <v>0</v>
          </cell>
        </row>
        <row r="108">
          <cell r="F108">
            <v>0</v>
          </cell>
          <cell r="M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</row>
        <row r="109">
          <cell r="E109" t="str">
            <v>T111TS010M</v>
          </cell>
          <cell r="F109" t="str">
            <v>남성 후라이스 라운드넥 프린트 티</v>
          </cell>
          <cell r="G109" t="str">
            <v>40'S 70D 후라이스 (250g)</v>
          </cell>
          <cell r="H109" t="str">
            <v>OWH,MGR,CGR</v>
          </cell>
          <cell r="I109" t="str">
            <v>95,100,105</v>
          </cell>
          <cell r="J109" t="str">
            <v>임가공(대연)</v>
          </cell>
          <cell r="K109">
            <v>40534</v>
          </cell>
          <cell r="L109">
            <v>40528</v>
          </cell>
          <cell r="M109">
            <v>7000</v>
          </cell>
          <cell r="Q109">
            <v>7753</v>
          </cell>
          <cell r="R109">
            <v>54271000</v>
          </cell>
          <cell r="S109">
            <v>29900</v>
          </cell>
          <cell r="T109">
            <v>209300000</v>
          </cell>
          <cell r="U109">
            <v>3.5059742269854484</v>
          </cell>
          <cell r="V109" t="str">
            <v>OK</v>
          </cell>
        </row>
        <row r="110">
          <cell r="E110" t="str">
            <v>T111TS020M</v>
          </cell>
          <cell r="F110" t="str">
            <v>유니 싱글 라운드넥 프린트 티</v>
          </cell>
          <cell r="G110" t="str">
            <v>26'S SINGLE  (190g)</v>
          </cell>
          <cell r="H110" t="str">
            <v>OWH,NA,BK</v>
          </cell>
          <cell r="I110" t="str">
            <v>90,95,100,105</v>
          </cell>
          <cell r="J110" t="str">
            <v>임가공</v>
          </cell>
          <cell r="K110">
            <v>40534</v>
          </cell>
          <cell r="L110">
            <v>40528</v>
          </cell>
          <cell r="M110">
            <v>8000</v>
          </cell>
          <cell r="Q110">
            <v>6974</v>
          </cell>
          <cell r="R110">
            <v>55792000</v>
          </cell>
          <cell r="S110">
            <v>29900</v>
          </cell>
          <cell r="T110">
            <v>239200000</v>
          </cell>
          <cell r="U110">
            <v>3.8975936595667018</v>
          </cell>
          <cell r="V110" t="str">
            <v>OK</v>
          </cell>
        </row>
        <row r="111">
          <cell r="E111" t="str">
            <v>T111TS030P</v>
          </cell>
          <cell r="F111" t="str">
            <v>유니 싱글 마린스트라이프 라운드넥 티</v>
          </cell>
          <cell r="G111" t="str">
            <v>26'S SINGLE  (190g)</v>
          </cell>
          <cell r="H111" t="str">
            <v>OWH,NA,CGR</v>
          </cell>
          <cell r="I111" t="str">
            <v>90,95,100,105</v>
          </cell>
          <cell r="J111" t="str">
            <v>AI</v>
          </cell>
          <cell r="K111">
            <v>40557</v>
          </cell>
          <cell r="L111" t="str">
            <v>1/19,1/21</v>
          </cell>
          <cell r="M111">
            <v>8000</v>
          </cell>
          <cell r="O111">
            <v>8.25</v>
          </cell>
          <cell r="P111">
            <v>6.6</v>
          </cell>
          <cell r="Q111">
            <v>8804.3999999999978</v>
          </cell>
          <cell r="R111">
            <v>70435199.999999985</v>
          </cell>
          <cell r="S111">
            <v>34900</v>
          </cell>
          <cell r="T111">
            <v>279200000</v>
          </cell>
          <cell r="U111">
            <v>3.6035701157685627</v>
          </cell>
          <cell r="V111" t="str">
            <v>OK</v>
          </cell>
        </row>
        <row r="112">
          <cell r="E112" t="str">
            <v>T111TS040P</v>
          </cell>
          <cell r="F112" t="str">
            <v>남성 싱글 스트라이프 라운드넥 티 ( 1:1 STRIPE )</v>
          </cell>
          <cell r="H112" t="str">
            <v>WH,MGR</v>
          </cell>
          <cell r="I112" t="str">
            <v>95,100,105</v>
          </cell>
          <cell r="J112" t="str">
            <v>팬니트</v>
          </cell>
          <cell r="K112">
            <v>40557</v>
          </cell>
          <cell r="L112">
            <v>40557</v>
          </cell>
          <cell r="M112">
            <v>6000</v>
          </cell>
          <cell r="O112">
            <v>5.6</v>
          </cell>
          <cell r="P112">
            <v>5.0999999999999996</v>
          </cell>
          <cell r="Q112">
            <v>6803.4</v>
          </cell>
          <cell r="R112">
            <v>40820400</v>
          </cell>
          <cell r="S112">
            <v>29900</v>
          </cell>
          <cell r="T112">
            <v>179400000</v>
          </cell>
          <cell r="U112">
            <v>3.995328538939086</v>
          </cell>
          <cell r="V112" t="str">
            <v>OK</v>
          </cell>
        </row>
        <row r="113">
          <cell r="E113" t="str">
            <v>T111TS200P</v>
          </cell>
          <cell r="F113" t="str">
            <v>남성 후라이스 에리 티</v>
          </cell>
          <cell r="G113" t="str">
            <v>40'S 70D 후라이스 (250g)</v>
          </cell>
          <cell r="H113" t="str">
            <v>MGR,NA</v>
          </cell>
          <cell r="I113" t="str">
            <v>95,100,105</v>
          </cell>
          <cell r="J113" t="str">
            <v>금담</v>
          </cell>
          <cell r="K113">
            <v>40550</v>
          </cell>
          <cell r="L113">
            <v>40550</v>
          </cell>
          <cell r="M113">
            <v>3500</v>
          </cell>
          <cell r="P113">
            <v>10741</v>
          </cell>
          <cell r="Q113">
            <v>10200</v>
          </cell>
          <cell r="R113">
            <v>35700000</v>
          </cell>
          <cell r="S113">
            <v>39900</v>
          </cell>
          <cell r="T113">
            <v>139650000</v>
          </cell>
          <cell r="U113">
            <v>3.5561497326203204</v>
          </cell>
          <cell r="V113" t="str">
            <v>OK</v>
          </cell>
        </row>
        <row r="114">
          <cell r="E114" t="str">
            <v>T111TS300P</v>
          </cell>
          <cell r="F114" t="str">
            <v>유니 쮸리 제기장 빅포니 후드 풀오버 (300g)</v>
          </cell>
          <cell r="G114" t="str">
            <v>CVC 쮸리 (300g)</v>
          </cell>
          <cell r="H114" t="str">
            <v>OWH,YE,PK,NA</v>
          </cell>
          <cell r="I114" t="str">
            <v>90,95,100,105</v>
          </cell>
          <cell r="J114" t="str">
            <v>닝보</v>
          </cell>
          <cell r="K114">
            <v>40534</v>
          </cell>
          <cell r="M114">
            <v>17000</v>
          </cell>
          <cell r="O114">
            <v>8.3000000000000007</v>
          </cell>
          <cell r="P114">
            <v>8</v>
          </cell>
          <cell r="Q114">
            <v>10672</v>
          </cell>
          <cell r="R114">
            <v>181424000</v>
          </cell>
          <cell r="S114">
            <v>39900</v>
          </cell>
          <cell r="T114">
            <v>678300000</v>
          </cell>
          <cell r="U114">
            <v>3.3988687474444594</v>
          </cell>
        </row>
        <row r="115">
          <cell r="E115" t="str">
            <v>T111TS310P</v>
          </cell>
          <cell r="F115" t="str">
            <v>유니 쮸리 빈티지 후드 풀오버</v>
          </cell>
          <cell r="G115" t="str">
            <v>쮸리 (350g)</v>
          </cell>
          <cell r="H115" t="str">
            <v>OWH,MGN,MNA</v>
          </cell>
          <cell r="I115" t="str">
            <v>90,95,100,105</v>
          </cell>
          <cell r="J115" t="str">
            <v>지산</v>
          </cell>
          <cell r="K115">
            <v>40540</v>
          </cell>
          <cell r="L115">
            <v>40548</v>
          </cell>
          <cell r="M115">
            <v>10000</v>
          </cell>
          <cell r="P115">
            <v>18220</v>
          </cell>
          <cell r="Q115">
            <v>16000</v>
          </cell>
          <cell r="R115">
            <v>160000000</v>
          </cell>
          <cell r="S115">
            <v>59900</v>
          </cell>
          <cell r="T115">
            <v>599000000</v>
          </cell>
          <cell r="U115">
            <v>3.4034090909090904</v>
          </cell>
          <cell r="V115" t="str">
            <v>OK</v>
          </cell>
        </row>
        <row r="116">
          <cell r="E116" t="str">
            <v>T111TS320P</v>
          </cell>
          <cell r="F116" t="str">
            <v>유니 쮸리 스타일리쉬 후드 풀오버</v>
          </cell>
          <cell r="G116" t="str">
            <v>쮸리 (350g)</v>
          </cell>
          <cell r="H116" t="str">
            <v>OWH,MGR,CGR</v>
          </cell>
          <cell r="I116" t="str">
            <v>90,95,100,105</v>
          </cell>
          <cell r="J116" t="str">
            <v>AI</v>
          </cell>
          <cell r="K116">
            <v>40540</v>
          </cell>
          <cell r="L116" t="str">
            <v>1/14,1/21</v>
          </cell>
          <cell r="M116">
            <v>8000</v>
          </cell>
          <cell r="O116">
            <v>14.93</v>
          </cell>
          <cell r="P116">
            <v>12.7</v>
          </cell>
          <cell r="Q116">
            <v>16941.8</v>
          </cell>
          <cell r="R116">
            <v>135534400</v>
          </cell>
          <cell r="S116">
            <v>59900</v>
          </cell>
          <cell r="T116">
            <v>479200000</v>
          </cell>
          <cell r="U116">
            <v>3.2142125072038068</v>
          </cell>
          <cell r="V116" t="str">
            <v>OK</v>
          </cell>
        </row>
        <row r="117">
          <cell r="E117" t="str">
            <v>T111TS330P</v>
          </cell>
          <cell r="F117" t="str">
            <v>유니 전판 프린트 후드 풀오버</v>
          </cell>
          <cell r="G117" t="str">
            <v>전판 쮸리 (350g)</v>
          </cell>
          <cell r="H117" t="str">
            <v xml:space="preserve">OWH,MGR </v>
          </cell>
          <cell r="I117" t="str">
            <v>90,95,100,105</v>
          </cell>
          <cell r="J117" t="str">
            <v>지산</v>
          </cell>
          <cell r="K117">
            <v>40540</v>
          </cell>
          <cell r="L117" t="str">
            <v>1/11,1/15</v>
          </cell>
          <cell r="M117">
            <v>6000</v>
          </cell>
          <cell r="P117">
            <v>19643</v>
          </cell>
          <cell r="Q117">
            <v>17000</v>
          </cell>
          <cell r="R117">
            <v>102000000</v>
          </cell>
          <cell r="S117">
            <v>59900</v>
          </cell>
          <cell r="T117">
            <v>359400000</v>
          </cell>
          <cell r="U117">
            <v>3.2032085561497321</v>
          </cell>
          <cell r="V117" t="str">
            <v>OK</v>
          </cell>
        </row>
        <row r="118">
          <cell r="E118" t="str">
            <v>T111TS400P</v>
          </cell>
          <cell r="F118" t="str">
            <v>유니 쮸리 빈티지 후드 집업</v>
          </cell>
          <cell r="G118" t="str">
            <v>쮸리 (300g)</v>
          </cell>
          <cell r="H118" t="str">
            <v>OWH,RE,MGR,NA</v>
          </cell>
          <cell r="I118" t="str">
            <v>90,95,100,105</v>
          </cell>
          <cell r="J118" t="str">
            <v>금담</v>
          </cell>
          <cell r="K118">
            <v>40550</v>
          </cell>
          <cell r="L118">
            <v>40550</v>
          </cell>
          <cell r="M118">
            <v>10000</v>
          </cell>
          <cell r="P118">
            <v>19116</v>
          </cell>
          <cell r="Q118">
            <v>17500</v>
          </cell>
          <cell r="R118">
            <v>175000000</v>
          </cell>
          <cell r="S118">
            <v>59900</v>
          </cell>
          <cell r="T118">
            <v>599000000</v>
          </cell>
          <cell r="U118">
            <v>3.1116883116883116</v>
          </cell>
          <cell r="V118" t="str">
            <v>OK</v>
          </cell>
        </row>
        <row r="119">
          <cell r="E119" t="str">
            <v>T111TS410P</v>
          </cell>
          <cell r="F119" t="str">
            <v>유니 쮸리 이중앞마이 집업</v>
          </cell>
          <cell r="G119" t="str">
            <v>쮸리 (350g)</v>
          </cell>
          <cell r="H119" t="str">
            <v>MGR,CGR,IV</v>
          </cell>
          <cell r="I119" t="str">
            <v>90,95,100,105</v>
          </cell>
          <cell r="J119" t="str">
            <v>AI</v>
          </cell>
          <cell r="K119">
            <v>40541</v>
          </cell>
          <cell r="L119" t="str">
            <v>1/7,1/14</v>
          </cell>
          <cell r="M119">
            <v>8000</v>
          </cell>
          <cell r="O119">
            <v>18.77</v>
          </cell>
          <cell r="P119">
            <v>15.3</v>
          </cell>
          <cell r="Q119">
            <v>20410.199999999997</v>
          </cell>
          <cell r="R119">
            <v>163281599.99999997</v>
          </cell>
          <cell r="S119">
            <v>69900</v>
          </cell>
          <cell r="T119">
            <v>559200000</v>
          </cell>
          <cell r="U119">
            <v>3.1134165537552083</v>
          </cell>
          <cell r="V119" t="str">
            <v>OK</v>
          </cell>
        </row>
        <row r="120">
          <cell r="E120" t="str">
            <v>T111TS420P</v>
          </cell>
          <cell r="F120" t="str">
            <v>유니 쮸리 밀링 후드 집업</v>
          </cell>
          <cell r="G120" t="str">
            <v>쮸리</v>
          </cell>
          <cell r="H120" t="str">
            <v>OWH,CGR</v>
          </cell>
          <cell r="I120" t="str">
            <v>90,95,100,105</v>
          </cell>
          <cell r="J120" t="str">
            <v>금담</v>
          </cell>
          <cell r="K120">
            <v>40540</v>
          </cell>
          <cell r="L120">
            <v>40550</v>
          </cell>
          <cell r="M120">
            <v>7000</v>
          </cell>
          <cell r="P120">
            <v>19843</v>
          </cell>
          <cell r="Q120">
            <v>18200</v>
          </cell>
          <cell r="R120">
            <v>127400000</v>
          </cell>
          <cell r="S120">
            <v>69900</v>
          </cell>
          <cell r="T120">
            <v>489300000</v>
          </cell>
          <cell r="U120">
            <v>3.4915084915084913</v>
          </cell>
          <cell r="V120" t="str">
            <v>OK</v>
          </cell>
        </row>
        <row r="121">
          <cell r="E121" t="str">
            <v>T111TS430P</v>
          </cell>
          <cell r="F121" t="str">
            <v>유니 쮸리 스타일리쉬 후드 집업</v>
          </cell>
          <cell r="G121" t="str">
            <v>CVC 쮸리 (350g)</v>
          </cell>
          <cell r="H121" t="str">
            <v>MGR,CGR,BK</v>
          </cell>
          <cell r="I121" t="str">
            <v>90,95,100,105</v>
          </cell>
          <cell r="J121" t="str">
            <v>팬니트</v>
          </cell>
          <cell r="K121">
            <v>40540</v>
          </cell>
          <cell r="L121" t="str">
            <v>1/18,1/27</v>
          </cell>
          <cell r="M121">
            <v>8000</v>
          </cell>
          <cell r="P121">
            <v>14.3</v>
          </cell>
          <cell r="Q121">
            <v>19076.199999999997</v>
          </cell>
          <cell r="R121">
            <v>152609599.99999997</v>
          </cell>
          <cell r="S121">
            <v>69900</v>
          </cell>
          <cell r="T121">
            <v>559200000</v>
          </cell>
          <cell r="U121">
            <v>3.3311379910807473</v>
          </cell>
          <cell r="V121" t="str">
            <v>OK</v>
          </cell>
        </row>
        <row r="122">
          <cell r="E122" t="str">
            <v>T111TS450P</v>
          </cell>
          <cell r="F122" t="str">
            <v>남성 싱글 V 가디건 2 (스트라이프)</v>
          </cell>
          <cell r="G122" t="str">
            <v>26'S SINGLE (190g)</v>
          </cell>
          <cell r="H122" t="str">
            <v>WH,BK</v>
          </cell>
          <cell r="I122" t="str">
            <v>95,100,105</v>
          </cell>
          <cell r="J122" t="str">
            <v>팬니트</v>
          </cell>
          <cell r="K122">
            <v>40569</v>
          </cell>
          <cell r="L122">
            <v>40203</v>
          </cell>
          <cell r="M122">
            <v>6000</v>
          </cell>
          <cell r="O122">
            <v>8.9</v>
          </cell>
          <cell r="P122">
            <v>7.5</v>
          </cell>
          <cell r="Q122">
            <v>10005</v>
          </cell>
          <cell r="R122">
            <v>60030000</v>
          </cell>
          <cell r="S122">
            <v>39900</v>
          </cell>
          <cell r="T122">
            <v>239400000</v>
          </cell>
          <cell r="U122">
            <v>3.6254599972740902</v>
          </cell>
          <cell r="V122" t="str">
            <v>OK</v>
          </cell>
        </row>
        <row r="123">
          <cell r="E123" t="str">
            <v>T111TS460P</v>
          </cell>
          <cell r="F123" t="str">
            <v>남성 쮸리 빈티지 후드 집업 (AI 핸들링)</v>
          </cell>
          <cell r="G123" t="str">
            <v>쮸리</v>
          </cell>
          <cell r="H123" t="str">
            <v>YE,NA</v>
          </cell>
          <cell r="I123" t="str">
            <v>95,100,105</v>
          </cell>
          <cell r="J123" t="str">
            <v>AI</v>
          </cell>
          <cell r="K123">
            <v>40540</v>
          </cell>
          <cell r="L123" t="str">
            <v>1/14,1/19</v>
          </cell>
          <cell r="M123">
            <v>4000</v>
          </cell>
          <cell r="O123">
            <v>16.03</v>
          </cell>
          <cell r="P123">
            <v>13.7</v>
          </cell>
          <cell r="Q123">
            <v>18275.799999999996</v>
          </cell>
          <cell r="R123">
            <v>73103199.999999985</v>
          </cell>
          <cell r="S123">
            <v>69900</v>
          </cell>
          <cell r="T123">
            <v>279600000</v>
          </cell>
          <cell r="U123">
            <v>3.4770272461645759</v>
          </cell>
          <cell r="V123" t="str">
            <v>OK</v>
          </cell>
        </row>
        <row r="124">
          <cell r="E124" t="str">
            <v>T111TJ010P</v>
          </cell>
          <cell r="F124" t="str">
            <v>유니 쭈리 야구 점퍼</v>
          </cell>
          <cell r="G124" t="str">
            <v>쮸리</v>
          </cell>
          <cell r="H124" t="str">
            <v>NA,RE,GN</v>
          </cell>
          <cell r="I124" t="str">
            <v>90,95,100,105</v>
          </cell>
          <cell r="J124" t="str">
            <v>AI</v>
          </cell>
          <cell r="K124">
            <v>40570</v>
          </cell>
          <cell r="L124" t="str">
            <v>1/28,3/10</v>
          </cell>
          <cell r="M124">
            <v>7000</v>
          </cell>
          <cell r="O124">
            <v>17.14</v>
          </cell>
          <cell r="P124">
            <v>15.9</v>
          </cell>
          <cell r="Q124">
            <v>21210.6</v>
          </cell>
          <cell r="R124">
            <v>148474200</v>
          </cell>
          <cell r="S124">
            <v>79900</v>
          </cell>
          <cell r="T124">
            <v>559300000</v>
          </cell>
          <cell r="U124">
            <v>3.4245313021019506</v>
          </cell>
          <cell r="V124" t="str">
            <v>OK</v>
          </cell>
        </row>
        <row r="125">
          <cell r="E125" t="str">
            <v>T111TJ011P</v>
          </cell>
          <cell r="F125" t="str">
            <v>유니 쭈리 야구 점퍼 ( 아동용 )</v>
          </cell>
          <cell r="G125" t="str">
            <v>쮸리</v>
          </cell>
          <cell r="H125" t="str">
            <v>NA,RE,GN</v>
          </cell>
          <cell r="I125" t="str">
            <v>7,9</v>
          </cell>
          <cell r="J125" t="str">
            <v>AI</v>
          </cell>
          <cell r="K125">
            <v>40570</v>
          </cell>
          <cell r="L125">
            <v>40571</v>
          </cell>
          <cell r="M125">
            <v>3000</v>
          </cell>
          <cell r="O125">
            <v>14.46</v>
          </cell>
          <cell r="P125">
            <v>13.4</v>
          </cell>
          <cell r="Q125">
            <v>17875.599999999999</v>
          </cell>
          <cell r="R125">
            <v>53626799.999999993</v>
          </cell>
          <cell r="S125">
            <v>69900</v>
          </cell>
          <cell r="T125">
            <v>209700000</v>
          </cell>
          <cell r="U125">
            <v>3.5548711397354245</v>
          </cell>
          <cell r="V125" t="str">
            <v>OK</v>
          </cell>
        </row>
        <row r="128">
          <cell r="F128">
            <v>17</v>
          </cell>
          <cell r="M128">
            <v>126500</v>
          </cell>
          <cell r="Q128">
            <v>14146.264031620552</v>
          </cell>
          <cell r="R128">
            <v>1789502400</v>
          </cell>
          <cell r="S128">
            <v>52627.272727272728</v>
          </cell>
          <cell r="T128">
            <v>6657350000</v>
          </cell>
          <cell r="U128">
            <v>3.382021931703675</v>
          </cell>
        </row>
        <row r="129">
          <cell r="E129" t="str">
            <v>T111TS610M</v>
          </cell>
          <cell r="F129" t="str">
            <v>여성 싱글 중간핏  브이넥 티셔츠</v>
          </cell>
          <cell r="G129" t="str">
            <v>30'S SINGLE</v>
          </cell>
          <cell r="H129" t="str">
            <v>WH,NA,PK</v>
          </cell>
          <cell r="I129" t="str">
            <v>85,90</v>
          </cell>
          <cell r="J129" t="str">
            <v>임가공</v>
          </cell>
          <cell r="K129">
            <v>40557</v>
          </cell>
          <cell r="L129">
            <v>40557</v>
          </cell>
          <cell r="M129">
            <v>3000</v>
          </cell>
          <cell r="Q129">
            <v>6842</v>
          </cell>
          <cell r="R129">
            <v>20526000</v>
          </cell>
          <cell r="S129">
            <v>24900</v>
          </cell>
          <cell r="T129">
            <v>74700000</v>
          </cell>
          <cell r="U129">
            <v>3.3084425075071082</v>
          </cell>
          <cell r="V129" t="str">
            <v>OK</v>
          </cell>
        </row>
        <row r="130">
          <cell r="E130" t="str">
            <v>T111TS620M</v>
          </cell>
          <cell r="F130" t="str">
            <v>여성 싱글 박스핏 포켓 포인트 티셔츠</v>
          </cell>
          <cell r="G130" t="str">
            <v>CVC 30'S SINGLE</v>
          </cell>
          <cell r="H130" t="str">
            <v>WH,MPK</v>
          </cell>
          <cell r="I130" t="str">
            <v>85,90</v>
          </cell>
          <cell r="J130" t="str">
            <v>임가공</v>
          </cell>
          <cell r="K130">
            <v>40557</v>
          </cell>
          <cell r="L130">
            <v>40192</v>
          </cell>
          <cell r="M130">
            <v>2000</v>
          </cell>
          <cell r="N130" t="str">
            <v>CGR CANCEL</v>
          </cell>
          <cell r="Q130">
            <v>6676</v>
          </cell>
          <cell r="R130">
            <v>13352000</v>
          </cell>
          <cell r="S130">
            <v>24900</v>
          </cell>
          <cell r="T130">
            <v>49800000</v>
          </cell>
          <cell r="U130">
            <v>3.3907075548777166</v>
          </cell>
          <cell r="V130" t="str">
            <v>OK</v>
          </cell>
        </row>
        <row r="131">
          <cell r="E131" t="str">
            <v>T111TS630P</v>
          </cell>
          <cell r="F131" t="str">
            <v>여성 싱글 롱기장 티셔츠</v>
          </cell>
          <cell r="G131" t="str">
            <v>CVC 30'S SINGLE</v>
          </cell>
          <cell r="H131" t="str">
            <v>WH,MNA,MGN</v>
          </cell>
          <cell r="I131" t="str">
            <v>F</v>
          </cell>
          <cell r="J131" t="str">
            <v>금담</v>
          </cell>
          <cell r="K131">
            <v>40557</v>
          </cell>
          <cell r="L131">
            <v>40557</v>
          </cell>
          <cell r="M131">
            <v>3000</v>
          </cell>
          <cell r="Q131">
            <v>8300</v>
          </cell>
          <cell r="R131">
            <v>24900000</v>
          </cell>
          <cell r="S131">
            <v>29900</v>
          </cell>
          <cell r="T131">
            <v>89700000</v>
          </cell>
          <cell r="U131">
            <v>3.2749178532311061</v>
          </cell>
          <cell r="V131" t="str">
            <v>OK</v>
          </cell>
        </row>
        <row r="132">
          <cell r="E132" t="str">
            <v>T111TS640P</v>
          </cell>
          <cell r="F132" t="str">
            <v>여성 후라이스 티셔츠</v>
          </cell>
          <cell r="G132" t="str">
            <v>CM 40'S + PE 50D 후라이스</v>
          </cell>
          <cell r="H132" t="str">
            <v>OWH,MNA,CGR,MPK</v>
          </cell>
          <cell r="I132" t="str">
            <v>85,90</v>
          </cell>
          <cell r="J132" t="str">
            <v>팬니트</v>
          </cell>
          <cell r="K132">
            <v>40550</v>
          </cell>
          <cell r="L132" t="str">
            <v>1/12,1/18</v>
          </cell>
          <cell r="M132">
            <v>6000</v>
          </cell>
          <cell r="O132">
            <v>5.43</v>
          </cell>
          <cell r="P132">
            <v>4.5999999999999996</v>
          </cell>
          <cell r="Q132">
            <v>6136.4</v>
          </cell>
          <cell r="R132">
            <v>36818400</v>
          </cell>
          <cell r="S132">
            <v>24900</v>
          </cell>
          <cell r="T132">
            <v>149400000</v>
          </cell>
          <cell r="U132">
            <v>3.6888670289361243</v>
          </cell>
          <cell r="V132" t="str">
            <v>OK</v>
          </cell>
        </row>
        <row r="133">
          <cell r="E133" t="str">
            <v>T111TS710P</v>
          </cell>
          <cell r="F133" t="str">
            <v>여성 미니쮸리 맨투맨 티셔츠</v>
          </cell>
          <cell r="G133" t="str">
            <v>CVC 미니쮸리</v>
          </cell>
          <cell r="H133" t="str">
            <v>OWH,MGR,MBL</v>
          </cell>
          <cell r="I133" t="str">
            <v>85,90</v>
          </cell>
          <cell r="J133" t="str">
            <v>AI</v>
          </cell>
          <cell r="K133">
            <v>40548</v>
          </cell>
          <cell r="L133" t="str">
            <v>1/14,1/19</v>
          </cell>
          <cell r="M133">
            <v>4000</v>
          </cell>
          <cell r="O133">
            <v>9.2100000000000009</v>
          </cell>
          <cell r="P133">
            <v>8</v>
          </cell>
          <cell r="Q133">
            <v>10672</v>
          </cell>
          <cell r="R133">
            <v>42688000</v>
          </cell>
          <cell r="S133">
            <v>39900</v>
          </cell>
          <cell r="T133">
            <v>159600000</v>
          </cell>
          <cell r="U133">
            <v>3.3988687474444594</v>
          </cell>
          <cell r="V133" t="str">
            <v>OK</v>
          </cell>
        </row>
        <row r="134">
          <cell r="E134" t="str">
            <v>T111TS720P</v>
          </cell>
          <cell r="F134" t="str">
            <v>여성 미니쮸리 롱기장 라운드넥 풀오버</v>
          </cell>
          <cell r="G134" t="str">
            <v>CVC 30S 미니쮸리 (200g)</v>
          </cell>
          <cell r="H134" t="str">
            <v>WH.MPK,MX,CGR</v>
          </cell>
          <cell r="I134" t="str">
            <v>F</v>
          </cell>
          <cell r="J134" t="str">
            <v>팬니트</v>
          </cell>
          <cell r="K134">
            <v>40548</v>
          </cell>
          <cell r="L134" t="str">
            <v>1/12,1/18</v>
          </cell>
          <cell r="M134">
            <v>5000</v>
          </cell>
          <cell r="O134">
            <v>7.98</v>
          </cell>
          <cell r="P134">
            <v>6.75</v>
          </cell>
          <cell r="Q134">
            <v>9004.5</v>
          </cell>
          <cell r="R134">
            <v>45022500</v>
          </cell>
          <cell r="S134">
            <v>39900</v>
          </cell>
          <cell r="T134">
            <v>199500000</v>
          </cell>
          <cell r="U134">
            <v>4.0282888858600998</v>
          </cell>
          <cell r="V134" t="str">
            <v>OK</v>
          </cell>
        </row>
        <row r="135">
          <cell r="E135" t="str">
            <v>T111TS730M</v>
          </cell>
          <cell r="F135" t="str">
            <v>여성 거즈쮸리 소매드랍 풀오버</v>
          </cell>
          <cell r="G135" t="str">
            <v>CVC 거즈쮸리</v>
          </cell>
          <cell r="H135" t="str">
            <v>WH,CGR</v>
          </cell>
          <cell r="I135" t="str">
            <v>85,90</v>
          </cell>
          <cell r="J135" t="str">
            <v>임가공</v>
          </cell>
          <cell r="K135">
            <v>40584</v>
          </cell>
          <cell r="L135">
            <v>40557</v>
          </cell>
          <cell r="M135">
            <v>3500</v>
          </cell>
          <cell r="Q135">
            <v>10363.636363636362</v>
          </cell>
          <cell r="R135">
            <v>36272727.272727266</v>
          </cell>
          <cell r="S135">
            <v>39900</v>
          </cell>
          <cell r="T135">
            <v>139650000</v>
          </cell>
          <cell r="U135">
            <v>3.5</v>
          </cell>
        </row>
        <row r="136">
          <cell r="E136" t="str">
            <v>T111TS800P</v>
          </cell>
          <cell r="F136" t="str">
            <v xml:space="preserve">여성 CVC 미니쮸리  힙기장 후드 풀오버 </v>
          </cell>
          <cell r="G136" t="str">
            <v>CVC 미니쮸리</v>
          </cell>
          <cell r="H136" t="str">
            <v>OWH,MPK,MBL,MNA</v>
          </cell>
          <cell r="I136" t="str">
            <v>85,90</v>
          </cell>
          <cell r="J136" t="str">
            <v>AI</v>
          </cell>
          <cell r="K136">
            <v>40548</v>
          </cell>
          <cell r="L136" t="str">
            <v>1/14,1/19</v>
          </cell>
          <cell r="M136">
            <v>6000</v>
          </cell>
          <cell r="O136">
            <v>11.5</v>
          </cell>
          <cell r="P136">
            <v>10.3</v>
          </cell>
          <cell r="Q136">
            <v>13740.2</v>
          </cell>
          <cell r="R136">
            <v>82441200</v>
          </cell>
          <cell r="S136">
            <v>49900</v>
          </cell>
          <cell r="T136">
            <v>299400000</v>
          </cell>
          <cell r="U136">
            <v>3.3015266417982532</v>
          </cell>
          <cell r="V136" t="str">
            <v>OK</v>
          </cell>
        </row>
        <row r="137">
          <cell r="E137" t="str">
            <v>T111TS810P</v>
          </cell>
          <cell r="F137" t="str">
            <v>여성 미니쮸리 전판 후드 풀오버</v>
          </cell>
          <cell r="G137" t="str">
            <v>미니쭈리/CVC 미니쮸리</v>
          </cell>
          <cell r="H137" t="str">
            <v>OWH,MPK</v>
          </cell>
          <cell r="I137" t="str">
            <v>85,90</v>
          </cell>
          <cell r="J137" t="str">
            <v>지산</v>
          </cell>
          <cell r="K137">
            <v>40548</v>
          </cell>
          <cell r="L137">
            <v>40192</v>
          </cell>
          <cell r="M137">
            <v>4000</v>
          </cell>
          <cell r="P137">
            <v>16797</v>
          </cell>
          <cell r="Q137">
            <v>15000</v>
          </cell>
          <cell r="R137">
            <v>60000000</v>
          </cell>
          <cell r="S137">
            <v>59900</v>
          </cell>
          <cell r="T137">
            <v>239600000</v>
          </cell>
          <cell r="U137">
            <v>3.6303030303030299</v>
          </cell>
          <cell r="V137" t="str">
            <v>OK</v>
          </cell>
        </row>
        <row r="138">
          <cell r="E138" t="str">
            <v>T111TS820P</v>
          </cell>
          <cell r="F138" t="str">
            <v>여성 미니쭈리 롱기장 후드 풀오버 (스트라이프 추가)</v>
          </cell>
          <cell r="G138" t="str">
            <v>CVC 미니쮸리</v>
          </cell>
          <cell r="H138" t="str">
            <v>MNA,MGR,CGR,MPK</v>
          </cell>
          <cell r="I138" t="str">
            <v>85,90</v>
          </cell>
          <cell r="J138" t="str">
            <v>지산</v>
          </cell>
          <cell r="K138">
            <v>40548</v>
          </cell>
          <cell r="L138">
            <v>40192</v>
          </cell>
          <cell r="M138">
            <v>5000</v>
          </cell>
          <cell r="P138">
            <v>16956</v>
          </cell>
          <cell r="Q138">
            <v>15400</v>
          </cell>
          <cell r="R138">
            <v>77000000</v>
          </cell>
          <cell r="S138">
            <v>49900</v>
          </cell>
          <cell r="T138">
            <v>249500000</v>
          </cell>
          <cell r="U138">
            <v>2.9456906729634</v>
          </cell>
          <cell r="V138" t="str">
            <v>OK</v>
          </cell>
        </row>
        <row r="139">
          <cell r="E139" t="str">
            <v>T111TS830P</v>
          </cell>
          <cell r="F139" t="str">
            <v>여성 싱글 후드 풀오버</v>
          </cell>
          <cell r="G139" t="str">
            <v>CVC 30'S SINGLE</v>
          </cell>
          <cell r="H139" t="str">
            <v>OWH,MPK,MBL</v>
          </cell>
          <cell r="I139" t="str">
            <v>85,90</v>
          </cell>
          <cell r="J139" t="str">
            <v>AI</v>
          </cell>
          <cell r="K139">
            <v>40578</v>
          </cell>
          <cell r="L139">
            <v>40220</v>
          </cell>
          <cell r="M139">
            <v>4000</v>
          </cell>
          <cell r="O139">
            <v>9.09</v>
          </cell>
          <cell r="P139">
            <v>7.8</v>
          </cell>
          <cell r="Q139">
            <v>10405.200000000001</v>
          </cell>
          <cell r="R139">
            <v>41620800</v>
          </cell>
          <cell r="S139">
            <v>39900</v>
          </cell>
          <cell r="T139">
            <v>159600000</v>
          </cell>
          <cell r="U139">
            <v>3.4860192281481637</v>
          </cell>
          <cell r="V139" t="str">
            <v>OK</v>
          </cell>
        </row>
        <row r="140">
          <cell r="E140" t="str">
            <v>T111TS910P</v>
          </cell>
          <cell r="F140" t="str">
            <v>여성 미니쭈리 전판 프린트 후드 집업</v>
          </cell>
          <cell r="G140" t="str">
            <v>미니쮸리</v>
          </cell>
          <cell r="H140" t="str">
            <v>OWH,MGR</v>
          </cell>
          <cell r="I140" t="str">
            <v>85,90</v>
          </cell>
          <cell r="J140" t="str">
            <v>지산</v>
          </cell>
          <cell r="K140">
            <v>40555</v>
          </cell>
          <cell r="L140">
            <v>40183</v>
          </cell>
          <cell r="M140">
            <v>3000</v>
          </cell>
          <cell r="P140">
            <v>17087</v>
          </cell>
          <cell r="Q140">
            <v>16300</v>
          </cell>
          <cell r="R140">
            <v>48900000</v>
          </cell>
          <cell r="S140">
            <v>59900</v>
          </cell>
          <cell r="T140">
            <v>179700000</v>
          </cell>
          <cell r="U140">
            <v>3.3407696597880645</v>
          </cell>
          <cell r="V140" t="str">
            <v>OK</v>
          </cell>
        </row>
        <row r="141">
          <cell r="E141" t="str">
            <v>T111TS940P</v>
          </cell>
          <cell r="F141" t="str">
            <v>여성 CVC 후드 집업</v>
          </cell>
          <cell r="G141" t="str">
            <v>CVC 거즈쮸리</v>
          </cell>
          <cell r="H141" t="str">
            <v>WH.MPK,CGR</v>
          </cell>
          <cell r="I141" t="str">
            <v>85,90</v>
          </cell>
          <cell r="J141" t="str">
            <v>AI</v>
          </cell>
          <cell r="K141">
            <v>40555</v>
          </cell>
          <cell r="L141">
            <v>40199</v>
          </cell>
          <cell r="M141">
            <v>4000</v>
          </cell>
          <cell r="O141">
            <v>12.5</v>
          </cell>
          <cell r="P141">
            <v>11.2</v>
          </cell>
          <cell r="Q141">
            <v>14940.8</v>
          </cell>
          <cell r="R141">
            <v>59763200</v>
          </cell>
          <cell r="S141">
            <v>59900</v>
          </cell>
          <cell r="T141">
            <v>239600000</v>
          </cell>
          <cell r="U141">
            <v>3.644687396561459</v>
          </cell>
          <cell r="V141" t="str">
            <v>OK</v>
          </cell>
        </row>
        <row r="142">
          <cell r="E142" t="str">
            <v>T111TP950P</v>
          </cell>
          <cell r="F142" t="str">
            <v>여성 9부 다이마루 팬츠</v>
          </cell>
          <cell r="G142" t="str">
            <v>CVC 거즈쮸리</v>
          </cell>
          <cell r="H142" t="str">
            <v>MNA,CGR</v>
          </cell>
          <cell r="I142" t="str">
            <v>85,90</v>
          </cell>
          <cell r="J142" t="str">
            <v>AI</v>
          </cell>
          <cell r="K142">
            <v>40555</v>
          </cell>
          <cell r="L142">
            <v>40199</v>
          </cell>
          <cell r="M142">
            <v>3000</v>
          </cell>
          <cell r="O142">
            <v>10.63</v>
          </cell>
          <cell r="P142">
            <v>8.6</v>
          </cell>
          <cell r="Q142">
            <v>11472.4</v>
          </cell>
          <cell r="R142">
            <v>34417200</v>
          </cell>
          <cell r="S142">
            <v>39900</v>
          </cell>
          <cell r="T142">
            <v>119700000</v>
          </cell>
          <cell r="U142">
            <v>3.1617383697157759</v>
          </cell>
          <cell r="V142" t="str">
            <v>OK</v>
          </cell>
        </row>
        <row r="143">
          <cell r="E143" t="str">
            <v>T111TP970P</v>
          </cell>
          <cell r="F143" t="str">
            <v>여성 9부 올일원 (나시형)</v>
          </cell>
          <cell r="G143" t="str">
            <v>TR</v>
          </cell>
          <cell r="H143" t="str">
            <v>MGR,BK</v>
          </cell>
          <cell r="I143" t="str">
            <v>85,90</v>
          </cell>
          <cell r="J143" t="str">
            <v>금담</v>
          </cell>
          <cell r="K143">
            <v>40584</v>
          </cell>
          <cell r="L143">
            <v>40219</v>
          </cell>
          <cell r="M143">
            <v>2000</v>
          </cell>
          <cell r="Q143">
            <v>14800</v>
          </cell>
          <cell r="R143">
            <v>29600000</v>
          </cell>
          <cell r="S143">
            <v>59900</v>
          </cell>
          <cell r="T143">
            <v>119800000</v>
          </cell>
          <cell r="U143">
            <v>3.6793611793611793</v>
          </cell>
          <cell r="V143" t="str">
            <v>OK</v>
          </cell>
        </row>
        <row r="145">
          <cell r="F145">
            <v>15</v>
          </cell>
          <cell r="M145">
            <v>57500</v>
          </cell>
          <cell r="N145">
            <v>0</v>
          </cell>
          <cell r="Q145">
            <v>11362.122213438735</v>
          </cell>
          <cell r="R145">
            <v>653322027.27272725</v>
          </cell>
          <cell r="S145">
            <v>42943.478260869568</v>
          </cell>
          <cell r="T145">
            <v>2469250000</v>
          </cell>
          <cell r="U145">
            <v>3.4359360829198762</v>
          </cell>
        </row>
        <row r="146">
          <cell r="F146">
            <v>32</v>
          </cell>
          <cell r="M146">
            <v>184000</v>
          </cell>
          <cell r="Q146">
            <v>13276.219713438733</v>
          </cell>
          <cell r="R146">
            <v>2442824427.272727</v>
          </cell>
          <cell r="S146">
            <v>49601.086956521736</v>
          </cell>
          <cell r="T146">
            <v>9126600000</v>
          </cell>
          <cell r="U146">
            <v>3.396441020598485</v>
          </cell>
        </row>
        <row r="147">
          <cell r="F147">
            <v>59</v>
          </cell>
          <cell r="M147">
            <v>372800</v>
          </cell>
          <cell r="P147">
            <v>0</v>
          </cell>
          <cell r="Q147">
            <v>17574.299691202741</v>
          </cell>
          <cell r="R147">
            <v>6551698924.8803825</v>
          </cell>
          <cell r="S147">
            <v>67839.377682403428</v>
          </cell>
          <cell r="T147">
            <v>25290520000</v>
          </cell>
          <cell r="U147">
            <v>3.5092244136663497</v>
          </cell>
        </row>
        <row r="148">
          <cell r="F148">
            <v>59</v>
          </cell>
          <cell r="M148">
            <v>372800</v>
          </cell>
          <cell r="Q148">
            <v>17574.299691202741</v>
          </cell>
          <cell r="R148">
            <v>6551698924.8803825</v>
          </cell>
          <cell r="S148">
            <v>67839.377682403428</v>
          </cell>
          <cell r="T148">
            <v>25290520000</v>
          </cell>
          <cell r="U148">
            <v>3.5092244136663497</v>
          </cell>
        </row>
        <row r="149">
          <cell r="E149">
            <v>1</v>
          </cell>
          <cell r="F149">
            <v>2</v>
          </cell>
          <cell r="G149">
            <v>3</v>
          </cell>
          <cell r="H149">
            <v>4</v>
          </cell>
          <cell r="I149">
            <v>5</v>
          </cell>
          <cell r="J149">
            <v>6</v>
          </cell>
          <cell r="K149">
            <v>7</v>
          </cell>
          <cell r="M149">
            <v>9</v>
          </cell>
          <cell r="N149">
            <v>10</v>
          </cell>
          <cell r="O149">
            <v>11</v>
          </cell>
          <cell r="P149">
            <v>12</v>
          </cell>
          <cell r="Q149">
            <v>13</v>
          </cell>
          <cell r="R149">
            <v>14</v>
          </cell>
          <cell r="S149">
            <v>15</v>
          </cell>
          <cell r="T149">
            <v>16</v>
          </cell>
          <cell r="U149">
            <v>17</v>
          </cell>
          <cell r="V149">
            <v>18</v>
          </cell>
        </row>
        <row r="151">
          <cell r="E151" t="str">
            <v>T111Z5100P</v>
          </cell>
          <cell r="F151" t="str">
            <v>기획 유니 긴팔 라운드 티 1</v>
          </cell>
          <cell r="G151" t="str">
            <v>CVC 26'S SINGLE</v>
          </cell>
          <cell r="H151" t="str">
            <v>WH,MGR,BK</v>
          </cell>
          <cell r="I151" t="str">
            <v>90,95,100,105</v>
          </cell>
          <cell r="J151" t="str">
            <v>AI</v>
          </cell>
          <cell r="K151">
            <v>40557</v>
          </cell>
          <cell r="L151" t="str">
            <v>1/9,1/14</v>
          </cell>
          <cell r="M151">
            <v>15000</v>
          </cell>
          <cell r="P151">
            <v>4.5999999999999996</v>
          </cell>
          <cell r="Q151">
            <v>6136.4</v>
          </cell>
          <cell r="R151">
            <v>92046000</v>
          </cell>
          <cell r="S151">
            <v>19000</v>
          </cell>
          <cell r="T151">
            <v>285000000</v>
          </cell>
          <cell r="U151">
            <v>2.8147981345295729</v>
          </cell>
          <cell r="V151" t="str">
            <v>OK</v>
          </cell>
        </row>
        <row r="152">
          <cell r="E152" t="str">
            <v>T111Z5110P</v>
          </cell>
          <cell r="F152" t="str">
            <v>기획 유니 긴팔 라운드 티 2</v>
          </cell>
          <cell r="G152" t="str">
            <v>CVC 26'S SINGLE</v>
          </cell>
          <cell r="H152" t="str">
            <v>WH,CGR,MNA</v>
          </cell>
          <cell r="I152" t="str">
            <v>90,95,100,105</v>
          </cell>
          <cell r="J152" t="str">
            <v>AI</v>
          </cell>
          <cell r="K152">
            <v>40557</v>
          </cell>
          <cell r="L152" t="str">
            <v>1/9,1/14</v>
          </cell>
          <cell r="M152">
            <v>15000</v>
          </cell>
          <cell r="P152">
            <v>4.5999999999999996</v>
          </cell>
          <cell r="Q152">
            <v>6136.4</v>
          </cell>
          <cell r="R152">
            <v>92046000</v>
          </cell>
          <cell r="S152">
            <v>19000</v>
          </cell>
          <cell r="T152">
            <v>285000000</v>
          </cell>
          <cell r="U152">
            <v>2.8147981345295729</v>
          </cell>
          <cell r="V152" t="str">
            <v>OK</v>
          </cell>
        </row>
        <row r="153">
          <cell r="Q153">
            <v>0</v>
          </cell>
          <cell r="T153">
            <v>0</v>
          </cell>
          <cell r="U153">
            <v>0</v>
          </cell>
        </row>
        <row r="154">
          <cell r="E154" t="str">
            <v>T111Z5400P</v>
          </cell>
          <cell r="F154" t="str">
            <v xml:space="preserve">기획 유니 후드 풀오버 티셔츠 </v>
          </cell>
          <cell r="G154" t="str">
            <v>미니쮸리 (쮸리 280g)</v>
          </cell>
          <cell r="H154" t="str">
            <v>WH,MGN,MPK,MNA</v>
          </cell>
          <cell r="I154" t="str">
            <v>90,95,100,105</v>
          </cell>
          <cell r="J154" t="str">
            <v>경보</v>
          </cell>
          <cell r="K154">
            <v>40205</v>
          </cell>
          <cell r="M154">
            <v>15000</v>
          </cell>
          <cell r="P154">
            <v>6.7</v>
          </cell>
          <cell r="Q154">
            <v>8937.7999999999993</v>
          </cell>
          <cell r="R154">
            <v>134066999.99999999</v>
          </cell>
          <cell r="S154">
            <v>29000</v>
          </cell>
          <cell r="T154">
            <v>435000000</v>
          </cell>
          <cell r="U154">
            <v>2.9496784850451303</v>
          </cell>
          <cell r="V154" t="str">
            <v>OK</v>
          </cell>
        </row>
        <row r="155">
          <cell r="E155" t="str">
            <v>T111Z5410P</v>
          </cell>
          <cell r="F155" t="str">
            <v xml:space="preserve">기획 유니 저가 맨투맨 티셔츠 </v>
          </cell>
          <cell r="G155" t="str">
            <v>미니쮸리 (쮸리 280g)</v>
          </cell>
          <cell r="H155" t="str">
            <v>WH,MBL,MPK,MNA</v>
          </cell>
          <cell r="I155" t="str">
            <v>90,95,100,105</v>
          </cell>
          <cell r="J155" t="str">
            <v>경보</v>
          </cell>
          <cell r="K155">
            <v>40205</v>
          </cell>
          <cell r="M155">
            <v>16000</v>
          </cell>
          <cell r="P155">
            <v>4.79</v>
          </cell>
          <cell r="Q155">
            <v>6389.86</v>
          </cell>
          <cell r="R155">
            <v>102237760</v>
          </cell>
          <cell r="S155">
            <v>25000</v>
          </cell>
          <cell r="T155">
            <v>400000000</v>
          </cell>
          <cell r="U155">
            <v>3.5567716236776272</v>
          </cell>
          <cell r="V155" t="str">
            <v>OK</v>
          </cell>
        </row>
        <row r="156">
          <cell r="E156" t="str">
            <v>T111Z5500P</v>
          </cell>
          <cell r="F156" t="str">
            <v>기획 여성 스트라이프 라운드 풀오버</v>
          </cell>
          <cell r="G156" t="str">
            <v>미니쮸리 (쮸리 220g)</v>
          </cell>
          <cell r="H156" t="str">
            <v>OWH,MPK,MNA</v>
          </cell>
          <cell r="I156" t="str">
            <v>F</v>
          </cell>
          <cell r="J156" t="str">
            <v>팬니트</v>
          </cell>
          <cell r="K156">
            <v>40205</v>
          </cell>
          <cell r="L156" t="str">
            <v>2/1 입고 당기기</v>
          </cell>
          <cell r="M156">
            <v>6000</v>
          </cell>
          <cell r="O156">
            <v>8.4</v>
          </cell>
          <cell r="P156">
            <v>7.3</v>
          </cell>
          <cell r="Q156">
            <v>10161.6</v>
          </cell>
          <cell r="R156">
            <v>60969600</v>
          </cell>
          <cell r="S156">
            <v>35000</v>
          </cell>
          <cell r="T156">
            <v>210000000</v>
          </cell>
          <cell r="U156">
            <v>3.1312177037259699</v>
          </cell>
          <cell r="V156" t="str">
            <v>OK</v>
          </cell>
        </row>
        <row r="159">
          <cell r="F159">
            <v>5</v>
          </cell>
          <cell r="M159">
            <v>67000</v>
          </cell>
          <cell r="N159">
            <v>0</v>
          </cell>
          <cell r="Q159">
            <v>7184.5725373134328</v>
          </cell>
          <cell r="R159">
            <v>481366360</v>
          </cell>
          <cell r="S159">
            <v>24104.4776119403</v>
          </cell>
          <cell r="T159">
            <v>1615000000</v>
          </cell>
          <cell r="U159">
            <v>3.0500299567710094</v>
          </cell>
        </row>
        <row r="161">
          <cell r="E161">
            <v>1</v>
          </cell>
          <cell r="F161">
            <v>2</v>
          </cell>
          <cell r="G161">
            <v>3</v>
          </cell>
          <cell r="H161">
            <v>4</v>
          </cell>
          <cell r="I161">
            <v>5</v>
          </cell>
          <cell r="J161">
            <v>6</v>
          </cell>
          <cell r="K161">
            <v>7</v>
          </cell>
          <cell r="L161">
            <v>8</v>
          </cell>
          <cell r="M161">
            <v>9</v>
          </cell>
          <cell r="N161">
            <v>10</v>
          </cell>
          <cell r="O161">
            <v>11</v>
          </cell>
          <cell r="P161">
            <v>12</v>
          </cell>
          <cell r="Q161">
            <v>13</v>
          </cell>
          <cell r="R161">
            <v>14</v>
          </cell>
          <cell r="S161">
            <v>15</v>
          </cell>
          <cell r="T161">
            <v>16</v>
          </cell>
          <cell r="U161">
            <v>17</v>
          </cell>
          <cell r="V161">
            <v>18</v>
          </cell>
        </row>
        <row r="162">
          <cell r="E162" t="str">
            <v>STYLE</v>
          </cell>
          <cell r="F162" t="str">
            <v>DESIGN</v>
          </cell>
          <cell r="G162" t="str">
            <v>FABRIC</v>
          </cell>
          <cell r="H162" t="str">
            <v>COLOR</v>
          </cell>
          <cell r="I162" t="str">
            <v>사이즈</v>
          </cell>
          <cell r="J162" t="str">
            <v>작업처</v>
          </cell>
          <cell r="K162" t="str">
            <v>입고일</v>
          </cell>
          <cell r="L162" t="str">
            <v>조정델리</v>
          </cell>
          <cell r="M162" t="str">
            <v>발주량</v>
          </cell>
          <cell r="N162" t="str">
            <v>변경수량</v>
          </cell>
          <cell r="O162" t="str">
            <v>스케줄</v>
          </cell>
          <cell r="P162" t="str">
            <v>사사전원가</v>
          </cell>
          <cell r="Q162" t="str">
            <v>발주액</v>
          </cell>
          <cell r="U162" t="str">
            <v>가격결정완료</v>
          </cell>
        </row>
        <row r="163">
          <cell r="Q163" t="str">
            <v>원가(V-)</v>
          </cell>
          <cell r="R163" t="str">
            <v>원가계(V-)</v>
          </cell>
          <cell r="S163" t="str">
            <v>택가</v>
          </cell>
          <cell r="T163" t="str">
            <v>택가계</v>
          </cell>
          <cell r="U163" t="str">
            <v>MU</v>
          </cell>
          <cell r="V163" t="str">
            <v>완료여부</v>
          </cell>
        </row>
        <row r="164">
          <cell r="E164" t="str">
            <v>T115AB010P</v>
          </cell>
          <cell r="F164" t="str">
            <v>유니 PU 배낭</v>
          </cell>
          <cell r="H164" t="str">
            <v>BK,DBR</v>
          </cell>
          <cell r="I164" t="str">
            <v>F</v>
          </cell>
          <cell r="J164" t="str">
            <v>시드비</v>
          </cell>
          <cell r="K164">
            <v>40553</v>
          </cell>
          <cell r="M164">
            <v>1500</v>
          </cell>
          <cell r="P164">
            <v>25000</v>
          </cell>
          <cell r="Q164">
            <v>23800</v>
          </cell>
          <cell r="R164">
            <v>35700000</v>
          </cell>
          <cell r="S164">
            <v>89900</v>
          </cell>
          <cell r="T164">
            <v>134850000</v>
          </cell>
          <cell r="U164">
            <v>3.4339190221543161</v>
          </cell>
          <cell r="V164" t="str">
            <v>OK</v>
          </cell>
        </row>
        <row r="165">
          <cell r="E165" t="str">
            <v>T115AB020P</v>
          </cell>
          <cell r="F165" t="str">
            <v>유니 나이론 배낭 기본형</v>
          </cell>
          <cell r="H165" t="str">
            <v>BK,BR,RE</v>
          </cell>
          <cell r="I165" t="str">
            <v>F</v>
          </cell>
          <cell r="J165" t="str">
            <v>시드비</v>
          </cell>
          <cell r="K165">
            <v>40553</v>
          </cell>
          <cell r="M165">
            <v>1200</v>
          </cell>
          <cell r="P165">
            <v>16115</v>
          </cell>
          <cell r="Q165">
            <v>15000</v>
          </cell>
          <cell r="R165">
            <v>18000000</v>
          </cell>
          <cell r="S165">
            <v>59900</v>
          </cell>
          <cell r="T165">
            <v>71880000</v>
          </cell>
          <cell r="U165">
            <v>3.6303030303030299</v>
          </cell>
          <cell r="V165" t="str">
            <v>OK</v>
          </cell>
        </row>
        <row r="166">
          <cell r="E166" t="str">
            <v>T115AB030P</v>
          </cell>
          <cell r="F166" t="str">
            <v>유니 나이론 배낭 2</v>
          </cell>
          <cell r="H166" t="str">
            <v>DNA,CGR</v>
          </cell>
          <cell r="I166" t="str">
            <v>F</v>
          </cell>
          <cell r="J166" t="str">
            <v>에스올리버</v>
          </cell>
          <cell r="K166">
            <v>40553</v>
          </cell>
          <cell r="M166">
            <v>850</v>
          </cell>
          <cell r="P166">
            <v>21000</v>
          </cell>
          <cell r="Q166">
            <v>19550</v>
          </cell>
          <cell r="R166">
            <v>16617500</v>
          </cell>
          <cell r="S166">
            <v>69900</v>
          </cell>
          <cell r="T166">
            <v>59415000</v>
          </cell>
          <cell r="U166">
            <v>3.250406882120437</v>
          </cell>
          <cell r="V166" t="str">
            <v>OK</v>
          </cell>
        </row>
        <row r="167">
          <cell r="E167" t="str">
            <v>T115AB210P</v>
          </cell>
          <cell r="F167" t="str">
            <v>유니 PU 토트백 1</v>
          </cell>
          <cell r="H167" t="str">
            <v>BK,DBR</v>
          </cell>
          <cell r="I167" t="str">
            <v>F</v>
          </cell>
          <cell r="J167" t="str">
            <v>시드비</v>
          </cell>
          <cell r="K167">
            <v>40553</v>
          </cell>
          <cell r="M167">
            <v>1300</v>
          </cell>
          <cell r="P167">
            <v>27231</v>
          </cell>
          <cell r="Q167">
            <v>23400</v>
          </cell>
          <cell r="R167">
            <v>30420000</v>
          </cell>
          <cell r="S167">
            <v>89900</v>
          </cell>
          <cell r="T167">
            <v>116870000</v>
          </cell>
          <cell r="U167">
            <v>3.4926184926184924</v>
          </cell>
          <cell r="V167" t="str">
            <v>OK</v>
          </cell>
        </row>
        <row r="168">
          <cell r="E168" t="str">
            <v>T115AB220P</v>
          </cell>
          <cell r="F168" t="str">
            <v>유니 PU 토트백 2</v>
          </cell>
          <cell r="H168" t="str">
            <v>BK,DBR</v>
          </cell>
          <cell r="I168" t="str">
            <v>F</v>
          </cell>
          <cell r="J168" t="str">
            <v>시드비</v>
          </cell>
          <cell r="K168">
            <v>40553</v>
          </cell>
          <cell r="M168">
            <v>1200</v>
          </cell>
          <cell r="P168">
            <v>27830</v>
          </cell>
          <cell r="Q168">
            <v>23400</v>
          </cell>
          <cell r="R168">
            <v>28080000</v>
          </cell>
          <cell r="S168">
            <v>89900</v>
          </cell>
          <cell r="T168">
            <v>107880000</v>
          </cell>
          <cell r="U168">
            <v>3.4926184926184924</v>
          </cell>
          <cell r="V168" t="str">
            <v>OK</v>
          </cell>
        </row>
        <row r="171">
          <cell r="F171">
            <v>5</v>
          </cell>
          <cell r="M171">
            <v>6050</v>
          </cell>
          <cell r="Q171">
            <v>21292.14876033058</v>
          </cell>
          <cell r="R171">
            <v>128817500</v>
          </cell>
          <cell r="S171">
            <v>81139.669421487604</v>
          </cell>
          <cell r="T171">
            <v>490895000</v>
          </cell>
          <cell r="U171">
            <v>3.4643443772638172</v>
          </cell>
        </row>
        <row r="172">
          <cell r="E172" t="str">
            <v>T115AO210P</v>
          </cell>
          <cell r="F172" t="str">
            <v>유니 기본 스니커즈양말</v>
          </cell>
          <cell r="G172" t="str">
            <v>면+폴리에스터</v>
          </cell>
          <cell r="H172" t="str">
            <v>WH/MGR/BK</v>
          </cell>
          <cell r="I172" t="str">
            <v>S/L</v>
          </cell>
          <cell r="J172" t="str">
            <v>MOG</v>
          </cell>
          <cell r="K172">
            <v>40529</v>
          </cell>
          <cell r="M172">
            <v>10000</v>
          </cell>
          <cell r="N172" t="str">
            <v>5000장 먼저</v>
          </cell>
          <cell r="P172">
            <v>650</v>
          </cell>
          <cell r="Q172">
            <v>700</v>
          </cell>
          <cell r="R172">
            <v>7000000</v>
          </cell>
          <cell r="S172">
            <v>2900</v>
          </cell>
          <cell r="T172">
            <v>29000000</v>
          </cell>
          <cell r="U172">
            <v>3.7662337662337664</v>
          </cell>
          <cell r="V172" t="str">
            <v>OK</v>
          </cell>
        </row>
        <row r="173">
          <cell r="E173" t="str">
            <v>T115AO310P</v>
          </cell>
          <cell r="F173" t="str">
            <v>유니 3족 셋트</v>
          </cell>
          <cell r="G173" t="str">
            <v>면+폴리에스터</v>
          </cell>
          <cell r="H173" t="str">
            <v>MIX</v>
          </cell>
          <cell r="I173" t="str">
            <v>S/L</v>
          </cell>
          <cell r="J173" t="str">
            <v>MOG</v>
          </cell>
          <cell r="K173">
            <v>40195</v>
          </cell>
          <cell r="M173">
            <v>2000</v>
          </cell>
          <cell r="P173">
            <v>1500</v>
          </cell>
          <cell r="Q173">
            <v>1650</v>
          </cell>
          <cell r="R173">
            <v>3300000</v>
          </cell>
          <cell r="S173">
            <v>7500</v>
          </cell>
          <cell r="T173">
            <v>15000000</v>
          </cell>
          <cell r="U173">
            <v>4.1322314049586781</v>
          </cell>
          <cell r="V173" t="str">
            <v>OK</v>
          </cell>
        </row>
        <row r="175">
          <cell r="F175">
            <v>2</v>
          </cell>
          <cell r="M175">
            <v>12000</v>
          </cell>
          <cell r="Q175">
            <v>858.33333333333337</v>
          </cell>
          <cell r="R175">
            <v>10300000</v>
          </cell>
          <cell r="S175">
            <v>3666.6666666666665</v>
          </cell>
          <cell r="T175">
            <v>44000000</v>
          </cell>
          <cell r="U175">
            <v>3.8834951456310676</v>
          </cell>
        </row>
        <row r="176">
          <cell r="E176" t="str">
            <v>T115AP010P</v>
          </cell>
          <cell r="F176" t="str">
            <v>유니 기본 레터링 패치 캡</v>
          </cell>
          <cell r="H176" t="str">
            <v>NA,컬러변경</v>
          </cell>
          <cell r="I176" t="str">
            <v>F</v>
          </cell>
          <cell r="K176">
            <v>40553</v>
          </cell>
          <cell r="M176">
            <v>1300</v>
          </cell>
          <cell r="P176">
            <v>8500</v>
          </cell>
          <cell r="Q176">
            <v>7800</v>
          </cell>
          <cell r="R176">
            <v>10140000</v>
          </cell>
          <cell r="S176">
            <v>29900</v>
          </cell>
          <cell r="T176">
            <v>38870000</v>
          </cell>
          <cell r="U176">
            <v>3.4848484848484849</v>
          </cell>
          <cell r="V176" t="str">
            <v>OK</v>
          </cell>
        </row>
        <row r="177">
          <cell r="E177" t="str">
            <v>T115AP020P</v>
          </cell>
          <cell r="F177" t="str">
            <v>유니 와팬 캡</v>
          </cell>
          <cell r="H177" t="str">
            <v>NA,BK,GN</v>
          </cell>
          <cell r="I177" t="str">
            <v>F</v>
          </cell>
          <cell r="K177">
            <v>40553</v>
          </cell>
          <cell r="M177">
            <v>1300</v>
          </cell>
          <cell r="P177">
            <v>8634</v>
          </cell>
          <cell r="Q177">
            <v>7900</v>
          </cell>
          <cell r="R177">
            <v>10270000</v>
          </cell>
          <cell r="S177">
            <v>29900</v>
          </cell>
          <cell r="T177">
            <v>38870000</v>
          </cell>
          <cell r="U177">
            <v>3.4407364787111621</v>
          </cell>
          <cell r="V177" t="str">
            <v>OK</v>
          </cell>
        </row>
        <row r="178">
          <cell r="E178" t="str">
            <v>T115AP200P</v>
          </cell>
          <cell r="F178" t="str">
            <v>유니 변형 캡</v>
          </cell>
          <cell r="H178" t="str">
            <v>CGR,BK</v>
          </cell>
          <cell r="I178" t="str">
            <v>F</v>
          </cell>
          <cell r="J178" t="str">
            <v>하늘</v>
          </cell>
          <cell r="K178">
            <v>40553</v>
          </cell>
          <cell r="M178">
            <v>800</v>
          </cell>
          <cell r="P178">
            <v>7655</v>
          </cell>
          <cell r="Q178">
            <v>7000</v>
          </cell>
          <cell r="R178">
            <v>5600000</v>
          </cell>
          <cell r="S178">
            <v>29900</v>
          </cell>
          <cell r="T178">
            <v>23920000</v>
          </cell>
          <cell r="U178">
            <v>3.8831168831168825</v>
          </cell>
          <cell r="V178" t="str">
            <v>OK</v>
          </cell>
        </row>
        <row r="180">
          <cell r="F180">
            <v>3</v>
          </cell>
          <cell r="M180">
            <v>3400</v>
          </cell>
          <cell r="Q180">
            <v>7650</v>
          </cell>
          <cell r="R180">
            <v>26010000</v>
          </cell>
          <cell r="S180">
            <v>29900</v>
          </cell>
          <cell r="T180">
            <v>101660000</v>
          </cell>
          <cell r="U180">
            <v>3.5531788472964938</v>
          </cell>
        </row>
        <row r="181">
          <cell r="E181" t="str">
            <v>T115AT010P</v>
          </cell>
          <cell r="F181" t="str">
            <v>유니 로고 불박 벨트</v>
          </cell>
          <cell r="G181" t="str">
            <v>소가죽</v>
          </cell>
          <cell r="H181" t="str">
            <v>BK,BR</v>
          </cell>
          <cell r="I181" t="str">
            <v>F</v>
          </cell>
          <cell r="J181" t="str">
            <v>고려디앤에스</v>
          </cell>
          <cell r="K181">
            <v>40541</v>
          </cell>
          <cell r="M181">
            <v>2000</v>
          </cell>
          <cell r="P181">
            <v>12700</v>
          </cell>
          <cell r="Q181">
            <v>11800</v>
          </cell>
          <cell r="R181">
            <v>23600000</v>
          </cell>
          <cell r="S181">
            <v>44900</v>
          </cell>
          <cell r="T181">
            <v>89800000</v>
          </cell>
          <cell r="U181">
            <v>3.4591679506933741</v>
          </cell>
          <cell r="V181" t="str">
            <v>OK</v>
          </cell>
        </row>
        <row r="182">
          <cell r="E182" t="str">
            <v>T115AT020P</v>
          </cell>
          <cell r="F182" t="str">
            <v>유니 롤불박 벨트</v>
          </cell>
          <cell r="G182" t="str">
            <v>소가죽</v>
          </cell>
          <cell r="H182" t="str">
            <v>BK,BR,CA</v>
          </cell>
          <cell r="I182" t="str">
            <v>F</v>
          </cell>
          <cell r="J182" t="str">
            <v>J.CAN</v>
          </cell>
          <cell r="K182">
            <v>40541</v>
          </cell>
          <cell r="M182">
            <v>2000</v>
          </cell>
          <cell r="Q182">
            <v>9200</v>
          </cell>
          <cell r="R182">
            <v>18400000</v>
          </cell>
          <cell r="S182">
            <v>35000</v>
          </cell>
          <cell r="T182">
            <v>70000000</v>
          </cell>
          <cell r="U182">
            <v>3.4584980237154146</v>
          </cell>
          <cell r="V182" t="str">
            <v>OK</v>
          </cell>
        </row>
        <row r="183">
          <cell r="E183" t="str">
            <v>T115AT030P</v>
          </cell>
          <cell r="F183" t="str">
            <v>유니 좁은폭 벨트</v>
          </cell>
          <cell r="G183" t="str">
            <v>소가죽</v>
          </cell>
          <cell r="H183" t="str">
            <v>BK,BR,CA</v>
          </cell>
          <cell r="I183" t="str">
            <v>F</v>
          </cell>
          <cell r="J183" t="str">
            <v>고려디앤에스</v>
          </cell>
          <cell r="K183">
            <v>40541</v>
          </cell>
          <cell r="M183">
            <v>2000</v>
          </cell>
          <cell r="P183">
            <v>8700</v>
          </cell>
          <cell r="Q183">
            <v>8500</v>
          </cell>
          <cell r="R183">
            <v>17000000</v>
          </cell>
          <cell r="S183">
            <v>29900</v>
          </cell>
          <cell r="T183">
            <v>59800000</v>
          </cell>
          <cell r="U183">
            <v>3.1978609625668448</v>
          </cell>
          <cell r="V183" t="str">
            <v>OK</v>
          </cell>
        </row>
        <row r="184">
          <cell r="E184" t="str">
            <v>T115AT040P</v>
          </cell>
          <cell r="F184" t="str">
            <v>유니 사각버클 벨트</v>
          </cell>
          <cell r="G184" t="str">
            <v>소가죽</v>
          </cell>
          <cell r="H184" t="str">
            <v>BK,DBR</v>
          </cell>
          <cell r="I184" t="str">
            <v>F</v>
          </cell>
          <cell r="J184" t="str">
            <v>SUN RAY</v>
          </cell>
          <cell r="K184">
            <v>40541</v>
          </cell>
          <cell r="M184">
            <v>2000</v>
          </cell>
          <cell r="P184">
            <v>7.8</v>
          </cell>
          <cell r="Q184">
            <v>10405.200000000001</v>
          </cell>
          <cell r="R184">
            <v>20810400</v>
          </cell>
          <cell r="S184">
            <v>39900</v>
          </cell>
          <cell r="T184">
            <v>79800000</v>
          </cell>
          <cell r="U184">
            <v>3.4860192281481637</v>
          </cell>
          <cell r="V184" t="str">
            <v>OK</v>
          </cell>
        </row>
        <row r="185">
          <cell r="E185" t="str">
            <v>T115AT050P</v>
          </cell>
          <cell r="F185" t="str">
            <v>유니 기본 벨트</v>
          </cell>
          <cell r="G185" t="str">
            <v>소가죽</v>
          </cell>
          <cell r="H185" t="str">
            <v>BK,BR</v>
          </cell>
          <cell r="I185" t="str">
            <v>F</v>
          </cell>
          <cell r="J185" t="str">
            <v>SUN RAY</v>
          </cell>
          <cell r="K185">
            <v>40541</v>
          </cell>
          <cell r="M185">
            <v>2000</v>
          </cell>
          <cell r="P185">
            <v>7.5</v>
          </cell>
          <cell r="Q185">
            <v>10005</v>
          </cell>
          <cell r="R185">
            <v>20010000</v>
          </cell>
          <cell r="S185">
            <v>39900</v>
          </cell>
          <cell r="T185">
            <v>79800000</v>
          </cell>
          <cell r="U185">
            <v>3.6254599972740902</v>
          </cell>
          <cell r="V185" t="str">
            <v>OK</v>
          </cell>
        </row>
        <row r="186">
          <cell r="E186" t="str">
            <v>T115AT060P</v>
          </cell>
          <cell r="F186" t="str">
            <v>유니 버클포인트  벨트</v>
          </cell>
          <cell r="G186" t="str">
            <v>소가죽</v>
          </cell>
          <cell r="H186" t="str">
            <v>BK,BR,CA</v>
          </cell>
          <cell r="I186" t="str">
            <v>F</v>
          </cell>
          <cell r="J186" t="str">
            <v>SUN RAY</v>
          </cell>
          <cell r="K186">
            <v>40185</v>
          </cell>
          <cell r="M186">
            <v>2000</v>
          </cell>
          <cell r="P186">
            <v>9.3110912076429315</v>
          </cell>
          <cell r="Q186">
            <v>12961.038961038959</v>
          </cell>
          <cell r="R186">
            <v>25922077.92207792</v>
          </cell>
          <cell r="S186">
            <v>49900</v>
          </cell>
          <cell r="T186">
            <v>99800000</v>
          </cell>
          <cell r="U186">
            <v>3.5</v>
          </cell>
        </row>
        <row r="187">
          <cell r="E187" t="str">
            <v>T115AT070P</v>
          </cell>
          <cell r="F187" t="str">
            <v>유니 두촉버클 벨트</v>
          </cell>
          <cell r="G187" t="str">
            <v>소가죽</v>
          </cell>
          <cell r="H187" t="str">
            <v>BK,BR,CA</v>
          </cell>
          <cell r="I187" t="str">
            <v>F</v>
          </cell>
          <cell r="J187" t="str">
            <v>SUN RAY</v>
          </cell>
          <cell r="K187">
            <v>40185</v>
          </cell>
          <cell r="M187">
            <v>2000</v>
          </cell>
          <cell r="P187">
            <v>7.4451410658307218</v>
          </cell>
          <cell r="Q187">
            <v>10363.636363636364</v>
          </cell>
          <cell r="R187">
            <v>20727272.727272727</v>
          </cell>
          <cell r="S187">
            <v>39900</v>
          </cell>
          <cell r="T187">
            <v>79800000</v>
          </cell>
          <cell r="U187">
            <v>3.5</v>
          </cell>
        </row>
        <row r="189">
          <cell r="F189">
            <v>5</v>
          </cell>
          <cell r="M189">
            <v>14000</v>
          </cell>
          <cell r="O189" t="str">
            <v xml:space="preserve"> </v>
          </cell>
          <cell r="Q189">
            <v>10462.125046382189</v>
          </cell>
          <cell r="R189">
            <v>146469750.64935064</v>
          </cell>
          <cell r="S189">
            <v>39914.285714285717</v>
          </cell>
          <cell r="T189">
            <v>558800000</v>
          </cell>
          <cell r="U189">
            <v>3.4682929256577668</v>
          </cell>
        </row>
        <row r="190">
          <cell r="F190">
            <v>12</v>
          </cell>
          <cell r="M190">
            <v>32050</v>
          </cell>
          <cell r="Q190">
            <v>8910.6786474056371</v>
          </cell>
          <cell r="R190">
            <v>285587250.64935064</v>
          </cell>
          <cell r="S190">
            <v>34124.648985959437</v>
          </cell>
          <cell r="T190">
            <v>1093695000</v>
          </cell>
          <cell r="U190">
            <v>3.4814865844237661</v>
          </cell>
        </row>
        <row r="191">
          <cell r="E191" t="str">
            <v>T115DP111M</v>
          </cell>
          <cell r="F191" t="str">
            <v>유니 스키니 RAW 데님</v>
          </cell>
          <cell r="G191" t="str">
            <v>감마크로노그린(SS) - @4600</v>
          </cell>
          <cell r="H191" t="str">
            <v>RAW</v>
          </cell>
          <cell r="I191" t="str">
            <v>26,28,30,32</v>
          </cell>
          <cell r="J191" t="str">
            <v>영진/일심</v>
          </cell>
          <cell r="K191">
            <v>40535</v>
          </cell>
          <cell r="L191" t="str">
            <v>기입고</v>
          </cell>
          <cell r="M191">
            <v>2800</v>
          </cell>
          <cell r="Q191">
            <v>19898</v>
          </cell>
          <cell r="R191">
            <v>55714400</v>
          </cell>
          <cell r="S191">
            <v>79900</v>
          </cell>
          <cell r="T191">
            <v>223720000</v>
          </cell>
          <cell r="U191">
            <v>3.6504354023702699</v>
          </cell>
          <cell r="V191" t="str">
            <v>OK</v>
          </cell>
        </row>
        <row r="192">
          <cell r="E192" t="str">
            <v>T115DP121M</v>
          </cell>
          <cell r="F192" t="str">
            <v>유니 배기 인디고 워싱 데님</v>
          </cell>
          <cell r="G192" t="str">
            <v>#690 (NOW)</v>
          </cell>
          <cell r="H192" t="str">
            <v>BL</v>
          </cell>
          <cell r="I192" t="str">
            <v>28,30,32,34</v>
          </cell>
          <cell r="J192" t="str">
            <v>영진/은파</v>
          </cell>
          <cell r="K192">
            <v>40563</v>
          </cell>
          <cell r="L192">
            <v>40556</v>
          </cell>
          <cell r="M192">
            <v>2500</v>
          </cell>
          <cell r="N192">
            <v>3500</v>
          </cell>
          <cell r="Q192">
            <v>21507.177033492822</v>
          </cell>
          <cell r="R192">
            <v>53767942.583732054</v>
          </cell>
          <cell r="S192">
            <v>89900</v>
          </cell>
          <cell r="T192">
            <v>224750000</v>
          </cell>
          <cell r="U192">
            <v>3.8000000000000003</v>
          </cell>
        </row>
        <row r="193">
          <cell r="E193" t="str">
            <v>T115DP171M</v>
          </cell>
          <cell r="F193" t="str">
            <v>유니 스키니 인디고 D톤 데님</v>
          </cell>
          <cell r="G193" t="str">
            <v>HUSH (NOW)</v>
          </cell>
          <cell r="H193" t="str">
            <v>DBL</v>
          </cell>
          <cell r="I193" t="str">
            <v>26,28,30,32</v>
          </cell>
          <cell r="J193" t="str">
            <v>영진/세원</v>
          </cell>
          <cell r="K193">
            <v>40541</v>
          </cell>
          <cell r="L193" t="str">
            <v>기입고</v>
          </cell>
          <cell r="M193">
            <v>3000</v>
          </cell>
          <cell r="Q193">
            <v>22964</v>
          </cell>
          <cell r="R193">
            <v>68892000</v>
          </cell>
          <cell r="S193">
            <v>89900</v>
          </cell>
          <cell r="T193">
            <v>269700000</v>
          </cell>
          <cell r="U193">
            <v>3.5589301832116673</v>
          </cell>
          <cell r="V193" t="str">
            <v>OK</v>
          </cell>
        </row>
        <row r="194">
          <cell r="E194" t="str">
            <v>T115DP181M</v>
          </cell>
          <cell r="F194" t="str">
            <v>유니 스키니 인디고 스노우 얼룩 데님 (M톤)</v>
          </cell>
          <cell r="G194" t="str">
            <v>M9036 (IS)</v>
          </cell>
          <cell r="H194" t="str">
            <v>BL</v>
          </cell>
          <cell r="I194" t="str">
            <v>26,28,30,32</v>
          </cell>
          <cell r="J194" t="str">
            <v>영진/은파</v>
          </cell>
          <cell r="K194">
            <v>40563</v>
          </cell>
          <cell r="L194">
            <v>40563</v>
          </cell>
          <cell r="M194">
            <v>4000</v>
          </cell>
          <cell r="Q194">
            <v>21507.177033492822</v>
          </cell>
          <cell r="R194">
            <v>86028708.133971289</v>
          </cell>
          <cell r="S194">
            <v>89900</v>
          </cell>
          <cell r="T194">
            <v>359600000</v>
          </cell>
          <cell r="U194">
            <v>3.7999999999999994</v>
          </cell>
        </row>
        <row r="195">
          <cell r="E195" t="str">
            <v>T115DP191M</v>
          </cell>
          <cell r="F195" t="str">
            <v>유니 스키니 블랙 스노우 얼룩 데님</v>
          </cell>
          <cell r="G195" t="str">
            <v>바바라(SS) - @4800</v>
          </cell>
          <cell r="H195" t="str">
            <v>BK</v>
          </cell>
          <cell r="I195" t="str">
            <v>26,28,30,32</v>
          </cell>
          <cell r="J195" t="str">
            <v>영진/일심</v>
          </cell>
          <cell r="K195">
            <v>40535</v>
          </cell>
          <cell r="L195" t="str">
            <v>기입고</v>
          </cell>
          <cell r="M195">
            <v>3500</v>
          </cell>
          <cell r="Q195">
            <v>22530</v>
          </cell>
          <cell r="R195">
            <v>78855000</v>
          </cell>
          <cell r="S195">
            <v>89900</v>
          </cell>
          <cell r="T195">
            <v>314650000</v>
          </cell>
          <cell r="U195">
            <v>3.6274865835451719</v>
          </cell>
          <cell r="V195" t="str">
            <v>OK</v>
          </cell>
        </row>
        <row r="196">
          <cell r="E196" t="str">
            <v>T115DP321M</v>
          </cell>
          <cell r="F196" t="str">
            <v>유니 슬림스트레이트 D톤 인디고워싱(T103DP320M)</v>
          </cell>
          <cell r="G196" t="str">
            <v>#5104 GREY (해원)</v>
          </cell>
          <cell r="H196" t="str">
            <v>DBL</v>
          </cell>
          <cell r="I196" t="str">
            <v>28,30,32,34</v>
          </cell>
          <cell r="J196" t="str">
            <v>영진/일심</v>
          </cell>
          <cell r="K196">
            <v>40528</v>
          </cell>
          <cell r="L196" t="str">
            <v>기입고</v>
          </cell>
          <cell r="M196">
            <v>4000</v>
          </cell>
          <cell r="Q196">
            <v>22318</v>
          </cell>
          <cell r="R196">
            <v>89272000</v>
          </cell>
          <cell r="S196">
            <v>89900</v>
          </cell>
          <cell r="T196">
            <v>359600000</v>
          </cell>
          <cell r="U196">
            <v>3.6619442928251962</v>
          </cell>
          <cell r="V196" t="str">
            <v>OK</v>
          </cell>
        </row>
        <row r="197">
          <cell r="E197" t="str">
            <v>T115DP321M</v>
          </cell>
          <cell r="F197" t="str">
            <v>1'ST RE-ORDER</v>
          </cell>
          <cell r="G197" t="str">
            <v>#5104 GREY (해원) - @4800</v>
          </cell>
          <cell r="H197" t="str">
            <v>DBL</v>
          </cell>
          <cell r="I197" t="str">
            <v>28,30,32,34</v>
          </cell>
          <cell r="J197" t="str">
            <v>영진/일심</v>
          </cell>
          <cell r="K197">
            <v>40568</v>
          </cell>
          <cell r="M197">
            <v>4000</v>
          </cell>
          <cell r="Q197">
            <v>22318</v>
          </cell>
          <cell r="R197">
            <v>89272000</v>
          </cell>
          <cell r="S197">
            <v>89900</v>
          </cell>
          <cell r="T197">
            <v>359600000</v>
          </cell>
          <cell r="U197">
            <v>3.6619442928251962</v>
          </cell>
          <cell r="V197" t="str">
            <v>OK</v>
          </cell>
        </row>
        <row r="198">
          <cell r="E198" t="str">
            <v>T115DP331M</v>
          </cell>
          <cell r="F198" t="str">
            <v>유니 슬림스트레이트 M톤 인디고워싱(T102DP330M)</v>
          </cell>
          <cell r="G198" t="str">
            <v>#501 SDI (블루존)</v>
          </cell>
          <cell r="H198" t="str">
            <v>BL</v>
          </cell>
          <cell r="I198" t="str">
            <v>28,30,32,34</v>
          </cell>
          <cell r="J198" t="str">
            <v>영진/세원</v>
          </cell>
          <cell r="K198">
            <v>40563</v>
          </cell>
          <cell r="L198">
            <v>40563</v>
          </cell>
          <cell r="M198">
            <v>3000</v>
          </cell>
          <cell r="Q198">
            <v>21507.177033492822</v>
          </cell>
          <cell r="R198">
            <v>64521531.10047847</v>
          </cell>
          <cell r="S198">
            <v>89900</v>
          </cell>
          <cell r="T198">
            <v>269700000</v>
          </cell>
          <cell r="U198">
            <v>3.7999999999999994</v>
          </cell>
        </row>
        <row r="199">
          <cell r="E199" t="str">
            <v>T115DP341P</v>
          </cell>
          <cell r="F199" t="str">
            <v>유니 슬림스트레이트 새들스티치 데님 (T103DP350P)</v>
          </cell>
          <cell r="G199" t="str">
            <v>S726 (광저우)</v>
          </cell>
          <cell r="H199" t="str">
            <v>BL</v>
          </cell>
          <cell r="I199" t="str">
            <v>28,30,32,34</v>
          </cell>
          <cell r="J199" t="str">
            <v>광쩌우</v>
          </cell>
          <cell r="K199">
            <v>40205</v>
          </cell>
          <cell r="L199">
            <v>40570</v>
          </cell>
          <cell r="M199">
            <v>3500</v>
          </cell>
          <cell r="P199">
            <v>15.5</v>
          </cell>
          <cell r="Q199">
            <v>21576</v>
          </cell>
          <cell r="R199">
            <v>75516000</v>
          </cell>
          <cell r="S199">
            <v>89900</v>
          </cell>
          <cell r="T199">
            <v>314650000</v>
          </cell>
          <cell r="U199">
            <v>3.7878787878787876</v>
          </cell>
          <cell r="V199" t="str">
            <v>OK</v>
          </cell>
        </row>
        <row r="200">
          <cell r="E200" t="str">
            <v>T115DP391P</v>
          </cell>
          <cell r="F200" t="str">
            <v>유니 슬림스트레이트 블랙 워싱 데님</v>
          </cell>
          <cell r="G200" t="str">
            <v>#10189 BK/BK (D&amp;C)</v>
          </cell>
          <cell r="H200" t="str">
            <v>BK</v>
          </cell>
          <cell r="I200" t="str">
            <v>28,30,32,34</v>
          </cell>
          <cell r="J200" t="str">
            <v>D&amp;C</v>
          </cell>
          <cell r="K200">
            <v>40535</v>
          </cell>
          <cell r="L200">
            <v>40564</v>
          </cell>
          <cell r="M200">
            <v>3000</v>
          </cell>
          <cell r="P200">
            <v>20456</v>
          </cell>
          <cell r="Q200">
            <v>19900</v>
          </cell>
          <cell r="R200">
            <v>59700000</v>
          </cell>
          <cell r="S200">
            <v>89900</v>
          </cell>
          <cell r="T200">
            <v>269700000</v>
          </cell>
          <cell r="U200">
            <v>4.1068981269986287</v>
          </cell>
          <cell r="V200" t="str">
            <v>OK</v>
          </cell>
        </row>
        <row r="201">
          <cell r="E201" t="str">
            <v>T115DP421M</v>
          </cell>
          <cell r="F201" t="str">
            <v>유니 스트레이트 인디고 워싱 데님 (T105DP420M)</v>
          </cell>
          <cell r="G201" t="str">
            <v>오리진크로노 BK (SS)</v>
          </cell>
          <cell r="H201" t="str">
            <v>BL</v>
          </cell>
          <cell r="I201" t="str">
            <v>26,28,30,32,34,36</v>
          </cell>
          <cell r="J201" t="str">
            <v>영진/세원</v>
          </cell>
          <cell r="K201">
            <v>40528</v>
          </cell>
          <cell r="L201" t="str">
            <v>기입고</v>
          </cell>
          <cell r="M201">
            <v>3650</v>
          </cell>
          <cell r="Q201">
            <v>21871</v>
          </cell>
          <cell r="R201">
            <v>79829150</v>
          </cell>
          <cell r="S201">
            <v>89900</v>
          </cell>
          <cell r="T201">
            <v>328135000</v>
          </cell>
          <cell r="U201">
            <v>3.7367871943337172</v>
          </cell>
          <cell r="V201" t="str">
            <v>OK</v>
          </cell>
        </row>
        <row r="202">
          <cell r="E202" t="str">
            <v>T115DP431P</v>
          </cell>
          <cell r="F202" t="str">
            <v>유니 스트레이트 저가 데님</v>
          </cell>
          <cell r="G202" t="str">
            <v>HY9376 (D&amp;C)</v>
          </cell>
          <cell r="H202" t="str">
            <v>BL</v>
          </cell>
          <cell r="I202" t="str">
            <v>28,30,32,34,36</v>
          </cell>
          <cell r="J202" t="str">
            <v>D&amp;C</v>
          </cell>
          <cell r="K202">
            <v>40549</v>
          </cell>
          <cell r="L202">
            <v>40549</v>
          </cell>
          <cell r="M202">
            <v>3000</v>
          </cell>
          <cell r="P202">
            <v>16252</v>
          </cell>
          <cell r="Q202">
            <v>15500</v>
          </cell>
          <cell r="R202">
            <v>46500000</v>
          </cell>
          <cell r="S202">
            <v>59900</v>
          </cell>
          <cell r="T202">
            <v>179700000</v>
          </cell>
          <cell r="U202">
            <v>3.5131964809384164</v>
          </cell>
          <cell r="V202" t="str">
            <v>OK</v>
          </cell>
        </row>
        <row r="203">
          <cell r="E203" t="str">
            <v>T115DP441P</v>
          </cell>
          <cell r="F203" t="str">
            <v>유니 스트레이트 L톤 인디고 워싱 데님</v>
          </cell>
          <cell r="G203" t="str">
            <v>S729 (광저우)</v>
          </cell>
          <cell r="H203" t="str">
            <v>BL</v>
          </cell>
          <cell r="I203" t="str">
            <v>28,30,32,34</v>
          </cell>
          <cell r="J203" t="str">
            <v>광쩌우</v>
          </cell>
          <cell r="K203">
            <v>40570</v>
          </cell>
          <cell r="L203">
            <v>40570</v>
          </cell>
          <cell r="M203">
            <v>3000</v>
          </cell>
          <cell r="P203">
            <v>14</v>
          </cell>
          <cell r="Q203">
            <v>19487.999999999996</v>
          </cell>
          <cell r="R203">
            <v>58463999.999999993</v>
          </cell>
          <cell r="S203">
            <v>79900</v>
          </cell>
          <cell r="T203">
            <v>239700000</v>
          </cell>
          <cell r="U203">
            <v>3.7272354082698915</v>
          </cell>
          <cell r="V203" t="str">
            <v>OK</v>
          </cell>
        </row>
        <row r="205">
          <cell r="F205">
            <v>12</v>
          </cell>
          <cell r="M205">
            <v>42950</v>
          </cell>
          <cell r="Q205">
            <v>21102.042650015872</v>
          </cell>
          <cell r="R205">
            <v>906332731.81818175</v>
          </cell>
          <cell r="S205">
            <v>86454.13271245634</v>
          </cell>
          <cell r="T205">
            <v>3713205000</v>
          </cell>
          <cell r="U205">
            <v>3.7245051299417176</v>
          </cell>
        </row>
        <row r="206">
          <cell r="E206" t="str">
            <v>T115DP521M</v>
          </cell>
          <cell r="F206" t="str">
            <v>여성 스키니 인디고 약 워싱 (D톤)</v>
          </cell>
          <cell r="G206" t="str">
            <v>#8604 (해원) @4700~@4800</v>
          </cell>
          <cell r="H206" t="str">
            <v>DBL</v>
          </cell>
          <cell r="I206" t="str">
            <v>26,27,28,29,30</v>
          </cell>
          <cell r="J206" t="str">
            <v>샤론/일심</v>
          </cell>
          <cell r="K206">
            <v>40528</v>
          </cell>
          <cell r="L206" t="str">
            <v>기입고</v>
          </cell>
          <cell r="M206">
            <v>3000</v>
          </cell>
          <cell r="Q206">
            <v>19643</v>
          </cell>
          <cell r="R206">
            <v>58929000</v>
          </cell>
          <cell r="S206">
            <v>79900</v>
          </cell>
          <cell r="T206">
            <v>239700000</v>
          </cell>
          <cell r="U206">
            <v>3.6978243464014477</v>
          </cell>
          <cell r="V206" t="str">
            <v>OK</v>
          </cell>
        </row>
        <row r="207">
          <cell r="E207" t="str">
            <v>T115DP531P</v>
          </cell>
          <cell r="F207" t="str">
            <v>여성 스키니 인디고 얼룩이 (M톤)</v>
          </cell>
          <cell r="G207" t="str">
            <v>LC9460(D&amp;C)</v>
          </cell>
          <cell r="H207" t="str">
            <v>BL</v>
          </cell>
          <cell r="I207" t="str">
            <v>26,27,28,29,30</v>
          </cell>
          <cell r="J207" t="str">
            <v>D&amp;C</v>
          </cell>
          <cell r="K207">
            <v>40549</v>
          </cell>
          <cell r="L207">
            <v>40556</v>
          </cell>
          <cell r="M207">
            <v>3000</v>
          </cell>
          <cell r="P207">
            <v>17200</v>
          </cell>
          <cell r="Q207">
            <v>17000</v>
          </cell>
          <cell r="R207">
            <v>51000000</v>
          </cell>
          <cell r="S207">
            <v>79900</v>
          </cell>
          <cell r="T207">
            <v>239700000</v>
          </cell>
          <cell r="U207">
            <v>4.2727272727272725</v>
          </cell>
          <cell r="V207" t="str">
            <v>OK</v>
          </cell>
        </row>
        <row r="208">
          <cell r="E208" t="str">
            <v>T115DP591M</v>
          </cell>
          <cell r="F208" t="str">
            <v>여성 스키니 블랙 약 워싱</v>
          </cell>
          <cell r="G208" t="str">
            <v>#4052 (NOW)</v>
          </cell>
          <cell r="H208" t="str">
            <v>BK</v>
          </cell>
          <cell r="I208" t="str">
            <v>26,27,28,29</v>
          </cell>
          <cell r="J208" t="str">
            <v>샤론/일심</v>
          </cell>
          <cell r="K208">
            <v>40535</v>
          </cell>
          <cell r="L208" t="str">
            <v>기입고</v>
          </cell>
          <cell r="M208">
            <v>2500</v>
          </cell>
          <cell r="Q208">
            <v>17140</v>
          </cell>
          <cell r="R208">
            <v>42850000</v>
          </cell>
          <cell r="S208">
            <v>79900</v>
          </cell>
          <cell r="T208">
            <v>199750000</v>
          </cell>
          <cell r="U208">
            <v>4.2378275167073296</v>
          </cell>
          <cell r="V208" t="str">
            <v>OK</v>
          </cell>
        </row>
        <row r="209">
          <cell r="E209" t="str">
            <v>T115DP621M</v>
          </cell>
          <cell r="F209" t="str">
            <v>여성 슬림붓컷 인디고 워싱물</v>
          </cell>
          <cell r="G209" t="str">
            <v>#8032 (텍스월드) - 51"</v>
          </cell>
          <cell r="H209" t="str">
            <v>BL</v>
          </cell>
          <cell r="I209" t="str">
            <v>26,27,28,29,30</v>
          </cell>
          <cell r="J209" t="str">
            <v>샤론/세원</v>
          </cell>
          <cell r="K209">
            <v>40556</v>
          </cell>
          <cell r="L209">
            <v>40556</v>
          </cell>
          <cell r="M209">
            <v>3000</v>
          </cell>
          <cell r="Q209">
            <v>21561</v>
          </cell>
          <cell r="R209">
            <v>64683000</v>
          </cell>
          <cell r="S209">
            <v>79900</v>
          </cell>
          <cell r="T209">
            <v>239700000</v>
          </cell>
          <cell r="U209">
            <v>3.3688773079339374</v>
          </cell>
          <cell r="V209" t="str">
            <v>OK</v>
          </cell>
        </row>
        <row r="210">
          <cell r="E210" t="str">
            <v>T115DP721M</v>
          </cell>
          <cell r="F210" t="str">
            <v>여성 슬림스트레이트 인디고 워싱물</v>
          </cell>
          <cell r="G210" t="str">
            <v>블루오션 DB (NOW)</v>
          </cell>
          <cell r="H210" t="str">
            <v>BL</v>
          </cell>
          <cell r="I210" t="str">
            <v>26,27,28,29,30</v>
          </cell>
          <cell r="J210" t="str">
            <v>샤론</v>
          </cell>
          <cell r="K210">
            <v>40556</v>
          </cell>
          <cell r="L210">
            <v>40556</v>
          </cell>
          <cell r="M210">
            <v>3000</v>
          </cell>
          <cell r="Q210">
            <v>19114.832535885169</v>
          </cell>
          <cell r="R210">
            <v>57344497.60765551</v>
          </cell>
          <cell r="S210">
            <v>79900</v>
          </cell>
          <cell r="T210">
            <v>239700000</v>
          </cell>
          <cell r="U210">
            <v>3.7999999999999994</v>
          </cell>
        </row>
        <row r="211">
          <cell r="E211" t="str">
            <v>T115DP851M</v>
          </cell>
          <cell r="F211" t="str">
            <v>여성 슬림디스코 인디고 데님</v>
          </cell>
          <cell r="G211" t="str">
            <v>#722 WDB (블루존)</v>
          </cell>
          <cell r="H211" t="str">
            <v>BL</v>
          </cell>
          <cell r="I211" t="str">
            <v>26,28,30</v>
          </cell>
          <cell r="J211" t="str">
            <v>샤론/세원</v>
          </cell>
          <cell r="K211">
            <v>40563</v>
          </cell>
          <cell r="L211">
            <v>40549</v>
          </cell>
          <cell r="M211">
            <v>2500</v>
          </cell>
          <cell r="Q211">
            <v>23015</v>
          </cell>
          <cell r="R211">
            <v>57537500</v>
          </cell>
          <cell r="S211">
            <v>89900</v>
          </cell>
          <cell r="T211">
            <v>224750000</v>
          </cell>
          <cell r="U211">
            <v>3.5510437856733748</v>
          </cell>
          <cell r="V211" t="str">
            <v>OK</v>
          </cell>
        </row>
        <row r="212">
          <cell r="E212" t="str">
            <v>T115DP911M</v>
          </cell>
          <cell r="F212" t="str">
            <v>여성 블랙 약 워싱구제 데님</v>
          </cell>
          <cell r="G212" t="str">
            <v>#1035 (SJ) - @5400</v>
          </cell>
          <cell r="H212" t="str">
            <v>BK</v>
          </cell>
          <cell r="I212" t="str">
            <v>25,26,27,28</v>
          </cell>
          <cell r="J212" t="str">
            <v>샤론/일심</v>
          </cell>
          <cell r="K212">
            <v>40535</v>
          </cell>
          <cell r="L212" t="str">
            <v>기입고</v>
          </cell>
          <cell r="M212">
            <v>2000</v>
          </cell>
          <cell r="Q212">
            <v>20138</v>
          </cell>
          <cell r="R212">
            <v>40276000</v>
          </cell>
          <cell r="S212">
            <v>79900</v>
          </cell>
          <cell r="T212">
            <v>159800000</v>
          </cell>
          <cell r="U212">
            <v>3.6069303623181863</v>
          </cell>
          <cell r="V212" t="str">
            <v>OK</v>
          </cell>
        </row>
        <row r="213">
          <cell r="E213" t="str">
            <v>T115DP921M</v>
          </cell>
          <cell r="F213" t="str">
            <v>여성 울트라 스키니 인디고 D톤 데님</v>
          </cell>
          <cell r="G213" t="str">
            <v>SD007 (텍스월드) - @4800</v>
          </cell>
          <cell r="H213" t="str">
            <v>DBL</v>
          </cell>
          <cell r="I213" t="str">
            <v>25,26,27,28,29</v>
          </cell>
          <cell r="J213" t="str">
            <v>샤론/세원</v>
          </cell>
          <cell r="K213">
            <v>40528</v>
          </cell>
          <cell r="L213" t="str">
            <v>기입고</v>
          </cell>
          <cell r="M213">
            <v>4000</v>
          </cell>
          <cell r="Q213">
            <v>20772</v>
          </cell>
          <cell r="R213">
            <v>83088000</v>
          </cell>
          <cell r="S213">
            <v>79900</v>
          </cell>
          <cell r="T213">
            <v>319600000</v>
          </cell>
          <cell r="U213">
            <v>3.4968401519528034</v>
          </cell>
          <cell r="V213" t="str">
            <v>OK</v>
          </cell>
        </row>
        <row r="214">
          <cell r="E214" t="str">
            <v>T115DP931M</v>
          </cell>
          <cell r="F214" t="str">
            <v>여성 울트라 스키니 블랙 얼룩 워싱 데님</v>
          </cell>
          <cell r="G214" t="str">
            <v>#2004 (NOW) -@5400</v>
          </cell>
          <cell r="H214" t="str">
            <v>BK</v>
          </cell>
          <cell r="I214" t="str">
            <v>25,26,27,28,29</v>
          </cell>
          <cell r="J214" t="str">
            <v>샤론</v>
          </cell>
          <cell r="K214">
            <v>40542</v>
          </cell>
          <cell r="L214">
            <v>40563</v>
          </cell>
          <cell r="M214">
            <v>2500</v>
          </cell>
          <cell r="Q214">
            <v>21507.177033492822</v>
          </cell>
          <cell r="R214">
            <v>53767942.583732054</v>
          </cell>
          <cell r="S214">
            <v>89900</v>
          </cell>
          <cell r="T214">
            <v>224750000</v>
          </cell>
          <cell r="U214">
            <v>3.8000000000000003</v>
          </cell>
        </row>
        <row r="215">
          <cell r="E215" t="str">
            <v>T115DP941P</v>
          </cell>
          <cell r="F215" t="str">
            <v>여성 울트라 스키니 인디고 M톤 데님</v>
          </cell>
          <cell r="G215" t="str">
            <v>WY9635C</v>
          </cell>
          <cell r="H215" t="str">
            <v>BL</v>
          </cell>
          <cell r="I215" t="str">
            <v>25,26,27,28,29</v>
          </cell>
          <cell r="J215" t="str">
            <v>ITN</v>
          </cell>
          <cell r="K215">
            <v>40563</v>
          </cell>
          <cell r="L215">
            <v>40570</v>
          </cell>
          <cell r="M215">
            <v>3500</v>
          </cell>
          <cell r="P215">
            <v>18763</v>
          </cell>
          <cell r="Q215">
            <v>18300</v>
          </cell>
          <cell r="R215">
            <v>64050000</v>
          </cell>
          <cell r="S215">
            <v>79900</v>
          </cell>
          <cell r="T215">
            <v>279650000</v>
          </cell>
          <cell r="U215">
            <v>3.9692001987083954</v>
          </cell>
          <cell r="V215" t="str">
            <v>OK</v>
          </cell>
        </row>
        <row r="216">
          <cell r="E216" t="str">
            <v>T115DP991M</v>
          </cell>
          <cell r="F216" t="str">
            <v>여성 제깅스 RAW 데님</v>
          </cell>
          <cell r="G216" t="str">
            <v>#49008 (다산) 11/26 @4500</v>
          </cell>
          <cell r="H216" t="str">
            <v>RAW</v>
          </cell>
          <cell r="I216" t="str">
            <v>26,27,28,29</v>
          </cell>
          <cell r="J216" t="str">
            <v>샤론/은파</v>
          </cell>
          <cell r="K216">
            <v>40556</v>
          </cell>
          <cell r="L216">
            <v>40907</v>
          </cell>
          <cell r="M216">
            <v>2000</v>
          </cell>
          <cell r="Q216">
            <v>12807</v>
          </cell>
          <cell r="R216">
            <v>25614000</v>
          </cell>
          <cell r="S216">
            <v>69900</v>
          </cell>
          <cell r="T216">
            <v>139800000</v>
          </cell>
          <cell r="U216">
            <v>4.9617751655699651</v>
          </cell>
          <cell r="V216" t="str">
            <v>OK</v>
          </cell>
        </row>
        <row r="217">
          <cell r="E217" t="str">
            <v>T115DP811P</v>
          </cell>
          <cell r="F217" t="str">
            <v>여성 인디고 데님 SHORTS</v>
          </cell>
          <cell r="G217" t="str">
            <v>#3000 (D&amp;C)</v>
          </cell>
          <cell r="H217" t="str">
            <v>BL</v>
          </cell>
          <cell r="I217" t="str">
            <v>26,28</v>
          </cell>
          <cell r="J217" t="str">
            <v>D&amp;C</v>
          </cell>
          <cell r="K217">
            <v>40570</v>
          </cell>
          <cell r="L217">
            <v>40570</v>
          </cell>
          <cell r="M217">
            <v>3000</v>
          </cell>
          <cell r="P217">
            <v>13238</v>
          </cell>
          <cell r="Q217">
            <v>12800</v>
          </cell>
          <cell r="R217">
            <v>38400000</v>
          </cell>
          <cell r="S217">
            <v>49900</v>
          </cell>
          <cell r="T217">
            <v>149700000</v>
          </cell>
          <cell r="U217">
            <v>3.5440340909090908</v>
          </cell>
          <cell r="V217" t="str">
            <v>OK</v>
          </cell>
        </row>
        <row r="218">
          <cell r="E218" t="str">
            <v>T115DP821P</v>
          </cell>
          <cell r="F218" t="str">
            <v>여성 BLACK SHORTS</v>
          </cell>
          <cell r="G218" t="str">
            <v>BK&amp;BK (D&amp;C)</v>
          </cell>
          <cell r="H218" t="str">
            <v>BK</v>
          </cell>
          <cell r="I218" t="str">
            <v>26,28</v>
          </cell>
          <cell r="J218" t="str">
            <v>D&amp;C</v>
          </cell>
          <cell r="K218">
            <v>40570</v>
          </cell>
          <cell r="L218">
            <v>40570</v>
          </cell>
          <cell r="M218">
            <v>1500</v>
          </cell>
          <cell r="P218">
            <v>13504</v>
          </cell>
          <cell r="Q218">
            <v>13300</v>
          </cell>
          <cell r="R218">
            <v>19950000</v>
          </cell>
          <cell r="S218">
            <v>49900</v>
          </cell>
          <cell r="T218">
            <v>74850000</v>
          </cell>
          <cell r="U218">
            <v>3.4107997265892003</v>
          </cell>
          <cell r="V218" t="str">
            <v>OK</v>
          </cell>
        </row>
        <row r="220">
          <cell r="F220">
            <v>13</v>
          </cell>
          <cell r="M220">
            <v>35500</v>
          </cell>
          <cell r="Q220">
            <v>18520.843385672892</v>
          </cell>
          <cell r="R220">
            <v>657489940.19138765</v>
          </cell>
          <cell r="S220">
            <v>76942.253521126768</v>
          </cell>
          <cell r="T220">
            <v>2731450000</v>
          </cell>
          <cell r="U220">
            <v>3.776691036388407</v>
          </cell>
        </row>
        <row r="221">
          <cell r="E221" t="str">
            <v>T115DS111P</v>
          </cell>
          <cell r="F221" t="str">
            <v>유니 데님 셔츠</v>
          </cell>
          <cell r="G221" t="str">
            <v>#8603(D&amp;C)</v>
          </cell>
          <cell r="H221" t="str">
            <v>BL</v>
          </cell>
          <cell r="I221" t="str">
            <v>90,95,100,105</v>
          </cell>
          <cell r="J221" t="str">
            <v>D&amp;C</v>
          </cell>
          <cell r="K221">
            <v>40556</v>
          </cell>
          <cell r="L221">
            <v>40563</v>
          </cell>
          <cell r="M221">
            <v>3000</v>
          </cell>
          <cell r="P221">
            <v>18766</v>
          </cell>
          <cell r="Q221">
            <v>18000</v>
          </cell>
          <cell r="R221">
            <v>54000000</v>
          </cell>
          <cell r="S221">
            <v>69900</v>
          </cell>
          <cell r="T221">
            <v>209700000</v>
          </cell>
          <cell r="U221">
            <v>3.5303030303030298</v>
          </cell>
          <cell r="V221" t="str">
            <v>OK</v>
          </cell>
        </row>
        <row r="223">
          <cell r="F223">
            <v>1</v>
          </cell>
          <cell r="M223">
            <v>3000</v>
          </cell>
          <cell r="Q223">
            <v>18000</v>
          </cell>
          <cell r="R223">
            <v>54000000</v>
          </cell>
          <cell r="S223">
            <v>69900</v>
          </cell>
          <cell r="T223">
            <v>209700000</v>
          </cell>
          <cell r="U223">
            <v>3.5303030303030298</v>
          </cell>
        </row>
        <row r="224">
          <cell r="F224">
            <v>26</v>
          </cell>
          <cell r="M224">
            <v>81450</v>
          </cell>
          <cell r="Q224">
            <v>19862.770681517119</v>
          </cell>
          <cell r="R224">
            <v>1617822672.0095694</v>
          </cell>
          <cell r="S224">
            <v>81698.649478207488</v>
          </cell>
          <cell r="T224">
            <v>6654355000</v>
          </cell>
          <cell r="U224">
            <v>3.7392315863946886</v>
          </cell>
        </row>
        <row r="225">
          <cell r="E225" t="str">
            <v>T115PT520P</v>
          </cell>
          <cell r="F225" t="str">
            <v>유니 기본 노턱 슬림 팬츠</v>
          </cell>
          <cell r="G225" t="str">
            <v>40'S/2 X 16'S (136*66)</v>
          </cell>
          <cell r="H225" t="str">
            <v>BE,DBE,BK</v>
          </cell>
          <cell r="I225" t="str">
            <v>28,30,32,34</v>
          </cell>
          <cell r="J225" t="str">
            <v>FGO</v>
          </cell>
          <cell r="K225">
            <v>40549</v>
          </cell>
          <cell r="L225">
            <v>40556</v>
          </cell>
          <cell r="M225">
            <v>15000</v>
          </cell>
          <cell r="Q225">
            <v>10900</v>
          </cell>
          <cell r="R225">
            <v>163500000</v>
          </cell>
          <cell r="S225">
            <v>39900</v>
          </cell>
          <cell r="T225">
            <v>598500000</v>
          </cell>
          <cell r="U225">
            <v>3.3277731442869056</v>
          </cell>
          <cell r="V225" t="str">
            <v>OK</v>
          </cell>
        </row>
        <row r="226">
          <cell r="Q226">
            <v>0</v>
          </cell>
          <cell r="R226">
            <v>0</v>
          </cell>
          <cell r="T226">
            <v>0</v>
          </cell>
          <cell r="U226">
            <v>0</v>
          </cell>
        </row>
        <row r="228">
          <cell r="F228">
            <v>1</v>
          </cell>
          <cell r="M228">
            <v>15000</v>
          </cell>
          <cell r="N228">
            <v>0</v>
          </cell>
          <cell r="O228">
            <v>0</v>
          </cell>
          <cell r="Q228">
            <v>10900</v>
          </cell>
          <cell r="R228">
            <v>163500000</v>
          </cell>
          <cell r="S228">
            <v>39900</v>
          </cell>
          <cell r="T228">
            <v>598500000</v>
          </cell>
          <cell r="U228">
            <v>3.3277731442869056</v>
          </cell>
        </row>
        <row r="229">
          <cell r="R229">
            <v>0</v>
          </cell>
          <cell r="T229">
            <v>0</v>
          </cell>
          <cell r="U229">
            <v>0</v>
          </cell>
        </row>
        <row r="231">
          <cell r="F231">
            <v>0</v>
          </cell>
          <cell r="M231">
            <v>0</v>
          </cell>
          <cell r="N231">
            <v>0</v>
          </cell>
          <cell r="O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</row>
        <row r="232">
          <cell r="F232">
            <v>1</v>
          </cell>
          <cell r="M232">
            <v>15000</v>
          </cell>
          <cell r="Q232">
            <v>10900</v>
          </cell>
          <cell r="R232">
            <v>163500000</v>
          </cell>
          <cell r="S232">
            <v>39900</v>
          </cell>
          <cell r="T232">
            <v>598500000</v>
          </cell>
          <cell r="U232">
            <v>3.3277731442869056</v>
          </cell>
        </row>
        <row r="233">
          <cell r="R233">
            <v>0</v>
          </cell>
          <cell r="T233">
            <v>0</v>
          </cell>
          <cell r="U233">
            <v>0</v>
          </cell>
        </row>
        <row r="236">
          <cell r="F236">
            <v>0</v>
          </cell>
          <cell r="M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</row>
        <row r="240">
          <cell r="F240">
            <v>0</v>
          </cell>
          <cell r="M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</row>
        <row r="241">
          <cell r="F241">
            <v>0</v>
          </cell>
          <cell r="M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</row>
        <row r="242">
          <cell r="E242" t="str">
            <v>T115SH010P</v>
          </cell>
          <cell r="F242" t="str">
            <v>유니 옥스포드 기본 셔츠(슬림핏)</v>
          </cell>
          <cell r="G242" t="str">
            <v>옥스포드</v>
          </cell>
          <cell r="H242" t="str">
            <v>WH,BL</v>
          </cell>
          <cell r="I242" t="str">
            <v>90,95,100,105</v>
          </cell>
          <cell r="J242" t="str">
            <v>EAGLE STEP</v>
          </cell>
          <cell r="K242">
            <v>40192</v>
          </cell>
          <cell r="L242">
            <v>40208</v>
          </cell>
          <cell r="M242">
            <v>5000</v>
          </cell>
          <cell r="O242">
            <v>7.8</v>
          </cell>
          <cell r="P242">
            <v>7.7</v>
          </cell>
          <cell r="Q242">
            <v>10271.799999999999</v>
          </cell>
          <cell r="R242">
            <v>51359000</v>
          </cell>
          <cell r="S242">
            <v>39900</v>
          </cell>
          <cell r="T242">
            <v>199500000</v>
          </cell>
          <cell r="U242">
            <v>3.5312922051371007</v>
          </cell>
          <cell r="V242" t="str">
            <v>OK</v>
          </cell>
        </row>
        <row r="244">
          <cell r="Q244">
            <v>0</v>
          </cell>
          <cell r="R244">
            <v>0</v>
          </cell>
          <cell r="T244">
            <v>0</v>
          </cell>
          <cell r="U244">
            <v>0</v>
          </cell>
        </row>
        <row r="245">
          <cell r="F245">
            <v>1</v>
          </cell>
          <cell r="M245">
            <v>5000</v>
          </cell>
          <cell r="Q245">
            <v>10271.799999999999</v>
          </cell>
          <cell r="R245">
            <v>51359000</v>
          </cell>
          <cell r="S245">
            <v>39900</v>
          </cell>
          <cell r="T245">
            <v>199500000</v>
          </cell>
          <cell r="U245">
            <v>3.5312922051371007</v>
          </cell>
        </row>
        <row r="246">
          <cell r="R246">
            <v>0</v>
          </cell>
          <cell r="T246">
            <v>0</v>
          </cell>
          <cell r="U246">
            <v>0</v>
          </cell>
        </row>
        <row r="247">
          <cell r="R247">
            <v>0</v>
          </cell>
          <cell r="T247">
            <v>0</v>
          </cell>
          <cell r="U247">
            <v>0</v>
          </cell>
        </row>
        <row r="249">
          <cell r="F249">
            <v>0</v>
          </cell>
          <cell r="M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</row>
        <row r="250">
          <cell r="F250">
            <v>1</v>
          </cell>
          <cell r="M250">
            <v>5000</v>
          </cell>
          <cell r="Q250">
            <v>10271.799999999999</v>
          </cell>
          <cell r="R250">
            <v>51359000</v>
          </cell>
          <cell r="S250">
            <v>39900</v>
          </cell>
          <cell r="T250">
            <v>199500000</v>
          </cell>
          <cell r="U250">
            <v>3.5312922051371007</v>
          </cell>
        </row>
        <row r="251">
          <cell r="R251">
            <v>0</v>
          </cell>
          <cell r="T251">
            <v>0</v>
          </cell>
          <cell r="U251">
            <v>0</v>
          </cell>
        </row>
        <row r="252">
          <cell r="R252">
            <v>0</v>
          </cell>
          <cell r="T252">
            <v>0</v>
          </cell>
          <cell r="U252">
            <v>0</v>
          </cell>
        </row>
        <row r="254">
          <cell r="F254">
            <v>0</v>
          </cell>
          <cell r="M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</row>
        <row r="255">
          <cell r="E255" t="str">
            <v>T115TS010P</v>
          </cell>
          <cell r="F255" t="str">
            <v>유니 기본 R넥 솔리드 긴팔</v>
          </cell>
          <cell r="H255" t="str">
            <v>OWH,MGR,CGR,BK</v>
          </cell>
          <cell r="I255" t="str">
            <v>85,90,95,100</v>
          </cell>
          <cell r="J255" t="str">
            <v>AI</v>
          </cell>
          <cell r="K255">
            <v>40900</v>
          </cell>
          <cell r="L255">
            <v>40555</v>
          </cell>
          <cell r="M255">
            <v>15000</v>
          </cell>
          <cell r="O255">
            <v>4.6900000000000004</v>
          </cell>
          <cell r="P255">
            <v>4.2</v>
          </cell>
          <cell r="Q255">
            <v>5602.8</v>
          </cell>
          <cell r="R255">
            <v>84042000</v>
          </cell>
          <cell r="S255">
            <v>19900</v>
          </cell>
          <cell r="T255">
            <v>298500000</v>
          </cell>
          <cell r="U255">
            <v>3.2289050280054776</v>
          </cell>
          <cell r="V255" t="str">
            <v>OK</v>
          </cell>
        </row>
        <row r="256">
          <cell r="E256" t="str">
            <v>T115TS020P</v>
          </cell>
          <cell r="F256" t="str">
            <v>유니 기본 R넥 스트라이프 긴팔</v>
          </cell>
          <cell r="H256" t="str">
            <v>OWH,MGR</v>
          </cell>
          <cell r="I256" t="str">
            <v>85,90,95,100</v>
          </cell>
          <cell r="J256" t="str">
            <v>AI</v>
          </cell>
          <cell r="K256">
            <v>40900</v>
          </cell>
          <cell r="L256">
            <v>40555</v>
          </cell>
          <cell r="M256">
            <v>6000</v>
          </cell>
          <cell r="O256">
            <v>5.2</v>
          </cell>
          <cell r="P256">
            <v>4.5</v>
          </cell>
          <cell r="Q256">
            <v>6003</v>
          </cell>
          <cell r="R256">
            <v>36018000</v>
          </cell>
          <cell r="S256">
            <v>19900</v>
          </cell>
          <cell r="T256">
            <v>119400000</v>
          </cell>
          <cell r="U256">
            <v>3.0136446928051126</v>
          </cell>
          <cell r="V256" t="str">
            <v>OK</v>
          </cell>
        </row>
        <row r="257">
          <cell r="E257" t="str">
            <v>T115TS030P</v>
          </cell>
          <cell r="F257" t="str">
            <v>유니 마린스트라이프 긴팔</v>
          </cell>
          <cell r="G257" t="str">
            <v>면 26'S SINGLE</v>
          </cell>
          <cell r="H257" t="str">
            <v>WH,MNA,CGR</v>
          </cell>
          <cell r="I257" t="str">
            <v>90,95,100,105</v>
          </cell>
          <cell r="J257" t="str">
            <v>닝보</v>
          </cell>
          <cell r="K257">
            <v>40192</v>
          </cell>
          <cell r="M257">
            <v>8000</v>
          </cell>
          <cell r="O257">
            <v>5.6</v>
          </cell>
          <cell r="P257">
            <v>6.3</v>
          </cell>
          <cell r="Q257">
            <v>8404.1999999999989</v>
          </cell>
          <cell r="R257">
            <v>67233599.999999985</v>
          </cell>
          <cell r="S257">
            <v>29900</v>
          </cell>
          <cell r="T257">
            <v>239200000</v>
          </cell>
          <cell r="U257">
            <v>3.2343135791411659</v>
          </cell>
        </row>
        <row r="258">
          <cell r="E258" t="str">
            <v>T115TS040M</v>
          </cell>
          <cell r="F258" t="str">
            <v>유니 기본 싱글 나시</v>
          </cell>
          <cell r="H258" t="str">
            <v>WH</v>
          </cell>
          <cell r="I258" t="str">
            <v>85,90,95,100</v>
          </cell>
          <cell r="J258" t="str">
            <v>임가공</v>
          </cell>
          <cell r="K258">
            <v>40534</v>
          </cell>
          <cell r="M258">
            <v>5000</v>
          </cell>
          <cell r="Q258">
            <v>3454</v>
          </cell>
          <cell r="R258">
            <v>17270000</v>
          </cell>
          <cell r="S258">
            <v>12900</v>
          </cell>
          <cell r="T258">
            <v>64500000</v>
          </cell>
          <cell r="U258">
            <v>3.395272937832289</v>
          </cell>
          <cell r="V258" t="str">
            <v>OK</v>
          </cell>
        </row>
        <row r="259">
          <cell r="E259" t="str">
            <v>T115TS400P</v>
          </cell>
          <cell r="F259" t="str">
            <v>유니 트레이닝 집업(홈웨어)</v>
          </cell>
          <cell r="H259" t="str">
            <v>MGR,NA,BK</v>
          </cell>
          <cell r="I259" t="str">
            <v>90,95,100,105</v>
          </cell>
          <cell r="J259" t="str">
            <v>팬니트</v>
          </cell>
          <cell r="K259">
            <v>40547</v>
          </cell>
          <cell r="L259" t="str">
            <v>1/6,1/18</v>
          </cell>
          <cell r="M259">
            <v>10000</v>
          </cell>
          <cell r="P259">
            <v>7.9</v>
          </cell>
          <cell r="Q259">
            <v>10538.599999999999</v>
          </cell>
          <cell r="R259">
            <v>105385999.99999999</v>
          </cell>
          <cell r="S259">
            <v>39900</v>
          </cell>
          <cell r="T259">
            <v>399000000</v>
          </cell>
          <cell r="U259">
            <v>3.4418924024754021</v>
          </cell>
          <cell r="V259" t="str">
            <v>OK</v>
          </cell>
        </row>
        <row r="260">
          <cell r="E260" t="str">
            <v>T115TS440P</v>
          </cell>
          <cell r="F260" t="str">
            <v>유니 후라이스 V 가디건 1</v>
          </cell>
          <cell r="G260" t="str">
            <v>40'S 70D 후라이스 (250g)</v>
          </cell>
          <cell r="H260" t="str">
            <v>MGR,NA,CGR</v>
          </cell>
          <cell r="I260" t="str">
            <v>90,95,100,105</v>
          </cell>
          <cell r="J260" t="str">
            <v>팬니트</v>
          </cell>
          <cell r="K260">
            <v>40569</v>
          </cell>
          <cell r="L260">
            <v>40570</v>
          </cell>
          <cell r="M260">
            <v>8000</v>
          </cell>
          <cell r="O260">
            <v>7.55</v>
          </cell>
          <cell r="P260">
            <v>6.6</v>
          </cell>
          <cell r="Q260">
            <v>8804.4</v>
          </cell>
          <cell r="R260">
            <v>70435200</v>
          </cell>
          <cell r="S260">
            <v>39900</v>
          </cell>
          <cell r="T260">
            <v>319200000</v>
          </cell>
          <cell r="U260">
            <v>4.1198409059932848</v>
          </cell>
          <cell r="V260" t="str">
            <v>OK</v>
          </cell>
        </row>
        <row r="261">
          <cell r="E261" t="str">
            <v>T115TP410P</v>
          </cell>
          <cell r="F261" t="str">
            <v>유니 트레이닝 팬츠(홈웨어)</v>
          </cell>
          <cell r="H261" t="str">
            <v>MGR,NA,BK</v>
          </cell>
          <cell r="I261" t="str">
            <v>90,95,100,105</v>
          </cell>
          <cell r="J261" t="str">
            <v>팬니트</v>
          </cell>
          <cell r="K261">
            <v>40547</v>
          </cell>
          <cell r="L261" t="str">
            <v>1/6,1/18</v>
          </cell>
          <cell r="M261">
            <v>8000</v>
          </cell>
          <cell r="P261">
            <v>6.5</v>
          </cell>
          <cell r="Q261">
            <v>8671</v>
          </cell>
          <cell r="R261">
            <v>69368000</v>
          </cell>
          <cell r="S261">
            <v>29900</v>
          </cell>
          <cell r="T261">
            <v>239200000</v>
          </cell>
          <cell r="U261">
            <v>3.1347962382445136</v>
          </cell>
          <cell r="V261" t="str">
            <v>OK</v>
          </cell>
        </row>
        <row r="262">
          <cell r="E262" t="str">
            <v>T115TP496P</v>
          </cell>
          <cell r="F262" t="str">
            <v>유니 미니쮸리 배기 팬츠</v>
          </cell>
          <cell r="G262" t="str">
            <v>미니쮸리</v>
          </cell>
          <cell r="H262" t="str">
            <v>MGR,CGR</v>
          </cell>
          <cell r="I262" t="str">
            <v>90,95,100</v>
          </cell>
          <cell r="J262" t="str">
            <v>팬니트</v>
          </cell>
          <cell r="K262">
            <v>40557</v>
          </cell>
          <cell r="L262">
            <v>40192</v>
          </cell>
          <cell r="M262">
            <v>4000</v>
          </cell>
          <cell r="O262">
            <v>9.7899999999999991</v>
          </cell>
          <cell r="P262">
            <v>8.4</v>
          </cell>
          <cell r="Q262">
            <v>11205.599999999999</v>
          </cell>
          <cell r="R262">
            <v>44822399.999999993</v>
          </cell>
          <cell r="S262">
            <v>39900</v>
          </cell>
          <cell r="T262">
            <v>159600000</v>
          </cell>
          <cell r="U262">
            <v>3.2370178547090096</v>
          </cell>
          <cell r="V262" t="str">
            <v>OK</v>
          </cell>
        </row>
        <row r="263">
          <cell r="R263">
            <v>0</v>
          </cell>
          <cell r="T263">
            <v>0</v>
          </cell>
          <cell r="U263">
            <v>0</v>
          </cell>
        </row>
        <row r="264">
          <cell r="E264" t="str">
            <v>T115TS900P</v>
          </cell>
          <cell r="F264" t="str">
            <v>유니 3 PACK</v>
          </cell>
          <cell r="H264" t="str">
            <v>WH,MX,BK</v>
          </cell>
          <cell r="I264" t="str">
            <v>85,90,95,100,105</v>
          </cell>
          <cell r="J264" t="str">
            <v>닝보</v>
          </cell>
          <cell r="K264">
            <v>40534</v>
          </cell>
          <cell r="M264">
            <v>100000</v>
          </cell>
          <cell r="P264">
            <v>4.5999999999999996</v>
          </cell>
          <cell r="Q264">
            <v>6136.4</v>
          </cell>
          <cell r="R264">
            <v>613640000</v>
          </cell>
          <cell r="S264">
            <v>19800</v>
          </cell>
          <cell r="T264">
            <v>1980000000</v>
          </cell>
          <cell r="U264">
            <v>2.9333159507202917</v>
          </cell>
        </row>
        <row r="265">
          <cell r="F265">
            <v>9</v>
          </cell>
          <cell r="M265">
            <v>164000</v>
          </cell>
          <cell r="Q265">
            <v>6757.4097560975606</v>
          </cell>
          <cell r="R265">
            <v>1108215200</v>
          </cell>
          <cell r="S265">
            <v>23284.146341463416</v>
          </cell>
          <cell r="T265">
            <v>3818600000</v>
          </cell>
          <cell r="U265">
            <v>3.1324733187692653</v>
          </cell>
        </row>
        <row r="266">
          <cell r="E266" t="str">
            <v>T115TS500M</v>
          </cell>
          <cell r="F266" t="str">
            <v>여성 기본 끈나시</v>
          </cell>
          <cell r="H266">
            <v>5</v>
          </cell>
          <cell r="J266" t="str">
            <v>임가공</v>
          </cell>
          <cell r="K266">
            <v>40192</v>
          </cell>
          <cell r="L266">
            <v>40557</v>
          </cell>
          <cell r="M266">
            <v>10000</v>
          </cell>
          <cell r="Q266">
            <v>3297</v>
          </cell>
          <cell r="R266">
            <v>32970000</v>
          </cell>
          <cell r="S266">
            <v>12900</v>
          </cell>
          <cell r="T266">
            <v>129000000</v>
          </cell>
          <cell r="U266">
            <v>3.5569526015385886</v>
          </cell>
          <cell r="V266" t="str">
            <v>OK</v>
          </cell>
        </row>
        <row r="267">
          <cell r="E267" t="str">
            <v>T115TS510M</v>
          </cell>
          <cell r="F267" t="str">
            <v>여성 레이어드용 나시</v>
          </cell>
          <cell r="H267">
            <v>4</v>
          </cell>
          <cell r="J267" t="str">
            <v>임가공</v>
          </cell>
          <cell r="K267">
            <v>40192</v>
          </cell>
          <cell r="L267" t="str">
            <v>기입고</v>
          </cell>
          <cell r="M267">
            <v>8000</v>
          </cell>
          <cell r="Q267">
            <v>4094</v>
          </cell>
          <cell r="R267">
            <v>32752000</v>
          </cell>
          <cell r="S267">
            <v>14900</v>
          </cell>
          <cell r="T267">
            <v>119200000</v>
          </cell>
          <cell r="U267">
            <v>3.3086112714837674</v>
          </cell>
          <cell r="V267" t="str">
            <v>OK</v>
          </cell>
        </row>
        <row r="268">
          <cell r="E268" t="str">
            <v>T115TS600M</v>
          </cell>
          <cell r="F268" t="str">
            <v>여성 기본 솔리드 라운드 티셔츠</v>
          </cell>
          <cell r="H268">
            <v>4</v>
          </cell>
          <cell r="J268" t="str">
            <v>임가공</v>
          </cell>
          <cell r="K268">
            <v>40183</v>
          </cell>
          <cell r="L268">
            <v>40548</v>
          </cell>
          <cell r="M268">
            <v>8000</v>
          </cell>
          <cell r="O268">
            <v>0</v>
          </cell>
          <cell r="Q268">
            <v>4583</v>
          </cell>
          <cell r="R268">
            <v>36664000</v>
          </cell>
          <cell r="S268">
            <v>19900</v>
          </cell>
          <cell r="T268">
            <v>159200000</v>
          </cell>
          <cell r="U268">
            <v>3.9473945212544379</v>
          </cell>
          <cell r="V268" t="str">
            <v>OK</v>
          </cell>
        </row>
        <row r="269">
          <cell r="R269">
            <v>0</v>
          </cell>
          <cell r="T269">
            <v>0</v>
          </cell>
          <cell r="U269">
            <v>0</v>
          </cell>
        </row>
        <row r="270">
          <cell r="R270">
            <v>0</v>
          </cell>
          <cell r="T270">
            <v>0</v>
          </cell>
          <cell r="U270">
            <v>0</v>
          </cell>
        </row>
        <row r="272">
          <cell r="F272">
            <v>3</v>
          </cell>
          <cell r="M272">
            <v>26000</v>
          </cell>
          <cell r="Q272">
            <v>3937.9230769230771</v>
          </cell>
          <cell r="R272">
            <v>102386000</v>
          </cell>
          <cell r="S272">
            <v>15669.23076923077</v>
          </cell>
          <cell r="T272">
            <v>407400000</v>
          </cell>
          <cell r="U272">
            <v>3.6173269427815944</v>
          </cell>
        </row>
        <row r="273">
          <cell r="F273">
            <v>12</v>
          </cell>
          <cell r="M273">
            <v>190000</v>
          </cell>
          <cell r="Q273">
            <v>6371.5852631578946</v>
          </cell>
          <cell r="R273">
            <v>1210601200</v>
          </cell>
          <cell r="S273">
            <v>22242.105263157893</v>
          </cell>
          <cell r="T273">
            <v>4226000000</v>
          </cell>
          <cell r="U273">
            <v>3.1734795751219984</v>
          </cell>
        </row>
        <row r="274">
          <cell r="F274">
            <v>0</v>
          </cell>
          <cell r="M274">
            <v>11000</v>
          </cell>
          <cell r="Q274">
            <v>8292.363636363636</v>
          </cell>
          <cell r="R274">
            <v>91216000</v>
          </cell>
          <cell r="S274">
            <v>32627.272727272728</v>
          </cell>
          <cell r="T274">
            <v>358900000</v>
          </cell>
          <cell r="U274">
            <v>3.5769243035512108</v>
          </cell>
        </row>
        <row r="275">
          <cell r="F275">
            <v>12</v>
          </cell>
          <cell r="M275">
            <v>43050</v>
          </cell>
          <cell r="Q275">
            <v>8752.6887491138368</v>
          </cell>
          <cell r="R275">
            <v>376803250.64935064</v>
          </cell>
          <cell r="S275">
            <v>33742.044134727061</v>
          </cell>
          <cell r="T275">
            <v>1452595000</v>
          </cell>
          <cell r="U275">
            <v>3.5045900129980332</v>
          </cell>
        </row>
        <row r="276">
          <cell r="E276">
            <v>1</v>
          </cell>
          <cell r="F276">
            <v>2</v>
          </cell>
          <cell r="G276">
            <v>3</v>
          </cell>
          <cell r="H276">
            <v>4</v>
          </cell>
          <cell r="I276">
            <v>5</v>
          </cell>
          <cell r="J276">
            <v>6</v>
          </cell>
          <cell r="K276">
            <v>7</v>
          </cell>
          <cell r="M276">
            <v>9</v>
          </cell>
          <cell r="N276">
            <v>10</v>
          </cell>
          <cell r="O276">
            <v>11</v>
          </cell>
          <cell r="P276">
            <v>12</v>
          </cell>
          <cell r="Q276">
            <v>13</v>
          </cell>
          <cell r="R276">
            <v>14</v>
          </cell>
          <cell r="S276">
            <v>15</v>
          </cell>
          <cell r="T276">
            <v>16</v>
          </cell>
          <cell r="U276">
            <v>17</v>
          </cell>
          <cell r="V276">
            <v>18</v>
          </cell>
        </row>
        <row r="277">
          <cell r="E277" t="str">
            <v>STYLE</v>
          </cell>
          <cell r="F277" t="str">
            <v>DESIGN</v>
          </cell>
          <cell r="G277" t="str">
            <v>FABRIC</v>
          </cell>
          <cell r="H277" t="str">
            <v>COLOR</v>
          </cell>
          <cell r="I277" t="str">
            <v>사이즈</v>
          </cell>
          <cell r="J277" t="str">
            <v>작업처</v>
          </cell>
          <cell r="K277" t="str">
            <v>입고일</v>
          </cell>
          <cell r="L277" t="str">
            <v>변경납기</v>
          </cell>
          <cell r="M277" t="str">
            <v>발주량</v>
          </cell>
          <cell r="N277" t="str">
            <v>변경수량</v>
          </cell>
          <cell r="O277" t="str">
            <v>스케줄</v>
          </cell>
          <cell r="P277" t="str">
            <v>사사전원가</v>
          </cell>
          <cell r="Q277" t="str">
            <v>발주액</v>
          </cell>
          <cell r="U277" t="str">
            <v>가격결정완료</v>
          </cell>
        </row>
        <row r="278">
          <cell r="Q278" t="str">
            <v>원가(V-)</v>
          </cell>
          <cell r="R278" t="str">
            <v>원가계(V-)</v>
          </cell>
          <cell r="S278" t="str">
            <v>택가</v>
          </cell>
          <cell r="T278" t="str">
            <v>택가계</v>
          </cell>
          <cell r="U278" t="str">
            <v>MU</v>
          </cell>
          <cell r="V278" t="str">
            <v>완료여부</v>
          </cell>
        </row>
        <row r="283">
          <cell r="F283">
            <v>0</v>
          </cell>
          <cell r="M283">
            <v>0</v>
          </cell>
          <cell r="N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</row>
        <row r="288">
          <cell r="F288">
            <v>0</v>
          </cell>
          <cell r="M288">
            <v>0</v>
          </cell>
          <cell r="N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</row>
        <row r="293">
          <cell r="F293">
            <v>0</v>
          </cell>
          <cell r="M293">
            <v>0</v>
          </cell>
          <cell r="N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</row>
        <row r="304">
          <cell r="F304">
            <v>0</v>
          </cell>
          <cell r="M304">
            <v>0</v>
          </cell>
          <cell r="N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</row>
        <row r="305">
          <cell r="E305" t="str">
            <v>T112DP120M</v>
          </cell>
          <cell r="F305" t="str">
            <v>유니 7부 스판 롤업 인디고 데님</v>
          </cell>
          <cell r="H305" t="str">
            <v>BL</v>
          </cell>
          <cell r="I305" t="str">
            <v>26,28,30,32</v>
          </cell>
          <cell r="J305" t="str">
            <v>영진</v>
          </cell>
          <cell r="K305">
            <v>40262</v>
          </cell>
          <cell r="M305">
            <v>3000</v>
          </cell>
          <cell r="Q305">
            <v>19114.832535885169</v>
          </cell>
          <cell r="R305">
            <v>57344497.60765551</v>
          </cell>
          <cell r="S305">
            <v>79900</v>
          </cell>
          <cell r="T305">
            <v>239700000</v>
          </cell>
          <cell r="U305">
            <v>3.8</v>
          </cell>
        </row>
        <row r="306">
          <cell r="E306" t="str">
            <v>T112DP130P</v>
          </cell>
          <cell r="F306" t="str">
            <v>유니 6부 스판 슬림 롤업 인디고 데님</v>
          </cell>
          <cell r="H306" t="str">
            <v>BL</v>
          </cell>
          <cell r="I306" t="str">
            <v>26,28,30,32,34</v>
          </cell>
          <cell r="J306" t="str">
            <v>D&amp;C</v>
          </cell>
          <cell r="K306">
            <v>40275</v>
          </cell>
          <cell r="M306">
            <v>6000</v>
          </cell>
          <cell r="Q306">
            <v>14330.143540669857</v>
          </cell>
          <cell r="R306">
            <v>85980861.244019136</v>
          </cell>
          <cell r="S306">
            <v>59900</v>
          </cell>
          <cell r="T306">
            <v>359400000</v>
          </cell>
          <cell r="U306">
            <v>3.8</v>
          </cell>
        </row>
        <row r="307">
          <cell r="E307" t="str">
            <v>T112DP140P</v>
          </cell>
          <cell r="F307" t="str">
            <v>유니 6부 롤업 슬림 체크 배색 인디고 데님</v>
          </cell>
          <cell r="H307" t="str">
            <v>BL</v>
          </cell>
          <cell r="I307" t="str">
            <v>26,28,30,32,34</v>
          </cell>
          <cell r="J307" t="str">
            <v>D&amp;C</v>
          </cell>
          <cell r="K307">
            <v>40275</v>
          </cell>
          <cell r="M307">
            <v>4000</v>
          </cell>
          <cell r="Q307">
            <v>14330.143540669857</v>
          </cell>
          <cell r="R307">
            <v>57320574.162679426</v>
          </cell>
          <cell r="S307">
            <v>59900</v>
          </cell>
          <cell r="T307">
            <v>239600000</v>
          </cell>
          <cell r="U307">
            <v>3.8</v>
          </cell>
        </row>
        <row r="308">
          <cell r="E308" t="str">
            <v>T112DP150P</v>
          </cell>
          <cell r="F308" t="str">
            <v>유니 5부 스판 슬림 롤업 인디고 데님</v>
          </cell>
          <cell r="H308" t="str">
            <v>BL</v>
          </cell>
          <cell r="I308" t="str">
            <v>26,28,30,32,34</v>
          </cell>
          <cell r="J308" t="str">
            <v>광저우</v>
          </cell>
          <cell r="K308">
            <v>40282</v>
          </cell>
          <cell r="M308">
            <v>5000</v>
          </cell>
          <cell r="Q308">
            <v>14330.143540669857</v>
          </cell>
          <cell r="R308">
            <v>71650717.703349277</v>
          </cell>
          <cell r="S308">
            <v>59900</v>
          </cell>
          <cell r="T308">
            <v>299500000</v>
          </cell>
          <cell r="U308">
            <v>3.8</v>
          </cell>
        </row>
        <row r="309">
          <cell r="E309" t="str">
            <v>T112DP170M</v>
          </cell>
          <cell r="F309" t="str">
            <v>유니 9부 스판 롤업 인디고 데님</v>
          </cell>
          <cell r="H309" t="str">
            <v>BL</v>
          </cell>
          <cell r="I309" t="str">
            <v>26,28,30,32</v>
          </cell>
          <cell r="J309" t="str">
            <v>영진</v>
          </cell>
          <cell r="K309">
            <v>40255</v>
          </cell>
          <cell r="M309">
            <v>2500</v>
          </cell>
          <cell r="Q309">
            <v>19114.832535885169</v>
          </cell>
          <cell r="R309">
            <v>47787081.339712925</v>
          </cell>
          <cell r="S309">
            <v>79900</v>
          </cell>
          <cell r="T309">
            <v>199750000</v>
          </cell>
          <cell r="U309">
            <v>3.8</v>
          </cell>
        </row>
        <row r="312">
          <cell r="F312">
            <v>5</v>
          </cell>
          <cell r="M312">
            <v>20500</v>
          </cell>
          <cell r="Q312">
            <v>15613.840588166648</v>
          </cell>
          <cell r="R312">
            <v>320083732.05741626</v>
          </cell>
          <cell r="S312">
            <v>65265.853658536587</v>
          </cell>
          <cell r="T312">
            <v>1337950000</v>
          </cell>
          <cell r="U312">
            <v>3.8</v>
          </cell>
        </row>
        <row r="313">
          <cell r="E313" t="str">
            <v>T112DP810P</v>
          </cell>
          <cell r="F313" t="str">
            <v>여성 3부 롤업 데님</v>
          </cell>
          <cell r="H313" t="str">
            <v>BL</v>
          </cell>
          <cell r="I313" t="str">
            <v>26,28,30</v>
          </cell>
          <cell r="J313" t="str">
            <v>D&amp;C</v>
          </cell>
          <cell r="K313">
            <v>40275</v>
          </cell>
          <cell r="M313">
            <v>5000</v>
          </cell>
          <cell r="Q313">
            <v>14330.143540669857</v>
          </cell>
          <cell r="R313">
            <v>71650717.703349277</v>
          </cell>
          <cell r="S313">
            <v>59900</v>
          </cell>
          <cell r="T313">
            <v>299500000</v>
          </cell>
          <cell r="U313">
            <v>3.8</v>
          </cell>
        </row>
        <row r="314">
          <cell r="E314" t="str">
            <v>T112DP820P</v>
          </cell>
          <cell r="F314" t="str">
            <v>여성 기획 숏 데님</v>
          </cell>
          <cell r="H314" t="str">
            <v>RAW,BL,LBL</v>
          </cell>
          <cell r="I314" t="str">
            <v>26,28,30</v>
          </cell>
          <cell r="J314" t="str">
            <v>광저우</v>
          </cell>
          <cell r="K314">
            <v>40275</v>
          </cell>
          <cell r="M314">
            <v>20000</v>
          </cell>
          <cell r="Q314">
            <v>9545.4545454545441</v>
          </cell>
          <cell r="R314">
            <v>190909090.90909088</v>
          </cell>
          <cell r="S314">
            <v>39900</v>
          </cell>
          <cell r="T314">
            <v>798000000</v>
          </cell>
          <cell r="U314">
            <v>3.8</v>
          </cell>
        </row>
        <row r="315">
          <cell r="E315" t="str">
            <v>T112DP830P</v>
          </cell>
          <cell r="F315" t="str">
            <v>여성 DAMAGE 숏 데님</v>
          </cell>
          <cell r="H315" t="str">
            <v>BL</v>
          </cell>
          <cell r="I315" t="str">
            <v>26,28</v>
          </cell>
          <cell r="J315" t="str">
            <v>D&amp;C</v>
          </cell>
          <cell r="K315">
            <v>40289</v>
          </cell>
          <cell r="M315">
            <v>2500</v>
          </cell>
          <cell r="Q315">
            <v>11937.799043062201</v>
          </cell>
          <cell r="R315">
            <v>29844497.607655503</v>
          </cell>
          <cell r="S315">
            <v>49900</v>
          </cell>
          <cell r="T315">
            <v>124750000</v>
          </cell>
          <cell r="U315">
            <v>3.8</v>
          </cell>
        </row>
        <row r="316">
          <cell r="E316" t="str">
            <v>T112DP840M</v>
          </cell>
          <cell r="F316" t="str">
            <v>여성 그레이 숏 데님</v>
          </cell>
          <cell r="H316" t="str">
            <v>GR</v>
          </cell>
          <cell r="I316" t="str">
            <v>26,28</v>
          </cell>
          <cell r="J316" t="str">
            <v>샤론</v>
          </cell>
          <cell r="K316">
            <v>40289</v>
          </cell>
          <cell r="M316">
            <v>1000</v>
          </cell>
          <cell r="Q316">
            <v>11937.799043062201</v>
          </cell>
          <cell r="R316">
            <v>11937799.043062201</v>
          </cell>
          <cell r="S316">
            <v>49900</v>
          </cell>
          <cell r="T316">
            <v>49900000</v>
          </cell>
          <cell r="U316">
            <v>3.8</v>
          </cell>
        </row>
        <row r="318">
          <cell r="F318">
            <v>4</v>
          </cell>
          <cell r="M318">
            <v>28500</v>
          </cell>
          <cell r="Q318">
            <v>10678.670360110804</v>
          </cell>
          <cell r="R318">
            <v>304342105.2631579</v>
          </cell>
          <cell r="S318">
            <v>44636.84210526316</v>
          </cell>
          <cell r="T318">
            <v>1272150000</v>
          </cell>
          <cell r="U318">
            <v>3.8</v>
          </cell>
        </row>
        <row r="322">
          <cell r="F322">
            <v>0</v>
          </cell>
          <cell r="M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</row>
        <row r="323">
          <cell r="F323">
            <v>9</v>
          </cell>
          <cell r="M323">
            <v>49000</v>
          </cell>
          <cell r="Q323">
            <v>12743.384435113758</v>
          </cell>
          <cell r="R323">
            <v>624425837.32057416</v>
          </cell>
          <cell r="S323">
            <v>53267.34693877551</v>
          </cell>
          <cell r="T323">
            <v>2610100000</v>
          </cell>
          <cell r="U323">
            <v>3.8</v>
          </cell>
        </row>
        <row r="324">
          <cell r="E324" t="str">
            <v>T112JP010P</v>
          </cell>
          <cell r="F324" t="str">
            <v>유니 홑겹 바람막이 점퍼</v>
          </cell>
          <cell r="G324" t="str">
            <v>POLY 210T (태림)</v>
          </cell>
          <cell r="H324" t="str">
            <v>OWH,GN,RE,BL,NA</v>
          </cell>
          <cell r="I324" t="str">
            <v>90,95,100,105</v>
          </cell>
          <cell r="J324" t="str">
            <v>휴</v>
          </cell>
          <cell r="K324">
            <v>40220</v>
          </cell>
          <cell r="L324">
            <v>40224</v>
          </cell>
          <cell r="M324">
            <v>25000</v>
          </cell>
          <cell r="P324">
            <v>10604</v>
          </cell>
          <cell r="Q324">
            <v>9000</v>
          </cell>
          <cell r="R324">
            <v>225000000</v>
          </cell>
          <cell r="S324">
            <v>29900</v>
          </cell>
          <cell r="T324">
            <v>747500000</v>
          </cell>
          <cell r="U324">
            <v>3.0202020202020203</v>
          </cell>
          <cell r="V324" t="str">
            <v>OK</v>
          </cell>
        </row>
        <row r="325">
          <cell r="E325" t="str">
            <v>T112JP050P</v>
          </cell>
          <cell r="F325" t="str">
            <v>남성 매쉬 안감 화섬 점퍼</v>
          </cell>
          <cell r="G325" t="str">
            <v>POLY290T 오일그로시 (태림)</v>
          </cell>
          <cell r="H325" t="str">
            <v>KH,BK</v>
          </cell>
          <cell r="I325">
            <v>95100105</v>
          </cell>
          <cell r="J325" t="str">
            <v>휴</v>
          </cell>
          <cell r="K325">
            <v>40220</v>
          </cell>
          <cell r="L325">
            <v>40224</v>
          </cell>
          <cell r="M325">
            <v>4000</v>
          </cell>
          <cell r="P325">
            <v>16034</v>
          </cell>
          <cell r="Q325">
            <v>11937.799043062201</v>
          </cell>
          <cell r="R325">
            <v>47751196.172248803</v>
          </cell>
          <cell r="S325">
            <v>49900</v>
          </cell>
          <cell r="T325">
            <v>199600000</v>
          </cell>
          <cell r="U325">
            <v>3.8</v>
          </cell>
        </row>
        <row r="327">
          <cell r="E327" t="str">
            <v>T112JP340P</v>
          </cell>
          <cell r="F327" t="str">
            <v>유니 4-POCKET 홑겹(샘플투입)</v>
          </cell>
          <cell r="G327" t="str">
            <v>C/N 30'S</v>
          </cell>
          <cell r="H327" t="str">
            <v>NA,BE</v>
          </cell>
          <cell r="I327" t="str">
            <v>90,95,100,105</v>
          </cell>
          <cell r="J327" t="str">
            <v>원전</v>
          </cell>
          <cell r="K327">
            <v>40226</v>
          </cell>
          <cell r="L327">
            <v>40237</v>
          </cell>
          <cell r="M327">
            <v>7000</v>
          </cell>
          <cell r="P327">
            <v>28366</v>
          </cell>
          <cell r="Q327">
            <v>23000</v>
          </cell>
          <cell r="R327">
            <v>161000000</v>
          </cell>
          <cell r="S327">
            <v>99000</v>
          </cell>
          <cell r="T327">
            <v>693000000</v>
          </cell>
          <cell r="U327">
            <v>3.9130434782608687</v>
          </cell>
        </row>
        <row r="328">
          <cell r="E328" t="str">
            <v>T112JP420P</v>
          </cell>
          <cell r="F328" t="str">
            <v>유니 롱기장 홑겹 후드 야상</v>
          </cell>
          <cell r="G328" t="str">
            <v>C/N 30'S</v>
          </cell>
          <cell r="H328" t="str">
            <v>KH,BE</v>
          </cell>
          <cell r="I328" t="str">
            <v>90,95,100,105</v>
          </cell>
          <cell r="J328" t="str">
            <v>MS</v>
          </cell>
          <cell r="K328">
            <v>40220</v>
          </cell>
          <cell r="M328">
            <v>8000</v>
          </cell>
          <cell r="P328">
            <v>31056</v>
          </cell>
          <cell r="Q328">
            <v>30000</v>
          </cell>
          <cell r="R328">
            <v>240000000</v>
          </cell>
          <cell r="S328">
            <v>119000</v>
          </cell>
          <cell r="T328">
            <v>952000000</v>
          </cell>
          <cell r="U328">
            <v>3.606060606060606</v>
          </cell>
        </row>
        <row r="330">
          <cell r="F330">
            <v>4</v>
          </cell>
          <cell r="M330">
            <v>44000</v>
          </cell>
          <cell r="N330">
            <v>0</v>
          </cell>
          <cell r="Q330">
            <v>15312.527185732928</v>
          </cell>
          <cell r="R330">
            <v>673751196.17224884</v>
          </cell>
          <cell r="S330">
            <v>58911.36363636364</v>
          </cell>
          <cell r="T330">
            <v>2592100000</v>
          </cell>
          <cell r="U330">
            <v>3.4975144516880419</v>
          </cell>
        </row>
        <row r="331">
          <cell r="E331" t="str">
            <v>T112JP800P</v>
          </cell>
          <cell r="F331" t="str">
            <v>여성 4-POCKET 슬림 야상</v>
          </cell>
          <cell r="G331" t="str">
            <v>C/N 조직변형 32'S*100D(133*86)</v>
          </cell>
          <cell r="H331" t="str">
            <v>CGR,KH</v>
          </cell>
          <cell r="I331" t="str">
            <v>85,90</v>
          </cell>
          <cell r="J331" t="str">
            <v>MS</v>
          </cell>
          <cell r="K331">
            <v>40205</v>
          </cell>
          <cell r="M331">
            <v>6000</v>
          </cell>
          <cell r="P331">
            <v>30349</v>
          </cell>
          <cell r="Q331">
            <v>28000</v>
          </cell>
          <cell r="R331">
            <v>168000000</v>
          </cell>
          <cell r="S331">
            <v>119000</v>
          </cell>
          <cell r="T331">
            <v>714000000</v>
          </cell>
          <cell r="U331">
            <v>3.8636363636363633</v>
          </cell>
        </row>
        <row r="332">
          <cell r="E332" t="str">
            <v>T112JP830P</v>
          </cell>
          <cell r="F332" t="str">
            <v>여성 홑겹 후드 심플이 야상</v>
          </cell>
          <cell r="G332" t="str">
            <v>면 30'S TWILL</v>
          </cell>
          <cell r="H332" t="str">
            <v>DGR,KH</v>
          </cell>
          <cell r="I332" t="str">
            <v>85,90</v>
          </cell>
          <cell r="J332" t="str">
            <v>원전</v>
          </cell>
          <cell r="K332">
            <v>40226</v>
          </cell>
          <cell r="L332">
            <v>40237</v>
          </cell>
          <cell r="M332">
            <v>8000</v>
          </cell>
          <cell r="P332">
            <v>28990</v>
          </cell>
          <cell r="Q332">
            <v>25500</v>
          </cell>
          <cell r="R332">
            <v>204000000</v>
          </cell>
          <cell r="S332">
            <v>99000</v>
          </cell>
          <cell r="T332">
            <v>792000000</v>
          </cell>
          <cell r="U332">
            <v>3.5294117647058822</v>
          </cell>
        </row>
        <row r="333">
          <cell r="E333" t="str">
            <v>T112JP920P</v>
          </cell>
          <cell r="F333" t="str">
            <v>여성 후드 숏 야상</v>
          </cell>
          <cell r="G333" t="str">
            <v>C/N 30'S</v>
          </cell>
          <cell r="H333" t="str">
            <v>NA,KH</v>
          </cell>
          <cell r="I333" t="str">
            <v>85,90</v>
          </cell>
          <cell r="J333" t="str">
            <v>MS</v>
          </cell>
          <cell r="K333">
            <v>40226</v>
          </cell>
          <cell r="M333">
            <v>6000</v>
          </cell>
          <cell r="P333">
            <v>24068</v>
          </cell>
          <cell r="Q333">
            <v>23000</v>
          </cell>
          <cell r="R333">
            <v>138000000</v>
          </cell>
          <cell r="S333">
            <v>89900</v>
          </cell>
          <cell r="T333">
            <v>539400000</v>
          </cell>
          <cell r="U333">
            <v>3.5533596837944659</v>
          </cell>
        </row>
        <row r="335">
          <cell r="F335">
            <v>3</v>
          </cell>
          <cell r="M335">
            <v>20000</v>
          </cell>
          <cell r="N335">
            <v>0</v>
          </cell>
          <cell r="Q335">
            <v>25500</v>
          </cell>
          <cell r="R335">
            <v>510000000</v>
          </cell>
          <cell r="S335">
            <v>102270</v>
          </cell>
          <cell r="T335">
            <v>2045400000</v>
          </cell>
          <cell r="U335">
            <v>3.6459893048128342</v>
          </cell>
        </row>
        <row r="336">
          <cell r="F336">
            <v>7</v>
          </cell>
          <cell r="M336">
            <v>64000</v>
          </cell>
          <cell r="N336">
            <v>0</v>
          </cell>
          <cell r="Q336">
            <v>18496.112440191388</v>
          </cell>
          <cell r="R336">
            <v>1183751196.1722488</v>
          </cell>
          <cell r="S336">
            <v>72460.9375</v>
          </cell>
          <cell r="T336">
            <v>4637500000</v>
          </cell>
          <cell r="U336">
            <v>3.5614824335904025</v>
          </cell>
        </row>
        <row r="340">
          <cell r="F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</row>
        <row r="341">
          <cell r="E341" t="str">
            <v>T112OP010</v>
          </cell>
          <cell r="F341" t="str">
            <v>여성 솔리드 PQ 원피스</v>
          </cell>
          <cell r="K341">
            <v>40313</v>
          </cell>
          <cell r="M341">
            <v>4000</v>
          </cell>
          <cell r="Q341">
            <v>7153.1100478468898</v>
          </cell>
          <cell r="R341">
            <v>28612440.19138756</v>
          </cell>
          <cell r="S341">
            <v>29900</v>
          </cell>
          <cell r="T341">
            <v>119600000</v>
          </cell>
          <cell r="U341">
            <v>3.8</v>
          </cell>
        </row>
        <row r="342">
          <cell r="E342" t="str">
            <v>T112OP020</v>
          </cell>
          <cell r="F342" t="str">
            <v>여성 스트라이프 원피스</v>
          </cell>
          <cell r="K342">
            <v>40313</v>
          </cell>
          <cell r="M342">
            <v>3000</v>
          </cell>
          <cell r="Q342">
            <v>7153.1100478468898</v>
          </cell>
          <cell r="R342">
            <v>21459330.143540669</v>
          </cell>
          <cell r="S342">
            <v>29900</v>
          </cell>
          <cell r="T342">
            <v>89700000</v>
          </cell>
          <cell r="U342">
            <v>3.8</v>
          </cell>
        </row>
        <row r="343">
          <cell r="E343" t="str">
            <v>T112OP030</v>
          </cell>
          <cell r="F343" t="str">
            <v>여성 나시형 원피스</v>
          </cell>
          <cell r="K343">
            <v>40313</v>
          </cell>
          <cell r="M343">
            <v>3000</v>
          </cell>
          <cell r="Q343">
            <v>7153.1100478468898</v>
          </cell>
          <cell r="R343">
            <v>21459330.143540669</v>
          </cell>
          <cell r="S343">
            <v>29900</v>
          </cell>
          <cell r="T343">
            <v>89700000</v>
          </cell>
          <cell r="U343">
            <v>3.8</v>
          </cell>
        </row>
        <row r="344">
          <cell r="E344" t="str">
            <v>T112OP040</v>
          </cell>
          <cell r="F344" t="str">
            <v>후드 허리조임 원피스</v>
          </cell>
          <cell r="K344">
            <v>40313</v>
          </cell>
          <cell r="M344">
            <v>3000</v>
          </cell>
          <cell r="Q344">
            <v>9545.4545454545441</v>
          </cell>
          <cell r="R344">
            <v>28636363.636363633</v>
          </cell>
          <cell r="S344">
            <v>39900</v>
          </cell>
          <cell r="T344">
            <v>119700000</v>
          </cell>
          <cell r="U344">
            <v>3.8</v>
          </cell>
        </row>
        <row r="346">
          <cell r="F346">
            <v>4</v>
          </cell>
          <cell r="M346">
            <v>13000</v>
          </cell>
          <cell r="N346">
            <v>0</v>
          </cell>
          <cell r="O346">
            <v>0</v>
          </cell>
          <cell r="Q346">
            <v>7705.189547294809</v>
          </cell>
          <cell r="R346">
            <v>100167464.11483252</v>
          </cell>
          <cell r="S346">
            <v>32207.692307692309</v>
          </cell>
          <cell r="T346">
            <v>418700000</v>
          </cell>
          <cell r="U346">
            <v>3.8</v>
          </cell>
        </row>
        <row r="347">
          <cell r="F347">
            <v>4</v>
          </cell>
          <cell r="M347">
            <v>13000</v>
          </cell>
          <cell r="Q347">
            <v>7705.189547294809</v>
          </cell>
          <cell r="R347">
            <v>100167464.11483252</v>
          </cell>
          <cell r="S347">
            <v>32207.692307692309</v>
          </cell>
          <cell r="T347">
            <v>418700000</v>
          </cell>
          <cell r="U347">
            <v>3.8</v>
          </cell>
        </row>
        <row r="350">
          <cell r="Q350">
            <v>0</v>
          </cell>
          <cell r="R350">
            <v>0</v>
          </cell>
          <cell r="T350">
            <v>0</v>
          </cell>
          <cell r="U350">
            <v>0</v>
          </cell>
        </row>
        <row r="351">
          <cell r="F351">
            <v>0</v>
          </cell>
          <cell r="M351">
            <v>0</v>
          </cell>
          <cell r="N351">
            <v>0</v>
          </cell>
          <cell r="O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</row>
        <row r="355">
          <cell r="F355">
            <v>0</v>
          </cell>
          <cell r="M355">
            <v>0</v>
          </cell>
          <cell r="N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</row>
        <row r="356">
          <cell r="F356">
            <v>0</v>
          </cell>
          <cell r="M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</row>
        <row r="357">
          <cell r="E357" t="str">
            <v>T102SH310P</v>
          </cell>
          <cell r="F357" t="str">
            <v>유니 체크 셔츠 1</v>
          </cell>
          <cell r="H357">
            <v>3</v>
          </cell>
          <cell r="I357" t="str">
            <v>90,95,100,105</v>
          </cell>
          <cell r="J357" t="str">
            <v>HM</v>
          </cell>
          <cell r="K357">
            <v>40288</v>
          </cell>
          <cell r="L357">
            <v>40302</v>
          </cell>
          <cell r="M357">
            <v>6000</v>
          </cell>
          <cell r="Q357">
            <v>10741.626794258373</v>
          </cell>
          <cell r="R357">
            <v>64449760.765550233</v>
          </cell>
          <cell r="S357">
            <v>44900</v>
          </cell>
          <cell r="T357">
            <v>269400000</v>
          </cell>
          <cell r="U357">
            <v>3.8</v>
          </cell>
        </row>
        <row r="358">
          <cell r="E358" t="str">
            <v>T102SH320P</v>
          </cell>
          <cell r="F358" t="str">
            <v>유니 체크 셔츠 2</v>
          </cell>
          <cell r="H358">
            <v>2</v>
          </cell>
          <cell r="I358" t="str">
            <v>90,95,100,105</v>
          </cell>
          <cell r="J358" t="str">
            <v>우진</v>
          </cell>
          <cell r="K358">
            <v>40288</v>
          </cell>
          <cell r="L358">
            <v>40313</v>
          </cell>
          <cell r="M358">
            <v>4000</v>
          </cell>
          <cell r="Q358">
            <v>10741.626794258373</v>
          </cell>
          <cell r="R358">
            <v>42966507.177033491</v>
          </cell>
          <cell r="S358">
            <v>44900</v>
          </cell>
          <cell r="T358">
            <v>179600000</v>
          </cell>
          <cell r="U358">
            <v>3.8</v>
          </cell>
        </row>
        <row r="359">
          <cell r="E359" t="str">
            <v>T102SH330P</v>
          </cell>
          <cell r="F359" t="str">
            <v>유니 고방변형 &amp; 옴므셔츠</v>
          </cell>
          <cell r="H359">
            <v>3</v>
          </cell>
          <cell r="I359" t="str">
            <v>90,95,100,105</v>
          </cell>
          <cell r="J359" t="str">
            <v>HM</v>
          </cell>
          <cell r="K359">
            <v>40288</v>
          </cell>
          <cell r="L359">
            <v>40304</v>
          </cell>
          <cell r="M359">
            <v>4500</v>
          </cell>
          <cell r="Q359">
            <v>10741.626794258373</v>
          </cell>
          <cell r="R359">
            <v>48337320.574162677</v>
          </cell>
          <cell r="S359">
            <v>44900</v>
          </cell>
          <cell r="T359">
            <v>202050000</v>
          </cell>
          <cell r="U359">
            <v>3.8</v>
          </cell>
        </row>
        <row r="362">
          <cell r="F362">
            <v>3</v>
          </cell>
          <cell r="M362">
            <v>14500</v>
          </cell>
          <cell r="N362">
            <v>0</v>
          </cell>
          <cell r="O362">
            <v>0</v>
          </cell>
          <cell r="Q362">
            <v>10741.626794258373</v>
          </cell>
          <cell r="R362">
            <v>155753588.5167464</v>
          </cell>
          <cell r="S362">
            <v>44900</v>
          </cell>
          <cell r="T362">
            <v>651050000</v>
          </cell>
          <cell r="U362">
            <v>3.8</v>
          </cell>
        </row>
        <row r="363">
          <cell r="E363" t="str">
            <v>T102SH610P</v>
          </cell>
          <cell r="F363" t="str">
            <v xml:space="preserve">여성 제기장 체크 셔츠 </v>
          </cell>
          <cell r="H363">
            <v>2</v>
          </cell>
          <cell r="I363" t="str">
            <v>85,90</v>
          </cell>
          <cell r="J363" t="str">
            <v>우진</v>
          </cell>
          <cell r="K363">
            <v>40288</v>
          </cell>
          <cell r="L363">
            <v>40298</v>
          </cell>
          <cell r="M363">
            <v>3500</v>
          </cell>
          <cell r="Q363">
            <v>10741.626794258373</v>
          </cell>
          <cell r="R363">
            <v>37595693.779904306</v>
          </cell>
          <cell r="S363">
            <v>44900</v>
          </cell>
          <cell r="T363">
            <v>157150000</v>
          </cell>
          <cell r="U363">
            <v>3.8</v>
          </cell>
        </row>
        <row r="364">
          <cell r="E364" t="str">
            <v>T102SH620P</v>
          </cell>
          <cell r="F364" t="str">
            <v>여성 중간 기장 셔츠 체크 셔츠</v>
          </cell>
          <cell r="H364">
            <v>2</v>
          </cell>
          <cell r="I364" t="str">
            <v>85,90</v>
          </cell>
          <cell r="J364" t="str">
            <v>HM</v>
          </cell>
          <cell r="K364">
            <v>40288</v>
          </cell>
          <cell r="L364">
            <v>40298</v>
          </cell>
          <cell r="M364">
            <v>3500</v>
          </cell>
          <cell r="Q364">
            <v>10741.626794258373</v>
          </cell>
          <cell r="R364">
            <v>37595693.779904306</v>
          </cell>
          <cell r="S364">
            <v>44900</v>
          </cell>
          <cell r="T364">
            <v>157150000</v>
          </cell>
          <cell r="U364">
            <v>3.8</v>
          </cell>
        </row>
        <row r="365">
          <cell r="E365" t="str">
            <v>T102SH710P</v>
          </cell>
          <cell r="F365" t="str">
            <v>여성 롱기장  셔츠 1</v>
          </cell>
          <cell r="H365">
            <v>2</v>
          </cell>
          <cell r="I365" t="str">
            <v>85,90</v>
          </cell>
          <cell r="J365" t="str">
            <v>우진</v>
          </cell>
          <cell r="K365">
            <v>40288</v>
          </cell>
          <cell r="L365">
            <v>40298</v>
          </cell>
          <cell r="M365">
            <v>3000</v>
          </cell>
          <cell r="Q365">
            <v>10741.626794258373</v>
          </cell>
          <cell r="R365">
            <v>32224880.382775117</v>
          </cell>
          <cell r="S365">
            <v>44900</v>
          </cell>
          <cell r="T365">
            <v>134700000</v>
          </cell>
          <cell r="U365">
            <v>3.8</v>
          </cell>
        </row>
        <row r="367">
          <cell r="F367">
            <v>3</v>
          </cell>
          <cell r="M367">
            <v>10000</v>
          </cell>
          <cell r="N367">
            <v>0</v>
          </cell>
          <cell r="O367">
            <v>0</v>
          </cell>
          <cell r="Q367">
            <v>10741.626794258373</v>
          </cell>
          <cell r="R367">
            <v>107416267.94258372</v>
          </cell>
          <cell r="S367">
            <v>44900</v>
          </cell>
          <cell r="T367">
            <v>449000000</v>
          </cell>
          <cell r="U367">
            <v>3.8</v>
          </cell>
        </row>
        <row r="368">
          <cell r="F368">
            <v>6</v>
          </cell>
          <cell r="M368">
            <v>24500</v>
          </cell>
          <cell r="Q368">
            <v>10741.626794258373</v>
          </cell>
          <cell r="R368">
            <v>263169856.45933014</v>
          </cell>
          <cell r="S368">
            <v>44900</v>
          </cell>
          <cell r="T368">
            <v>1100050000</v>
          </cell>
          <cell r="U368">
            <v>3.8</v>
          </cell>
        </row>
        <row r="369">
          <cell r="E369" t="str">
            <v>T112PT220P</v>
          </cell>
          <cell r="F369" t="str">
            <v>유니 스판 슬림 배색 롤업 10부 팬츠</v>
          </cell>
          <cell r="G369" t="str">
            <v>32'SX21'+75D (168*86)</v>
          </cell>
          <cell r="H369" t="str">
            <v>NA,ST,BE</v>
          </cell>
          <cell r="I369" t="str">
            <v>26,28,30,32</v>
          </cell>
          <cell r="J369" t="str">
            <v>FGO</v>
          </cell>
          <cell r="K369">
            <v>40254</v>
          </cell>
          <cell r="M369">
            <v>20000</v>
          </cell>
          <cell r="Q369">
            <v>12200</v>
          </cell>
          <cell r="R369">
            <v>244000000</v>
          </cell>
          <cell r="S369">
            <v>49900</v>
          </cell>
          <cell r="T369">
            <v>998000000</v>
          </cell>
          <cell r="U369">
            <v>3.7183308494783898</v>
          </cell>
          <cell r="V369" t="str">
            <v>OK</v>
          </cell>
        </row>
        <row r="370">
          <cell r="E370" t="str">
            <v>T112PT230P</v>
          </cell>
          <cell r="F370" t="str">
            <v>유니 스판 슬림 기본 팬츠</v>
          </cell>
          <cell r="G370" t="str">
            <v>32'SX21'+75D (168*86)</v>
          </cell>
          <cell r="H370" t="str">
            <v>NA,BE</v>
          </cell>
          <cell r="I370" t="str">
            <v>26,28,30,32,34</v>
          </cell>
          <cell r="J370" t="str">
            <v>FGO</v>
          </cell>
          <cell r="K370">
            <v>40240</v>
          </cell>
          <cell r="M370">
            <v>6000</v>
          </cell>
          <cell r="Q370">
            <v>12200</v>
          </cell>
          <cell r="R370">
            <v>73200000</v>
          </cell>
          <cell r="S370">
            <v>59900</v>
          </cell>
          <cell r="T370">
            <v>359400000</v>
          </cell>
          <cell r="U370">
            <v>4.463487332339791</v>
          </cell>
          <cell r="V370" t="str">
            <v>OK</v>
          </cell>
        </row>
        <row r="371">
          <cell r="E371" t="str">
            <v>T112PT450P</v>
          </cell>
          <cell r="F371" t="str">
            <v>유니 8부 40'S 이밴드 오비 스트링 팬츠</v>
          </cell>
          <cell r="G371" t="str">
            <v>40'S 평직 모모 - @3500 / 7500yd 홀딩</v>
          </cell>
          <cell r="H371" t="str">
            <v>ST,GR</v>
          </cell>
          <cell r="I371" t="str">
            <v>28,30,32,34</v>
          </cell>
          <cell r="J371" t="str">
            <v>MS</v>
          </cell>
          <cell r="K371">
            <v>40296</v>
          </cell>
          <cell r="M371">
            <v>5000</v>
          </cell>
          <cell r="Q371">
            <v>9545.4545454545441</v>
          </cell>
          <cell r="R371">
            <v>47727272.727272719</v>
          </cell>
          <cell r="S371">
            <v>39900</v>
          </cell>
          <cell r="T371">
            <v>199500000</v>
          </cell>
          <cell r="U371">
            <v>3.8</v>
          </cell>
        </row>
        <row r="372">
          <cell r="E372" t="str">
            <v>T112PT460P</v>
          </cell>
          <cell r="F372" t="str">
            <v>유니 7부 플랫 카고 팬츠</v>
          </cell>
          <cell r="G372" t="str">
            <v>20'SX20'S (135*76) @3,900</v>
          </cell>
          <cell r="H372" t="str">
            <v>CGR,KH</v>
          </cell>
          <cell r="I372" t="str">
            <v>28,30,32,34</v>
          </cell>
          <cell r="J372" t="str">
            <v>FGO</v>
          </cell>
          <cell r="K372">
            <v>40289</v>
          </cell>
          <cell r="M372">
            <v>3000</v>
          </cell>
          <cell r="Q372">
            <v>14330.143540669857</v>
          </cell>
          <cell r="R372">
            <v>42990430.622009568</v>
          </cell>
          <cell r="S372">
            <v>59900</v>
          </cell>
          <cell r="T372">
            <v>179700000</v>
          </cell>
          <cell r="U372">
            <v>3.8</v>
          </cell>
        </row>
        <row r="373">
          <cell r="E373" t="str">
            <v>T112PT470P</v>
          </cell>
          <cell r="F373" t="str">
            <v>유니 8부 스판 포멀 팬츠</v>
          </cell>
          <cell r="G373" t="str">
            <v>32'SX21'+75D (168*86)</v>
          </cell>
          <cell r="H373" t="str">
            <v>BE,NA</v>
          </cell>
          <cell r="I373" t="str">
            <v>28,30,32,34</v>
          </cell>
          <cell r="J373" t="str">
            <v>FGO</v>
          </cell>
          <cell r="K373">
            <v>40282</v>
          </cell>
          <cell r="M373">
            <v>5000</v>
          </cell>
          <cell r="Q373">
            <v>11937.799043062201</v>
          </cell>
          <cell r="R373">
            <v>59688995.215311006</v>
          </cell>
          <cell r="S373">
            <v>49900</v>
          </cell>
          <cell r="T373">
            <v>249500000</v>
          </cell>
          <cell r="U373">
            <v>3.8</v>
          </cell>
        </row>
        <row r="374">
          <cell r="E374" t="str">
            <v>T112PT480P</v>
          </cell>
          <cell r="F374" t="str">
            <v>유니 7부 30'S 배색 롤업 7부 팬츠</v>
          </cell>
          <cell r="G374" t="str">
            <v>30'SX30'S (138*90) @3,700</v>
          </cell>
          <cell r="H374" t="str">
            <v>BE,NA</v>
          </cell>
          <cell r="I374" t="str">
            <v>26,28,30,32,34</v>
          </cell>
          <cell r="J374" t="str">
            <v>FGO</v>
          </cell>
          <cell r="K374">
            <v>40311</v>
          </cell>
          <cell r="M374">
            <v>8000</v>
          </cell>
          <cell r="Q374">
            <v>11937.799043062201</v>
          </cell>
          <cell r="R374">
            <v>95502392.344497606</v>
          </cell>
          <cell r="S374">
            <v>49900</v>
          </cell>
          <cell r="T374">
            <v>399200000</v>
          </cell>
          <cell r="U374">
            <v>3.8</v>
          </cell>
        </row>
        <row r="375">
          <cell r="E375" t="str">
            <v>T112PT490P</v>
          </cell>
          <cell r="F375" t="str">
            <v>유니 7부 스트링 기본 팬츠</v>
          </cell>
          <cell r="G375" t="str">
            <v>32'S X 21'S (140*80)</v>
          </cell>
          <cell r="H375" t="str">
            <v>ST,CGR,BE</v>
          </cell>
          <cell r="I375" t="str">
            <v>26,28,30,32,34</v>
          </cell>
          <cell r="J375" t="str">
            <v>일신</v>
          </cell>
          <cell r="K375">
            <v>40274</v>
          </cell>
          <cell r="M375">
            <v>20000</v>
          </cell>
          <cell r="P375">
            <v>7.5</v>
          </cell>
          <cell r="Q375">
            <v>9744</v>
          </cell>
          <cell r="R375">
            <v>194880000</v>
          </cell>
          <cell r="S375">
            <v>39900</v>
          </cell>
          <cell r="T375">
            <v>798000000</v>
          </cell>
          <cell r="U375">
            <v>3.7225705329153604</v>
          </cell>
        </row>
        <row r="376">
          <cell r="E376" t="str">
            <v>T112PT510P</v>
          </cell>
          <cell r="F376" t="str">
            <v>유니 5부 고무줄 바지</v>
          </cell>
          <cell r="G376" t="str">
            <v>32'S X 21'S (140*80)</v>
          </cell>
          <cell r="H376" t="str">
            <v>ST,NA,CGR,BE</v>
          </cell>
          <cell r="I376" t="str">
            <v>26,28,30,32,34</v>
          </cell>
          <cell r="J376" t="str">
            <v>일신</v>
          </cell>
          <cell r="K376">
            <v>40296</v>
          </cell>
          <cell r="M376">
            <v>50000</v>
          </cell>
          <cell r="P376">
            <v>5.5</v>
          </cell>
          <cell r="Q376">
            <v>7145.6</v>
          </cell>
          <cell r="R376">
            <v>357280000</v>
          </cell>
          <cell r="S376">
            <v>29900</v>
          </cell>
          <cell r="T376">
            <v>1495000000</v>
          </cell>
          <cell r="U376">
            <v>3.8039938118308019</v>
          </cell>
        </row>
        <row r="377">
          <cell r="E377" t="str">
            <v>T112PT580P</v>
          </cell>
          <cell r="F377" t="str">
            <v>유니 5부 슬림 스판 팬츠</v>
          </cell>
          <cell r="G377" t="str">
            <v>32'SX21'+75D (168*86)</v>
          </cell>
          <cell r="H377" t="str">
            <v>ST,BE,NA</v>
          </cell>
          <cell r="I377" t="str">
            <v>26,28,30,32,34</v>
          </cell>
          <cell r="J377" t="str">
            <v>FGO</v>
          </cell>
          <cell r="K377">
            <v>40289</v>
          </cell>
          <cell r="M377">
            <v>14000</v>
          </cell>
          <cell r="Q377">
            <v>9545.4545454545441</v>
          </cell>
          <cell r="R377">
            <v>133636363.63636361</v>
          </cell>
          <cell r="S377">
            <v>39900</v>
          </cell>
          <cell r="T377">
            <v>558600000</v>
          </cell>
          <cell r="U377">
            <v>3.8</v>
          </cell>
        </row>
        <row r="379">
          <cell r="F379">
            <v>9</v>
          </cell>
          <cell r="M379">
            <v>131000</v>
          </cell>
          <cell r="N379">
            <v>0</v>
          </cell>
          <cell r="Q379">
            <v>9533.6294240111038</v>
          </cell>
          <cell r="R379">
            <v>1248905454.5454545</v>
          </cell>
          <cell r="S379">
            <v>39976.335877862599</v>
          </cell>
          <cell r="T379">
            <v>5236900000</v>
          </cell>
          <cell r="U379">
            <v>3.8119924646745216</v>
          </cell>
        </row>
        <row r="380">
          <cell r="E380" t="str">
            <v>T112PT610P</v>
          </cell>
          <cell r="F380" t="str">
            <v>여성 숏 고무줄 바지</v>
          </cell>
          <cell r="G380" t="str">
            <v>32'S X 32'S (140*90) 트윌</v>
          </cell>
          <cell r="H380" t="str">
            <v>WH,NA,PK,BE</v>
          </cell>
          <cell r="I380" t="str">
            <v>26,28,30</v>
          </cell>
          <cell r="J380" t="str">
            <v>일신</v>
          </cell>
          <cell r="K380">
            <v>40296</v>
          </cell>
          <cell r="M380">
            <v>20000</v>
          </cell>
          <cell r="N380" t="str">
            <v xml:space="preserve"> * 10,000 PCS 분 생지 부킹</v>
          </cell>
          <cell r="P380">
            <v>5.0999999999999996</v>
          </cell>
          <cell r="Q380">
            <v>6625.92</v>
          </cell>
          <cell r="R380">
            <v>132518399.99999999</v>
          </cell>
          <cell r="S380">
            <v>29900</v>
          </cell>
          <cell r="T380">
            <v>598000000</v>
          </cell>
          <cell r="U380">
            <v>4.1023462676606695</v>
          </cell>
        </row>
        <row r="381">
          <cell r="E381" t="str">
            <v>T112PT620P</v>
          </cell>
          <cell r="F381" t="str">
            <v>여성 원턱 OR 투턱 칼라 팬츠</v>
          </cell>
          <cell r="G381" t="str">
            <v>32'S X32'S (176*98) 일신</v>
          </cell>
          <cell r="H381" t="str">
            <v>BE,DBE,KH,CGR</v>
          </cell>
          <cell r="I381" t="str">
            <v>26,28,30</v>
          </cell>
          <cell r="J381" t="str">
            <v>일신</v>
          </cell>
          <cell r="K381">
            <v>40296</v>
          </cell>
          <cell r="M381">
            <v>8000</v>
          </cell>
          <cell r="Q381">
            <v>9545.4545454545441</v>
          </cell>
          <cell r="R381">
            <v>76363636.36363636</v>
          </cell>
          <cell r="S381">
            <v>39900</v>
          </cell>
          <cell r="T381">
            <v>319200000</v>
          </cell>
          <cell r="U381">
            <v>3.8</v>
          </cell>
        </row>
        <row r="382">
          <cell r="E382" t="str">
            <v>T112PT630P</v>
          </cell>
          <cell r="F382" t="str">
            <v>여성 4부 뒷 오비 이밴드 팬츠</v>
          </cell>
          <cell r="H382" t="str">
            <v>GR,CGR</v>
          </cell>
          <cell r="I382" t="str">
            <v>26,28,30</v>
          </cell>
          <cell r="J382" t="str">
            <v>MS</v>
          </cell>
          <cell r="K382">
            <v>40289</v>
          </cell>
          <cell r="M382">
            <v>6000</v>
          </cell>
          <cell r="Q382">
            <v>9545.4545454545441</v>
          </cell>
          <cell r="R382">
            <v>57272727.272727266</v>
          </cell>
          <cell r="S382">
            <v>39900</v>
          </cell>
          <cell r="T382">
            <v>239400000</v>
          </cell>
          <cell r="U382">
            <v>3.8</v>
          </cell>
        </row>
        <row r="383">
          <cell r="E383" t="str">
            <v>T102PT730P</v>
          </cell>
          <cell r="F383" t="str">
            <v>여성 린넨라이크 7부 밴드 오비 롤업 팬츠</v>
          </cell>
          <cell r="G383" t="str">
            <v>20'SX20'S (60*60) MS (저밀도평직)</v>
          </cell>
          <cell r="H383" t="str">
            <v>NA,DBE</v>
          </cell>
          <cell r="I383" t="str">
            <v>26,28,30</v>
          </cell>
          <cell r="J383" t="str">
            <v>MS</v>
          </cell>
          <cell r="K383">
            <v>40282</v>
          </cell>
          <cell r="M383">
            <v>4000</v>
          </cell>
          <cell r="Q383">
            <v>11937.799043062201</v>
          </cell>
          <cell r="R383">
            <v>47751196.172248803</v>
          </cell>
          <cell r="S383">
            <v>49900</v>
          </cell>
          <cell r="T383">
            <v>199600000</v>
          </cell>
          <cell r="U383">
            <v>3.8</v>
          </cell>
        </row>
        <row r="384">
          <cell r="E384" t="str">
            <v>T112PT750P</v>
          </cell>
          <cell r="F384" t="str">
            <v>여성 7부 크롭 스타일 팬츠</v>
          </cell>
          <cell r="G384" t="str">
            <v>C40'S X R40'S (147*92) MS</v>
          </cell>
          <cell r="H384" t="str">
            <v>GR,CGR</v>
          </cell>
          <cell r="I384" t="str">
            <v>26,28,30</v>
          </cell>
          <cell r="J384" t="str">
            <v>MS</v>
          </cell>
          <cell r="K384">
            <v>40274</v>
          </cell>
          <cell r="M384">
            <v>6000</v>
          </cell>
          <cell r="Q384">
            <v>11937.799043062201</v>
          </cell>
          <cell r="R384">
            <v>71626794.258373201</v>
          </cell>
          <cell r="S384">
            <v>49900</v>
          </cell>
          <cell r="T384">
            <v>299400000</v>
          </cell>
          <cell r="U384">
            <v>3.8</v>
          </cell>
        </row>
        <row r="385">
          <cell r="E385" t="str">
            <v>T112PT760P</v>
          </cell>
          <cell r="F385" t="str">
            <v>여성 7부 원턱 롤업 팬츠</v>
          </cell>
          <cell r="G385" t="str">
            <v>40'SX40'S (143*112) TWILL (모모) -@3700</v>
          </cell>
          <cell r="H385" t="str">
            <v>BE,KH</v>
          </cell>
          <cell r="I385" t="str">
            <v>26,28,30</v>
          </cell>
          <cell r="J385" t="str">
            <v>MS</v>
          </cell>
          <cell r="K385">
            <v>40282</v>
          </cell>
          <cell r="M385">
            <v>3500</v>
          </cell>
          <cell r="Q385">
            <v>11937.799043062201</v>
          </cell>
          <cell r="R385">
            <v>41782296.650717705</v>
          </cell>
          <cell r="S385">
            <v>49900</v>
          </cell>
          <cell r="T385">
            <v>174650000</v>
          </cell>
          <cell r="U385">
            <v>3.8</v>
          </cell>
        </row>
        <row r="386">
          <cell r="E386" t="str">
            <v>T112PT810P</v>
          </cell>
          <cell r="F386" t="str">
            <v>여성 스키니 플랫 카고 팬츠</v>
          </cell>
          <cell r="G386" t="str">
            <v>수배중</v>
          </cell>
          <cell r="H386" t="str">
            <v>CGR,DBE</v>
          </cell>
          <cell r="I386" t="str">
            <v>26,28,30</v>
          </cell>
          <cell r="J386" t="str">
            <v>FGO</v>
          </cell>
          <cell r="K386">
            <v>40261</v>
          </cell>
          <cell r="M386">
            <v>3000</v>
          </cell>
          <cell r="Q386">
            <v>19114.832535885169</v>
          </cell>
          <cell r="R386">
            <v>57344497.60765551</v>
          </cell>
          <cell r="S386">
            <v>79900</v>
          </cell>
          <cell r="T386">
            <v>239700000</v>
          </cell>
          <cell r="U386">
            <v>3.8</v>
          </cell>
        </row>
        <row r="387">
          <cell r="E387" t="str">
            <v>T112PT910P</v>
          </cell>
          <cell r="F387" t="str">
            <v>여성 태번수 트윌 숏 데미지 팬츠</v>
          </cell>
          <cell r="H387">
            <v>3</v>
          </cell>
          <cell r="I387" t="str">
            <v>26,28</v>
          </cell>
          <cell r="J387" t="str">
            <v>D&amp;C</v>
          </cell>
          <cell r="K387">
            <v>40301</v>
          </cell>
          <cell r="M387">
            <v>6000</v>
          </cell>
          <cell r="Q387">
            <v>11937.799043062201</v>
          </cell>
          <cell r="R387">
            <v>71626794.258373201</v>
          </cell>
          <cell r="S387">
            <v>49900</v>
          </cell>
          <cell r="T387">
            <v>299400000</v>
          </cell>
          <cell r="U387">
            <v>3.8</v>
          </cell>
        </row>
        <row r="388">
          <cell r="E388" t="str">
            <v>T102PT920P</v>
          </cell>
          <cell r="F388" t="str">
            <v>여성 2.5부 포켓변형 옵션벨트 팬츠</v>
          </cell>
          <cell r="G388" t="str">
            <v>30'SX30'S (138*92) MS</v>
          </cell>
          <cell r="H388" t="str">
            <v>NA,KH</v>
          </cell>
          <cell r="I388" t="str">
            <v>26,28,30</v>
          </cell>
          <cell r="J388" t="str">
            <v>MS</v>
          </cell>
          <cell r="K388">
            <v>40289</v>
          </cell>
          <cell r="M388">
            <v>5000</v>
          </cell>
          <cell r="Q388">
            <v>11937.799043062201</v>
          </cell>
          <cell r="R388">
            <v>59688995.215311006</v>
          </cell>
          <cell r="S388">
            <v>49900</v>
          </cell>
          <cell r="T388">
            <v>249500000</v>
          </cell>
          <cell r="U388">
            <v>3.8</v>
          </cell>
        </row>
        <row r="389">
          <cell r="E389" t="str">
            <v>T112PT980P</v>
          </cell>
          <cell r="F389" t="str">
            <v>여성 심플이 올인원 팬츠</v>
          </cell>
          <cell r="G389" t="str">
            <v>수배중</v>
          </cell>
          <cell r="H389" t="str">
            <v>DGR,BK,BE</v>
          </cell>
          <cell r="I389" t="str">
            <v>26,28</v>
          </cell>
          <cell r="J389" t="str">
            <v>미정</v>
          </cell>
          <cell r="K389">
            <v>40296</v>
          </cell>
          <cell r="M389">
            <v>6000</v>
          </cell>
          <cell r="Q389">
            <v>9545.4545454545441</v>
          </cell>
          <cell r="R389">
            <v>57272727.272727266</v>
          </cell>
          <cell r="S389">
            <v>39900</v>
          </cell>
          <cell r="T389">
            <v>239400000</v>
          </cell>
          <cell r="U389">
            <v>3.8</v>
          </cell>
        </row>
        <row r="391">
          <cell r="F391">
            <v>10</v>
          </cell>
          <cell r="M391">
            <v>67500</v>
          </cell>
          <cell r="N391">
            <v>0</v>
          </cell>
          <cell r="Q391">
            <v>9974.0454084706726</v>
          </cell>
          <cell r="R391">
            <v>673248065.07177043</v>
          </cell>
          <cell r="S391">
            <v>42344.444444444445</v>
          </cell>
          <cell r="T391">
            <v>2858250000</v>
          </cell>
          <cell r="U391">
            <v>3.8595121556451737</v>
          </cell>
        </row>
        <row r="392">
          <cell r="F392">
            <v>19</v>
          </cell>
          <cell r="M392">
            <v>198500</v>
          </cell>
          <cell r="N392">
            <v>0</v>
          </cell>
          <cell r="Q392">
            <v>9683.3930459306048</v>
          </cell>
          <cell r="R392">
            <v>1922153519.6172249</v>
          </cell>
          <cell r="S392">
            <v>40781.612090680101</v>
          </cell>
          <cell r="T392">
            <v>8095150000</v>
          </cell>
          <cell r="U392">
            <v>3.8286365774741964</v>
          </cell>
        </row>
        <row r="393">
          <cell r="R393">
            <v>0</v>
          </cell>
          <cell r="T393">
            <v>0</v>
          </cell>
          <cell r="U393">
            <v>0</v>
          </cell>
        </row>
        <row r="396">
          <cell r="F396">
            <v>0</v>
          </cell>
          <cell r="M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</row>
        <row r="397">
          <cell r="E397" t="str">
            <v>T112TS001P</v>
          </cell>
          <cell r="F397" t="str">
            <v>유니 1도 프린트 저가 티</v>
          </cell>
          <cell r="G397" t="str">
            <v>26'S SINGLE (190G)</v>
          </cell>
          <cell r="H397" t="str">
            <v>WH,YE,RE,CGR,NA</v>
          </cell>
          <cell r="I397" t="str">
            <v>90,95,100,105</v>
          </cell>
          <cell r="J397" t="str">
            <v>경보</v>
          </cell>
          <cell r="K397">
            <v>40643</v>
          </cell>
          <cell r="L397" t="str">
            <v>2010-04-28</v>
          </cell>
          <cell r="M397">
            <v>30000</v>
          </cell>
          <cell r="P397">
            <v>2.7802657113001938</v>
          </cell>
          <cell r="Q397">
            <v>3870.1298701298697</v>
          </cell>
          <cell r="R397">
            <v>116103896.1038961</v>
          </cell>
          <cell r="S397">
            <v>14900</v>
          </cell>
          <cell r="T397">
            <v>447000000</v>
          </cell>
          <cell r="U397">
            <v>3.5</v>
          </cell>
        </row>
        <row r="398">
          <cell r="E398" t="str">
            <v>T112TS010</v>
          </cell>
          <cell r="F398" t="str">
            <v>유니 워싱 라운드 티 1</v>
          </cell>
          <cell r="H398">
            <v>4</v>
          </cell>
          <cell r="I398" t="str">
            <v>90,95,100,105</v>
          </cell>
          <cell r="L398" t="str">
            <v>2010-04-14</v>
          </cell>
          <cell r="N398">
            <v>15000</v>
          </cell>
          <cell r="P398">
            <v>3.7132407822062992</v>
          </cell>
          <cell r="Q398">
            <v>5168.8311688311678</v>
          </cell>
          <cell r="R398">
            <v>0</v>
          </cell>
          <cell r="S398">
            <v>19900</v>
          </cell>
          <cell r="T398">
            <v>0</v>
          </cell>
          <cell r="U398">
            <v>0</v>
          </cell>
        </row>
        <row r="399">
          <cell r="E399" t="str">
            <v>T112TS020</v>
          </cell>
          <cell r="F399" t="str">
            <v>유니 워싱 라운드 티 2</v>
          </cell>
          <cell r="H399">
            <v>4</v>
          </cell>
          <cell r="I399" t="str">
            <v>90,95,100,105</v>
          </cell>
          <cell r="L399" t="str">
            <v>2010-04-02</v>
          </cell>
          <cell r="N399">
            <v>15000</v>
          </cell>
          <cell r="P399">
            <v>4.6462158531124054</v>
          </cell>
          <cell r="Q399">
            <v>6467.5324675324673</v>
          </cell>
          <cell r="R399">
            <v>0</v>
          </cell>
          <cell r="S399">
            <v>24900</v>
          </cell>
          <cell r="T399">
            <v>0</v>
          </cell>
          <cell r="U399">
            <v>0</v>
          </cell>
        </row>
        <row r="400">
          <cell r="E400" t="str">
            <v>T112TS030P</v>
          </cell>
          <cell r="F400" t="str">
            <v>유니 전사프린트 반팔 티</v>
          </cell>
          <cell r="G400" t="str">
            <v>26'S SINGLE (190G)</v>
          </cell>
          <cell r="H400" t="str">
            <v>WH,MGR,CGR</v>
          </cell>
          <cell r="I400" t="str">
            <v>90,95,100,105</v>
          </cell>
          <cell r="J400" t="str">
            <v>팬니트</v>
          </cell>
          <cell r="K400">
            <v>40612</v>
          </cell>
          <cell r="L400" t="str">
            <v>2010-03-26</v>
          </cell>
          <cell r="M400">
            <v>10000</v>
          </cell>
          <cell r="P400">
            <v>4.6462158531124054</v>
          </cell>
          <cell r="Q400">
            <v>6467.5324675324673</v>
          </cell>
          <cell r="R400">
            <v>64675324.675324671</v>
          </cell>
          <cell r="S400">
            <v>24900</v>
          </cell>
          <cell r="T400">
            <v>249000000</v>
          </cell>
          <cell r="U400">
            <v>3.5</v>
          </cell>
        </row>
        <row r="401">
          <cell r="E401" t="str">
            <v>T112TS040P</v>
          </cell>
          <cell r="F401" t="str">
            <v>유니 빈티지 프린트 반팔 티</v>
          </cell>
          <cell r="G401" t="str">
            <v>26'S SINGLE (190G)</v>
          </cell>
          <cell r="H401" t="str">
            <v>OWH,NA,GN,WN</v>
          </cell>
          <cell r="I401" t="str">
            <v>90,95,100,105</v>
          </cell>
          <cell r="J401" t="str">
            <v>AI</v>
          </cell>
          <cell r="K401">
            <v>40612</v>
          </cell>
          <cell r="L401" t="str">
            <v>2010-03-10</v>
          </cell>
          <cell r="M401">
            <v>12000</v>
          </cell>
          <cell r="P401">
            <v>4.6462158531124054</v>
          </cell>
          <cell r="Q401">
            <v>6467.5324675324673</v>
          </cell>
          <cell r="R401">
            <v>77610389.610389605</v>
          </cell>
          <cell r="S401">
            <v>24900</v>
          </cell>
          <cell r="T401">
            <v>298800000</v>
          </cell>
          <cell r="U401">
            <v>3.5</v>
          </cell>
        </row>
        <row r="402">
          <cell r="E402" t="str">
            <v>T112TS050</v>
          </cell>
          <cell r="F402" t="str">
            <v>유니 프린트 반팔 티</v>
          </cell>
          <cell r="H402">
            <v>4</v>
          </cell>
          <cell r="I402" t="str">
            <v>90,95,100,105</v>
          </cell>
          <cell r="J402" t="str">
            <v>임가공</v>
          </cell>
          <cell r="L402" t="str">
            <v>2010-03-10</v>
          </cell>
          <cell r="N402">
            <v>15000</v>
          </cell>
          <cell r="P402">
            <v>3.7132407822062992</v>
          </cell>
          <cell r="Q402">
            <v>5168.8311688311678</v>
          </cell>
          <cell r="R402">
            <v>0</v>
          </cell>
          <cell r="S402">
            <v>19900</v>
          </cell>
          <cell r="T402">
            <v>0</v>
          </cell>
          <cell r="U402">
            <v>0</v>
          </cell>
        </row>
        <row r="403">
          <cell r="E403" t="str">
            <v>T112TS060</v>
          </cell>
          <cell r="F403" t="str">
            <v>유니 포켓 반팔티</v>
          </cell>
          <cell r="H403">
            <v>4</v>
          </cell>
          <cell r="I403" t="str">
            <v>90,95,100,105</v>
          </cell>
          <cell r="L403" t="str">
            <v>2010-04-14</v>
          </cell>
          <cell r="N403">
            <v>10000</v>
          </cell>
          <cell r="P403">
            <v>3.7132407822062992</v>
          </cell>
          <cell r="Q403">
            <v>5168.8311688311678</v>
          </cell>
          <cell r="R403">
            <v>0</v>
          </cell>
          <cell r="S403">
            <v>19900</v>
          </cell>
          <cell r="T403">
            <v>0</v>
          </cell>
          <cell r="U403">
            <v>0</v>
          </cell>
        </row>
        <row r="404">
          <cell r="E404" t="str">
            <v>T112TS070P</v>
          </cell>
          <cell r="F404" t="str">
            <v>유니 STRIPE 라운드 반팔 티</v>
          </cell>
          <cell r="G404" t="str">
            <v>CVC 26'S SINGLE (190G)</v>
          </cell>
          <cell r="H404" t="str">
            <v>CGR,BK</v>
          </cell>
          <cell r="I404" t="str">
            <v>90,95,100,105</v>
          </cell>
          <cell r="J404" t="str">
            <v>팬니트</v>
          </cell>
          <cell r="K404">
            <v>40612</v>
          </cell>
          <cell r="L404" t="str">
            <v>2010-04-15</v>
          </cell>
          <cell r="M404">
            <v>4000</v>
          </cell>
          <cell r="P404">
            <v>4.6462158531124054</v>
          </cell>
          <cell r="Q404">
            <v>6467.5324675324673</v>
          </cell>
          <cell r="R404">
            <v>25870129.870129868</v>
          </cell>
          <cell r="S404">
            <v>24900</v>
          </cell>
          <cell r="T404">
            <v>99600000</v>
          </cell>
          <cell r="U404">
            <v>3.5</v>
          </cell>
        </row>
        <row r="405">
          <cell r="E405" t="str">
            <v>T112TS080</v>
          </cell>
          <cell r="F405" t="str">
            <v>남성 워싱 라운드넥 티</v>
          </cell>
          <cell r="H405">
            <v>2</v>
          </cell>
          <cell r="I405" t="str">
            <v>95,100,105</v>
          </cell>
          <cell r="L405" t="str">
            <v>2010-05-04</v>
          </cell>
          <cell r="N405">
            <v>4000</v>
          </cell>
          <cell r="P405">
            <v>4.6462158531124054</v>
          </cell>
          <cell r="Q405">
            <v>6467.5324675324673</v>
          </cell>
          <cell r="R405">
            <v>0</v>
          </cell>
          <cell r="S405">
            <v>24900</v>
          </cell>
          <cell r="T405">
            <v>0</v>
          </cell>
          <cell r="U405">
            <v>0</v>
          </cell>
        </row>
        <row r="406">
          <cell r="E406" t="str">
            <v>T112TS090</v>
          </cell>
          <cell r="F406" t="str">
            <v>유니 후끼 워싱 라운드넥 티</v>
          </cell>
          <cell r="H406">
            <v>2</v>
          </cell>
          <cell r="I406" t="str">
            <v>95,100,105</v>
          </cell>
          <cell r="L406" t="str">
            <v>2010-05-04</v>
          </cell>
          <cell r="N406">
            <v>4000</v>
          </cell>
          <cell r="P406">
            <v>4.6462158531124054</v>
          </cell>
          <cell r="Q406">
            <v>6467.5324675324673</v>
          </cell>
          <cell r="R406">
            <v>0</v>
          </cell>
          <cell r="S406">
            <v>24900</v>
          </cell>
          <cell r="T406">
            <v>0</v>
          </cell>
          <cell r="U406">
            <v>0</v>
          </cell>
        </row>
        <row r="407">
          <cell r="E407" t="str">
            <v>T112TS100P</v>
          </cell>
          <cell r="F407" t="str">
            <v>남성 레이어드 프린트 반팔티</v>
          </cell>
          <cell r="G407" t="str">
            <v>CVC 26'S SINGLE (190G)</v>
          </cell>
          <cell r="H407" t="str">
            <v>OWH,NA,CGR</v>
          </cell>
          <cell r="I407" t="str">
            <v>95,100,105</v>
          </cell>
          <cell r="J407" t="str">
            <v>지산</v>
          </cell>
          <cell r="K407">
            <v>40612</v>
          </cell>
          <cell r="L407" t="str">
            <v>2010-03-23</v>
          </cell>
          <cell r="M407">
            <v>10000</v>
          </cell>
          <cell r="P407">
            <v>5.5791909240185102</v>
          </cell>
          <cell r="Q407">
            <v>7766.2337662337659</v>
          </cell>
          <cell r="R407">
            <v>77662337.662337661</v>
          </cell>
          <cell r="S407">
            <v>29900</v>
          </cell>
          <cell r="T407">
            <v>299000000</v>
          </cell>
          <cell r="U407">
            <v>3.5</v>
          </cell>
        </row>
        <row r="408">
          <cell r="E408" t="str">
            <v>T112TS110P</v>
          </cell>
          <cell r="F408" t="str">
            <v>유니 싱글 마린스트라이프 반팔티</v>
          </cell>
          <cell r="G408" t="str">
            <v>26'S SINGLE (190G)</v>
          </cell>
          <cell r="H408" t="str">
            <v>OWH,NA,CGR</v>
          </cell>
          <cell r="I408" t="str">
            <v>90,95,100,105</v>
          </cell>
          <cell r="J408" t="str">
            <v>닝보</v>
          </cell>
          <cell r="K408">
            <v>40653</v>
          </cell>
          <cell r="L408" t="str">
            <v>2010-05-03</v>
          </cell>
          <cell r="M408">
            <v>10000</v>
          </cell>
          <cell r="P408">
            <v>5.5791909240185102</v>
          </cell>
          <cell r="Q408">
            <v>7766.2337662337659</v>
          </cell>
          <cell r="R408">
            <v>77662337.662337661</v>
          </cell>
          <cell r="S408">
            <v>29900</v>
          </cell>
          <cell r="T408">
            <v>299000000</v>
          </cell>
          <cell r="U408">
            <v>3.5</v>
          </cell>
        </row>
        <row r="409">
          <cell r="E409" t="str">
            <v>T112TS120</v>
          </cell>
          <cell r="F409" t="str">
            <v>유니 캐릭터 프린트 반팔 티</v>
          </cell>
          <cell r="H409">
            <v>3</v>
          </cell>
          <cell r="I409" t="str">
            <v>90,95,100,105</v>
          </cell>
          <cell r="L409" t="str">
            <v>2010-02-24</v>
          </cell>
          <cell r="N409">
            <v>7000</v>
          </cell>
          <cell r="P409">
            <v>3.7132407822062992</v>
          </cell>
          <cell r="Q409">
            <v>5168.8311688311678</v>
          </cell>
          <cell r="R409">
            <v>0</v>
          </cell>
          <cell r="S409">
            <v>19900</v>
          </cell>
          <cell r="T409">
            <v>0</v>
          </cell>
          <cell r="U409">
            <v>0</v>
          </cell>
        </row>
        <row r="410">
          <cell r="E410" t="str">
            <v>T112TS130</v>
          </cell>
          <cell r="F410" t="str">
            <v>유니 캐릭터 프린트 반팔 티 2</v>
          </cell>
          <cell r="H410">
            <v>3</v>
          </cell>
          <cell r="I410" t="str">
            <v>90,95,100,105</v>
          </cell>
          <cell r="L410" t="str">
            <v>2010-05-14</v>
          </cell>
          <cell r="N410">
            <v>5000</v>
          </cell>
          <cell r="P410">
            <v>3.7132407822062992</v>
          </cell>
          <cell r="Q410">
            <v>5168.8311688311678</v>
          </cell>
          <cell r="R410">
            <v>0</v>
          </cell>
          <cell r="S410">
            <v>19900</v>
          </cell>
          <cell r="T410">
            <v>0</v>
          </cell>
          <cell r="U410">
            <v>0</v>
          </cell>
        </row>
        <row r="411">
          <cell r="E411" t="str">
            <v>T112TS140</v>
          </cell>
          <cell r="F411" t="str">
            <v>스팟</v>
          </cell>
          <cell r="H411">
            <v>4</v>
          </cell>
          <cell r="I411" t="str">
            <v>90,95,100,105</v>
          </cell>
          <cell r="L411" t="str">
            <v>2010-06-01</v>
          </cell>
          <cell r="N411">
            <v>7000</v>
          </cell>
          <cell r="P411">
            <v>4.6462158531124054</v>
          </cell>
          <cell r="Q411">
            <v>6467.5324675324673</v>
          </cell>
          <cell r="R411">
            <v>0</v>
          </cell>
          <cell r="S411">
            <v>24900</v>
          </cell>
          <cell r="T411">
            <v>0</v>
          </cell>
          <cell r="U411">
            <v>0</v>
          </cell>
        </row>
        <row r="412">
          <cell r="E412" t="str">
            <v>T112TS150</v>
          </cell>
          <cell r="F412" t="str">
            <v>스팟</v>
          </cell>
          <cell r="H412">
            <v>3</v>
          </cell>
          <cell r="I412" t="str">
            <v>90,95,100,105</v>
          </cell>
          <cell r="L412" t="str">
            <v>2010-06-23</v>
          </cell>
          <cell r="N412">
            <v>7000</v>
          </cell>
          <cell r="P412">
            <v>4.6462158531124054</v>
          </cell>
          <cell r="Q412">
            <v>6467.5324675324673</v>
          </cell>
          <cell r="R412">
            <v>0</v>
          </cell>
          <cell r="S412">
            <v>24900</v>
          </cell>
          <cell r="T412">
            <v>0</v>
          </cell>
          <cell r="U412">
            <v>0</v>
          </cell>
        </row>
        <row r="414">
          <cell r="E414" t="str">
            <v>T112TS160P</v>
          </cell>
          <cell r="F414" t="str">
            <v>남성 기본 브이넥  포켓 반팔 티</v>
          </cell>
          <cell r="G414" t="str">
            <v>CVC 30'S SINGLE (150G)</v>
          </cell>
          <cell r="H414" t="str">
            <v>WH,CGR,BK</v>
          </cell>
          <cell r="I414" t="str">
            <v>95,100,105</v>
          </cell>
          <cell r="J414" t="str">
            <v>팬니트</v>
          </cell>
          <cell r="K414">
            <v>40612</v>
          </cell>
          <cell r="L414" t="str">
            <v>2010-06-11</v>
          </cell>
          <cell r="M414">
            <v>8500</v>
          </cell>
          <cell r="P414">
            <v>3.7132407822062992</v>
          </cell>
          <cell r="Q414">
            <v>5168.8311688311678</v>
          </cell>
          <cell r="R414">
            <v>43935064.935064927</v>
          </cell>
          <cell r="S414">
            <v>19900</v>
          </cell>
          <cell r="T414">
            <v>169150000</v>
          </cell>
          <cell r="U414">
            <v>3.5</v>
          </cell>
        </row>
        <row r="415">
          <cell r="E415" t="str">
            <v>T112TS170</v>
          </cell>
          <cell r="F415" t="str">
            <v>남성 브이넥 디자인물 (워싱물)</v>
          </cell>
          <cell r="H415">
            <v>2</v>
          </cell>
          <cell r="I415" t="str">
            <v>95,100,105</v>
          </cell>
          <cell r="L415" t="str">
            <v>2010-06-10</v>
          </cell>
          <cell r="N415">
            <v>5000</v>
          </cell>
          <cell r="P415">
            <v>4.6462158531124054</v>
          </cell>
          <cell r="Q415">
            <v>6467.5324675324673</v>
          </cell>
          <cell r="R415">
            <v>0</v>
          </cell>
          <cell r="S415">
            <v>24900</v>
          </cell>
          <cell r="T415">
            <v>0</v>
          </cell>
          <cell r="U415">
            <v>0</v>
          </cell>
        </row>
        <row r="416">
          <cell r="E416" t="str">
            <v>T112TS180P</v>
          </cell>
          <cell r="F416" t="str">
            <v>남성 핀스트라이프 브이넥</v>
          </cell>
          <cell r="G416" t="str">
            <v>30'S SINGLE (150G)</v>
          </cell>
          <cell r="H416" t="str">
            <v>NA,BK</v>
          </cell>
          <cell r="I416" t="str">
            <v>95,100,105</v>
          </cell>
          <cell r="J416" t="str">
            <v>AI</v>
          </cell>
          <cell r="K416">
            <v>40612</v>
          </cell>
          <cell r="L416" t="str">
            <v>2010-06-19</v>
          </cell>
          <cell r="M416">
            <v>5000</v>
          </cell>
          <cell r="P416">
            <v>4.6462158531124054</v>
          </cell>
          <cell r="Q416">
            <v>6467.5324675324673</v>
          </cell>
          <cell r="R416">
            <v>32337662.337662335</v>
          </cell>
          <cell r="S416">
            <v>24900</v>
          </cell>
          <cell r="T416">
            <v>124500000</v>
          </cell>
          <cell r="U416">
            <v>3.5</v>
          </cell>
        </row>
        <row r="418">
          <cell r="E418" t="str">
            <v>T112TS200P</v>
          </cell>
          <cell r="F418" t="str">
            <v>유니 빅포니 저가 반팔 PQ 티(1차)</v>
          </cell>
          <cell r="G418" t="str">
            <v>40'S/2 PQ</v>
          </cell>
          <cell r="H418" t="str">
            <v>WH,RE,DGN,DPU,NA,CGR,BK</v>
          </cell>
          <cell r="I418" t="str">
            <v>85,90,95,100,105</v>
          </cell>
          <cell r="J418" t="str">
            <v>닝보</v>
          </cell>
          <cell r="K418">
            <v>40571</v>
          </cell>
          <cell r="M418">
            <v>60000</v>
          </cell>
          <cell r="O418">
            <v>4.8</v>
          </cell>
          <cell r="P418">
            <v>4.75</v>
          </cell>
          <cell r="Q418">
            <v>6336.5</v>
          </cell>
          <cell r="R418">
            <v>380190000</v>
          </cell>
          <cell r="S418">
            <v>19900</v>
          </cell>
          <cell r="T418">
            <v>1194000000</v>
          </cell>
          <cell r="U418">
            <v>2.8550318142364222</v>
          </cell>
        </row>
        <row r="419">
          <cell r="E419" t="str">
            <v>T112TS200P</v>
          </cell>
          <cell r="F419" t="str">
            <v>1'ST RE-ORDER</v>
          </cell>
          <cell r="G419" t="str">
            <v>40'S/2 PQ</v>
          </cell>
          <cell r="H419" t="str">
            <v>WH,RE,DGN,DPU,NA,CGR,BK</v>
          </cell>
          <cell r="I419" t="str">
            <v>85,90,95,100,105</v>
          </cell>
          <cell r="J419" t="str">
            <v>닝보</v>
          </cell>
          <cell r="M419">
            <v>40000</v>
          </cell>
          <cell r="P419">
            <v>4.75</v>
          </cell>
          <cell r="Q419">
            <v>6336.5</v>
          </cell>
          <cell r="R419">
            <v>253460000</v>
          </cell>
          <cell r="S419">
            <v>19900</v>
          </cell>
          <cell r="T419">
            <v>796000000</v>
          </cell>
          <cell r="U419">
            <v>2.8550318142364222</v>
          </cell>
        </row>
        <row r="420">
          <cell r="E420" t="str">
            <v>T112TS201P</v>
          </cell>
          <cell r="F420" t="str">
            <v>유니 빅포니 저가 반팔 PQ 티(2차)</v>
          </cell>
          <cell r="G420" t="str">
            <v>40'S/2 PQ</v>
          </cell>
          <cell r="H420" t="str">
            <v>YE,PK,GN,PU,BL,MGR</v>
          </cell>
          <cell r="I420" t="str">
            <v>85,90,95,100,105</v>
          </cell>
          <cell r="J420" t="str">
            <v>닝보</v>
          </cell>
          <cell r="K420">
            <v>40252</v>
          </cell>
          <cell r="M420">
            <v>40000</v>
          </cell>
          <cell r="P420">
            <v>4.75</v>
          </cell>
          <cell r="Q420">
            <v>6336.5</v>
          </cell>
          <cell r="R420">
            <v>253460000</v>
          </cell>
          <cell r="S420">
            <v>19900</v>
          </cell>
          <cell r="T420">
            <v>796000000</v>
          </cell>
          <cell r="U420">
            <v>2.8550318142364222</v>
          </cell>
        </row>
        <row r="421">
          <cell r="E421" t="str">
            <v>T112TS201P</v>
          </cell>
          <cell r="F421" t="str">
            <v>1'ST RE-ORDER</v>
          </cell>
          <cell r="G421" t="str">
            <v>40'S/2 PQ</v>
          </cell>
          <cell r="H421" t="str">
            <v>YE,PK,GN,PU,BL,MGR</v>
          </cell>
          <cell r="I421" t="str">
            <v>85,90,95,100,105</v>
          </cell>
          <cell r="J421" t="str">
            <v>닝보</v>
          </cell>
          <cell r="M421">
            <v>30000</v>
          </cell>
          <cell r="P421">
            <v>4.75</v>
          </cell>
          <cell r="Q421">
            <v>6336.5</v>
          </cell>
          <cell r="R421">
            <v>190095000</v>
          </cell>
          <cell r="S421">
            <v>19900</v>
          </cell>
          <cell r="T421">
            <v>597000000</v>
          </cell>
          <cell r="U421">
            <v>2.8550318142364222</v>
          </cell>
        </row>
        <row r="422">
          <cell r="E422" t="str">
            <v>T112TS205P</v>
          </cell>
          <cell r="F422" t="str">
            <v>유니 빅포니 저가 반팔 PQ 티(아동)</v>
          </cell>
          <cell r="G422" t="str">
            <v>40'S/2 PQ</v>
          </cell>
          <cell r="H422" t="str">
            <v>WH,YE,PK,GN,NA</v>
          </cell>
          <cell r="J422" t="str">
            <v>닝보</v>
          </cell>
          <cell r="K422">
            <v>40252</v>
          </cell>
          <cell r="M422">
            <v>30000</v>
          </cell>
          <cell r="P422">
            <v>4.3</v>
          </cell>
          <cell r="Q422">
            <v>5736.2</v>
          </cell>
          <cell r="R422">
            <v>172086000</v>
          </cell>
          <cell r="S422">
            <v>19900</v>
          </cell>
          <cell r="T422">
            <v>597000000</v>
          </cell>
          <cell r="U422">
            <v>3.153814213400699</v>
          </cell>
        </row>
        <row r="423">
          <cell r="E423" t="str">
            <v>T112TS208P</v>
          </cell>
          <cell r="F423" t="str">
            <v>유니 빅포니 반팔 PQ 티 1 (양면 요꼬)</v>
          </cell>
          <cell r="G423" t="str">
            <v>40'S/2 PQ</v>
          </cell>
          <cell r="H423" t="str">
            <v>WH,RE,YE,BL,NA</v>
          </cell>
          <cell r="I423" t="str">
            <v>85,90,95,100,105</v>
          </cell>
          <cell r="J423" t="str">
            <v>닝보</v>
          </cell>
          <cell r="K423">
            <v>40571</v>
          </cell>
          <cell r="M423">
            <v>40000</v>
          </cell>
          <cell r="P423">
            <v>5.5</v>
          </cell>
          <cell r="Q423">
            <v>7550.5050505050494</v>
          </cell>
          <cell r="R423">
            <v>302020202.02020198</v>
          </cell>
          <cell r="S423">
            <v>29900</v>
          </cell>
          <cell r="T423">
            <v>1196000000</v>
          </cell>
          <cell r="U423">
            <v>3.6</v>
          </cell>
        </row>
        <row r="424">
          <cell r="E424" t="str">
            <v>T112TS209P</v>
          </cell>
          <cell r="F424" t="str">
            <v>유니 빅포니 반팔 PQ 티 2 (양면 요꼬)</v>
          </cell>
          <cell r="G424" t="str">
            <v>40'S/2 PQ</v>
          </cell>
          <cell r="H424" t="str">
            <v>WH,WN,GN,MGR,NA</v>
          </cell>
          <cell r="I424" t="str">
            <v>85,90,95,100,105</v>
          </cell>
          <cell r="J424" t="str">
            <v>닝보</v>
          </cell>
          <cell r="K424">
            <v>40206</v>
          </cell>
          <cell r="M424">
            <v>40000</v>
          </cell>
          <cell r="P424">
            <v>5.5</v>
          </cell>
          <cell r="Q424">
            <v>7550.5050505050494</v>
          </cell>
          <cell r="R424">
            <v>302020202.02020198</v>
          </cell>
          <cell r="S424">
            <v>29900</v>
          </cell>
          <cell r="T424">
            <v>1196000000</v>
          </cell>
          <cell r="U424">
            <v>3.6</v>
          </cell>
        </row>
        <row r="425">
          <cell r="Q425">
            <v>0</v>
          </cell>
          <cell r="R425">
            <v>0</v>
          </cell>
          <cell r="T425">
            <v>0</v>
          </cell>
          <cell r="U425">
            <v>0</v>
          </cell>
        </row>
        <row r="426">
          <cell r="E426" t="str">
            <v>T112TS210</v>
          </cell>
          <cell r="F426" t="str">
            <v>유니 싱글 에리티</v>
          </cell>
          <cell r="G426" t="str">
            <v>26'S SINGLE</v>
          </cell>
          <cell r="H426">
            <v>4</v>
          </cell>
          <cell r="I426" t="str">
            <v>85,90,95,100,105</v>
          </cell>
          <cell r="K426">
            <v>40242</v>
          </cell>
          <cell r="M426">
            <v>10000</v>
          </cell>
          <cell r="P426">
            <v>4.6462158531124054</v>
          </cell>
          <cell r="Q426">
            <v>6467.5324675324673</v>
          </cell>
          <cell r="R426">
            <v>64675324.675324671</v>
          </cell>
          <cell r="S426">
            <v>24900</v>
          </cell>
          <cell r="T426">
            <v>249000000</v>
          </cell>
          <cell r="U426">
            <v>3.5</v>
          </cell>
        </row>
        <row r="427">
          <cell r="E427" t="str">
            <v>T112TS240P</v>
          </cell>
          <cell r="F427" t="str">
            <v>남성 후라이스 반팔 에리 티</v>
          </cell>
          <cell r="G427" t="str">
            <v>후라이스</v>
          </cell>
          <cell r="H427" t="str">
            <v>WH,WN,CGR,NA,BK(ST)</v>
          </cell>
          <cell r="I427" t="str">
            <v>95,100,105</v>
          </cell>
          <cell r="J427" t="str">
            <v>금담</v>
          </cell>
          <cell r="K427">
            <v>40234</v>
          </cell>
          <cell r="L427">
            <v>40198</v>
          </cell>
          <cell r="M427">
            <v>30000</v>
          </cell>
          <cell r="P427">
            <v>9830</v>
          </cell>
          <cell r="Q427">
            <v>8900</v>
          </cell>
          <cell r="R427">
            <v>267000000</v>
          </cell>
          <cell r="S427">
            <v>34900</v>
          </cell>
          <cell r="T427">
            <v>1047000000</v>
          </cell>
          <cell r="U427">
            <v>3.5648621041879465</v>
          </cell>
          <cell r="V427" t="str">
            <v>OK</v>
          </cell>
        </row>
        <row r="428">
          <cell r="Q428">
            <v>0</v>
          </cell>
          <cell r="R428">
            <v>0</v>
          </cell>
          <cell r="T428">
            <v>0</v>
          </cell>
          <cell r="U428">
            <v>0</v>
          </cell>
        </row>
        <row r="429">
          <cell r="E429" t="str">
            <v>T112TS260P</v>
          </cell>
          <cell r="F429" t="str">
            <v>유니 싱글 옴므스타일 반팔 에리 티</v>
          </cell>
          <cell r="G429" t="str">
            <v>26'S SINGLE</v>
          </cell>
          <cell r="H429" t="str">
            <v>BK,RE,BL,WN,GBL</v>
          </cell>
          <cell r="I429" t="str">
            <v>90,95,100,105</v>
          </cell>
          <cell r="J429" t="str">
            <v>팬니트</v>
          </cell>
          <cell r="K429">
            <v>40252</v>
          </cell>
          <cell r="M429">
            <v>30000</v>
          </cell>
          <cell r="O429">
            <v>5</v>
          </cell>
          <cell r="P429">
            <v>5.2</v>
          </cell>
          <cell r="Q429">
            <v>6936.8</v>
          </cell>
          <cell r="R429">
            <v>208103999.99999997</v>
          </cell>
          <cell r="S429">
            <v>29900</v>
          </cell>
          <cell r="T429">
            <v>897000000</v>
          </cell>
          <cell r="U429">
            <v>3.9184952978056429</v>
          </cell>
          <cell r="V429" t="str">
            <v>OK</v>
          </cell>
        </row>
        <row r="430">
          <cell r="Q430">
            <v>0</v>
          </cell>
          <cell r="R430">
            <v>0</v>
          </cell>
          <cell r="T430">
            <v>0</v>
          </cell>
          <cell r="U430">
            <v>0</v>
          </cell>
        </row>
        <row r="431">
          <cell r="Q431">
            <v>0</v>
          </cell>
          <cell r="R431">
            <v>0</v>
          </cell>
          <cell r="T431">
            <v>0</v>
          </cell>
          <cell r="U431">
            <v>0</v>
          </cell>
        </row>
        <row r="432">
          <cell r="Q432">
            <v>0</v>
          </cell>
          <cell r="R432">
            <v>0</v>
          </cell>
          <cell r="T432">
            <v>0</v>
          </cell>
          <cell r="U432">
            <v>0</v>
          </cell>
        </row>
        <row r="433">
          <cell r="E433" t="str">
            <v>T112TS300P</v>
          </cell>
          <cell r="F433" t="str">
            <v>유니 에리 배색 CVC 반팔 PQ티 (솔리드)</v>
          </cell>
          <cell r="G433" t="str">
            <v>20'S CVC PQ</v>
          </cell>
          <cell r="H433" t="str">
            <v>MGR,MPK,MBL,CGR</v>
          </cell>
          <cell r="I433" t="str">
            <v>90,95,100,105</v>
          </cell>
          <cell r="J433" t="str">
            <v>AI</v>
          </cell>
          <cell r="K433">
            <v>40234</v>
          </cell>
          <cell r="L433" t="str">
            <v>1/23,1/28</v>
          </cell>
          <cell r="M433">
            <v>20000</v>
          </cell>
          <cell r="P433">
            <v>6.8</v>
          </cell>
          <cell r="Q433">
            <v>9071.2000000000007</v>
          </cell>
          <cell r="R433">
            <v>181423999.99999997</v>
          </cell>
          <cell r="S433">
            <v>29900</v>
          </cell>
          <cell r="T433">
            <v>598000000</v>
          </cell>
          <cell r="U433">
            <v>2.996496404204315</v>
          </cell>
        </row>
        <row r="435">
          <cell r="E435" t="str">
            <v>T112TS320P</v>
          </cell>
          <cell r="F435" t="str">
            <v>유니 마린스트라이프 반팔 PQ 티</v>
          </cell>
          <cell r="G435" t="str">
            <v>PQ</v>
          </cell>
          <cell r="H435" t="str">
            <v>WH,NA</v>
          </cell>
          <cell r="I435" t="str">
            <v>90,95,100,105</v>
          </cell>
          <cell r="J435" t="str">
            <v>지산</v>
          </cell>
          <cell r="K435">
            <v>40262</v>
          </cell>
          <cell r="L435">
            <v>40262</v>
          </cell>
          <cell r="M435">
            <v>15000</v>
          </cell>
          <cell r="P435">
            <v>5.5791909240185102</v>
          </cell>
          <cell r="Q435">
            <v>7766.2337662337659</v>
          </cell>
          <cell r="R435">
            <v>116493506.49350649</v>
          </cell>
          <cell r="S435">
            <v>29900</v>
          </cell>
          <cell r="T435">
            <v>448500000</v>
          </cell>
          <cell r="U435">
            <v>3.5</v>
          </cell>
        </row>
        <row r="436">
          <cell r="E436" t="str">
            <v>T112TS330P</v>
          </cell>
          <cell r="F436" t="str">
            <v>유니 워싱 빈티지 PQ 티 (T102TS330P)</v>
          </cell>
          <cell r="G436" t="str">
            <v>PQ</v>
          </cell>
          <cell r="H436" t="str">
            <v>OWH,RE,KH,NA</v>
          </cell>
          <cell r="I436" t="str">
            <v>90,95,100,105</v>
          </cell>
          <cell r="J436" t="str">
            <v>AI</v>
          </cell>
          <cell r="K436">
            <v>40227</v>
          </cell>
          <cell r="L436" t="str">
            <v>1/23,1/28</v>
          </cell>
          <cell r="M436">
            <v>20000</v>
          </cell>
          <cell r="P436">
            <v>6.96</v>
          </cell>
          <cell r="Q436">
            <v>9284.64</v>
          </cell>
          <cell r="R436">
            <v>185692800</v>
          </cell>
          <cell r="S436">
            <v>34900</v>
          </cell>
          <cell r="T436">
            <v>698000000</v>
          </cell>
          <cell r="U436">
            <v>3.4171785580563947</v>
          </cell>
        </row>
        <row r="437">
          <cell r="E437" t="str">
            <v>T112TS340P</v>
          </cell>
          <cell r="F437" t="str">
            <v>유니 포켓 반팔 PQ 티 (TIP 요꼬)</v>
          </cell>
          <cell r="G437" t="str">
            <v>PQ</v>
          </cell>
          <cell r="H437" t="str">
            <v>MGR,WN,GN,NA</v>
          </cell>
          <cell r="I437" t="str">
            <v>90,95,100,105</v>
          </cell>
          <cell r="J437" t="str">
            <v>AI</v>
          </cell>
          <cell r="K437">
            <v>40262</v>
          </cell>
          <cell r="L437" t="str">
            <v>3/13,3/18</v>
          </cell>
          <cell r="M437">
            <v>20000</v>
          </cell>
          <cell r="P437">
            <v>6.8</v>
          </cell>
          <cell r="Q437">
            <v>9071.2000000000007</v>
          </cell>
          <cell r="R437">
            <v>181423999.99999997</v>
          </cell>
          <cell r="S437">
            <v>29900</v>
          </cell>
          <cell r="T437">
            <v>598000000</v>
          </cell>
          <cell r="U437">
            <v>2.996496404204315</v>
          </cell>
        </row>
        <row r="438">
          <cell r="E438" t="str">
            <v>T112TS350</v>
          </cell>
          <cell r="F438" t="str">
            <v>유니스트라이프 PQ 티 1</v>
          </cell>
          <cell r="G438" t="str">
            <v>PQ</v>
          </cell>
          <cell r="I438" t="str">
            <v>90,95,100,105</v>
          </cell>
          <cell r="K438">
            <v>40262</v>
          </cell>
          <cell r="M438">
            <v>10000</v>
          </cell>
          <cell r="P438">
            <v>5.5791909240185102</v>
          </cell>
          <cell r="Q438">
            <v>7766.2337662337659</v>
          </cell>
          <cell r="R438">
            <v>77662337.662337661</v>
          </cell>
          <cell r="S438">
            <v>29900</v>
          </cell>
          <cell r="T438">
            <v>299000000</v>
          </cell>
          <cell r="U438">
            <v>3.5</v>
          </cell>
        </row>
        <row r="439">
          <cell r="E439" t="str">
            <v>T112TS360</v>
          </cell>
          <cell r="F439" t="str">
            <v>유니스트라이프 PQ 티 2</v>
          </cell>
          <cell r="G439" t="str">
            <v>PQ</v>
          </cell>
          <cell r="I439" t="str">
            <v>90,95,100,105</v>
          </cell>
          <cell r="K439">
            <v>40262</v>
          </cell>
          <cell r="M439">
            <v>10000</v>
          </cell>
          <cell r="P439">
            <v>5.5791909240185102</v>
          </cell>
          <cell r="Q439">
            <v>7766.2337662337659</v>
          </cell>
          <cell r="R439">
            <v>77662337.662337661</v>
          </cell>
          <cell r="S439">
            <v>29900</v>
          </cell>
          <cell r="T439">
            <v>299000000</v>
          </cell>
          <cell r="U439">
            <v>3.5</v>
          </cell>
        </row>
        <row r="440">
          <cell r="Q440">
            <v>0</v>
          </cell>
          <cell r="R440">
            <v>0</v>
          </cell>
          <cell r="T440">
            <v>0</v>
          </cell>
          <cell r="U440">
            <v>0</v>
          </cell>
        </row>
        <row r="441">
          <cell r="Q441">
            <v>0</v>
          </cell>
          <cell r="R441">
            <v>0</v>
          </cell>
          <cell r="T441">
            <v>0</v>
          </cell>
          <cell r="U441">
            <v>0</v>
          </cell>
        </row>
        <row r="442">
          <cell r="Q442">
            <v>0</v>
          </cell>
          <cell r="R442">
            <v>0</v>
          </cell>
          <cell r="T442">
            <v>0</v>
          </cell>
          <cell r="U442">
            <v>0</v>
          </cell>
        </row>
        <row r="443">
          <cell r="E443" t="str">
            <v>T112TS380P</v>
          </cell>
          <cell r="F443" t="str">
            <v>유니 빅포니 뎅깡 스트라이프 반팔 PQ 티</v>
          </cell>
          <cell r="G443" t="str">
            <v>PQ</v>
          </cell>
          <cell r="H443" t="str">
            <v>WH,YE,RE,BL</v>
          </cell>
          <cell r="I443" t="str">
            <v>90,95,100,105</v>
          </cell>
          <cell r="J443" t="str">
            <v>팬니트</v>
          </cell>
          <cell r="K443">
            <v>40252</v>
          </cell>
          <cell r="L443" t="str">
            <v>3/5,3/15</v>
          </cell>
          <cell r="M443">
            <v>20000</v>
          </cell>
          <cell r="O443">
            <v>6.6</v>
          </cell>
          <cell r="P443">
            <v>6.8</v>
          </cell>
          <cell r="Q443">
            <v>9071.2000000000007</v>
          </cell>
          <cell r="R443">
            <v>181423999.99999997</v>
          </cell>
          <cell r="S443">
            <v>39900</v>
          </cell>
          <cell r="T443">
            <v>798000000</v>
          </cell>
          <cell r="U443">
            <v>3.9986691146405415</v>
          </cell>
          <cell r="V443" t="str">
            <v>OK</v>
          </cell>
        </row>
        <row r="444">
          <cell r="E444" t="str">
            <v>T112TS390P</v>
          </cell>
          <cell r="F444" t="str">
            <v>유니 스트라이프 싱글 반팔 에리 티 (T102TS310P)</v>
          </cell>
          <cell r="G444" t="str">
            <v>SINGLE (혹은 PQ)</v>
          </cell>
          <cell r="H444" t="str">
            <v>OWH,NA,CGR</v>
          </cell>
          <cell r="I444" t="str">
            <v>90,95,100,105</v>
          </cell>
          <cell r="J444" t="str">
            <v>AI</v>
          </cell>
          <cell r="K444">
            <v>40283</v>
          </cell>
          <cell r="L444" t="str">
            <v>4/10,4/15</v>
          </cell>
          <cell r="M444">
            <v>10000</v>
          </cell>
          <cell r="P444">
            <v>6.8</v>
          </cell>
          <cell r="Q444">
            <v>9071.2000000000007</v>
          </cell>
          <cell r="R444">
            <v>90711999.999999985</v>
          </cell>
          <cell r="S444">
            <v>29900</v>
          </cell>
          <cell r="T444">
            <v>299000000</v>
          </cell>
          <cell r="U444">
            <v>2.996496404204315</v>
          </cell>
        </row>
        <row r="445">
          <cell r="E445" t="str">
            <v>T112TS391P</v>
          </cell>
          <cell r="F445" t="str">
            <v xml:space="preserve">유니 잔스트라이프 싱글 포켓 반팔 에리티 </v>
          </cell>
          <cell r="G445" t="str">
            <v xml:space="preserve">SINGLE </v>
          </cell>
          <cell r="H445" t="str">
            <v>WH,GN,BL,CGR</v>
          </cell>
          <cell r="I445" t="str">
            <v>90,95,100,105</v>
          </cell>
          <cell r="J445" t="str">
            <v>팬니트</v>
          </cell>
          <cell r="K445">
            <v>40283</v>
          </cell>
          <cell r="L445" t="str">
            <v>3/6,3/29</v>
          </cell>
          <cell r="M445">
            <v>10000</v>
          </cell>
          <cell r="P445">
            <v>5.2</v>
          </cell>
          <cell r="Q445">
            <v>6936.8</v>
          </cell>
          <cell r="R445">
            <v>69368000</v>
          </cell>
          <cell r="S445">
            <v>29900</v>
          </cell>
          <cell r="T445">
            <v>299000000</v>
          </cell>
          <cell r="U445">
            <v>3.9184952978056429</v>
          </cell>
          <cell r="V445" t="str">
            <v>OK</v>
          </cell>
        </row>
        <row r="447">
          <cell r="E447" t="str">
            <v>T112TS400M</v>
          </cell>
          <cell r="F447" t="str">
            <v>유니 기본 나시</v>
          </cell>
          <cell r="G447" t="str">
            <v>40'S 75D 후라이스 (250G)</v>
          </cell>
          <cell r="H447" t="str">
            <v>WH,MGR,BK</v>
          </cell>
          <cell r="I447" t="str">
            <v>90,95,100,105</v>
          </cell>
          <cell r="J447" t="str">
            <v>임가공</v>
          </cell>
          <cell r="K447">
            <v>40612</v>
          </cell>
          <cell r="L447">
            <v>40267</v>
          </cell>
          <cell r="M447">
            <v>8500</v>
          </cell>
          <cell r="P447">
            <v>2.6299810782569399</v>
          </cell>
          <cell r="Q447">
            <v>3660.9336609336601</v>
          </cell>
          <cell r="R447">
            <v>31117936.117936112</v>
          </cell>
          <cell r="S447">
            <v>14900</v>
          </cell>
          <cell r="T447">
            <v>126650000</v>
          </cell>
          <cell r="U447">
            <v>3.7</v>
          </cell>
        </row>
        <row r="448">
          <cell r="E448" t="str">
            <v>T112TS410P</v>
          </cell>
          <cell r="F448" t="str">
            <v>유니 싱글 후드 집업</v>
          </cell>
          <cell r="G448" t="str">
            <v>CVC 30'S SINGLE (150G)</v>
          </cell>
          <cell r="H448" t="str">
            <v>OWH,NA,MGR</v>
          </cell>
          <cell r="I448" t="str">
            <v>90,95,100,105</v>
          </cell>
          <cell r="J448" t="str">
            <v>AI</v>
          </cell>
          <cell r="K448">
            <v>40648</v>
          </cell>
          <cell r="L448" t="str">
            <v>2010-04-30</v>
          </cell>
          <cell r="M448">
            <v>5000</v>
          </cell>
          <cell r="P448">
            <v>7.0427010082182484</v>
          </cell>
          <cell r="Q448">
            <v>9803.4398034398018</v>
          </cell>
          <cell r="R448">
            <v>49017199.01719901</v>
          </cell>
          <cell r="S448">
            <v>39900</v>
          </cell>
          <cell r="T448">
            <v>199500000</v>
          </cell>
          <cell r="U448">
            <v>3.7</v>
          </cell>
        </row>
        <row r="449">
          <cell r="E449" t="str">
            <v>T112TS420P</v>
          </cell>
          <cell r="F449" t="str">
            <v>유니 거즈 브이넥 가디건</v>
          </cell>
          <cell r="G449" t="str">
            <v>30'S 면모달 거즈 싱글 (120G)</v>
          </cell>
          <cell r="H449" t="str">
            <v>OWH,MGR,CGR</v>
          </cell>
          <cell r="I449" t="str">
            <v>90,95,100,105</v>
          </cell>
          <cell r="J449" t="str">
            <v>지산</v>
          </cell>
          <cell r="K449">
            <v>40648</v>
          </cell>
          <cell r="L449" t="str">
            <v>2010-04-30</v>
          </cell>
          <cell r="M449">
            <v>4500</v>
          </cell>
          <cell r="P449">
            <v>5.277613036233725</v>
          </cell>
          <cell r="Q449">
            <v>7346.4373464373457</v>
          </cell>
          <cell r="R449">
            <v>33058968.058968056</v>
          </cell>
          <cell r="S449">
            <v>29900</v>
          </cell>
          <cell r="T449">
            <v>134550000</v>
          </cell>
          <cell r="U449">
            <v>3.7</v>
          </cell>
        </row>
        <row r="450">
          <cell r="E450" t="str">
            <v>T112TS430P</v>
          </cell>
          <cell r="F450" t="str">
            <v>유니 후라이스 차이나 짚업</v>
          </cell>
          <cell r="G450" t="str">
            <v>후라이스</v>
          </cell>
          <cell r="H450" t="str">
            <v>WH,MGR</v>
          </cell>
          <cell r="I450" t="str">
            <v>90,95,100,106</v>
          </cell>
          <cell r="J450" t="str">
            <v>금담</v>
          </cell>
          <cell r="K450">
            <v>40237</v>
          </cell>
          <cell r="M450">
            <v>4000</v>
          </cell>
          <cell r="P450">
            <v>8.8077889802027727</v>
          </cell>
          <cell r="Q450">
            <v>12260.44226044226</v>
          </cell>
          <cell r="R450">
            <v>49041769.041769043</v>
          </cell>
          <cell r="S450">
            <v>49900</v>
          </cell>
          <cell r="T450">
            <v>199600000</v>
          </cell>
          <cell r="U450">
            <v>3.7</v>
          </cell>
        </row>
        <row r="451">
          <cell r="E451" t="str">
            <v>T112TS440</v>
          </cell>
          <cell r="F451" t="str">
            <v>남성 넓은 어깨 나시티</v>
          </cell>
          <cell r="H451">
            <v>3</v>
          </cell>
          <cell r="I451" t="str">
            <v>95,100,105</v>
          </cell>
          <cell r="L451" t="str">
            <v>2010-06-08</v>
          </cell>
          <cell r="N451">
            <v>5000</v>
          </cell>
          <cell r="P451">
            <v>3.5125250642492016</v>
          </cell>
          <cell r="Q451">
            <v>4889.4348894348886</v>
          </cell>
          <cell r="R451">
            <v>0</v>
          </cell>
          <cell r="S451">
            <v>19900</v>
          </cell>
          <cell r="T451">
            <v>0</v>
          </cell>
          <cell r="U451">
            <v>0</v>
          </cell>
        </row>
        <row r="452">
          <cell r="E452" t="str">
            <v>T112TS450</v>
          </cell>
          <cell r="F452" t="str">
            <v>남성 넓은 어깨 밀링 전판 나시</v>
          </cell>
          <cell r="H452">
            <v>2</v>
          </cell>
          <cell r="I452" t="str">
            <v>95,100,105</v>
          </cell>
          <cell r="L452" t="str">
            <v>2010-07-02</v>
          </cell>
          <cell r="N452">
            <v>3000</v>
          </cell>
          <cell r="P452">
            <v>3.5125250642492016</v>
          </cell>
          <cell r="Q452">
            <v>4889.4348894348886</v>
          </cell>
          <cell r="R452">
            <v>0</v>
          </cell>
          <cell r="S452">
            <v>19900</v>
          </cell>
          <cell r="T452">
            <v>0</v>
          </cell>
          <cell r="U452">
            <v>0</v>
          </cell>
        </row>
        <row r="453">
          <cell r="E453" t="str">
            <v>T112TS460</v>
          </cell>
          <cell r="F453" t="str">
            <v>남성 넓은 어깨 밀링 스트라이프 나시 티</v>
          </cell>
          <cell r="H453">
            <v>2</v>
          </cell>
          <cell r="I453" t="str">
            <v>95,100,105</v>
          </cell>
          <cell r="L453" t="str">
            <v>2010-07-03</v>
          </cell>
          <cell r="N453">
            <v>3000</v>
          </cell>
          <cell r="P453">
            <v>3.5125250642492016</v>
          </cell>
          <cell r="Q453">
            <v>4889.4348894348886</v>
          </cell>
          <cell r="R453">
            <v>0</v>
          </cell>
          <cell r="S453">
            <v>19900</v>
          </cell>
          <cell r="T453">
            <v>0</v>
          </cell>
          <cell r="U453">
            <v>0</v>
          </cell>
        </row>
        <row r="454">
          <cell r="E454" t="str">
            <v>T112TP496P</v>
          </cell>
          <cell r="F454" t="str">
            <v>유니 배기 7부 다이마루 팬츠</v>
          </cell>
          <cell r="G454" t="str">
            <v>20'S SINGLE</v>
          </cell>
          <cell r="H454" t="str">
            <v>MGR,CGR,BK</v>
          </cell>
          <cell r="I454" t="str">
            <v>90,95,100,105</v>
          </cell>
          <cell r="J454" t="str">
            <v>팬니트</v>
          </cell>
          <cell r="K454">
            <v>40648</v>
          </cell>
          <cell r="L454" t="str">
            <v>2010-04-23</v>
          </cell>
          <cell r="M454">
            <v>10000</v>
          </cell>
          <cell r="P454">
            <v>5.277613036233725</v>
          </cell>
          <cell r="Q454">
            <v>7346.4373464373457</v>
          </cell>
          <cell r="R454">
            <v>73464373.464373454</v>
          </cell>
          <cell r="S454">
            <v>29900</v>
          </cell>
          <cell r="T454">
            <v>299000000</v>
          </cell>
          <cell r="U454">
            <v>3.7</v>
          </cell>
        </row>
        <row r="455">
          <cell r="E455" t="str">
            <v>T112TP497P</v>
          </cell>
          <cell r="F455" t="str">
            <v>남성  미니쮸리 반바지 1</v>
          </cell>
          <cell r="G455" t="str">
            <v>미니쮸리</v>
          </cell>
          <cell r="H455" t="str">
            <v>OWH,MGR,BK</v>
          </cell>
          <cell r="I455" t="str">
            <v>95,100,105</v>
          </cell>
          <cell r="J455" t="str">
            <v>팬니트</v>
          </cell>
          <cell r="K455">
            <v>40648</v>
          </cell>
          <cell r="L455" t="str">
            <v>2010-04-30</v>
          </cell>
          <cell r="M455">
            <v>6000</v>
          </cell>
          <cell r="P455">
            <v>5.277613036233725</v>
          </cell>
          <cell r="Q455">
            <v>7346.4373464373457</v>
          </cell>
          <cell r="R455">
            <v>44078624.078624077</v>
          </cell>
          <cell r="S455">
            <v>29900</v>
          </cell>
          <cell r="T455">
            <v>179400000</v>
          </cell>
          <cell r="U455">
            <v>3.7</v>
          </cell>
        </row>
        <row r="456">
          <cell r="E456" t="str">
            <v>T112TP498P</v>
          </cell>
          <cell r="F456" t="str">
            <v>남성  미니쮸리 반바지 2</v>
          </cell>
          <cell r="G456" t="str">
            <v>미니쮸리</v>
          </cell>
          <cell r="H456" t="str">
            <v>MGR,NA</v>
          </cell>
          <cell r="I456" t="str">
            <v>95,100,105</v>
          </cell>
          <cell r="J456" t="str">
            <v>금담</v>
          </cell>
          <cell r="K456">
            <v>40667</v>
          </cell>
          <cell r="L456" t="str">
            <v>2010-07-10</v>
          </cell>
          <cell r="M456">
            <v>4000</v>
          </cell>
          <cell r="P456">
            <v>5.277613036233725</v>
          </cell>
          <cell r="Q456">
            <v>7346.4373464373457</v>
          </cell>
          <cell r="R456">
            <v>29385749.385749381</v>
          </cell>
          <cell r="S456">
            <v>29900</v>
          </cell>
          <cell r="T456">
            <v>119600000</v>
          </cell>
          <cell r="U456">
            <v>3.7</v>
          </cell>
        </row>
        <row r="457">
          <cell r="E457" t="str">
            <v>T112TP499</v>
          </cell>
          <cell r="F457" t="str">
            <v>SPOT</v>
          </cell>
          <cell r="H457">
            <v>2</v>
          </cell>
          <cell r="I457" t="str">
            <v>95,100,105</v>
          </cell>
          <cell r="K457">
            <v>40302</v>
          </cell>
          <cell r="L457" t="str">
            <v>2010-05-04</v>
          </cell>
          <cell r="N457">
            <v>4000</v>
          </cell>
          <cell r="P457">
            <v>5.277613036233725</v>
          </cell>
          <cell r="Q457">
            <v>7346.4373464373457</v>
          </cell>
          <cell r="R457">
            <v>0</v>
          </cell>
          <cell r="S457">
            <v>29900</v>
          </cell>
          <cell r="T457">
            <v>0</v>
          </cell>
          <cell r="U457">
            <v>0</v>
          </cell>
        </row>
        <row r="460">
          <cell r="E460" t="str">
            <v>T112TS491M</v>
          </cell>
          <cell r="F460" t="str">
            <v xml:space="preserve">유니 발렌타인 반팔 티 </v>
          </cell>
          <cell r="G460" t="str">
            <v>26'S SINGLE (190G)</v>
          </cell>
          <cell r="H460" t="str">
            <v>WH,MGR,NA</v>
          </cell>
          <cell r="I460" t="str">
            <v>90,95,100,105</v>
          </cell>
          <cell r="J460" t="str">
            <v>임가공</v>
          </cell>
          <cell r="K460">
            <v>40571</v>
          </cell>
          <cell r="M460">
            <v>12000</v>
          </cell>
          <cell r="P460">
            <v>3.8</v>
          </cell>
          <cell r="Q460">
            <v>5069.2</v>
          </cell>
          <cell r="R460">
            <v>60830400</v>
          </cell>
          <cell r="S460">
            <v>19900</v>
          </cell>
          <cell r="T460">
            <v>238800000</v>
          </cell>
          <cell r="U460">
            <v>3.5687897677955278</v>
          </cell>
        </row>
        <row r="461">
          <cell r="E461" t="str">
            <v>T112TS492M</v>
          </cell>
          <cell r="F461" t="str">
            <v>유니 발렌타인 반팔 티 2</v>
          </cell>
          <cell r="G461" t="str">
            <v>26'S SINGLE (190G)</v>
          </cell>
          <cell r="H461" t="str">
            <v>WH,PK</v>
          </cell>
          <cell r="I461" t="str">
            <v>90,95,100,105</v>
          </cell>
          <cell r="J461" t="str">
            <v>임가공</v>
          </cell>
          <cell r="K461">
            <v>40571</v>
          </cell>
          <cell r="M461">
            <v>8000</v>
          </cell>
          <cell r="P461">
            <v>3.8</v>
          </cell>
          <cell r="Q461">
            <v>5069.2</v>
          </cell>
          <cell r="R461">
            <v>40553600</v>
          </cell>
          <cell r="S461">
            <v>19900</v>
          </cell>
          <cell r="T461">
            <v>159200000</v>
          </cell>
          <cell r="U461">
            <v>3.5687897677955278</v>
          </cell>
        </row>
        <row r="463">
          <cell r="F463">
            <v>49</v>
          </cell>
          <cell r="M463">
            <v>636500</v>
          </cell>
          <cell r="Q463">
            <v>7040.6590299382133</v>
          </cell>
          <cell r="R463">
            <v>4481379472.5556726</v>
          </cell>
          <cell r="S463">
            <v>25991.908876669284</v>
          </cell>
          <cell r="T463">
            <v>16543850000</v>
          </cell>
          <cell r="U463">
            <v>3.3560790217541201</v>
          </cell>
        </row>
        <row r="464">
          <cell r="E464" t="str">
            <v>T112TS500</v>
          </cell>
          <cell r="F464" t="str">
            <v>여성 후라이스 나시</v>
          </cell>
          <cell r="H464">
            <v>4</v>
          </cell>
          <cell r="I464" t="str">
            <v>85,90</v>
          </cell>
          <cell r="K464">
            <v>40617</v>
          </cell>
          <cell r="M464">
            <v>5000</v>
          </cell>
          <cell r="P464">
            <v>2.6299810782569399</v>
          </cell>
          <cell r="Q464">
            <v>3660.9336609336601</v>
          </cell>
          <cell r="R464">
            <v>18304668.3046683</v>
          </cell>
          <cell r="S464">
            <v>14900</v>
          </cell>
          <cell r="T464">
            <v>74500000</v>
          </cell>
          <cell r="U464">
            <v>3.7</v>
          </cell>
        </row>
        <row r="465">
          <cell r="E465" t="str">
            <v>T112TS510</v>
          </cell>
          <cell r="F465" t="str">
            <v>여성 마린 나시</v>
          </cell>
          <cell r="H465">
            <v>2</v>
          </cell>
          <cell r="I465" t="str">
            <v>85,90</v>
          </cell>
          <cell r="K465">
            <v>40302</v>
          </cell>
          <cell r="N465">
            <v>3000</v>
          </cell>
          <cell r="P465">
            <v>3.5125250642492016</v>
          </cell>
          <cell r="Q465">
            <v>4889.4348894348886</v>
          </cell>
          <cell r="R465">
            <v>0</v>
          </cell>
          <cell r="S465">
            <v>19900</v>
          </cell>
          <cell r="T465">
            <v>0</v>
          </cell>
          <cell r="U465">
            <v>0</v>
          </cell>
        </row>
        <row r="466">
          <cell r="E466" t="str">
            <v>T112TS520</v>
          </cell>
          <cell r="F466" t="str">
            <v>여성 워싱 프린트/워싱물 나시</v>
          </cell>
          <cell r="H466">
            <v>2</v>
          </cell>
          <cell r="I466" t="str">
            <v>85,90</v>
          </cell>
          <cell r="K466">
            <v>40308</v>
          </cell>
          <cell r="N466">
            <v>3000</v>
          </cell>
          <cell r="P466">
            <v>3.5125250642492016</v>
          </cell>
          <cell r="Q466">
            <v>4889.4348894348886</v>
          </cell>
          <cell r="R466">
            <v>0</v>
          </cell>
          <cell r="S466">
            <v>19900</v>
          </cell>
          <cell r="T466">
            <v>0</v>
          </cell>
          <cell r="U466">
            <v>0</v>
          </cell>
        </row>
        <row r="467">
          <cell r="E467" t="str">
            <v>T112TS530</v>
          </cell>
          <cell r="F467" t="str">
            <v>여성 레이어드용 나시</v>
          </cell>
          <cell r="H467">
            <v>3</v>
          </cell>
          <cell r="I467" t="str">
            <v>85,90</v>
          </cell>
          <cell r="K467">
            <v>40704</v>
          </cell>
          <cell r="N467">
            <v>4000</v>
          </cell>
          <cell r="P467">
            <v>4.3950690502414629</v>
          </cell>
          <cell r="Q467">
            <v>6117.9361179361167</v>
          </cell>
          <cell r="R467">
            <v>0</v>
          </cell>
          <cell r="S467">
            <v>24900</v>
          </cell>
          <cell r="T467">
            <v>0</v>
          </cell>
          <cell r="U467">
            <v>0</v>
          </cell>
        </row>
        <row r="468">
          <cell r="E468" t="str">
            <v>T112TS540</v>
          </cell>
          <cell r="F468" t="str">
            <v>여성 후드 원피스형 나시</v>
          </cell>
          <cell r="H468">
            <v>2</v>
          </cell>
          <cell r="I468" t="str">
            <v>85,90</v>
          </cell>
          <cell r="K468">
            <v>40688</v>
          </cell>
          <cell r="N468">
            <v>3000</v>
          </cell>
          <cell r="P468">
            <v>5.277613036233725</v>
          </cell>
          <cell r="Q468">
            <v>7346.4373464373457</v>
          </cell>
          <cell r="R468">
            <v>0</v>
          </cell>
          <cell r="S468">
            <v>29900</v>
          </cell>
          <cell r="T468">
            <v>0</v>
          </cell>
          <cell r="U468">
            <v>0</v>
          </cell>
        </row>
        <row r="469">
          <cell r="F469" t="str">
            <v>여성 옆선 많이 파인 나시</v>
          </cell>
          <cell r="I469" t="str">
            <v>85,90</v>
          </cell>
          <cell r="K469">
            <v>40688</v>
          </cell>
          <cell r="P469">
            <v>4.3950690502414629</v>
          </cell>
          <cell r="Q469">
            <v>6117.9361179361167</v>
          </cell>
          <cell r="R469">
            <v>0</v>
          </cell>
          <cell r="S469">
            <v>24900</v>
          </cell>
          <cell r="T469">
            <v>0</v>
          </cell>
          <cell r="U469">
            <v>0</v>
          </cell>
        </row>
        <row r="470">
          <cell r="E470" t="str">
            <v>T112TS600M</v>
          </cell>
          <cell r="F470" t="str">
            <v>여성 슬림핏 기본 포켓 티셔츠</v>
          </cell>
          <cell r="G470" t="str">
            <v>CVC 40'S SINGLE</v>
          </cell>
          <cell r="H470">
            <v>5</v>
          </cell>
          <cell r="I470" t="str">
            <v>85,90</v>
          </cell>
          <cell r="J470" t="str">
            <v>임가공</v>
          </cell>
          <cell r="K470">
            <v>40226</v>
          </cell>
          <cell r="M470">
            <v>10000</v>
          </cell>
          <cell r="N470">
            <v>5000</v>
          </cell>
          <cell r="P470">
            <v>3.9</v>
          </cell>
          <cell r="Q470">
            <v>3660.9336609336601</v>
          </cell>
          <cell r="R470">
            <v>36609336.6093366</v>
          </cell>
          <cell r="S470">
            <v>14900</v>
          </cell>
          <cell r="T470">
            <v>149000000</v>
          </cell>
          <cell r="U470">
            <v>3.7</v>
          </cell>
        </row>
        <row r="471">
          <cell r="E471" t="str">
            <v>T112TS610</v>
          </cell>
          <cell r="F471" t="str">
            <v>여성 슬림핏 아트웍 티셔츠</v>
          </cell>
          <cell r="H471">
            <v>3</v>
          </cell>
          <cell r="I471" t="str">
            <v>85,90</v>
          </cell>
          <cell r="K471">
            <v>40252</v>
          </cell>
          <cell r="M471">
            <v>5000</v>
          </cell>
          <cell r="P471">
            <v>3.5125250642492016</v>
          </cell>
          <cell r="Q471">
            <v>4889.4348894348886</v>
          </cell>
          <cell r="R471">
            <v>24447174.447174445</v>
          </cell>
          <cell r="S471">
            <v>19900</v>
          </cell>
          <cell r="T471">
            <v>99500000</v>
          </cell>
          <cell r="U471">
            <v>3.7</v>
          </cell>
        </row>
        <row r="472">
          <cell r="E472" t="str">
            <v>T112TS620</v>
          </cell>
          <cell r="F472" t="str">
            <v>여성 중간핏 라운드 티셔츠</v>
          </cell>
          <cell r="H472">
            <v>3</v>
          </cell>
          <cell r="I472" t="str">
            <v>85,90</v>
          </cell>
          <cell r="K472">
            <v>40252</v>
          </cell>
          <cell r="N472">
            <v>5000</v>
          </cell>
          <cell r="P472">
            <v>4.3950690502414629</v>
          </cell>
          <cell r="Q472">
            <v>6117.9361179361167</v>
          </cell>
          <cell r="R472">
            <v>0</v>
          </cell>
          <cell r="S472">
            <v>24900</v>
          </cell>
          <cell r="T472">
            <v>0</v>
          </cell>
          <cell r="U472">
            <v>0</v>
          </cell>
        </row>
        <row r="473">
          <cell r="E473" t="str">
            <v>T112TS630P</v>
          </cell>
          <cell r="F473" t="str">
            <v>여성 cvc 후라이스 티셔츠</v>
          </cell>
          <cell r="G473" t="str">
            <v>CVC 30'S 1*1 후라이스</v>
          </cell>
          <cell r="H473">
            <v>5</v>
          </cell>
          <cell r="I473" t="str">
            <v>85,90</v>
          </cell>
          <cell r="J473" t="str">
            <v>팬니트</v>
          </cell>
          <cell r="K473">
            <v>40234</v>
          </cell>
          <cell r="M473">
            <v>10000</v>
          </cell>
          <cell r="P473">
            <v>3.5125250642492016</v>
          </cell>
          <cell r="Q473">
            <v>4889.4348894348886</v>
          </cell>
          <cell r="R473">
            <v>48894348.89434889</v>
          </cell>
          <cell r="S473">
            <v>19900</v>
          </cell>
          <cell r="T473">
            <v>199000000</v>
          </cell>
          <cell r="U473">
            <v>3.7</v>
          </cell>
        </row>
        <row r="474">
          <cell r="E474" t="str">
            <v>T112TS640P</v>
          </cell>
          <cell r="F474" t="str">
            <v>여성 후라이스 스트라이프 티셔츠</v>
          </cell>
          <cell r="G474" t="str">
            <v>CVC 30'S 1*1 후라이스</v>
          </cell>
          <cell r="H474">
            <v>3</v>
          </cell>
          <cell r="I474" t="str">
            <v>85,90</v>
          </cell>
          <cell r="J474" t="str">
            <v>팬니트</v>
          </cell>
          <cell r="K474">
            <v>40234</v>
          </cell>
          <cell r="M474">
            <v>5000</v>
          </cell>
          <cell r="P474">
            <v>3.5125250642492016</v>
          </cell>
          <cell r="Q474">
            <v>4889.4348894348886</v>
          </cell>
          <cell r="R474">
            <v>24447174.447174445</v>
          </cell>
          <cell r="S474">
            <v>19900</v>
          </cell>
          <cell r="T474">
            <v>99500000</v>
          </cell>
          <cell r="U474">
            <v>3.7</v>
          </cell>
        </row>
        <row r="475">
          <cell r="E475" t="str">
            <v>T112TS650</v>
          </cell>
          <cell r="F475" t="str">
            <v>여성 준박스 라운드 티셔츠</v>
          </cell>
          <cell r="H475">
            <v>4</v>
          </cell>
          <cell r="I475" t="str">
            <v>85,90</v>
          </cell>
          <cell r="K475">
            <v>40638</v>
          </cell>
          <cell r="N475">
            <v>5000</v>
          </cell>
          <cell r="P475">
            <v>5.277613036233725</v>
          </cell>
          <cell r="Q475">
            <v>7346.4373464373457</v>
          </cell>
          <cell r="R475">
            <v>0</v>
          </cell>
          <cell r="S475">
            <v>29900</v>
          </cell>
          <cell r="T475">
            <v>0</v>
          </cell>
          <cell r="U475">
            <v>0</v>
          </cell>
        </row>
        <row r="476">
          <cell r="E476" t="str">
            <v>T112TS660</v>
          </cell>
          <cell r="F476" t="str">
            <v>여성 2/1 중간핏 라운드 티셔츠</v>
          </cell>
          <cell r="H476">
            <v>2</v>
          </cell>
          <cell r="I476" t="str">
            <v>85,90</v>
          </cell>
          <cell r="K476">
            <v>40638</v>
          </cell>
          <cell r="N476">
            <v>4000</v>
          </cell>
          <cell r="P476">
            <v>5.277613036233725</v>
          </cell>
          <cell r="Q476">
            <v>7346.4373464373457</v>
          </cell>
          <cell r="R476">
            <v>0</v>
          </cell>
          <cell r="S476">
            <v>29900</v>
          </cell>
          <cell r="T476">
            <v>0</v>
          </cell>
          <cell r="U476">
            <v>0</v>
          </cell>
        </row>
        <row r="477">
          <cell r="E477" t="str">
            <v>T112TS670</v>
          </cell>
          <cell r="F477" t="str">
            <v>여성 소재변형 준박스 포켓 티셔츠</v>
          </cell>
          <cell r="H477">
            <v>2</v>
          </cell>
          <cell r="I477" t="str">
            <v>85,90</v>
          </cell>
          <cell r="K477">
            <v>40638</v>
          </cell>
          <cell r="N477">
            <v>4000</v>
          </cell>
          <cell r="P477">
            <v>5.277613036233725</v>
          </cell>
          <cell r="Q477">
            <v>7346.4373464373457</v>
          </cell>
          <cell r="R477">
            <v>0</v>
          </cell>
          <cell r="S477">
            <v>29900</v>
          </cell>
          <cell r="T477">
            <v>0</v>
          </cell>
          <cell r="U477">
            <v>0</v>
          </cell>
        </row>
        <row r="478">
          <cell r="E478" t="str">
            <v>T112TS680</v>
          </cell>
          <cell r="F478" t="str">
            <v>여성 물나염 티셔츠</v>
          </cell>
          <cell r="H478">
            <v>2</v>
          </cell>
          <cell r="I478" t="str">
            <v>85,90</v>
          </cell>
          <cell r="K478">
            <v>40653</v>
          </cell>
          <cell r="N478">
            <v>3000</v>
          </cell>
          <cell r="P478">
            <v>4.3950690502414629</v>
          </cell>
          <cell r="Q478">
            <v>6117.9361179361167</v>
          </cell>
          <cell r="R478">
            <v>0</v>
          </cell>
          <cell r="S478">
            <v>24900</v>
          </cell>
          <cell r="T478">
            <v>0</v>
          </cell>
          <cell r="U478">
            <v>0</v>
          </cell>
        </row>
        <row r="479">
          <cell r="E479" t="str">
            <v>T112TS690</v>
          </cell>
          <cell r="F479" t="str">
            <v>여성 워싱 프린트 티셔츠 (밀링)</v>
          </cell>
          <cell r="H479">
            <v>2</v>
          </cell>
          <cell r="I479" t="str">
            <v>85,90</v>
          </cell>
          <cell r="K479">
            <v>40252</v>
          </cell>
          <cell r="N479">
            <v>4000</v>
          </cell>
          <cell r="P479">
            <v>4.3950690502414629</v>
          </cell>
          <cell r="Q479">
            <v>6117.9361179361167</v>
          </cell>
          <cell r="R479">
            <v>0</v>
          </cell>
          <cell r="S479">
            <v>24900</v>
          </cell>
          <cell r="T479">
            <v>0</v>
          </cell>
          <cell r="U479">
            <v>0</v>
          </cell>
        </row>
        <row r="480">
          <cell r="E480" t="str">
            <v>T112TS700</v>
          </cell>
          <cell r="F480" t="str">
            <v>여성 CVC 싱글 슬림핏 브이넥 티셔츠</v>
          </cell>
          <cell r="H480">
            <v>3</v>
          </cell>
          <cell r="I480" t="str">
            <v>85,90</v>
          </cell>
          <cell r="K480">
            <v>40229</v>
          </cell>
          <cell r="N480">
            <v>5000</v>
          </cell>
          <cell r="P480">
            <v>3.5125250642492016</v>
          </cell>
          <cell r="Q480">
            <v>4889.4348894348886</v>
          </cell>
          <cell r="R480">
            <v>0</v>
          </cell>
          <cell r="S480">
            <v>19900</v>
          </cell>
          <cell r="T480">
            <v>0</v>
          </cell>
          <cell r="U480">
            <v>0</v>
          </cell>
        </row>
        <row r="481">
          <cell r="E481" t="str">
            <v>T112TS710</v>
          </cell>
          <cell r="F481" t="str">
            <v>여성 중간핏 브이넥 아트웍 티셔츠</v>
          </cell>
          <cell r="H481">
            <v>2</v>
          </cell>
          <cell r="I481" t="str">
            <v>85,90</v>
          </cell>
          <cell r="K481">
            <v>40252</v>
          </cell>
          <cell r="N481">
            <v>5000</v>
          </cell>
          <cell r="P481">
            <v>4.3950690502414629</v>
          </cell>
          <cell r="Q481">
            <v>6117.9361179361167</v>
          </cell>
          <cell r="R481">
            <v>0</v>
          </cell>
          <cell r="S481">
            <v>24900</v>
          </cell>
          <cell r="T481">
            <v>0</v>
          </cell>
          <cell r="U481">
            <v>0</v>
          </cell>
        </row>
        <row r="482">
          <cell r="E482" t="str">
            <v>T112TS720</v>
          </cell>
          <cell r="F482" t="str">
            <v>여성 준박스 브이넥 디자인물</v>
          </cell>
          <cell r="H482">
            <v>3</v>
          </cell>
          <cell r="I482" t="str">
            <v>85,90</v>
          </cell>
          <cell r="K482">
            <v>40252</v>
          </cell>
          <cell r="N482">
            <v>5000</v>
          </cell>
          <cell r="P482">
            <v>4.3950690502414629</v>
          </cell>
          <cell r="Q482">
            <v>6117.9361179361167</v>
          </cell>
          <cell r="R482">
            <v>0</v>
          </cell>
          <cell r="S482">
            <v>24900</v>
          </cell>
          <cell r="T482">
            <v>0</v>
          </cell>
          <cell r="U482">
            <v>0</v>
          </cell>
        </row>
        <row r="483">
          <cell r="E483" t="str">
            <v>T112TS750P</v>
          </cell>
          <cell r="F483" t="str">
            <v>여성 7부 롱기장 풀오버</v>
          </cell>
          <cell r="G483" t="str">
            <v>30S SLUB</v>
          </cell>
          <cell r="H483" t="str">
            <v>NA,PK</v>
          </cell>
          <cell r="I483" t="str">
            <v>85,90</v>
          </cell>
          <cell r="J483" t="str">
            <v>지산</v>
          </cell>
          <cell r="K483">
            <v>40219</v>
          </cell>
          <cell r="L483">
            <v>40227</v>
          </cell>
          <cell r="M483">
            <v>4000</v>
          </cell>
          <cell r="P483">
            <v>9951</v>
          </cell>
          <cell r="Q483">
            <v>9000</v>
          </cell>
          <cell r="R483">
            <v>36000000</v>
          </cell>
          <cell r="S483">
            <v>34900</v>
          </cell>
          <cell r="T483">
            <v>139600000</v>
          </cell>
          <cell r="U483">
            <v>3.5252525252525251</v>
          </cell>
        </row>
        <row r="484">
          <cell r="E484" t="str">
            <v>T112TS760M</v>
          </cell>
          <cell r="F484" t="str">
            <v>여성 보트넥 7부 마린 티셔츠</v>
          </cell>
          <cell r="G484" t="str">
            <v>30S SINGLE</v>
          </cell>
          <cell r="H484" t="str">
            <v>WH,NA,RE</v>
          </cell>
          <cell r="I484" t="str">
            <v>85,90</v>
          </cell>
          <cell r="J484" t="str">
            <v>임가공</v>
          </cell>
          <cell r="K484">
            <v>40219</v>
          </cell>
          <cell r="M484">
            <v>5000</v>
          </cell>
          <cell r="P484">
            <v>5.277613036233725</v>
          </cell>
          <cell r="Q484">
            <v>7346.4373464373457</v>
          </cell>
          <cell r="R484">
            <v>36732186.732186727</v>
          </cell>
          <cell r="S484">
            <v>29900</v>
          </cell>
          <cell r="T484">
            <v>149500000</v>
          </cell>
          <cell r="U484">
            <v>3.7</v>
          </cell>
        </row>
        <row r="485">
          <cell r="E485" t="str">
            <v>T112TS770</v>
          </cell>
          <cell r="F485" t="str">
            <v>여성 숏기장 라운드 티셔츠</v>
          </cell>
          <cell r="H485">
            <v>3</v>
          </cell>
          <cell r="I485" t="str">
            <v>85,90</v>
          </cell>
          <cell r="K485">
            <v>40252</v>
          </cell>
          <cell r="N485">
            <v>5000</v>
          </cell>
          <cell r="P485">
            <v>5.277613036233725</v>
          </cell>
          <cell r="Q485">
            <v>7346.4373464373457</v>
          </cell>
          <cell r="R485">
            <v>0</v>
          </cell>
          <cell r="S485">
            <v>29900</v>
          </cell>
          <cell r="T485">
            <v>0</v>
          </cell>
          <cell r="U485">
            <v>0</v>
          </cell>
        </row>
        <row r="486">
          <cell r="E486" t="str">
            <v>T112TS780</v>
          </cell>
          <cell r="F486" t="str">
            <v>여성 마린 티셔츠</v>
          </cell>
          <cell r="H486">
            <v>2</v>
          </cell>
          <cell r="I486" t="str">
            <v>85,90</v>
          </cell>
          <cell r="K486">
            <v>40298</v>
          </cell>
          <cell r="N486">
            <v>6000</v>
          </cell>
          <cell r="P486">
            <v>5.277613036233725</v>
          </cell>
          <cell r="Q486">
            <v>7346.4373464373457</v>
          </cell>
          <cell r="R486">
            <v>0</v>
          </cell>
          <cell r="S486">
            <v>29900</v>
          </cell>
          <cell r="T486">
            <v>0</v>
          </cell>
          <cell r="U486">
            <v>0</v>
          </cell>
        </row>
        <row r="487">
          <cell r="E487" t="str">
            <v>T112TS790P</v>
          </cell>
          <cell r="F487" t="str">
            <v>여성 핏변형 롱기장 슬럽 티셔츠</v>
          </cell>
          <cell r="G487" t="str">
            <v>30S SLUB</v>
          </cell>
          <cell r="H487">
            <v>3</v>
          </cell>
          <cell r="I487" t="str">
            <v>85,90</v>
          </cell>
          <cell r="J487" t="str">
            <v>지산</v>
          </cell>
          <cell r="K487">
            <v>40283</v>
          </cell>
          <cell r="M487">
            <v>5000</v>
          </cell>
          <cell r="P487">
            <v>5.277613036233725</v>
          </cell>
          <cell r="Q487">
            <v>7346.4373464373457</v>
          </cell>
          <cell r="R487">
            <v>36732186.732186727</v>
          </cell>
          <cell r="S487">
            <v>29900</v>
          </cell>
          <cell r="T487">
            <v>149500000</v>
          </cell>
          <cell r="U487">
            <v>3.7</v>
          </cell>
        </row>
        <row r="488">
          <cell r="E488" t="str">
            <v>T112TS800P</v>
          </cell>
          <cell r="F488" t="str">
            <v>여성 뎅깡 스트라이프 후드 풀오버</v>
          </cell>
          <cell r="G488" t="str">
            <v>30S SINGLE</v>
          </cell>
          <cell r="H488">
            <v>3</v>
          </cell>
          <cell r="I488" t="str">
            <v>85,90</v>
          </cell>
          <cell r="J488" t="str">
            <v>AI</v>
          </cell>
          <cell r="K488">
            <v>40252</v>
          </cell>
          <cell r="M488">
            <v>5000</v>
          </cell>
          <cell r="P488">
            <v>5.277613036233725</v>
          </cell>
          <cell r="Q488">
            <v>7346.4373464373457</v>
          </cell>
          <cell r="R488">
            <v>36732186.732186727</v>
          </cell>
          <cell r="S488">
            <v>29900</v>
          </cell>
          <cell r="T488">
            <v>149500000</v>
          </cell>
          <cell r="U488">
            <v>3.7</v>
          </cell>
        </row>
        <row r="489">
          <cell r="E489" t="str">
            <v>T112TS810</v>
          </cell>
          <cell r="F489" t="str">
            <v>여성 cvc 후드 풀오버 (셋트물 상의)</v>
          </cell>
          <cell r="H489">
            <v>3</v>
          </cell>
          <cell r="I489" t="str">
            <v>85,90</v>
          </cell>
          <cell r="K489">
            <v>40252</v>
          </cell>
          <cell r="N489">
            <v>4000</v>
          </cell>
          <cell r="P489">
            <v>5.277613036233725</v>
          </cell>
          <cell r="Q489">
            <v>7346.4373464373457</v>
          </cell>
          <cell r="R489">
            <v>0</v>
          </cell>
          <cell r="S489">
            <v>29900</v>
          </cell>
          <cell r="T489">
            <v>0</v>
          </cell>
          <cell r="U489">
            <v>0</v>
          </cell>
        </row>
        <row r="490">
          <cell r="E490" t="str">
            <v>T112TS850</v>
          </cell>
          <cell r="F490" t="str">
            <v xml:space="preserve">여성 롱기장 원피스형 티셔츠 </v>
          </cell>
          <cell r="H490">
            <v>2</v>
          </cell>
          <cell r="I490" t="str">
            <v>85,90</v>
          </cell>
          <cell r="K490">
            <v>40283</v>
          </cell>
          <cell r="N490">
            <v>4000</v>
          </cell>
          <cell r="P490">
            <v>5.277613036233725</v>
          </cell>
          <cell r="Q490">
            <v>7346.4373464373457</v>
          </cell>
          <cell r="R490">
            <v>0</v>
          </cell>
          <cell r="S490">
            <v>29900</v>
          </cell>
          <cell r="T490">
            <v>0</v>
          </cell>
          <cell r="U490">
            <v>0</v>
          </cell>
        </row>
        <row r="491">
          <cell r="E491" t="str">
            <v>T112TS860</v>
          </cell>
          <cell r="F491" t="str">
            <v>여성 롱기장 데미지 티셔츠</v>
          </cell>
          <cell r="H491">
            <v>2</v>
          </cell>
          <cell r="I491" t="str">
            <v>85,90</v>
          </cell>
          <cell r="K491">
            <v>40283</v>
          </cell>
          <cell r="N491">
            <v>3000</v>
          </cell>
          <cell r="P491">
            <v>5.277613036233725</v>
          </cell>
          <cell r="Q491">
            <v>7346.4373464373457</v>
          </cell>
          <cell r="R491">
            <v>0</v>
          </cell>
          <cell r="S491">
            <v>29900</v>
          </cell>
          <cell r="T491">
            <v>0</v>
          </cell>
          <cell r="U491">
            <v>0</v>
          </cell>
        </row>
        <row r="492">
          <cell r="E492" t="str">
            <v>T112TS870</v>
          </cell>
          <cell r="F492" t="str">
            <v>SPOT</v>
          </cell>
          <cell r="I492" t="str">
            <v>85,90</v>
          </cell>
          <cell r="K492">
            <v>40318</v>
          </cell>
          <cell r="N492">
            <v>5000</v>
          </cell>
          <cell r="P492">
            <v>5.277613036233725</v>
          </cell>
          <cell r="Q492">
            <v>7346.4373464373457</v>
          </cell>
          <cell r="R492">
            <v>0</v>
          </cell>
          <cell r="S492">
            <v>29900</v>
          </cell>
          <cell r="T492">
            <v>0</v>
          </cell>
          <cell r="U492">
            <v>0</v>
          </cell>
        </row>
        <row r="493">
          <cell r="E493" t="str">
            <v>T112TS880</v>
          </cell>
          <cell r="F493" t="str">
            <v>SPOT</v>
          </cell>
          <cell r="I493" t="str">
            <v>85,90</v>
          </cell>
          <cell r="K493">
            <v>40318</v>
          </cell>
          <cell r="N493">
            <v>4000</v>
          </cell>
          <cell r="P493">
            <v>5.277613036233725</v>
          </cell>
          <cell r="Q493">
            <v>7346.4373464373457</v>
          </cell>
          <cell r="R493">
            <v>0</v>
          </cell>
          <cell r="S493">
            <v>29900</v>
          </cell>
          <cell r="T493">
            <v>0</v>
          </cell>
          <cell r="U493">
            <v>0</v>
          </cell>
        </row>
        <row r="494">
          <cell r="E494" t="str">
            <v>T112TS890</v>
          </cell>
          <cell r="F494" t="str">
            <v>SPOT</v>
          </cell>
          <cell r="I494" t="str">
            <v>85,90</v>
          </cell>
          <cell r="K494">
            <v>40318</v>
          </cell>
          <cell r="N494">
            <v>3000</v>
          </cell>
          <cell r="P494">
            <v>5.277613036233725</v>
          </cell>
          <cell r="Q494">
            <v>7346.4373464373457</v>
          </cell>
          <cell r="R494">
            <v>0</v>
          </cell>
          <cell r="S494">
            <v>29900</v>
          </cell>
          <cell r="T494">
            <v>0</v>
          </cell>
          <cell r="U494">
            <v>0</v>
          </cell>
        </row>
        <row r="495">
          <cell r="E495" t="str">
            <v>T112TS900</v>
          </cell>
          <cell r="F495" t="str">
            <v>여성 브이넥 TR 40 수 7부 가디건 (솔리드)</v>
          </cell>
          <cell r="H495">
            <v>3</v>
          </cell>
          <cell r="I495" t="str">
            <v>85,90</v>
          </cell>
          <cell r="K495">
            <v>40247</v>
          </cell>
          <cell r="N495">
            <v>5000</v>
          </cell>
          <cell r="P495">
            <v>5.277613036233725</v>
          </cell>
          <cell r="Q495">
            <v>7346.4373464373457</v>
          </cell>
          <cell r="R495">
            <v>0</v>
          </cell>
          <cell r="S495">
            <v>29900</v>
          </cell>
          <cell r="T495">
            <v>0</v>
          </cell>
          <cell r="U495">
            <v>0</v>
          </cell>
        </row>
        <row r="496">
          <cell r="E496" t="str">
            <v>T112TS910P</v>
          </cell>
          <cell r="F496" t="str">
            <v>여성 싱글 롱기장 후드 집업</v>
          </cell>
          <cell r="G496" t="str">
            <v>40'S SINGLE</v>
          </cell>
          <cell r="H496" t="str">
            <v>WH,CGR</v>
          </cell>
          <cell r="I496" t="str">
            <v>85,90</v>
          </cell>
          <cell r="J496" t="str">
            <v>AI</v>
          </cell>
          <cell r="K496">
            <v>40627</v>
          </cell>
          <cell r="M496">
            <v>3500</v>
          </cell>
          <cell r="P496">
            <v>7.0427010082182484</v>
          </cell>
          <cell r="Q496">
            <v>9803.4398034398018</v>
          </cell>
          <cell r="R496">
            <v>34312039.312039308</v>
          </cell>
          <cell r="S496">
            <v>39900</v>
          </cell>
          <cell r="T496">
            <v>139650000</v>
          </cell>
          <cell r="U496">
            <v>3.7</v>
          </cell>
        </row>
        <row r="497">
          <cell r="E497" t="str">
            <v>T112TS920</v>
          </cell>
          <cell r="F497" t="str">
            <v>칠부 라글란 집업</v>
          </cell>
          <cell r="H497">
            <v>2</v>
          </cell>
          <cell r="I497" t="str">
            <v>85,90</v>
          </cell>
          <cell r="K497">
            <v>40627</v>
          </cell>
          <cell r="N497">
            <v>4000</v>
          </cell>
          <cell r="P497">
            <v>7.0427010082182484</v>
          </cell>
          <cell r="Q497">
            <v>9803.4398034398018</v>
          </cell>
          <cell r="R497">
            <v>0</v>
          </cell>
          <cell r="S497">
            <v>39900</v>
          </cell>
          <cell r="T497">
            <v>0</v>
          </cell>
          <cell r="U497">
            <v>0</v>
          </cell>
        </row>
        <row r="498">
          <cell r="E498" t="str">
            <v>T112TS930P</v>
          </cell>
          <cell r="F498" t="str">
            <v>여성 거즈 제기장 후드 집업</v>
          </cell>
          <cell r="G498" t="str">
            <v>면모달 거즈싱글</v>
          </cell>
          <cell r="H498" t="str">
            <v>WH,NA,MX,MGR</v>
          </cell>
          <cell r="I498" t="str">
            <v>85,90,95,100</v>
          </cell>
          <cell r="J498" t="str">
            <v>지산</v>
          </cell>
          <cell r="K498">
            <v>40627</v>
          </cell>
          <cell r="M498">
            <v>12000</v>
          </cell>
          <cell r="Q498">
            <v>8700</v>
          </cell>
          <cell r="R498">
            <v>104400000</v>
          </cell>
          <cell r="S498">
            <v>34900</v>
          </cell>
          <cell r="T498">
            <v>418800000</v>
          </cell>
          <cell r="U498">
            <v>3.6468129571577843</v>
          </cell>
        </row>
        <row r="499">
          <cell r="E499" t="str">
            <v>T112TS940</v>
          </cell>
          <cell r="F499" t="str">
            <v>여성 후드형 단추 가디건</v>
          </cell>
          <cell r="H499">
            <v>3</v>
          </cell>
          <cell r="I499" t="str">
            <v>85,90</v>
          </cell>
          <cell r="K499">
            <v>40339</v>
          </cell>
          <cell r="N499">
            <v>5000</v>
          </cell>
          <cell r="P499">
            <v>5.277613036233725</v>
          </cell>
          <cell r="Q499">
            <v>7346.4373464373457</v>
          </cell>
          <cell r="R499">
            <v>0</v>
          </cell>
          <cell r="S499">
            <v>29900</v>
          </cell>
          <cell r="T499">
            <v>0</v>
          </cell>
          <cell r="U499">
            <v>0</v>
          </cell>
        </row>
        <row r="500">
          <cell r="E500" t="str">
            <v>T112TP810</v>
          </cell>
          <cell r="F500" t="str">
            <v>여성 싱글 팬츠 (셋트 하의)</v>
          </cell>
          <cell r="H500">
            <v>3</v>
          </cell>
          <cell r="I500" t="str">
            <v>85,90</v>
          </cell>
          <cell r="K500">
            <v>40313</v>
          </cell>
          <cell r="N500">
            <v>5000</v>
          </cell>
          <cell r="P500">
            <v>6.1601570222259872</v>
          </cell>
          <cell r="Q500">
            <v>8574.9385749385729</v>
          </cell>
          <cell r="R500">
            <v>0</v>
          </cell>
          <cell r="S500">
            <v>34900</v>
          </cell>
          <cell r="T500">
            <v>0</v>
          </cell>
          <cell r="U500">
            <v>0</v>
          </cell>
        </row>
        <row r="501">
          <cell r="E501" t="str">
            <v>T112TP950</v>
          </cell>
          <cell r="F501" t="str">
            <v>여성 다이마루 스커트</v>
          </cell>
          <cell r="H501">
            <v>3</v>
          </cell>
          <cell r="I501" t="str">
            <v>85,90</v>
          </cell>
          <cell r="K501">
            <v>40313</v>
          </cell>
          <cell r="N501">
            <v>4000</v>
          </cell>
          <cell r="P501">
            <v>6.1601570222259872</v>
          </cell>
          <cell r="Q501">
            <v>8574.9385749385729</v>
          </cell>
          <cell r="R501">
            <v>0</v>
          </cell>
          <cell r="S501">
            <v>34900</v>
          </cell>
          <cell r="T501">
            <v>0</v>
          </cell>
          <cell r="U501">
            <v>0</v>
          </cell>
        </row>
        <row r="502">
          <cell r="E502" t="str">
            <v>T112TP960P</v>
          </cell>
          <cell r="F502" t="str">
            <v>여성 7부 팬츠</v>
          </cell>
          <cell r="H502" t="str">
            <v>MGR,BK</v>
          </cell>
          <cell r="I502" t="str">
            <v>85,90</v>
          </cell>
          <cell r="J502" t="str">
            <v>AI</v>
          </cell>
          <cell r="K502">
            <v>40219</v>
          </cell>
          <cell r="M502">
            <v>3000</v>
          </cell>
          <cell r="P502">
            <v>6.8</v>
          </cell>
          <cell r="Q502">
            <v>9071.2000000000007</v>
          </cell>
          <cell r="R502">
            <v>27213599.999999996</v>
          </cell>
          <cell r="S502">
            <v>34900</v>
          </cell>
          <cell r="T502">
            <v>104700000</v>
          </cell>
          <cell r="U502">
            <v>3.497582759422428</v>
          </cell>
        </row>
        <row r="503">
          <cell r="E503" t="str">
            <v>T112TP970</v>
          </cell>
          <cell r="F503" t="str">
            <v>다이마루 숏팬츠</v>
          </cell>
          <cell r="H503">
            <v>4</v>
          </cell>
          <cell r="I503" t="str">
            <v>85,90</v>
          </cell>
          <cell r="K503">
            <v>40313</v>
          </cell>
          <cell r="N503">
            <v>4000</v>
          </cell>
          <cell r="P503">
            <v>3.5125250642492016</v>
          </cell>
          <cell r="Q503">
            <v>4889.4348894348886</v>
          </cell>
          <cell r="R503">
            <v>0</v>
          </cell>
          <cell r="S503">
            <v>19900</v>
          </cell>
          <cell r="T503">
            <v>0</v>
          </cell>
          <cell r="U503">
            <v>0</v>
          </cell>
        </row>
        <row r="504">
          <cell r="E504" t="str">
            <v>T112TP980</v>
          </cell>
          <cell r="F504" t="str">
            <v xml:space="preserve">여성 올인원 반바지 기장 팬츠 </v>
          </cell>
          <cell r="H504">
            <v>2</v>
          </cell>
          <cell r="I504" t="str">
            <v>85,90</v>
          </cell>
          <cell r="K504">
            <v>40313</v>
          </cell>
          <cell r="N504">
            <v>5000</v>
          </cell>
          <cell r="P504">
            <v>8.8077889802027727</v>
          </cell>
          <cell r="Q504">
            <v>12260.44226044226</v>
          </cell>
          <cell r="R504">
            <v>0</v>
          </cell>
          <cell r="S504">
            <v>49900</v>
          </cell>
          <cell r="T504">
            <v>0</v>
          </cell>
          <cell r="U504">
            <v>0</v>
          </cell>
        </row>
        <row r="505">
          <cell r="E505" t="str">
            <v>T112TP990P</v>
          </cell>
          <cell r="F505" t="str">
            <v xml:space="preserve">여성 올인원 7부 기장 팬츠 </v>
          </cell>
          <cell r="H505" t="str">
            <v>MGR,BK</v>
          </cell>
          <cell r="I505" t="str">
            <v>85,90</v>
          </cell>
          <cell r="J505" t="str">
            <v>금담</v>
          </cell>
          <cell r="K505">
            <v>40229</v>
          </cell>
          <cell r="M505">
            <v>2000</v>
          </cell>
          <cell r="Q505">
            <v>14800</v>
          </cell>
          <cell r="R505">
            <v>29600000</v>
          </cell>
          <cell r="S505">
            <v>59900</v>
          </cell>
          <cell r="T505">
            <v>119800000</v>
          </cell>
          <cell r="U505">
            <v>3.6793611793611793</v>
          </cell>
        </row>
        <row r="509">
          <cell r="F509">
            <v>41</v>
          </cell>
          <cell r="M509">
            <v>74500</v>
          </cell>
          <cell r="N509">
            <v>124000</v>
          </cell>
          <cell r="Q509">
            <v>6636.5758686080835</v>
          </cell>
          <cell r="R509">
            <v>494424902.21130222</v>
          </cell>
          <cell r="S509">
            <v>26745.637583892618</v>
          </cell>
          <cell r="T509">
            <v>1992550000</v>
          </cell>
          <cell r="U509">
            <v>3.6636688055306514</v>
          </cell>
        </row>
        <row r="510">
          <cell r="F510">
            <v>90</v>
          </cell>
          <cell r="M510">
            <v>711000</v>
          </cell>
          <cell r="N510">
            <v>124000</v>
          </cell>
          <cell r="Q510">
            <v>6998.3183892643801</v>
          </cell>
          <cell r="R510">
            <v>4975804374.7669744</v>
          </cell>
          <cell r="S510">
            <v>26070.886075949365</v>
          </cell>
          <cell r="T510">
            <v>18536400000</v>
          </cell>
          <cell r="U510">
            <v>3.3866429341008608</v>
          </cell>
        </row>
        <row r="511">
          <cell r="F511">
            <v>135</v>
          </cell>
          <cell r="M511">
            <v>1060000</v>
          </cell>
          <cell r="P511">
            <v>0</v>
          </cell>
          <cell r="Q511">
            <v>8556.1058947652691</v>
          </cell>
          <cell r="R511">
            <v>9069472248.4511852</v>
          </cell>
          <cell r="S511">
            <v>33394.24528301887</v>
          </cell>
          <cell r="T511">
            <v>35397900000</v>
          </cell>
          <cell r="U511">
            <v>3.5481567404767707</v>
          </cell>
        </row>
        <row r="512">
          <cell r="F512">
            <v>135</v>
          </cell>
          <cell r="M512">
            <v>1060000</v>
          </cell>
          <cell r="Q512">
            <v>8556.1058947652691</v>
          </cell>
          <cell r="R512">
            <v>9069472248.4511852</v>
          </cell>
          <cell r="S512">
            <v>33394.24528301887</v>
          </cell>
          <cell r="T512">
            <v>35397900000</v>
          </cell>
          <cell r="U512">
            <v>3.5481567404767707</v>
          </cell>
        </row>
        <row r="513">
          <cell r="E513">
            <v>1</v>
          </cell>
          <cell r="F513">
            <v>2</v>
          </cell>
          <cell r="G513">
            <v>3</v>
          </cell>
          <cell r="H513">
            <v>4</v>
          </cell>
          <cell r="I513">
            <v>5</v>
          </cell>
          <cell r="J513">
            <v>6</v>
          </cell>
          <cell r="K513">
            <v>7</v>
          </cell>
          <cell r="M513">
            <v>9</v>
          </cell>
          <cell r="N513">
            <v>10</v>
          </cell>
          <cell r="O513">
            <v>11</v>
          </cell>
          <cell r="P513">
            <v>12</v>
          </cell>
          <cell r="Q513">
            <v>13</v>
          </cell>
          <cell r="R513">
            <v>14</v>
          </cell>
          <cell r="S513">
            <v>15</v>
          </cell>
          <cell r="T513">
            <v>16</v>
          </cell>
          <cell r="U513">
            <v>17</v>
          </cell>
          <cell r="V513">
            <v>18</v>
          </cell>
        </row>
        <row r="515">
          <cell r="E515" t="str">
            <v>T112Z4050P</v>
          </cell>
          <cell r="F515" t="str">
            <v>기획 유니 하이넥 나일론 홑겹 점퍼</v>
          </cell>
          <cell r="G515" t="str">
            <v>NLYON 260T</v>
          </cell>
          <cell r="H515" t="str">
            <v>LGR,NA</v>
          </cell>
          <cell r="I515" t="str">
            <v>90,95,100,105</v>
          </cell>
          <cell r="J515" t="str">
            <v>현인(인도네시아)</v>
          </cell>
          <cell r="K515">
            <v>40612</v>
          </cell>
          <cell r="M515">
            <v>15000</v>
          </cell>
          <cell r="Q515">
            <v>14500</v>
          </cell>
          <cell r="R515">
            <v>217500000</v>
          </cell>
          <cell r="S515">
            <v>49000</v>
          </cell>
          <cell r="T515">
            <v>735000000</v>
          </cell>
          <cell r="U515">
            <v>3.0721003134796239</v>
          </cell>
        </row>
        <row r="516">
          <cell r="S516">
            <v>69900</v>
          </cell>
        </row>
        <row r="518">
          <cell r="E518" t="str">
            <v>T112Z5000P</v>
          </cell>
          <cell r="F518" t="str">
            <v>기획 유니 미니쮸리 전판프린트 반바지</v>
          </cell>
          <cell r="G518" t="str">
            <v>면 미니쮸리(전판프린트)</v>
          </cell>
          <cell r="H518">
            <v>3</v>
          </cell>
          <cell r="I518" t="str">
            <v>95,100</v>
          </cell>
          <cell r="J518" t="str">
            <v>팬니트</v>
          </cell>
          <cell r="K518">
            <v>40252</v>
          </cell>
          <cell r="M518">
            <v>20000</v>
          </cell>
          <cell r="P518">
            <v>4.5</v>
          </cell>
          <cell r="Q518">
            <v>6003</v>
          </cell>
          <cell r="R518">
            <v>120060000</v>
          </cell>
          <cell r="S518">
            <v>19000</v>
          </cell>
          <cell r="T518">
            <v>380000000</v>
          </cell>
          <cell r="U518">
            <v>2.8773492041857858</v>
          </cell>
        </row>
        <row r="519">
          <cell r="E519" t="str">
            <v>T112Z5200P</v>
          </cell>
          <cell r="F519" t="str">
            <v>기획 유니 PQ 티 (T103TS200P)</v>
          </cell>
          <cell r="G519" t="str">
            <v>면 40'S/2H PQ</v>
          </cell>
          <cell r="H519" t="str">
            <v>MGR,CGR</v>
          </cell>
          <cell r="I519" t="str">
            <v>90,95,100,105</v>
          </cell>
          <cell r="J519" t="str">
            <v>닝보</v>
          </cell>
          <cell r="K519">
            <v>40540</v>
          </cell>
          <cell r="M519">
            <v>5500</v>
          </cell>
          <cell r="P519">
            <v>4.5999999999999996</v>
          </cell>
          <cell r="Q519">
            <v>6136.4</v>
          </cell>
          <cell r="R519">
            <v>33750200</v>
          </cell>
          <cell r="S519">
            <v>19900</v>
          </cell>
          <cell r="T519">
            <v>109450000</v>
          </cell>
          <cell r="U519">
            <v>2.9481306777441314</v>
          </cell>
        </row>
        <row r="520">
          <cell r="E520" t="str">
            <v>T112Z5240P</v>
          </cell>
          <cell r="F520" t="str">
            <v>TS240 남성 후라이스 반팔 에리티</v>
          </cell>
          <cell r="G520" t="str">
            <v>후라이스</v>
          </cell>
          <cell r="H520" t="str">
            <v>NA</v>
          </cell>
          <cell r="I520" t="str">
            <v>100,105</v>
          </cell>
          <cell r="J520" t="str">
            <v>금담</v>
          </cell>
          <cell r="K520" t="str">
            <v>5월 예상</v>
          </cell>
          <cell r="M520">
            <v>3200</v>
          </cell>
          <cell r="P520">
            <v>8900</v>
          </cell>
          <cell r="Q520">
            <v>6230</v>
          </cell>
          <cell r="R520">
            <v>19936000</v>
          </cell>
          <cell r="S520">
            <v>25000</v>
          </cell>
          <cell r="T520">
            <v>80000000</v>
          </cell>
          <cell r="U520">
            <v>3.6480373559025239</v>
          </cell>
        </row>
        <row r="527">
          <cell r="F527">
            <v>4</v>
          </cell>
          <cell r="M527">
            <v>43700</v>
          </cell>
          <cell r="N527">
            <v>0</v>
          </cell>
          <cell r="Q527">
            <v>8953.0022883295187</v>
          </cell>
          <cell r="R527">
            <v>391246200</v>
          </cell>
          <cell r="S527">
            <v>29850.114416475972</v>
          </cell>
          <cell r="T527">
            <v>1304450000</v>
          </cell>
          <cell r="U527">
            <v>3.030990809274662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발주"/>
      <sheetName val="티셔츠"/>
      <sheetName val="셔츠"/>
      <sheetName val="ACC"/>
      <sheetName val="출고차순"/>
      <sheetName val="가격"/>
      <sheetName val="발주판"/>
    </sheetNames>
    <sheetDataSet>
      <sheetData sheetId="0">
        <row r="9">
          <cell r="F9">
            <v>0</v>
          </cell>
          <cell r="M9">
            <v>0</v>
          </cell>
          <cell r="N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4">
          <cell r="F14">
            <v>0</v>
          </cell>
          <cell r="M14">
            <v>0</v>
          </cell>
          <cell r="N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9">
          <cell r="F19">
            <v>0</v>
          </cell>
          <cell r="M19">
            <v>0</v>
          </cell>
          <cell r="N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30">
          <cell r="F30">
            <v>0</v>
          </cell>
          <cell r="M30">
            <v>0</v>
          </cell>
          <cell r="N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E31" t="str">
            <v>T112DP120M</v>
          </cell>
          <cell r="F31" t="str">
            <v>유니 7부 스판 롤업 인디고 데님</v>
          </cell>
          <cell r="H31" t="str">
            <v>BL</v>
          </cell>
          <cell r="I31" t="str">
            <v>26,28,30,32</v>
          </cell>
          <cell r="J31" t="str">
            <v>영진</v>
          </cell>
          <cell r="K31">
            <v>40262</v>
          </cell>
          <cell r="M31">
            <v>3000</v>
          </cell>
          <cell r="Q31">
            <v>19114.832535885169</v>
          </cell>
          <cell r="R31">
            <v>57344497.60765551</v>
          </cell>
          <cell r="S31">
            <v>79900</v>
          </cell>
          <cell r="T31">
            <v>239700000</v>
          </cell>
          <cell r="U31">
            <v>3.7999999999999994</v>
          </cell>
        </row>
        <row r="32">
          <cell r="E32" t="str">
            <v>T112DP130P</v>
          </cell>
          <cell r="F32" t="str">
            <v>유니 6부 스판 슬림 롤업 인디고 데님</v>
          </cell>
          <cell r="H32" t="str">
            <v>BL</v>
          </cell>
          <cell r="I32" t="str">
            <v>26,28,30,32,34</v>
          </cell>
          <cell r="J32" t="str">
            <v>D&amp;C</v>
          </cell>
          <cell r="K32">
            <v>40275</v>
          </cell>
          <cell r="M32">
            <v>6000</v>
          </cell>
          <cell r="Q32">
            <v>14330.143540669857</v>
          </cell>
          <cell r="R32">
            <v>85980861.244019136</v>
          </cell>
          <cell r="S32">
            <v>59900</v>
          </cell>
          <cell r="T32">
            <v>359400000</v>
          </cell>
          <cell r="U32">
            <v>3.7999999999999994</v>
          </cell>
        </row>
        <row r="33">
          <cell r="E33" t="str">
            <v>T112DP140P</v>
          </cell>
          <cell r="F33" t="str">
            <v>유니 6부 롤업 슬림 체크 배색 인디고 데님</v>
          </cell>
          <cell r="H33" t="str">
            <v>BL</v>
          </cell>
          <cell r="I33" t="str">
            <v>26,28,30,32</v>
          </cell>
          <cell r="J33" t="str">
            <v>D&amp;C</v>
          </cell>
          <cell r="K33">
            <v>40275</v>
          </cell>
          <cell r="M33">
            <v>4000</v>
          </cell>
          <cell r="Q33">
            <v>14330.143540669857</v>
          </cell>
          <cell r="R33">
            <v>57320574.162679426</v>
          </cell>
          <cell r="S33">
            <v>59900</v>
          </cell>
          <cell r="T33">
            <v>239600000</v>
          </cell>
          <cell r="U33">
            <v>3.7999999999999994</v>
          </cell>
        </row>
        <row r="34">
          <cell r="E34" t="str">
            <v>T112DP150P</v>
          </cell>
          <cell r="F34" t="str">
            <v>유니 5부 스판 슬림 롤업 인디고 데님</v>
          </cell>
          <cell r="H34" t="str">
            <v>BL</v>
          </cell>
          <cell r="I34" t="str">
            <v>26,28,30,32,34</v>
          </cell>
          <cell r="J34" t="str">
            <v>광저우</v>
          </cell>
          <cell r="K34">
            <v>40282</v>
          </cell>
          <cell r="M34">
            <v>5000</v>
          </cell>
          <cell r="Q34">
            <v>14330.143540669857</v>
          </cell>
          <cell r="R34">
            <v>71650717.703349277</v>
          </cell>
          <cell r="S34">
            <v>59900</v>
          </cell>
          <cell r="T34">
            <v>299500000</v>
          </cell>
          <cell r="U34">
            <v>3.8000000000000003</v>
          </cell>
        </row>
        <row r="35">
          <cell r="E35" t="str">
            <v>T112DP170M</v>
          </cell>
          <cell r="F35" t="str">
            <v>유니 9부 스판 롤업 인디고 데님</v>
          </cell>
          <cell r="H35" t="str">
            <v>BL</v>
          </cell>
          <cell r="I35" t="str">
            <v>26,28,30,32</v>
          </cell>
          <cell r="J35" t="str">
            <v>영진</v>
          </cell>
          <cell r="K35">
            <v>40255</v>
          </cell>
          <cell r="M35">
            <v>2500</v>
          </cell>
          <cell r="Q35">
            <v>19114.832535885169</v>
          </cell>
          <cell r="R35">
            <v>47787081.339712925</v>
          </cell>
          <cell r="S35">
            <v>79900</v>
          </cell>
          <cell r="T35">
            <v>199750000</v>
          </cell>
          <cell r="U35">
            <v>3.7999999999999994</v>
          </cell>
        </row>
        <row r="37">
          <cell r="F37">
            <v>5</v>
          </cell>
          <cell r="M37">
            <v>20500</v>
          </cell>
          <cell r="Q37">
            <v>15613.840588166648</v>
          </cell>
          <cell r="R37">
            <v>320083732.05741626</v>
          </cell>
          <cell r="S37">
            <v>65265.853658536587</v>
          </cell>
          <cell r="T37">
            <v>1337950000</v>
          </cell>
          <cell r="U37">
            <v>3.7999999999999994</v>
          </cell>
        </row>
        <row r="38">
          <cell r="E38" t="str">
            <v>T112DP810P</v>
          </cell>
          <cell r="F38" t="str">
            <v>여성 3부 롤업 데님</v>
          </cell>
          <cell r="H38" t="str">
            <v>BL</v>
          </cell>
          <cell r="I38" t="str">
            <v>26,28,30</v>
          </cell>
          <cell r="J38" t="str">
            <v>D&amp;C</v>
          </cell>
          <cell r="K38">
            <v>40275</v>
          </cell>
          <cell r="M38">
            <v>5000</v>
          </cell>
          <cell r="Q38">
            <v>14330.143540669857</v>
          </cell>
          <cell r="R38">
            <v>71650717.703349277</v>
          </cell>
          <cell r="S38">
            <v>59900</v>
          </cell>
          <cell r="T38">
            <v>299500000</v>
          </cell>
          <cell r="U38">
            <v>3.8000000000000003</v>
          </cell>
        </row>
        <row r="39">
          <cell r="E39" t="str">
            <v>T112DP820P</v>
          </cell>
          <cell r="F39" t="str">
            <v>여성 기획 숏 데님</v>
          </cell>
          <cell r="H39" t="str">
            <v>RAW,BL,LBL</v>
          </cell>
          <cell r="I39" t="str">
            <v>26,28,30</v>
          </cell>
          <cell r="J39" t="str">
            <v>광저우</v>
          </cell>
          <cell r="K39">
            <v>40275</v>
          </cell>
          <cell r="M39">
            <v>15000</v>
          </cell>
          <cell r="Q39">
            <v>9545.4545454545441</v>
          </cell>
          <cell r="R39">
            <v>143181818.18181816</v>
          </cell>
          <cell r="S39">
            <v>39900</v>
          </cell>
          <cell r="T39">
            <v>598500000</v>
          </cell>
          <cell r="U39">
            <v>3.8000000000000003</v>
          </cell>
        </row>
        <row r="40">
          <cell r="E40" t="str">
            <v>T112DP830P</v>
          </cell>
          <cell r="F40" t="str">
            <v>여성 DAMAGE 숏 데님</v>
          </cell>
          <cell r="H40" t="str">
            <v>BL</v>
          </cell>
          <cell r="I40" t="str">
            <v>26,28</v>
          </cell>
          <cell r="J40" t="str">
            <v>D&amp;C</v>
          </cell>
          <cell r="K40">
            <v>40289</v>
          </cell>
          <cell r="M40">
            <v>2500</v>
          </cell>
          <cell r="Q40">
            <v>11937.799043062201</v>
          </cell>
          <cell r="R40">
            <v>29844497.607655503</v>
          </cell>
          <cell r="S40">
            <v>49900</v>
          </cell>
          <cell r="T40">
            <v>124750000</v>
          </cell>
          <cell r="U40">
            <v>3.7999999999999994</v>
          </cell>
        </row>
        <row r="41">
          <cell r="E41" t="str">
            <v>T112DP840M</v>
          </cell>
          <cell r="F41" t="str">
            <v>여성 그레이 숏 데님</v>
          </cell>
          <cell r="H41" t="str">
            <v>GR</v>
          </cell>
          <cell r="I41" t="str">
            <v>26,28</v>
          </cell>
          <cell r="J41" t="str">
            <v>샤론</v>
          </cell>
          <cell r="K41">
            <v>40289</v>
          </cell>
          <cell r="M41">
            <v>1500</v>
          </cell>
          <cell r="Q41">
            <v>11937.799043062201</v>
          </cell>
          <cell r="R41">
            <v>17906698.5645933</v>
          </cell>
          <cell r="S41">
            <v>49900</v>
          </cell>
          <cell r="T41">
            <v>74850000</v>
          </cell>
          <cell r="U41">
            <v>3.8000000000000003</v>
          </cell>
        </row>
        <row r="43">
          <cell r="F43">
            <v>4</v>
          </cell>
          <cell r="M43">
            <v>24000</v>
          </cell>
          <cell r="Q43">
            <v>10940.988835725675</v>
          </cell>
          <cell r="R43">
            <v>262583732.0574162</v>
          </cell>
          <cell r="S43">
            <v>45733.333333333336</v>
          </cell>
          <cell r="T43">
            <v>1097600000</v>
          </cell>
          <cell r="U43">
            <v>3.8000000000000012</v>
          </cell>
        </row>
        <row r="47">
          <cell r="F47">
            <v>0</v>
          </cell>
          <cell r="M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F48">
            <v>9</v>
          </cell>
          <cell r="M48">
            <v>44500</v>
          </cell>
          <cell r="Q48">
            <v>13093.650878984998</v>
          </cell>
          <cell r="R48">
            <v>582667464.1148324</v>
          </cell>
          <cell r="S48">
            <v>54731.460674157301</v>
          </cell>
          <cell r="T48">
            <v>2435550000</v>
          </cell>
          <cell r="U48">
            <v>3.8000000000000003</v>
          </cell>
        </row>
        <row r="49">
          <cell r="E49" t="str">
            <v>T112JP010P</v>
          </cell>
          <cell r="F49" t="str">
            <v>유니 홑겹 바람막이 점퍼</v>
          </cell>
          <cell r="G49" t="str">
            <v>POLY 210T (태림)</v>
          </cell>
          <cell r="H49" t="str">
            <v>OWH,GN,RE,BL,NA</v>
          </cell>
          <cell r="I49" t="str">
            <v>90,95,100,105</v>
          </cell>
          <cell r="J49" t="str">
            <v>휴</v>
          </cell>
          <cell r="K49">
            <v>40220</v>
          </cell>
          <cell r="L49">
            <v>40224</v>
          </cell>
          <cell r="M49">
            <v>25000</v>
          </cell>
          <cell r="P49">
            <v>10604</v>
          </cell>
          <cell r="Q49">
            <v>9000</v>
          </cell>
          <cell r="R49">
            <v>225000000</v>
          </cell>
          <cell r="S49">
            <v>29900</v>
          </cell>
          <cell r="T49">
            <v>747500000</v>
          </cell>
          <cell r="U49">
            <v>3.0202020202020203</v>
          </cell>
          <cell r="V49" t="str">
            <v>OK</v>
          </cell>
        </row>
        <row r="50">
          <cell r="E50" t="str">
            <v>T112JP050P</v>
          </cell>
          <cell r="F50" t="str">
            <v>남성 매쉬 안감 화섬 점퍼</v>
          </cell>
          <cell r="G50" t="str">
            <v>POLY290T 오일그로시 (태림)</v>
          </cell>
          <cell r="H50" t="str">
            <v>KH,BK</v>
          </cell>
          <cell r="I50">
            <v>95100105</v>
          </cell>
          <cell r="J50" t="str">
            <v>휴</v>
          </cell>
          <cell r="K50">
            <v>40220</v>
          </cell>
          <cell r="L50">
            <v>40224</v>
          </cell>
          <cell r="M50">
            <v>4000</v>
          </cell>
          <cell r="P50">
            <v>17746</v>
          </cell>
          <cell r="Q50">
            <v>15000</v>
          </cell>
          <cell r="R50">
            <v>60000000</v>
          </cell>
          <cell r="S50">
            <v>59900</v>
          </cell>
          <cell r="T50">
            <v>239600000</v>
          </cell>
          <cell r="U50">
            <v>3.6303030303030299</v>
          </cell>
        </row>
        <row r="52">
          <cell r="E52" t="str">
            <v>T112JP340P</v>
          </cell>
          <cell r="F52" t="str">
            <v>유니 4-POCKET 홑겹(샘플투입)</v>
          </cell>
          <cell r="G52" t="str">
            <v>C/N 30'S</v>
          </cell>
          <cell r="H52" t="str">
            <v>NA,BE</v>
          </cell>
          <cell r="I52" t="str">
            <v>90,95,100,105</v>
          </cell>
          <cell r="J52" t="str">
            <v>원전</v>
          </cell>
          <cell r="K52">
            <v>40226</v>
          </cell>
          <cell r="L52">
            <v>40237</v>
          </cell>
          <cell r="M52">
            <v>7000</v>
          </cell>
          <cell r="P52">
            <v>28366</v>
          </cell>
          <cell r="Q52">
            <v>27000</v>
          </cell>
          <cell r="R52">
            <v>189000000</v>
          </cell>
          <cell r="S52">
            <v>99000</v>
          </cell>
          <cell r="T52">
            <v>693000000</v>
          </cell>
          <cell r="U52">
            <v>3.333333333333333</v>
          </cell>
        </row>
        <row r="53">
          <cell r="E53" t="str">
            <v>T112JP420P</v>
          </cell>
          <cell r="F53" t="str">
            <v>유니 롱기장 홑겹 후드 야상</v>
          </cell>
          <cell r="G53" t="str">
            <v>C/N 30'S</v>
          </cell>
          <cell r="H53" t="str">
            <v>KH,BE</v>
          </cell>
          <cell r="I53" t="str">
            <v>90,95,100,105</v>
          </cell>
          <cell r="J53" t="str">
            <v>MS</v>
          </cell>
          <cell r="K53">
            <v>40220</v>
          </cell>
          <cell r="M53">
            <v>8000</v>
          </cell>
          <cell r="P53">
            <v>31056</v>
          </cell>
          <cell r="Q53">
            <v>30000</v>
          </cell>
          <cell r="R53">
            <v>240000000</v>
          </cell>
          <cell r="S53">
            <v>119000</v>
          </cell>
          <cell r="T53">
            <v>952000000</v>
          </cell>
          <cell r="U53">
            <v>3.606060606060606</v>
          </cell>
          <cell r="V53" t="str">
            <v>OK</v>
          </cell>
        </row>
        <row r="55">
          <cell r="F55">
            <v>4</v>
          </cell>
          <cell r="M55">
            <v>44000</v>
          </cell>
          <cell r="N55">
            <v>0</v>
          </cell>
          <cell r="Q55">
            <v>16227.272727272728</v>
          </cell>
          <cell r="R55">
            <v>714000000</v>
          </cell>
          <cell r="S55">
            <v>59820.454545454544</v>
          </cell>
          <cell r="T55">
            <v>2632100000</v>
          </cell>
          <cell r="U55">
            <v>3.3512859689330274</v>
          </cell>
        </row>
        <row r="56">
          <cell r="E56" t="str">
            <v>T112JP800P</v>
          </cell>
          <cell r="F56" t="str">
            <v>여성 4-POCKET 슬림 야상</v>
          </cell>
          <cell r="G56" t="str">
            <v>C/N 조직변형 32'S*100D(133*86)</v>
          </cell>
          <cell r="H56" t="str">
            <v>CGR,KH</v>
          </cell>
          <cell r="I56" t="str">
            <v>85,90</v>
          </cell>
          <cell r="J56" t="str">
            <v>MS</v>
          </cell>
          <cell r="K56">
            <v>40205</v>
          </cell>
          <cell r="M56">
            <v>6000</v>
          </cell>
          <cell r="P56">
            <v>30349</v>
          </cell>
          <cell r="Q56">
            <v>28000</v>
          </cell>
          <cell r="R56">
            <v>168000000</v>
          </cell>
          <cell r="S56">
            <v>119000</v>
          </cell>
          <cell r="T56">
            <v>714000000</v>
          </cell>
          <cell r="U56">
            <v>3.8636363636363633</v>
          </cell>
          <cell r="V56" t="str">
            <v>OK</v>
          </cell>
        </row>
        <row r="57">
          <cell r="E57" t="str">
            <v>T112JP830P</v>
          </cell>
          <cell r="F57" t="str">
            <v>여성 홑겹 후드 심플이 야상</v>
          </cell>
          <cell r="G57" t="str">
            <v>면 30'S TWILL</v>
          </cell>
          <cell r="H57" t="str">
            <v>DGR,KH</v>
          </cell>
          <cell r="I57" t="str">
            <v>85,90</v>
          </cell>
          <cell r="J57" t="str">
            <v>원전</v>
          </cell>
          <cell r="K57">
            <v>40226</v>
          </cell>
          <cell r="L57">
            <v>40237</v>
          </cell>
          <cell r="M57">
            <v>8000</v>
          </cell>
          <cell r="P57">
            <v>28990</v>
          </cell>
          <cell r="Q57">
            <v>26500</v>
          </cell>
          <cell r="R57">
            <v>212000000</v>
          </cell>
          <cell r="S57">
            <v>99000</v>
          </cell>
          <cell r="T57">
            <v>792000000</v>
          </cell>
          <cell r="U57">
            <v>3.3962264150943393</v>
          </cell>
        </row>
        <row r="58">
          <cell r="E58" t="str">
            <v>T112JP920P</v>
          </cell>
          <cell r="F58" t="str">
            <v>여성 후드 숏 야상</v>
          </cell>
          <cell r="G58" t="str">
            <v>C/N 30'S</v>
          </cell>
          <cell r="H58" t="str">
            <v>NA,KH</v>
          </cell>
          <cell r="I58" t="str">
            <v>85,90</v>
          </cell>
          <cell r="J58" t="str">
            <v>MS</v>
          </cell>
          <cell r="K58">
            <v>40226</v>
          </cell>
          <cell r="M58">
            <v>6000</v>
          </cell>
          <cell r="P58">
            <v>24068</v>
          </cell>
          <cell r="Q58">
            <v>23000</v>
          </cell>
          <cell r="R58">
            <v>138000000</v>
          </cell>
          <cell r="S58">
            <v>89900</v>
          </cell>
          <cell r="T58">
            <v>539400000</v>
          </cell>
          <cell r="U58">
            <v>3.5533596837944659</v>
          </cell>
          <cell r="V58" t="str">
            <v>OK</v>
          </cell>
        </row>
        <row r="60">
          <cell r="F60">
            <v>3</v>
          </cell>
          <cell r="M60">
            <v>20000</v>
          </cell>
          <cell r="N60">
            <v>0</v>
          </cell>
          <cell r="Q60">
            <v>25900</v>
          </cell>
          <cell r="R60">
            <v>518000000</v>
          </cell>
          <cell r="S60">
            <v>102270</v>
          </cell>
          <cell r="T60">
            <v>2045400000</v>
          </cell>
          <cell r="U60">
            <v>3.5896805896805892</v>
          </cell>
        </row>
        <row r="61">
          <cell r="F61">
            <v>7</v>
          </cell>
          <cell r="M61">
            <v>64000</v>
          </cell>
          <cell r="N61">
            <v>0</v>
          </cell>
          <cell r="Q61">
            <v>19250</v>
          </cell>
          <cell r="R61">
            <v>1232000000</v>
          </cell>
          <cell r="S61">
            <v>73085.9375</v>
          </cell>
          <cell r="T61">
            <v>4677500000</v>
          </cell>
          <cell r="U61">
            <v>3.4515200708382521</v>
          </cell>
        </row>
        <row r="65">
          <cell r="F65">
            <v>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  <row r="66">
          <cell r="E66" t="str">
            <v>T112OP010</v>
          </cell>
          <cell r="F66" t="str">
            <v>여성 솔리드 PQ 원피스</v>
          </cell>
          <cell r="K66">
            <v>40313</v>
          </cell>
          <cell r="M66">
            <v>4000</v>
          </cell>
          <cell r="Q66">
            <v>7153.1100478468898</v>
          </cell>
          <cell r="R66">
            <v>28612440.19138756</v>
          </cell>
          <cell r="S66">
            <v>29900</v>
          </cell>
          <cell r="T66">
            <v>119600000</v>
          </cell>
          <cell r="U66">
            <v>3.7999999999999994</v>
          </cell>
        </row>
        <row r="67">
          <cell r="E67" t="str">
            <v>T112OP020</v>
          </cell>
          <cell r="F67" t="str">
            <v>여성 스트라이프 원피스</v>
          </cell>
          <cell r="K67">
            <v>40313</v>
          </cell>
          <cell r="M67">
            <v>3000</v>
          </cell>
          <cell r="Q67">
            <v>7153.1100478468898</v>
          </cell>
          <cell r="R67">
            <v>21459330.143540669</v>
          </cell>
          <cell r="S67">
            <v>29900</v>
          </cell>
          <cell r="T67">
            <v>89700000</v>
          </cell>
          <cell r="U67">
            <v>3.7999999999999994</v>
          </cell>
        </row>
        <row r="68">
          <cell r="E68" t="str">
            <v>T112OP030</v>
          </cell>
          <cell r="F68" t="str">
            <v>여성 나시형 원피스</v>
          </cell>
          <cell r="K68">
            <v>40313</v>
          </cell>
          <cell r="M68">
            <v>3000</v>
          </cell>
          <cell r="Q68">
            <v>7153.1100478468898</v>
          </cell>
          <cell r="R68">
            <v>21459330.143540669</v>
          </cell>
          <cell r="S68">
            <v>29900</v>
          </cell>
          <cell r="T68">
            <v>89700000</v>
          </cell>
          <cell r="U68">
            <v>3.7999999999999994</v>
          </cell>
        </row>
        <row r="69">
          <cell r="E69" t="str">
            <v>T112OP040</v>
          </cell>
          <cell r="F69" t="str">
            <v>후드 허리조임 원피스</v>
          </cell>
          <cell r="K69">
            <v>40313</v>
          </cell>
          <cell r="M69">
            <v>3000</v>
          </cell>
          <cell r="Q69">
            <v>9545.4545454545441</v>
          </cell>
          <cell r="R69">
            <v>28636363.636363633</v>
          </cell>
          <cell r="S69">
            <v>39900</v>
          </cell>
          <cell r="T69">
            <v>119700000</v>
          </cell>
          <cell r="U69">
            <v>3.8000000000000003</v>
          </cell>
        </row>
        <row r="71">
          <cell r="F71">
            <v>4</v>
          </cell>
          <cell r="M71">
            <v>13000</v>
          </cell>
          <cell r="N71">
            <v>0</v>
          </cell>
          <cell r="O71">
            <v>0</v>
          </cell>
          <cell r="Q71">
            <v>7705.189547294809</v>
          </cell>
          <cell r="R71">
            <v>100167464.11483252</v>
          </cell>
          <cell r="S71">
            <v>32207.692307692309</v>
          </cell>
          <cell r="T71">
            <v>418700000</v>
          </cell>
          <cell r="U71">
            <v>3.8000000000000003</v>
          </cell>
        </row>
        <row r="72">
          <cell r="F72">
            <v>4</v>
          </cell>
          <cell r="M72">
            <v>13000</v>
          </cell>
          <cell r="Q72">
            <v>7705.189547294809</v>
          </cell>
          <cell r="R72">
            <v>100167464.11483252</v>
          </cell>
          <cell r="S72">
            <v>32207.692307692309</v>
          </cell>
          <cell r="T72">
            <v>418700000</v>
          </cell>
          <cell r="U72">
            <v>3.8000000000000003</v>
          </cell>
        </row>
        <row r="75">
          <cell r="Q75">
            <v>0</v>
          </cell>
          <cell r="R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M76">
            <v>0</v>
          </cell>
          <cell r="N76">
            <v>0</v>
          </cell>
          <cell r="O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80">
          <cell r="F80">
            <v>0</v>
          </cell>
          <cell r="M80">
            <v>0</v>
          </cell>
          <cell r="N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</row>
        <row r="81">
          <cell r="F81">
            <v>0</v>
          </cell>
          <cell r="M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</row>
        <row r="82">
          <cell r="E82" t="str">
            <v>T112SH310P</v>
          </cell>
          <cell r="F82" t="str">
            <v>유니 체크 셔츠 1</v>
          </cell>
          <cell r="G82" t="str">
            <v>40'S*40'S / 120*80</v>
          </cell>
          <cell r="H82" t="str">
            <v>YE,RE,BL</v>
          </cell>
          <cell r="I82" t="str">
            <v>90,95,100,105</v>
          </cell>
          <cell r="J82" t="str">
            <v>HM</v>
          </cell>
          <cell r="K82">
            <v>40653</v>
          </cell>
          <cell r="L82">
            <v>40302</v>
          </cell>
          <cell r="M82">
            <v>6000</v>
          </cell>
          <cell r="Q82">
            <v>10741.626794258373</v>
          </cell>
          <cell r="R82">
            <v>64449760.765550233</v>
          </cell>
          <cell r="S82">
            <v>44900</v>
          </cell>
          <cell r="T82">
            <v>269400000</v>
          </cell>
          <cell r="U82">
            <v>3.8000000000000003</v>
          </cell>
        </row>
        <row r="83">
          <cell r="E83" t="str">
            <v>T112SH320P</v>
          </cell>
          <cell r="F83" t="str">
            <v>유니 체크 셔츠 2</v>
          </cell>
          <cell r="G83" t="str">
            <v>40'S*40'S / 120*80</v>
          </cell>
          <cell r="H83" t="str">
            <v>GN,NA</v>
          </cell>
          <cell r="I83" t="str">
            <v>90,95,100,105</v>
          </cell>
          <cell r="J83" t="str">
            <v>우진</v>
          </cell>
          <cell r="K83">
            <v>40653</v>
          </cell>
          <cell r="L83">
            <v>40313</v>
          </cell>
          <cell r="M83">
            <v>4500</v>
          </cell>
          <cell r="Q83">
            <v>10741.626794258373</v>
          </cell>
          <cell r="R83">
            <v>48337320.574162677</v>
          </cell>
          <cell r="S83">
            <v>44900</v>
          </cell>
          <cell r="T83">
            <v>202050000</v>
          </cell>
          <cell r="U83">
            <v>3.8000000000000003</v>
          </cell>
        </row>
        <row r="84">
          <cell r="E84" t="str">
            <v>T112SH330P</v>
          </cell>
          <cell r="F84" t="str">
            <v>유니 고방변형 &amp; 옴므셔츠</v>
          </cell>
          <cell r="G84" t="str">
            <v>CM 50S SPAN</v>
          </cell>
          <cell r="H84" t="str">
            <v>WH,NA,BL</v>
          </cell>
          <cell r="I84" t="str">
            <v>90,95,100,105</v>
          </cell>
          <cell r="J84" t="str">
            <v>HM</v>
          </cell>
          <cell r="K84">
            <v>40653</v>
          </cell>
          <cell r="L84">
            <v>40304</v>
          </cell>
          <cell r="M84">
            <v>4500</v>
          </cell>
          <cell r="Q84">
            <v>10741.626794258373</v>
          </cell>
          <cell r="R84">
            <v>48337320.574162677</v>
          </cell>
          <cell r="S84">
            <v>44900</v>
          </cell>
          <cell r="T84">
            <v>202050000</v>
          </cell>
          <cell r="U84">
            <v>3.8000000000000003</v>
          </cell>
        </row>
        <row r="87">
          <cell r="F87">
            <v>3</v>
          </cell>
          <cell r="M87">
            <v>15000</v>
          </cell>
          <cell r="N87">
            <v>0</v>
          </cell>
          <cell r="O87">
            <v>0</v>
          </cell>
          <cell r="Q87">
            <v>10741.626794258373</v>
          </cell>
          <cell r="R87">
            <v>161124401.91387558</v>
          </cell>
          <cell r="S87">
            <v>44900</v>
          </cell>
          <cell r="T87">
            <v>673500000</v>
          </cell>
          <cell r="U87">
            <v>3.8000000000000003</v>
          </cell>
        </row>
        <row r="88">
          <cell r="E88" t="str">
            <v>T112SH610P</v>
          </cell>
          <cell r="F88" t="str">
            <v xml:space="preserve">여성 제기장 체크 셔츠 </v>
          </cell>
          <cell r="G88" t="str">
            <v>50'S*50'S / 110*94</v>
          </cell>
          <cell r="H88" t="str">
            <v>PK,BL</v>
          </cell>
          <cell r="I88" t="str">
            <v>85,90</v>
          </cell>
          <cell r="J88" t="str">
            <v>우진</v>
          </cell>
          <cell r="K88">
            <v>40653</v>
          </cell>
          <cell r="L88">
            <v>40298</v>
          </cell>
          <cell r="M88">
            <v>2500</v>
          </cell>
          <cell r="Q88">
            <v>10741.626794258373</v>
          </cell>
          <cell r="R88">
            <v>26854066.985645931</v>
          </cell>
          <cell r="S88">
            <v>44900</v>
          </cell>
          <cell r="T88">
            <v>112250000</v>
          </cell>
          <cell r="U88">
            <v>3.8000000000000003</v>
          </cell>
        </row>
        <row r="89">
          <cell r="E89" t="str">
            <v>T112SH620P</v>
          </cell>
          <cell r="F89" t="str">
            <v>여성 중간 기장 셔츠 체크 셔츠</v>
          </cell>
          <cell r="G89" t="str">
            <v>50'S*50'S / 110*94</v>
          </cell>
          <cell r="H89" t="str">
            <v>RE,GN</v>
          </cell>
          <cell r="I89" t="str">
            <v>85,90</v>
          </cell>
          <cell r="J89" t="str">
            <v>HM</v>
          </cell>
          <cell r="K89">
            <v>40653</v>
          </cell>
          <cell r="L89">
            <v>40298</v>
          </cell>
          <cell r="M89">
            <v>3000</v>
          </cell>
          <cell r="Q89">
            <v>10741.626794258373</v>
          </cell>
          <cell r="R89">
            <v>32224880.382775117</v>
          </cell>
          <cell r="S89">
            <v>44900</v>
          </cell>
          <cell r="T89">
            <v>134700000</v>
          </cell>
          <cell r="U89">
            <v>3.8000000000000003</v>
          </cell>
        </row>
        <row r="90">
          <cell r="E90" t="str">
            <v>T112SH710P</v>
          </cell>
          <cell r="F90" t="str">
            <v>여성 롱기장  셔츠 1</v>
          </cell>
          <cell r="G90" t="str">
            <v>청해지 40Z</v>
          </cell>
          <cell r="H90" t="str">
            <v>BL</v>
          </cell>
          <cell r="I90" t="str">
            <v>85,90</v>
          </cell>
          <cell r="J90" t="str">
            <v>우진</v>
          </cell>
          <cell r="K90">
            <v>40653</v>
          </cell>
          <cell r="L90">
            <v>40298</v>
          </cell>
          <cell r="M90">
            <v>1200</v>
          </cell>
          <cell r="Q90">
            <v>10741.626794258373</v>
          </cell>
          <cell r="R90">
            <v>12889952.153110048</v>
          </cell>
          <cell r="S90">
            <v>44900</v>
          </cell>
          <cell r="T90">
            <v>53880000</v>
          </cell>
          <cell r="U90">
            <v>3.7999999999999994</v>
          </cell>
        </row>
        <row r="92">
          <cell r="F92">
            <v>3</v>
          </cell>
          <cell r="M92">
            <v>6700</v>
          </cell>
          <cell r="N92">
            <v>0</v>
          </cell>
          <cell r="O92">
            <v>0</v>
          </cell>
          <cell r="Q92">
            <v>10741.626794258371</v>
          </cell>
          <cell r="R92">
            <v>71968899.52153109</v>
          </cell>
          <cell r="S92">
            <v>44900</v>
          </cell>
          <cell r="T92">
            <v>300830000</v>
          </cell>
          <cell r="U92">
            <v>3.8000000000000003</v>
          </cell>
        </row>
        <row r="93">
          <cell r="F93">
            <v>6</v>
          </cell>
          <cell r="M93">
            <v>21700</v>
          </cell>
          <cell r="Q93">
            <v>10741.626794258373</v>
          </cell>
          <cell r="R93">
            <v>233093301.43540668</v>
          </cell>
          <cell r="S93">
            <v>44900</v>
          </cell>
          <cell r="T93">
            <v>974330000</v>
          </cell>
          <cell r="U93">
            <v>3.8000000000000003</v>
          </cell>
        </row>
        <row r="94">
          <cell r="E94" t="str">
            <v>T112PT220P</v>
          </cell>
          <cell r="F94" t="str">
            <v>유니 스판 슬림 배색 롤업 10부 팬츠</v>
          </cell>
          <cell r="G94" t="str">
            <v>32'SX21'+75D (168*86)</v>
          </cell>
          <cell r="H94" t="str">
            <v>NA,ST,BE</v>
          </cell>
          <cell r="I94" t="str">
            <v>26,28,30,32</v>
          </cell>
          <cell r="J94" t="str">
            <v>FGO</v>
          </cell>
          <cell r="K94">
            <v>40254</v>
          </cell>
          <cell r="M94">
            <v>20000</v>
          </cell>
          <cell r="Q94">
            <v>12200</v>
          </cell>
          <cell r="R94">
            <v>244000000</v>
          </cell>
          <cell r="S94">
            <v>49900</v>
          </cell>
          <cell r="T94">
            <v>998000000</v>
          </cell>
          <cell r="U94">
            <v>3.7183308494783898</v>
          </cell>
          <cell r="V94" t="str">
            <v>OK</v>
          </cell>
        </row>
        <row r="95">
          <cell r="E95" t="str">
            <v>T112PT230P</v>
          </cell>
          <cell r="F95" t="str">
            <v>유니 스판 슬림 기본 팬츠</v>
          </cell>
          <cell r="G95" t="str">
            <v>32'SX21'+75D (168*86)</v>
          </cell>
          <cell r="H95" t="str">
            <v>NA,BE</v>
          </cell>
          <cell r="I95" t="str">
            <v>26,28,30,32,34</v>
          </cell>
          <cell r="J95" t="str">
            <v>FGO</v>
          </cell>
          <cell r="K95">
            <v>40240</v>
          </cell>
          <cell r="M95">
            <v>6000</v>
          </cell>
          <cell r="Q95">
            <v>12200</v>
          </cell>
          <cell r="R95">
            <v>73200000</v>
          </cell>
          <cell r="S95">
            <v>59900</v>
          </cell>
          <cell r="T95">
            <v>359400000</v>
          </cell>
          <cell r="U95">
            <v>4.463487332339791</v>
          </cell>
          <cell r="V95" t="str">
            <v>OK</v>
          </cell>
        </row>
        <row r="96">
          <cell r="E96" t="str">
            <v>T112PT450P</v>
          </cell>
          <cell r="F96" t="str">
            <v>유니 8부 40'S 이밴드 오비 스트링 팬츠</v>
          </cell>
          <cell r="G96" t="str">
            <v>40'S 평직 모모 - @3500 / 7500yd 홀딩</v>
          </cell>
          <cell r="H96" t="str">
            <v>ST,GR</v>
          </cell>
          <cell r="I96" t="str">
            <v>28,30,32,34</v>
          </cell>
          <cell r="J96" t="str">
            <v>MS</v>
          </cell>
          <cell r="K96">
            <v>40296</v>
          </cell>
          <cell r="M96">
            <v>5000</v>
          </cell>
          <cell r="Q96">
            <v>9545.4545454545441</v>
          </cell>
          <cell r="R96">
            <v>47727272.727272719</v>
          </cell>
          <cell r="S96">
            <v>39900</v>
          </cell>
          <cell r="T96">
            <v>199500000</v>
          </cell>
          <cell r="U96">
            <v>3.8000000000000003</v>
          </cell>
        </row>
        <row r="97">
          <cell r="E97" t="str">
            <v>T112PT460P</v>
          </cell>
          <cell r="F97" t="str">
            <v>유니 7부 플랫 카고 팬츠</v>
          </cell>
          <cell r="G97" t="str">
            <v>20'SX20'S (135*76) @3,900</v>
          </cell>
          <cell r="H97" t="str">
            <v>CGR,KH</v>
          </cell>
          <cell r="I97" t="str">
            <v>28,30,32,34</v>
          </cell>
          <cell r="J97" t="str">
            <v>FGO</v>
          </cell>
          <cell r="K97">
            <v>40289</v>
          </cell>
          <cell r="M97">
            <v>3000</v>
          </cell>
          <cell r="Q97">
            <v>14330.143540669857</v>
          </cell>
          <cell r="R97">
            <v>42990430.622009568</v>
          </cell>
          <cell r="S97">
            <v>59900</v>
          </cell>
          <cell r="T97">
            <v>179700000</v>
          </cell>
          <cell r="U97">
            <v>3.7999999999999994</v>
          </cell>
        </row>
        <row r="98">
          <cell r="E98" t="str">
            <v>T112PT470P</v>
          </cell>
          <cell r="F98" t="str">
            <v>유니 8부 스판 포멀 팬츠</v>
          </cell>
          <cell r="G98" t="str">
            <v>32'SX21'+75D (168*86)</v>
          </cell>
          <cell r="H98" t="str">
            <v>BE,NA</v>
          </cell>
          <cell r="I98" t="str">
            <v>28,30,32,34</v>
          </cell>
          <cell r="J98" t="str">
            <v>FGO</v>
          </cell>
          <cell r="K98">
            <v>40282</v>
          </cell>
          <cell r="M98">
            <v>5000</v>
          </cell>
          <cell r="Q98">
            <v>11937.799043062201</v>
          </cell>
          <cell r="R98">
            <v>59688995.215311006</v>
          </cell>
          <cell r="S98">
            <v>49900</v>
          </cell>
          <cell r="T98">
            <v>249500000</v>
          </cell>
          <cell r="U98">
            <v>3.7999999999999994</v>
          </cell>
        </row>
        <row r="99">
          <cell r="E99" t="str">
            <v>T112PT480P</v>
          </cell>
          <cell r="F99" t="str">
            <v>유니 7부 30'S 배색 롤업 7부 팬츠</v>
          </cell>
          <cell r="G99" t="str">
            <v>30'SX30'S (138*90) @3,700</v>
          </cell>
          <cell r="H99" t="str">
            <v>BE,NA</v>
          </cell>
          <cell r="I99" t="str">
            <v>28,30,32,34</v>
          </cell>
          <cell r="J99" t="str">
            <v>FGO</v>
          </cell>
          <cell r="K99">
            <v>40311</v>
          </cell>
          <cell r="M99">
            <v>8000</v>
          </cell>
          <cell r="Q99">
            <v>11937.799043062201</v>
          </cell>
          <cell r="R99">
            <v>95502392.344497606</v>
          </cell>
          <cell r="S99">
            <v>49900</v>
          </cell>
          <cell r="T99">
            <v>399200000</v>
          </cell>
          <cell r="U99">
            <v>3.7999999999999994</v>
          </cell>
        </row>
        <row r="100">
          <cell r="E100" t="str">
            <v>T112PT490P</v>
          </cell>
          <cell r="F100" t="str">
            <v>유니 7부 스트링 기본 팬츠</v>
          </cell>
          <cell r="G100" t="str">
            <v>32'S X 21'S (140*80)</v>
          </cell>
          <cell r="H100" t="str">
            <v>ST,CGR,BE</v>
          </cell>
          <cell r="I100" t="str">
            <v>26,28,30,32,34</v>
          </cell>
          <cell r="J100" t="str">
            <v>일신</v>
          </cell>
          <cell r="K100">
            <v>40274</v>
          </cell>
          <cell r="M100">
            <v>20000</v>
          </cell>
          <cell r="P100">
            <v>8</v>
          </cell>
          <cell r="Q100">
            <v>10672</v>
          </cell>
          <cell r="R100">
            <v>213440000</v>
          </cell>
          <cell r="S100">
            <v>39900</v>
          </cell>
          <cell r="T100">
            <v>798000000</v>
          </cell>
          <cell r="U100">
            <v>3.3988687474444594</v>
          </cell>
        </row>
        <row r="101">
          <cell r="E101" t="str">
            <v>T112PT510P</v>
          </cell>
          <cell r="F101" t="str">
            <v>유니 5부 고무줄 바지</v>
          </cell>
          <cell r="G101" t="str">
            <v>32'S X 21'S (140*80)</v>
          </cell>
          <cell r="H101" t="str">
            <v>ST,NA,CGR,BE</v>
          </cell>
          <cell r="I101" t="str">
            <v>26,28,30,32,34</v>
          </cell>
          <cell r="J101" t="str">
            <v>일신</v>
          </cell>
          <cell r="K101">
            <v>40296</v>
          </cell>
          <cell r="M101">
            <v>50000</v>
          </cell>
          <cell r="P101">
            <v>5.5</v>
          </cell>
          <cell r="Q101">
            <v>7336.9999999999991</v>
          </cell>
          <cell r="R101">
            <v>366849999.99999994</v>
          </cell>
          <cell r="S101">
            <v>29900</v>
          </cell>
          <cell r="T101">
            <v>1495000000</v>
          </cell>
          <cell r="U101">
            <v>3.7047591906526076</v>
          </cell>
        </row>
        <row r="102">
          <cell r="E102" t="str">
            <v>T112PT580P</v>
          </cell>
          <cell r="F102" t="str">
            <v>유니 5부 슬림 스판 팬츠</v>
          </cell>
          <cell r="G102" t="str">
            <v>32'SX21'+75D (168*86)</v>
          </cell>
          <cell r="H102" t="str">
            <v>ST,BE,NA</v>
          </cell>
          <cell r="I102" t="str">
            <v>26,28,30,32,34</v>
          </cell>
          <cell r="J102" t="str">
            <v>FGO</v>
          </cell>
          <cell r="K102">
            <v>40289</v>
          </cell>
          <cell r="M102">
            <v>14000</v>
          </cell>
          <cell r="Q102">
            <v>9545.4545454545441</v>
          </cell>
          <cell r="R102">
            <v>133636363.63636361</v>
          </cell>
          <cell r="S102">
            <v>39900</v>
          </cell>
          <cell r="T102">
            <v>558600000</v>
          </cell>
          <cell r="U102">
            <v>3.8000000000000003</v>
          </cell>
        </row>
        <row r="104">
          <cell r="F104">
            <v>9</v>
          </cell>
          <cell r="M104">
            <v>131000</v>
          </cell>
          <cell r="N104">
            <v>0</v>
          </cell>
          <cell r="Q104">
            <v>9748.3622484385814</v>
          </cell>
          <cell r="R104">
            <v>1277035454.5454543</v>
          </cell>
          <cell r="S104">
            <v>39976.335877862599</v>
          </cell>
          <cell r="T104">
            <v>5236900000</v>
          </cell>
          <cell r="U104">
            <v>3.7280234976034694</v>
          </cell>
        </row>
        <row r="105">
          <cell r="E105" t="str">
            <v>T112PT610P</v>
          </cell>
          <cell r="F105" t="str">
            <v>여성 숏 고무줄 바지</v>
          </cell>
          <cell r="G105" t="str">
            <v>32'S X 32'S (140*90) 트윌</v>
          </cell>
          <cell r="H105" t="str">
            <v>WH,NA,PK,BE</v>
          </cell>
          <cell r="I105" t="str">
            <v>26,28,30</v>
          </cell>
          <cell r="J105" t="str">
            <v>일신</v>
          </cell>
          <cell r="K105">
            <v>40296</v>
          </cell>
          <cell r="M105">
            <v>20000</v>
          </cell>
          <cell r="N105" t="str">
            <v xml:space="preserve"> * 10,000 PCS 분 생지 부킹</v>
          </cell>
          <cell r="P105">
            <v>5.5</v>
          </cell>
          <cell r="Q105">
            <v>7336.9999999999991</v>
          </cell>
          <cell r="R105">
            <v>146739999.99999997</v>
          </cell>
          <cell r="S105">
            <v>29900</v>
          </cell>
          <cell r="T105">
            <v>598000000</v>
          </cell>
          <cell r="U105">
            <v>3.7047591906526076</v>
          </cell>
        </row>
        <row r="106">
          <cell r="E106" t="str">
            <v>T112PT620P</v>
          </cell>
          <cell r="F106" t="str">
            <v>여성 원턱 OR 투턱 칼라 팬츠</v>
          </cell>
          <cell r="G106" t="str">
            <v>32'S X32'S (176*98) 일신</v>
          </cell>
          <cell r="H106" t="str">
            <v>BE,DBE,KH,CGR</v>
          </cell>
          <cell r="I106" t="str">
            <v>26,28,30</v>
          </cell>
          <cell r="J106" t="str">
            <v>일신</v>
          </cell>
          <cell r="K106">
            <v>40296</v>
          </cell>
          <cell r="M106">
            <v>8000</v>
          </cell>
          <cell r="Q106">
            <v>9545.4545454545441</v>
          </cell>
          <cell r="R106">
            <v>76363636.36363636</v>
          </cell>
          <cell r="S106">
            <v>39900</v>
          </cell>
          <cell r="T106">
            <v>319200000</v>
          </cell>
          <cell r="U106">
            <v>3.8000000000000003</v>
          </cell>
        </row>
        <row r="107">
          <cell r="E107" t="str">
            <v>T112PT630P</v>
          </cell>
          <cell r="F107" t="str">
            <v>여성 4부 뒷 오비 이밴드 팬츠</v>
          </cell>
          <cell r="G107" t="str">
            <v>20'SX20'S (60*60) MS (저밀도평직)</v>
          </cell>
          <cell r="H107" t="str">
            <v>GR,CGR</v>
          </cell>
          <cell r="I107" t="str">
            <v>26,28,30</v>
          </cell>
          <cell r="J107" t="str">
            <v>MS</v>
          </cell>
          <cell r="K107">
            <v>40289</v>
          </cell>
          <cell r="M107">
            <v>6000</v>
          </cell>
          <cell r="Q107">
            <v>9545.4545454545441</v>
          </cell>
          <cell r="R107">
            <v>57272727.272727266</v>
          </cell>
          <cell r="S107">
            <v>39900</v>
          </cell>
          <cell r="T107">
            <v>239400000</v>
          </cell>
          <cell r="U107">
            <v>3.8000000000000003</v>
          </cell>
        </row>
        <row r="108">
          <cell r="E108" t="str">
            <v>T102PT730P</v>
          </cell>
          <cell r="F108" t="str">
            <v>여성 린넨라이크 7부 밴드 오비 롤업 팬츠</v>
          </cell>
          <cell r="G108" t="str">
            <v>20'SX20'S (60*60) MS (저밀도평직)</v>
          </cell>
          <cell r="H108" t="str">
            <v>NA,DBE</v>
          </cell>
          <cell r="I108" t="str">
            <v>26,28,30</v>
          </cell>
          <cell r="J108" t="str">
            <v>MS</v>
          </cell>
          <cell r="K108">
            <v>40282</v>
          </cell>
          <cell r="M108">
            <v>4000</v>
          </cell>
          <cell r="Q108">
            <v>11937.799043062201</v>
          </cell>
          <cell r="R108">
            <v>47751196.172248803</v>
          </cell>
          <cell r="S108">
            <v>49900</v>
          </cell>
          <cell r="T108">
            <v>199600000</v>
          </cell>
          <cell r="U108">
            <v>3.7999999999999994</v>
          </cell>
        </row>
        <row r="109">
          <cell r="E109" t="str">
            <v>T112PT750P</v>
          </cell>
          <cell r="F109" t="str">
            <v>여성 7부 크롭 스타일 팬츠</v>
          </cell>
          <cell r="G109" t="str">
            <v>C40'S X R40'S (147*92) MS</v>
          </cell>
          <cell r="H109" t="str">
            <v>GR,CGR</v>
          </cell>
          <cell r="I109" t="str">
            <v>26,28,30</v>
          </cell>
          <cell r="J109" t="str">
            <v>MS</v>
          </cell>
          <cell r="K109">
            <v>40274</v>
          </cell>
          <cell r="M109">
            <v>6000</v>
          </cell>
          <cell r="Q109">
            <v>11937.799043062201</v>
          </cell>
          <cell r="R109">
            <v>71626794.258373201</v>
          </cell>
          <cell r="S109">
            <v>49900</v>
          </cell>
          <cell r="T109">
            <v>299400000</v>
          </cell>
          <cell r="U109">
            <v>3.8000000000000003</v>
          </cell>
        </row>
        <row r="110">
          <cell r="E110" t="str">
            <v>T112PT760P</v>
          </cell>
          <cell r="F110" t="str">
            <v>여성 7부 원턱 롤업 팬츠</v>
          </cell>
          <cell r="G110" t="str">
            <v>40'SX40'S (143*112) TWILL (모모) -@3700</v>
          </cell>
          <cell r="H110" t="str">
            <v>BE,KH</v>
          </cell>
          <cell r="I110" t="str">
            <v>26,28,30</v>
          </cell>
          <cell r="J110" t="str">
            <v>MS</v>
          </cell>
          <cell r="K110">
            <v>40282</v>
          </cell>
          <cell r="M110">
            <v>3500</v>
          </cell>
          <cell r="Q110">
            <v>11937.799043062201</v>
          </cell>
          <cell r="R110">
            <v>41782296.650717705</v>
          </cell>
          <cell r="S110">
            <v>49900</v>
          </cell>
          <cell r="T110">
            <v>174650000</v>
          </cell>
          <cell r="U110">
            <v>3.7999999999999994</v>
          </cell>
        </row>
        <row r="111">
          <cell r="E111" t="str">
            <v>T112PT810P</v>
          </cell>
          <cell r="F111" t="str">
            <v>여성 스키니 플랫 카고 팬츠</v>
          </cell>
          <cell r="G111" t="str">
            <v>32'S/2 X 16'S+70D (152*72)</v>
          </cell>
          <cell r="H111" t="str">
            <v>CGR,DBE</v>
          </cell>
          <cell r="I111" t="str">
            <v>26,28,30</v>
          </cell>
          <cell r="J111" t="str">
            <v>FGO</v>
          </cell>
          <cell r="K111">
            <v>40261</v>
          </cell>
          <cell r="M111">
            <v>3000</v>
          </cell>
          <cell r="Q111">
            <v>19114.832535885169</v>
          </cell>
          <cell r="R111">
            <v>57344497.60765551</v>
          </cell>
          <cell r="S111">
            <v>79900</v>
          </cell>
          <cell r="T111">
            <v>239700000</v>
          </cell>
          <cell r="U111">
            <v>3.7999999999999994</v>
          </cell>
        </row>
        <row r="112">
          <cell r="E112" t="str">
            <v>T112PT910P</v>
          </cell>
          <cell r="F112" t="str">
            <v>여성 태번수 트윌 숏 데미지 팬츠</v>
          </cell>
          <cell r="H112">
            <v>3</v>
          </cell>
          <cell r="I112" t="str">
            <v>26,28</v>
          </cell>
          <cell r="J112" t="str">
            <v>D&amp;C</v>
          </cell>
          <cell r="K112">
            <v>40301</v>
          </cell>
          <cell r="M112">
            <v>6000</v>
          </cell>
          <cell r="Q112">
            <v>11937.799043062201</v>
          </cell>
          <cell r="R112">
            <v>71626794.258373201</v>
          </cell>
          <cell r="S112">
            <v>49900</v>
          </cell>
          <cell r="T112">
            <v>299400000</v>
          </cell>
          <cell r="U112">
            <v>3.8000000000000003</v>
          </cell>
        </row>
        <row r="113">
          <cell r="E113" t="str">
            <v>T102PT920P</v>
          </cell>
          <cell r="F113" t="str">
            <v>여성 2.5부 포켓변형 옵션벨트 팬츠</v>
          </cell>
          <cell r="G113" t="str">
            <v>30'SX30'S (138*92) MS</v>
          </cell>
          <cell r="H113" t="str">
            <v>NA,KH</v>
          </cell>
          <cell r="I113" t="str">
            <v>26,28,30</v>
          </cell>
          <cell r="J113" t="str">
            <v>MS</v>
          </cell>
          <cell r="K113">
            <v>40289</v>
          </cell>
          <cell r="M113">
            <v>5000</v>
          </cell>
          <cell r="Q113">
            <v>11937.799043062201</v>
          </cell>
          <cell r="R113">
            <v>59688995.215311006</v>
          </cell>
          <cell r="S113">
            <v>49900</v>
          </cell>
          <cell r="T113">
            <v>249500000</v>
          </cell>
          <cell r="U113">
            <v>3.7999999999999994</v>
          </cell>
        </row>
        <row r="114">
          <cell r="E114" t="str">
            <v>T112PT980P</v>
          </cell>
          <cell r="F114" t="str">
            <v>여성 심플이 올인원 팬츠</v>
          </cell>
          <cell r="G114" t="str">
            <v>수배중</v>
          </cell>
          <cell r="H114" t="str">
            <v>DGR,BK,BE</v>
          </cell>
          <cell r="I114" t="str">
            <v>26,28</v>
          </cell>
          <cell r="J114" t="str">
            <v>미정</v>
          </cell>
          <cell r="K114">
            <v>40296</v>
          </cell>
          <cell r="M114">
            <v>6000</v>
          </cell>
          <cell r="Q114">
            <v>9545.4545454545441</v>
          </cell>
          <cell r="R114">
            <v>57272727.272727266</v>
          </cell>
          <cell r="S114">
            <v>39900</v>
          </cell>
          <cell r="T114">
            <v>239400000</v>
          </cell>
          <cell r="U114">
            <v>3.8000000000000003</v>
          </cell>
        </row>
        <row r="116">
          <cell r="F116">
            <v>10</v>
          </cell>
          <cell r="M116">
            <v>67500</v>
          </cell>
          <cell r="N116">
            <v>0</v>
          </cell>
          <cell r="Q116">
            <v>10184.735778841039</v>
          </cell>
          <cell r="R116">
            <v>687469665.07177019</v>
          </cell>
          <cell r="S116">
            <v>42344.444444444445</v>
          </cell>
          <cell r="T116">
            <v>2858250000</v>
          </cell>
          <cell r="U116">
            <v>3.7796709046614052</v>
          </cell>
        </row>
        <row r="117">
          <cell r="F117">
            <v>19</v>
          </cell>
          <cell r="M117">
            <v>198500</v>
          </cell>
          <cell r="N117">
            <v>0</v>
          </cell>
          <cell r="Q117">
            <v>9896.7512323285864</v>
          </cell>
          <cell r="R117">
            <v>1964505119.6172245</v>
          </cell>
          <cell r="S117">
            <v>40781.612090680101</v>
          </cell>
          <cell r="T117">
            <v>8095150000</v>
          </cell>
          <cell r="U117">
            <v>3.7460972736793816</v>
          </cell>
        </row>
        <row r="118">
          <cell r="R118">
            <v>0</v>
          </cell>
          <cell r="T118">
            <v>0</v>
          </cell>
          <cell r="U118">
            <v>0</v>
          </cell>
        </row>
        <row r="121">
          <cell r="F121">
            <v>0</v>
          </cell>
          <cell r="M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</row>
        <row r="122">
          <cell r="E122" t="str">
            <v>T112TS001P</v>
          </cell>
          <cell r="F122" t="str">
            <v>유니 1도 프린트 저가 티</v>
          </cell>
          <cell r="G122" t="str">
            <v>26'S SINGLE (190G)</v>
          </cell>
          <cell r="H122" t="str">
            <v>WH,YE,RE,CGR,NA</v>
          </cell>
          <cell r="I122" t="str">
            <v>90,95,100,105</v>
          </cell>
          <cell r="J122" t="str">
            <v>경보</v>
          </cell>
          <cell r="K122">
            <v>40643</v>
          </cell>
          <cell r="L122">
            <v>40661</v>
          </cell>
          <cell r="M122">
            <v>30000</v>
          </cell>
          <cell r="P122">
            <v>2.7802657113001938</v>
          </cell>
          <cell r="Q122">
            <v>3870.1298701298697</v>
          </cell>
          <cell r="R122">
            <v>116103896.1038961</v>
          </cell>
          <cell r="S122">
            <v>14900</v>
          </cell>
          <cell r="T122">
            <v>447000000</v>
          </cell>
          <cell r="U122">
            <v>3.5</v>
          </cell>
        </row>
        <row r="123">
          <cell r="E123" t="str">
            <v>T112TS010</v>
          </cell>
          <cell r="F123" t="str">
            <v>유니 워싱 라운드 티 1</v>
          </cell>
          <cell r="H123">
            <v>4</v>
          </cell>
          <cell r="I123" t="str">
            <v>90,95,100,105</v>
          </cell>
          <cell r="M123">
            <v>15000</v>
          </cell>
          <cell r="P123">
            <v>3.7132407822062992</v>
          </cell>
          <cell r="Q123">
            <v>5168.8311688311678</v>
          </cell>
          <cell r="R123">
            <v>77532467.532467514</v>
          </cell>
          <cell r="S123">
            <v>19900</v>
          </cell>
          <cell r="T123">
            <v>298500000</v>
          </cell>
          <cell r="U123">
            <v>3.5000000000000004</v>
          </cell>
        </row>
        <row r="124">
          <cell r="E124" t="str">
            <v>T112TS020</v>
          </cell>
          <cell r="F124" t="str">
            <v>유니 워싱 라운드 티 2</v>
          </cell>
          <cell r="H124">
            <v>4</v>
          </cell>
          <cell r="I124" t="str">
            <v>90,95,100,105</v>
          </cell>
          <cell r="M124">
            <v>15000</v>
          </cell>
          <cell r="P124">
            <v>4.6462158531124054</v>
          </cell>
          <cell r="Q124">
            <v>6467.5324675324673</v>
          </cell>
          <cell r="R124">
            <v>97012987.012987003</v>
          </cell>
          <cell r="S124">
            <v>24900</v>
          </cell>
          <cell r="T124">
            <v>373500000</v>
          </cell>
          <cell r="U124">
            <v>3.5</v>
          </cell>
        </row>
        <row r="125">
          <cell r="E125" t="str">
            <v>T112TS030P</v>
          </cell>
          <cell r="F125" t="str">
            <v>유니 전사프린트 반팔 티</v>
          </cell>
          <cell r="G125" t="str">
            <v>26'S SINGLE (190G)</v>
          </cell>
          <cell r="H125" t="str">
            <v>WH,MGR,CGR</v>
          </cell>
          <cell r="I125" t="str">
            <v>90,95,100,105</v>
          </cell>
          <cell r="J125" t="str">
            <v>팬니트</v>
          </cell>
          <cell r="K125">
            <v>40612</v>
          </cell>
          <cell r="L125">
            <v>40628</v>
          </cell>
          <cell r="M125">
            <v>10000</v>
          </cell>
          <cell r="O125">
            <v>4.8</v>
          </cell>
          <cell r="P125">
            <v>4.8</v>
          </cell>
          <cell r="Q125">
            <v>6403.2</v>
          </cell>
          <cell r="R125">
            <v>64032000</v>
          </cell>
          <cell r="S125">
            <v>24900</v>
          </cell>
          <cell r="T125">
            <v>249000000</v>
          </cell>
          <cell r="U125">
            <v>3.5351642360637863</v>
          </cell>
        </row>
        <row r="126">
          <cell r="E126" t="str">
            <v>T112TS040P</v>
          </cell>
          <cell r="F126" t="str">
            <v>유니 빈티지 프린트 반팔 티</v>
          </cell>
          <cell r="G126" t="str">
            <v>26'S SINGLE (190G)</v>
          </cell>
          <cell r="H126" t="str">
            <v>OWH,NA,GN,WN</v>
          </cell>
          <cell r="I126" t="str">
            <v>90,95,100,105</v>
          </cell>
          <cell r="J126" t="str">
            <v>AI</v>
          </cell>
          <cell r="K126">
            <v>40612</v>
          </cell>
          <cell r="L126">
            <v>40627</v>
          </cell>
          <cell r="M126">
            <v>12000</v>
          </cell>
          <cell r="P126">
            <v>4.6462158531124054</v>
          </cell>
          <cell r="Q126">
            <v>6467.5324675324673</v>
          </cell>
          <cell r="R126">
            <v>77610389.610389605</v>
          </cell>
          <cell r="S126">
            <v>24900</v>
          </cell>
          <cell r="T126">
            <v>298800000</v>
          </cell>
          <cell r="U126">
            <v>3.5</v>
          </cell>
        </row>
        <row r="127">
          <cell r="E127" t="str">
            <v>T112TS050</v>
          </cell>
          <cell r="F127" t="str">
            <v>유니 프린트 반팔 티</v>
          </cell>
          <cell r="H127">
            <v>4</v>
          </cell>
          <cell r="I127" t="str">
            <v>90,95,100,105</v>
          </cell>
          <cell r="J127" t="str">
            <v>임가공</v>
          </cell>
          <cell r="M127">
            <v>15000</v>
          </cell>
          <cell r="P127">
            <v>3.7132407822062992</v>
          </cell>
          <cell r="Q127">
            <v>5168.8311688311678</v>
          </cell>
          <cell r="R127">
            <v>77532467.532467514</v>
          </cell>
          <cell r="S127">
            <v>19900</v>
          </cell>
          <cell r="T127">
            <v>298500000</v>
          </cell>
          <cell r="U127">
            <v>3.5000000000000004</v>
          </cell>
        </row>
        <row r="128">
          <cell r="E128" t="str">
            <v>T112TS060</v>
          </cell>
          <cell r="F128" t="str">
            <v>유니 포켓 반팔티</v>
          </cell>
          <cell r="H128">
            <v>4</v>
          </cell>
          <cell r="I128" t="str">
            <v>90,95,100,105</v>
          </cell>
          <cell r="M128">
            <v>10000</v>
          </cell>
          <cell r="P128">
            <v>3.7132407822062992</v>
          </cell>
          <cell r="Q128">
            <v>5168.8311688311678</v>
          </cell>
          <cell r="R128">
            <v>51688311.688311681</v>
          </cell>
          <cell r="S128">
            <v>19900</v>
          </cell>
          <cell r="T128">
            <v>199000000</v>
          </cell>
          <cell r="U128">
            <v>3.5</v>
          </cell>
        </row>
        <row r="129">
          <cell r="E129" t="str">
            <v>T112TS070P</v>
          </cell>
          <cell r="F129" t="str">
            <v>유니 STRIPE 라운드 반팔 티</v>
          </cell>
          <cell r="G129" t="str">
            <v>CVC 26'S SINGLE (190G)</v>
          </cell>
          <cell r="H129" t="str">
            <v>CGR,BK</v>
          </cell>
          <cell r="I129" t="str">
            <v>90,95,100,105</v>
          </cell>
          <cell r="J129" t="str">
            <v>팬니트</v>
          </cell>
          <cell r="K129">
            <v>40612</v>
          </cell>
          <cell r="L129">
            <v>40648</v>
          </cell>
          <cell r="M129">
            <v>4000</v>
          </cell>
          <cell r="P129">
            <v>4.7</v>
          </cell>
          <cell r="Q129">
            <v>6269.7999999999993</v>
          </cell>
          <cell r="R129">
            <v>25079199.999999996</v>
          </cell>
          <cell r="S129">
            <v>24900</v>
          </cell>
          <cell r="T129">
            <v>99600000</v>
          </cell>
          <cell r="U129">
            <v>3.6103804964055692</v>
          </cell>
        </row>
        <row r="130">
          <cell r="E130" t="str">
            <v>T112TS080</v>
          </cell>
          <cell r="F130" t="str">
            <v>남성 워싱 라운드넥 티</v>
          </cell>
          <cell r="H130">
            <v>2</v>
          </cell>
          <cell r="I130" t="str">
            <v>95,100,105</v>
          </cell>
          <cell r="M130">
            <v>4000</v>
          </cell>
          <cell r="P130">
            <v>4.6462158531124054</v>
          </cell>
          <cell r="Q130">
            <v>6467.5324675324673</v>
          </cell>
          <cell r="R130">
            <v>25870129.870129868</v>
          </cell>
          <cell r="S130">
            <v>24900</v>
          </cell>
          <cell r="T130">
            <v>99600000</v>
          </cell>
          <cell r="U130">
            <v>3.5</v>
          </cell>
        </row>
        <row r="131">
          <cell r="E131" t="str">
            <v>T112TS090</v>
          </cell>
          <cell r="F131" t="str">
            <v>유니 후끼 워싱 라운드넥 티</v>
          </cell>
          <cell r="H131">
            <v>2</v>
          </cell>
          <cell r="I131" t="str">
            <v>95,100,105</v>
          </cell>
          <cell r="M131">
            <v>4000</v>
          </cell>
          <cell r="P131">
            <v>4.6462158531124054</v>
          </cell>
          <cell r="Q131">
            <v>6467.5324675324673</v>
          </cell>
          <cell r="R131">
            <v>25870129.870129868</v>
          </cell>
          <cell r="S131">
            <v>24900</v>
          </cell>
          <cell r="T131">
            <v>99600000</v>
          </cell>
          <cell r="U131">
            <v>3.5</v>
          </cell>
        </row>
        <row r="132">
          <cell r="E132" t="str">
            <v>T112TS100P</v>
          </cell>
          <cell r="F132" t="str">
            <v>남성 레이어드 프린트 반팔티</v>
          </cell>
          <cell r="G132" t="str">
            <v>CVC 26'S SINGLE (190G)</v>
          </cell>
          <cell r="H132" t="str">
            <v>OWH,NA,CGR</v>
          </cell>
          <cell r="I132" t="str">
            <v>95,100,105</v>
          </cell>
          <cell r="J132" t="str">
            <v>지산</v>
          </cell>
          <cell r="K132">
            <v>40612</v>
          </cell>
          <cell r="L132">
            <v>40620</v>
          </cell>
          <cell r="M132">
            <v>10000</v>
          </cell>
          <cell r="P132">
            <v>5.5791909240185102</v>
          </cell>
          <cell r="Q132">
            <v>7766.2337662337659</v>
          </cell>
          <cell r="R132">
            <v>77662337.662337661</v>
          </cell>
          <cell r="S132">
            <v>29900</v>
          </cell>
          <cell r="T132">
            <v>299000000</v>
          </cell>
          <cell r="U132">
            <v>3.5</v>
          </cell>
        </row>
        <row r="133">
          <cell r="E133" t="str">
            <v>T112TS110P</v>
          </cell>
          <cell r="F133" t="str">
            <v>유니 싱글 마린스트라이프 반팔티</v>
          </cell>
          <cell r="G133" t="str">
            <v>26'S SINGLE (190G)</v>
          </cell>
          <cell r="H133" t="str">
            <v>OWH,NA,CGR</v>
          </cell>
          <cell r="I133" t="str">
            <v>90,95,100,105</v>
          </cell>
          <cell r="J133" t="str">
            <v>닝보</v>
          </cell>
          <cell r="K133">
            <v>40653</v>
          </cell>
          <cell r="M133">
            <v>10000</v>
          </cell>
          <cell r="P133">
            <v>5.5791909240185102</v>
          </cell>
          <cell r="Q133">
            <v>7766.2337662337659</v>
          </cell>
          <cell r="R133">
            <v>77662337.662337661</v>
          </cell>
          <cell r="S133">
            <v>29900</v>
          </cell>
          <cell r="T133">
            <v>299000000</v>
          </cell>
          <cell r="U133">
            <v>3.5</v>
          </cell>
        </row>
        <row r="134">
          <cell r="E134" t="str">
            <v>T112TS120</v>
          </cell>
          <cell r="F134" t="str">
            <v>유니 캐릭터 프린트 반팔 티</v>
          </cell>
          <cell r="H134">
            <v>3</v>
          </cell>
          <cell r="I134" t="str">
            <v>90,95,100,105</v>
          </cell>
          <cell r="M134">
            <v>7000</v>
          </cell>
          <cell r="P134">
            <v>3.7132407822062992</v>
          </cell>
          <cell r="Q134">
            <v>5168.8311688311678</v>
          </cell>
          <cell r="R134">
            <v>36181818.181818172</v>
          </cell>
          <cell r="S134">
            <v>19900</v>
          </cell>
          <cell r="T134">
            <v>139300000</v>
          </cell>
          <cell r="U134">
            <v>3.5000000000000004</v>
          </cell>
        </row>
        <row r="135">
          <cell r="E135" t="str">
            <v>T112TS130</v>
          </cell>
          <cell r="F135" t="str">
            <v>유니 캐릭터 프린트 반팔 티 2</v>
          </cell>
          <cell r="H135">
            <v>3</v>
          </cell>
          <cell r="I135" t="str">
            <v>90,95,100,105</v>
          </cell>
          <cell r="M135">
            <v>5000</v>
          </cell>
          <cell r="P135">
            <v>3.7132407822062992</v>
          </cell>
          <cell r="Q135">
            <v>5168.8311688311678</v>
          </cell>
          <cell r="R135">
            <v>25844155.844155841</v>
          </cell>
          <cell r="S135">
            <v>19900</v>
          </cell>
          <cell r="T135">
            <v>99500000</v>
          </cell>
          <cell r="U135">
            <v>3.5</v>
          </cell>
        </row>
        <row r="136">
          <cell r="E136" t="str">
            <v>T112TS140</v>
          </cell>
          <cell r="F136" t="str">
            <v>스팟</v>
          </cell>
          <cell r="H136">
            <v>4</v>
          </cell>
          <cell r="I136" t="str">
            <v>90,95,100,105</v>
          </cell>
          <cell r="M136">
            <v>7000</v>
          </cell>
          <cell r="P136">
            <v>4.6462158531124054</v>
          </cell>
          <cell r="Q136">
            <v>6467.5324675324673</v>
          </cell>
          <cell r="R136">
            <v>45272727.272727273</v>
          </cell>
          <cell r="S136">
            <v>24900</v>
          </cell>
          <cell r="T136">
            <v>174300000</v>
          </cell>
          <cell r="U136">
            <v>3.5</v>
          </cell>
        </row>
        <row r="137">
          <cell r="E137" t="str">
            <v>T112TS150</v>
          </cell>
          <cell r="F137" t="str">
            <v>스팟</v>
          </cell>
          <cell r="H137">
            <v>3</v>
          </cell>
          <cell r="I137" t="str">
            <v>90,95,100,105</v>
          </cell>
          <cell r="M137">
            <v>7000</v>
          </cell>
          <cell r="P137">
            <v>4.6462158531124054</v>
          </cell>
          <cell r="Q137">
            <v>6467.5324675324673</v>
          </cell>
          <cell r="R137">
            <v>45272727.272727273</v>
          </cell>
          <cell r="S137">
            <v>24900</v>
          </cell>
          <cell r="T137">
            <v>174300000</v>
          </cell>
          <cell r="U137">
            <v>3.5</v>
          </cell>
        </row>
        <row r="139">
          <cell r="E139" t="str">
            <v>T112TS160P</v>
          </cell>
          <cell r="F139" t="str">
            <v>남성 기본 브이넥  포켓 반팔 티</v>
          </cell>
          <cell r="G139" t="str">
            <v>CVC 30'S SINGLE (150G)</v>
          </cell>
          <cell r="H139" t="str">
            <v>WH,CGR,BK</v>
          </cell>
          <cell r="I139" t="str">
            <v>95,100,105</v>
          </cell>
          <cell r="J139" t="str">
            <v>팬니트</v>
          </cell>
          <cell r="K139">
            <v>40612</v>
          </cell>
          <cell r="M139">
            <v>8500</v>
          </cell>
          <cell r="P139">
            <v>3.95</v>
          </cell>
          <cell r="Q139">
            <v>5269.2999999999993</v>
          </cell>
          <cell r="R139">
            <v>44789049.999999993</v>
          </cell>
          <cell r="S139">
            <v>19900</v>
          </cell>
          <cell r="T139">
            <v>169150000</v>
          </cell>
          <cell r="U139">
            <v>3.4332661057273435</v>
          </cell>
        </row>
        <row r="140">
          <cell r="E140" t="str">
            <v>T112TS170</v>
          </cell>
          <cell r="F140" t="str">
            <v>남성 브이넥 디자인물 (워싱물)</v>
          </cell>
          <cell r="H140">
            <v>2</v>
          </cell>
          <cell r="I140" t="str">
            <v>95,100,105</v>
          </cell>
          <cell r="M140">
            <v>5000</v>
          </cell>
          <cell r="P140">
            <v>4.6462158531124054</v>
          </cell>
          <cell r="Q140">
            <v>6467.5324675324673</v>
          </cell>
          <cell r="R140">
            <v>32337662.337662335</v>
          </cell>
          <cell r="S140">
            <v>24900</v>
          </cell>
          <cell r="T140">
            <v>124500000</v>
          </cell>
          <cell r="U140">
            <v>3.5</v>
          </cell>
        </row>
        <row r="141">
          <cell r="E141" t="str">
            <v>T112TS180P</v>
          </cell>
          <cell r="F141" t="str">
            <v>남성 핀스트라이프 브이넥</v>
          </cell>
          <cell r="G141" t="str">
            <v>30'S SINGLE (150G)</v>
          </cell>
          <cell r="H141" t="str">
            <v>NA,BK</v>
          </cell>
          <cell r="I141" t="str">
            <v>95,100,105</v>
          </cell>
          <cell r="J141" t="str">
            <v>AI</v>
          </cell>
          <cell r="K141">
            <v>40612</v>
          </cell>
          <cell r="L141">
            <v>40627</v>
          </cell>
          <cell r="M141">
            <v>5000</v>
          </cell>
          <cell r="P141">
            <v>4.6462158531124054</v>
          </cell>
          <cell r="Q141">
            <v>6467.5324675324673</v>
          </cell>
          <cell r="R141">
            <v>32337662.337662335</v>
          </cell>
          <cell r="S141">
            <v>24900</v>
          </cell>
          <cell r="T141">
            <v>124500000</v>
          </cell>
          <cell r="U141">
            <v>3.5</v>
          </cell>
        </row>
        <row r="143">
          <cell r="E143" t="str">
            <v>T112TS200P</v>
          </cell>
          <cell r="F143" t="str">
            <v>유니 빅포니 저가 반팔 PQ 티(1차)</v>
          </cell>
          <cell r="G143" t="str">
            <v>40'S/2 PQ</v>
          </cell>
          <cell r="H143" t="str">
            <v>WH,RE,DGN,DPU,NA,CGR,BK</v>
          </cell>
          <cell r="I143" t="str">
            <v>85,90,95,100,105</v>
          </cell>
          <cell r="J143" t="str">
            <v>닝보</v>
          </cell>
          <cell r="K143">
            <v>40571</v>
          </cell>
          <cell r="L143">
            <v>40560</v>
          </cell>
          <cell r="M143">
            <v>60000</v>
          </cell>
          <cell r="O143">
            <v>4.8</v>
          </cell>
          <cell r="P143">
            <v>4.75</v>
          </cell>
          <cell r="Q143">
            <v>6336.5</v>
          </cell>
          <cell r="R143">
            <v>380190000</v>
          </cell>
          <cell r="S143">
            <v>19900</v>
          </cell>
          <cell r="T143">
            <v>1194000000</v>
          </cell>
          <cell r="U143">
            <v>2.8550318142364222</v>
          </cell>
        </row>
        <row r="144">
          <cell r="E144" t="str">
            <v>T112TS200P</v>
          </cell>
          <cell r="F144" t="str">
            <v>1'ST RE-ORDER</v>
          </cell>
          <cell r="G144" t="str">
            <v>40'S/2 PQ</v>
          </cell>
          <cell r="H144" t="str">
            <v>WH,RE,DGN,DPU,NA,CGR,BK</v>
          </cell>
          <cell r="I144" t="str">
            <v>85,90,95,100,105</v>
          </cell>
          <cell r="J144" t="str">
            <v>닝보</v>
          </cell>
          <cell r="M144">
            <v>40000</v>
          </cell>
          <cell r="P144">
            <v>4.75</v>
          </cell>
          <cell r="Q144">
            <v>6336.5</v>
          </cell>
          <cell r="R144">
            <v>253460000</v>
          </cell>
          <cell r="S144">
            <v>19900</v>
          </cell>
          <cell r="T144">
            <v>796000000</v>
          </cell>
          <cell r="U144">
            <v>2.8550318142364222</v>
          </cell>
        </row>
        <row r="145">
          <cell r="E145" t="str">
            <v>T112TS201P</v>
          </cell>
          <cell r="F145" t="str">
            <v>유니 빅포니 저가 반팔 PQ 티(2차)</v>
          </cell>
          <cell r="G145" t="str">
            <v>40'S/2 PQ</v>
          </cell>
          <cell r="H145" t="str">
            <v>YE,PK,GN,PU,BL,MGR</v>
          </cell>
          <cell r="I145" t="str">
            <v>85,90,95,100,105</v>
          </cell>
          <cell r="J145" t="str">
            <v>닝보</v>
          </cell>
          <cell r="K145">
            <v>40252</v>
          </cell>
          <cell r="L145">
            <v>40572</v>
          </cell>
          <cell r="M145">
            <v>40000</v>
          </cell>
          <cell r="P145">
            <v>4.75</v>
          </cell>
          <cell r="Q145">
            <v>6336.5</v>
          </cell>
          <cell r="R145">
            <v>253460000</v>
          </cell>
          <cell r="S145">
            <v>19900</v>
          </cell>
          <cell r="T145">
            <v>796000000</v>
          </cell>
          <cell r="U145">
            <v>2.8550318142364222</v>
          </cell>
        </row>
        <row r="146">
          <cell r="E146" t="str">
            <v>T112TS201P</v>
          </cell>
          <cell r="F146" t="str">
            <v>1'ST RE-ORDER</v>
          </cell>
          <cell r="G146" t="str">
            <v>40'S/2 PQ</v>
          </cell>
          <cell r="H146" t="str">
            <v>YE,PK,GN,PU,BL,MGR</v>
          </cell>
          <cell r="I146" t="str">
            <v>85,90,95,100,105</v>
          </cell>
          <cell r="J146" t="str">
            <v>닝보</v>
          </cell>
          <cell r="M146">
            <v>30000</v>
          </cell>
          <cell r="P146">
            <v>4.75</v>
          </cell>
          <cell r="Q146">
            <v>6336.5</v>
          </cell>
          <cell r="R146">
            <v>190095000</v>
          </cell>
          <cell r="S146">
            <v>19900</v>
          </cell>
          <cell r="T146">
            <v>597000000</v>
          </cell>
          <cell r="U146">
            <v>2.8550318142364222</v>
          </cell>
        </row>
        <row r="147">
          <cell r="E147" t="str">
            <v>T112TS205P</v>
          </cell>
          <cell r="F147" t="str">
            <v>유니 빅포니 저가 반팔 PQ 티(아동)</v>
          </cell>
          <cell r="G147" t="str">
            <v>40'S/2 PQ</v>
          </cell>
          <cell r="H147" t="str">
            <v>WH,YE,PK,GN,NA</v>
          </cell>
          <cell r="I147" t="str">
            <v>7,9</v>
          </cell>
          <cell r="J147" t="str">
            <v>닝보</v>
          </cell>
          <cell r="K147">
            <v>40252</v>
          </cell>
          <cell r="L147">
            <v>40620</v>
          </cell>
          <cell r="M147">
            <v>30000</v>
          </cell>
          <cell r="P147">
            <v>4.3</v>
          </cell>
          <cell r="Q147">
            <v>5736.2</v>
          </cell>
          <cell r="R147">
            <v>172086000</v>
          </cell>
          <cell r="S147">
            <v>19900</v>
          </cell>
          <cell r="T147">
            <v>597000000</v>
          </cell>
          <cell r="U147">
            <v>3.153814213400699</v>
          </cell>
        </row>
        <row r="148">
          <cell r="E148" t="str">
            <v>T112TS208P</v>
          </cell>
          <cell r="F148" t="str">
            <v>유니 빅포니 반팔 PQ 티 1 (양면 요꼬)</v>
          </cell>
          <cell r="G148" t="str">
            <v>40'S/2 PQ</v>
          </cell>
          <cell r="H148" t="str">
            <v>WH,RE,YE,BL,NA</v>
          </cell>
          <cell r="I148" t="str">
            <v>85,90,95,100,105</v>
          </cell>
          <cell r="J148" t="str">
            <v>닝보</v>
          </cell>
          <cell r="K148">
            <v>40571</v>
          </cell>
          <cell r="L148">
            <v>40604</v>
          </cell>
          <cell r="M148">
            <v>40000</v>
          </cell>
          <cell r="P148">
            <v>6.5</v>
          </cell>
          <cell r="Q148">
            <v>8671</v>
          </cell>
          <cell r="R148">
            <v>346840000</v>
          </cell>
          <cell r="S148">
            <v>29900</v>
          </cell>
          <cell r="T148">
            <v>1196000000</v>
          </cell>
          <cell r="U148">
            <v>3.1347962382445136</v>
          </cell>
        </row>
        <row r="149">
          <cell r="E149" t="str">
            <v>T112TS209P</v>
          </cell>
          <cell r="F149" t="str">
            <v>유니 빅포니 반팔 PQ 티 2 (양면 요꼬)</v>
          </cell>
          <cell r="G149" t="str">
            <v>40'S/2 PQ</v>
          </cell>
          <cell r="H149" t="str">
            <v>WH,WN,GN,MGR,NA</v>
          </cell>
          <cell r="I149" t="str">
            <v>85,90,95,100,105</v>
          </cell>
          <cell r="J149" t="str">
            <v>닝보</v>
          </cell>
          <cell r="K149">
            <v>40206</v>
          </cell>
          <cell r="L149">
            <v>40635</v>
          </cell>
          <cell r="M149">
            <v>40000</v>
          </cell>
          <cell r="P149">
            <v>6.5</v>
          </cell>
          <cell r="Q149">
            <v>8671</v>
          </cell>
          <cell r="R149">
            <v>346840000</v>
          </cell>
          <cell r="S149">
            <v>29900</v>
          </cell>
          <cell r="T149">
            <v>1196000000</v>
          </cell>
          <cell r="U149">
            <v>3.1347962382445136</v>
          </cell>
        </row>
        <row r="150">
          <cell r="Q150">
            <v>0</v>
          </cell>
          <cell r="R150">
            <v>0</v>
          </cell>
          <cell r="T150">
            <v>0</v>
          </cell>
          <cell r="U150">
            <v>0</v>
          </cell>
        </row>
        <row r="151">
          <cell r="E151" t="str">
            <v>T112TS210</v>
          </cell>
          <cell r="F151" t="str">
            <v>유니 싱글 에리티</v>
          </cell>
          <cell r="G151" t="str">
            <v>26'S SINGLE</v>
          </cell>
          <cell r="H151">
            <v>4</v>
          </cell>
          <cell r="I151" t="str">
            <v>85,90,95,100,105</v>
          </cell>
          <cell r="K151">
            <v>40242</v>
          </cell>
          <cell r="M151">
            <v>10000</v>
          </cell>
          <cell r="P151">
            <v>4.6462158531124054</v>
          </cell>
          <cell r="Q151">
            <v>6467.5324675324673</v>
          </cell>
          <cell r="R151">
            <v>64675324.675324671</v>
          </cell>
          <cell r="S151">
            <v>24900</v>
          </cell>
          <cell r="T151">
            <v>249000000</v>
          </cell>
          <cell r="U151">
            <v>3.5</v>
          </cell>
        </row>
        <row r="152">
          <cell r="E152" t="str">
            <v>T112TS240P</v>
          </cell>
          <cell r="F152" t="str">
            <v>남성 후라이스 반팔 에리 티</v>
          </cell>
          <cell r="G152" t="str">
            <v>후라이스</v>
          </cell>
          <cell r="H152" t="str">
            <v>WH,WN,CGR,NA,BK(ST)</v>
          </cell>
          <cell r="I152" t="str">
            <v>95,100,105</v>
          </cell>
          <cell r="J152" t="str">
            <v>금담</v>
          </cell>
          <cell r="K152">
            <v>40234</v>
          </cell>
          <cell r="L152">
            <v>40584</v>
          </cell>
          <cell r="M152">
            <v>30000</v>
          </cell>
          <cell r="P152">
            <v>9830</v>
          </cell>
          <cell r="Q152">
            <v>8900</v>
          </cell>
          <cell r="R152">
            <v>267000000</v>
          </cell>
          <cell r="S152">
            <v>34900</v>
          </cell>
          <cell r="T152">
            <v>1047000000</v>
          </cell>
          <cell r="U152">
            <v>3.5648621041879465</v>
          </cell>
          <cell r="V152" t="str">
            <v>OK</v>
          </cell>
        </row>
        <row r="153">
          <cell r="Q153">
            <v>0</v>
          </cell>
          <cell r="R153">
            <v>0</v>
          </cell>
          <cell r="T153">
            <v>0</v>
          </cell>
          <cell r="U153">
            <v>0</v>
          </cell>
        </row>
        <row r="154">
          <cell r="E154" t="str">
            <v>T112TS260P</v>
          </cell>
          <cell r="F154" t="str">
            <v>유니 싱글 옴므스타일 반팔 에리 티</v>
          </cell>
          <cell r="G154" t="str">
            <v>26'S SINGLE</v>
          </cell>
          <cell r="H154" t="str">
            <v>BK,RE,BL,WN,GBL</v>
          </cell>
          <cell r="I154" t="str">
            <v>90,95,100,105</v>
          </cell>
          <cell r="J154" t="str">
            <v>팬니트</v>
          </cell>
          <cell r="K154">
            <v>40252</v>
          </cell>
          <cell r="M154">
            <v>30000</v>
          </cell>
          <cell r="O154">
            <v>5</v>
          </cell>
          <cell r="P154">
            <v>5.2</v>
          </cell>
          <cell r="Q154">
            <v>6936.7999999999993</v>
          </cell>
          <cell r="R154">
            <v>208103999.99999997</v>
          </cell>
          <cell r="S154">
            <v>29900</v>
          </cell>
          <cell r="T154">
            <v>897000000</v>
          </cell>
          <cell r="U154">
            <v>3.9184952978056429</v>
          </cell>
          <cell r="V154" t="str">
            <v>OK</v>
          </cell>
        </row>
        <row r="155">
          <cell r="Q155">
            <v>0</v>
          </cell>
          <cell r="R155">
            <v>0</v>
          </cell>
          <cell r="T155">
            <v>0</v>
          </cell>
          <cell r="U155">
            <v>0</v>
          </cell>
        </row>
        <row r="156">
          <cell r="Q156">
            <v>0</v>
          </cell>
          <cell r="R156">
            <v>0</v>
          </cell>
          <cell r="T156">
            <v>0</v>
          </cell>
          <cell r="U156">
            <v>0</v>
          </cell>
        </row>
        <row r="157">
          <cell r="Q157">
            <v>0</v>
          </cell>
          <cell r="R157">
            <v>0</v>
          </cell>
          <cell r="T157">
            <v>0</v>
          </cell>
          <cell r="U157">
            <v>0</v>
          </cell>
        </row>
        <row r="158">
          <cell r="E158" t="str">
            <v>T112TS300P</v>
          </cell>
          <cell r="F158" t="str">
            <v>유니 에리 배색 CVC 반팔 PQ티 (솔리드)</v>
          </cell>
          <cell r="G158" t="str">
            <v>20'S CVC PQ</v>
          </cell>
          <cell r="H158" t="str">
            <v>MGR,MPK,MBL,CGR</v>
          </cell>
          <cell r="I158" t="str">
            <v>90,95,100,105</v>
          </cell>
          <cell r="J158" t="str">
            <v>AI</v>
          </cell>
          <cell r="K158">
            <v>40234</v>
          </cell>
          <cell r="L158" t="str">
            <v>1/28,3/11</v>
          </cell>
          <cell r="M158">
            <v>20000</v>
          </cell>
          <cell r="P158">
            <v>6.8</v>
          </cell>
          <cell r="Q158">
            <v>9071.1999999999989</v>
          </cell>
          <cell r="R158">
            <v>181423999.99999997</v>
          </cell>
          <cell r="S158">
            <v>29900</v>
          </cell>
          <cell r="T158">
            <v>598000000</v>
          </cell>
          <cell r="U158">
            <v>2.996496404204315</v>
          </cell>
        </row>
        <row r="160">
          <cell r="E160" t="str">
            <v>T112TS320P</v>
          </cell>
          <cell r="F160" t="str">
            <v>유니 마린스트라이프 반팔 PQ 티</v>
          </cell>
          <cell r="G160" t="str">
            <v>PQ</v>
          </cell>
          <cell r="H160" t="str">
            <v>WH,NA</v>
          </cell>
          <cell r="I160" t="str">
            <v>90,95,100,105</v>
          </cell>
          <cell r="J160" t="str">
            <v>지산</v>
          </cell>
          <cell r="K160">
            <v>40262</v>
          </cell>
          <cell r="L160">
            <v>40262</v>
          </cell>
          <cell r="M160">
            <v>15000</v>
          </cell>
          <cell r="P160">
            <v>5.5791909240185102</v>
          </cell>
          <cell r="Q160">
            <v>7766.2337662337659</v>
          </cell>
          <cell r="R160">
            <v>116493506.49350649</v>
          </cell>
          <cell r="S160">
            <v>29900</v>
          </cell>
          <cell r="T160">
            <v>448500000</v>
          </cell>
          <cell r="U160">
            <v>3.5</v>
          </cell>
        </row>
        <row r="161">
          <cell r="E161" t="str">
            <v>T112TS330P</v>
          </cell>
          <cell r="F161" t="str">
            <v>유니 워싱 빈티지 PQ 티 (T102TS330P)</v>
          </cell>
          <cell r="G161" t="str">
            <v>PQ</v>
          </cell>
          <cell r="H161" t="str">
            <v>OWH,RE,KH,NA</v>
          </cell>
          <cell r="I161" t="str">
            <v>90,95,100,105</v>
          </cell>
          <cell r="J161" t="str">
            <v>AI</v>
          </cell>
          <cell r="K161">
            <v>40227</v>
          </cell>
          <cell r="L161" t="str">
            <v>1/28,3/10</v>
          </cell>
          <cell r="M161">
            <v>20000</v>
          </cell>
          <cell r="P161">
            <v>6.96</v>
          </cell>
          <cell r="Q161">
            <v>9284.64</v>
          </cell>
          <cell r="R161">
            <v>185692800</v>
          </cell>
          <cell r="S161">
            <v>34900</v>
          </cell>
          <cell r="T161">
            <v>698000000</v>
          </cell>
          <cell r="U161">
            <v>3.4171785580563947</v>
          </cell>
        </row>
        <row r="162">
          <cell r="E162" t="str">
            <v>T112TS340P</v>
          </cell>
          <cell r="F162" t="str">
            <v>유니 포켓 반팔 PQ 티 (TIP 요꼬)</v>
          </cell>
          <cell r="G162" t="str">
            <v>PQ</v>
          </cell>
          <cell r="H162" t="str">
            <v>MGR,WN,GN,NA</v>
          </cell>
          <cell r="I162" t="str">
            <v>90,95,100,105</v>
          </cell>
          <cell r="J162" t="str">
            <v>AI</v>
          </cell>
          <cell r="K162">
            <v>40262</v>
          </cell>
          <cell r="L162">
            <v>40620</v>
          </cell>
          <cell r="M162">
            <v>15000</v>
          </cell>
          <cell r="P162">
            <v>6.8</v>
          </cell>
          <cell r="Q162">
            <v>9071.1999999999989</v>
          </cell>
          <cell r="R162">
            <v>136067999.99999997</v>
          </cell>
          <cell r="S162">
            <v>29900</v>
          </cell>
          <cell r="T162">
            <v>448500000</v>
          </cell>
          <cell r="U162">
            <v>2.9964964042043154</v>
          </cell>
        </row>
        <row r="163">
          <cell r="E163" t="str">
            <v>T112TS350</v>
          </cell>
          <cell r="F163" t="str">
            <v>유니스트라이프 PQ 티 1</v>
          </cell>
          <cell r="G163" t="str">
            <v>PQ</v>
          </cell>
          <cell r="I163" t="str">
            <v>90,95,100,105</v>
          </cell>
          <cell r="K163">
            <v>40262</v>
          </cell>
          <cell r="M163">
            <v>10000</v>
          </cell>
          <cell r="P163">
            <v>5.5791909240185102</v>
          </cell>
          <cell r="Q163">
            <v>7766.2337662337659</v>
          </cell>
          <cell r="R163">
            <v>77662337.662337661</v>
          </cell>
          <cell r="S163">
            <v>29900</v>
          </cell>
          <cell r="T163">
            <v>299000000</v>
          </cell>
          <cell r="U163">
            <v>3.5</v>
          </cell>
        </row>
        <row r="164">
          <cell r="E164" t="str">
            <v>T112TS360</v>
          </cell>
          <cell r="F164" t="str">
            <v>유니스트라이프 PQ 티 2</v>
          </cell>
          <cell r="G164" t="str">
            <v>PQ</v>
          </cell>
          <cell r="I164" t="str">
            <v>90,95,100,105</v>
          </cell>
          <cell r="K164">
            <v>40262</v>
          </cell>
          <cell r="M164">
            <v>10000</v>
          </cell>
          <cell r="P164">
            <v>5.5791909240185102</v>
          </cell>
          <cell r="Q164">
            <v>7766.2337662337659</v>
          </cell>
          <cell r="R164">
            <v>77662337.662337661</v>
          </cell>
          <cell r="S164">
            <v>29900</v>
          </cell>
          <cell r="T164">
            <v>299000000</v>
          </cell>
          <cell r="U164">
            <v>3.5</v>
          </cell>
        </row>
        <row r="165">
          <cell r="Q165">
            <v>0</v>
          </cell>
          <cell r="R165">
            <v>0</v>
          </cell>
          <cell r="T165">
            <v>0</v>
          </cell>
          <cell r="U165">
            <v>0</v>
          </cell>
        </row>
        <row r="166">
          <cell r="Q166">
            <v>0</v>
          </cell>
          <cell r="R166">
            <v>0</v>
          </cell>
          <cell r="T166">
            <v>0</v>
          </cell>
          <cell r="U166">
            <v>0</v>
          </cell>
        </row>
        <row r="167">
          <cell r="Q167">
            <v>0</v>
          </cell>
          <cell r="R167">
            <v>0</v>
          </cell>
          <cell r="T167">
            <v>0</v>
          </cell>
          <cell r="U167">
            <v>0</v>
          </cell>
        </row>
        <row r="168">
          <cell r="E168" t="str">
            <v>T112TS380P</v>
          </cell>
          <cell r="F168" t="str">
            <v>유니 빅포니 뎅깡 스트라이프 반팔 PQ 티</v>
          </cell>
          <cell r="G168" t="str">
            <v>PQ</v>
          </cell>
          <cell r="H168" t="str">
            <v>WH,YE,RE,BL</v>
          </cell>
          <cell r="I168" t="str">
            <v>90,95,100,105</v>
          </cell>
          <cell r="J168" t="str">
            <v>팬니트</v>
          </cell>
          <cell r="K168">
            <v>40252</v>
          </cell>
          <cell r="L168" t="str">
            <v>3/5,3/15</v>
          </cell>
          <cell r="M168">
            <v>20000</v>
          </cell>
          <cell r="P168">
            <v>6.8</v>
          </cell>
          <cell r="Q168">
            <v>9071.1999999999989</v>
          </cell>
          <cell r="R168">
            <v>181423999.99999997</v>
          </cell>
          <cell r="S168">
            <v>39900</v>
          </cell>
          <cell r="T168">
            <v>798000000</v>
          </cell>
          <cell r="U168">
            <v>3.9986691146405415</v>
          </cell>
          <cell r="V168" t="str">
            <v>OK</v>
          </cell>
        </row>
        <row r="169">
          <cell r="E169" t="str">
            <v>T112TS390P</v>
          </cell>
          <cell r="F169" t="str">
            <v>유니 스트라이프 싱글 반팔 에리 티 (T102TS310P)</v>
          </cell>
          <cell r="G169" t="str">
            <v>SINGLE (혹은 PQ)</v>
          </cell>
          <cell r="H169" t="str">
            <v>OWH,NA,CGR</v>
          </cell>
          <cell r="I169" t="str">
            <v>90,95,100,105</v>
          </cell>
          <cell r="J169" t="str">
            <v>AI</v>
          </cell>
          <cell r="K169">
            <v>40283</v>
          </cell>
          <cell r="L169">
            <v>40648</v>
          </cell>
          <cell r="M169">
            <v>15000</v>
          </cell>
          <cell r="P169">
            <v>6.8</v>
          </cell>
          <cell r="Q169">
            <v>9071.1999999999989</v>
          </cell>
          <cell r="R169">
            <v>136067999.99999997</v>
          </cell>
          <cell r="S169">
            <v>29900</v>
          </cell>
          <cell r="T169">
            <v>448500000</v>
          </cell>
          <cell r="U169">
            <v>2.9964964042043154</v>
          </cell>
        </row>
        <row r="170">
          <cell r="E170" t="str">
            <v>T112TS391P</v>
          </cell>
          <cell r="F170" t="str">
            <v xml:space="preserve">유니 잔스트라이프 싱글 포켓 반팔 에리티 </v>
          </cell>
          <cell r="G170" t="str">
            <v xml:space="preserve">SINGLE </v>
          </cell>
          <cell r="H170" t="str">
            <v>WH,GN,BL,CGR</v>
          </cell>
          <cell r="I170" t="str">
            <v>90,95,100,105</v>
          </cell>
          <cell r="J170" t="str">
            <v>팬니트</v>
          </cell>
          <cell r="K170">
            <v>40283</v>
          </cell>
          <cell r="L170" t="str">
            <v>3/6,3/29</v>
          </cell>
          <cell r="M170">
            <v>15000</v>
          </cell>
          <cell r="P170">
            <v>5.2</v>
          </cell>
          <cell r="Q170">
            <v>6936.7999999999993</v>
          </cell>
          <cell r="R170">
            <v>104051999.99999999</v>
          </cell>
          <cell r="S170">
            <v>29900</v>
          </cell>
          <cell r="T170">
            <v>448500000</v>
          </cell>
          <cell r="U170">
            <v>3.9184952978056429</v>
          </cell>
          <cell r="V170" t="str">
            <v>OK</v>
          </cell>
        </row>
        <row r="172">
          <cell r="E172" t="str">
            <v>T112TS400M</v>
          </cell>
          <cell r="F172" t="str">
            <v>유니 기본 나시</v>
          </cell>
          <cell r="G172" t="str">
            <v>40'S 75D 후라이스 (250G)</v>
          </cell>
          <cell r="H172" t="str">
            <v>WH,MGR,BK</v>
          </cell>
          <cell r="I172" t="str">
            <v>90,95,100,105</v>
          </cell>
          <cell r="J172" t="str">
            <v>임가공</v>
          </cell>
          <cell r="K172">
            <v>40612</v>
          </cell>
          <cell r="L172">
            <v>40267</v>
          </cell>
          <cell r="M172">
            <v>8500</v>
          </cell>
          <cell r="P172">
            <v>3.1289355322338834</v>
          </cell>
          <cell r="Q172">
            <v>4174</v>
          </cell>
          <cell r="R172">
            <v>35479000</v>
          </cell>
          <cell r="S172">
            <v>14900</v>
          </cell>
          <cell r="T172">
            <v>126650000</v>
          </cell>
          <cell r="U172">
            <v>3.2451975432330005</v>
          </cell>
        </row>
        <row r="173">
          <cell r="E173" t="str">
            <v>T112TS410P</v>
          </cell>
          <cell r="F173" t="str">
            <v>유니 싱글 후드 집업</v>
          </cell>
          <cell r="G173" t="str">
            <v>CVC 30'S SINGLE (150G)</v>
          </cell>
          <cell r="H173" t="str">
            <v>OWH,NA,MGR</v>
          </cell>
          <cell r="I173" t="str">
            <v>90,95,100,105</v>
          </cell>
          <cell r="J173" t="str">
            <v>AI</v>
          </cell>
          <cell r="K173">
            <v>40648</v>
          </cell>
          <cell r="L173" t="str">
            <v>4/1,4/8</v>
          </cell>
          <cell r="M173">
            <v>5000</v>
          </cell>
          <cell r="P173">
            <v>7.3489053998799116</v>
          </cell>
          <cell r="Q173">
            <v>9803.4398034398018</v>
          </cell>
          <cell r="R173">
            <v>49017199.01719901</v>
          </cell>
          <cell r="S173">
            <v>39900</v>
          </cell>
          <cell r="T173">
            <v>199500000</v>
          </cell>
          <cell r="U173">
            <v>3.7</v>
          </cell>
        </row>
        <row r="174">
          <cell r="E174" t="str">
            <v>T112TS420P</v>
          </cell>
          <cell r="F174" t="str">
            <v>유니 거즈 브이넥 가디건</v>
          </cell>
          <cell r="G174" t="str">
            <v>30'S 면모달 거즈 싱글 (120G)</v>
          </cell>
          <cell r="H174" t="str">
            <v>OWH,MGR,CGR</v>
          </cell>
          <cell r="I174" t="str">
            <v>90,95,100,105</v>
          </cell>
          <cell r="J174" t="str">
            <v>지산</v>
          </cell>
          <cell r="K174">
            <v>40648</v>
          </cell>
          <cell r="L174">
            <v>40648</v>
          </cell>
          <cell r="M174">
            <v>4500</v>
          </cell>
          <cell r="P174">
            <v>7.8181818181818183</v>
          </cell>
          <cell r="Q174">
            <v>8600</v>
          </cell>
          <cell r="R174">
            <v>38700000</v>
          </cell>
          <cell r="S174">
            <v>29900</v>
          </cell>
          <cell r="T174">
            <v>134550000</v>
          </cell>
          <cell r="U174">
            <v>3.1606765327695556</v>
          </cell>
        </row>
        <row r="175">
          <cell r="E175" t="str">
            <v>T112TS430P</v>
          </cell>
          <cell r="F175" t="str">
            <v>유니 후라이스 차이나 짚업</v>
          </cell>
          <cell r="G175" t="str">
            <v>후라이스</v>
          </cell>
          <cell r="H175" t="str">
            <v>WH,MGR</v>
          </cell>
          <cell r="I175" t="str">
            <v>90,95,100,106</v>
          </cell>
          <cell r="J175" t="str">
            <v>금담</v>
          </cell>
          <cell r="K175">
            <v>40237</v>
          </cell>
          <cell r="M175">
            <v>4000</v>
          </cell>
          <cell r="P175">
            <v>9.1907363271681124</v>
          </cell>
          <cell r="Q175">
            <v>12260.44226044226</v>
          </cell>
          <cell r="R175">
            <v>49041769.041769043</v>
          </cell>
          <cell r="S175">
            <v>49900</v>
          </cell>
          <cell r="T175">
            <v>199600000</v>
          </cell>
          <cell r="U175">
            <v>3.7</v>
          </cell>
        </row>
        <row r="176">
          <cell r="E176" t="str">
            <v>T112TS440M</v>
          </cell>
          <cell r="F176" t="str">
            <v>남성 싱글 후드 P/O</v>
          </cell>
          <cell r="G176" t="str">
            <v>CVC 20'S SINGLE</v>
          </cell>
          <cell r="H176" t="str">
            <v>OWH,MGR</v>
          </cell>
          <cell r="I176" t="str">
            <v>95,100</v>
          </cell>
          <cell r="J176" t="str">
            <v>임가공</v>
          </cell>
          <cell r="K176">
            <v>40224</v>
          </cell>
          <cell r="M176">
            <v>4000</v>
          </cell>
          <cell r="P176">
            <v>9.0779610194902549</v>
          </cell>
          <cell r="Q176">
            <v>12110</v>
          </cell>
          <cell r="R176">
            <v>48440000</v>
          </cell>
          <cell r="S176">
            <v>39900</v>
          </cell>
          <cell r="T176">
            <v>159600000</v>
          </cell>
          <cell r="U176">
            <v>2.9952706253284282</v>
          </cell>
        </row>
        <row r="177">
          <cell r="E177" t="str">
            <v>T112TS440</v>
          </cell>
          <cell r="F177" t="str">
            <v>남성 넓은 어깨 나시티</v>
          </cell>
          <cell r="H177">
            <v>3</v>
          </cell>
          <cell r="I177" t="str">
            <v>95,100,105</v>
          </cell>
          <cell r="M177">
            <v>5000</v>
          </cell>
          <cell r="P177">
            <v>3.665243545303515</v>
          </cell>
          <cell r="Q177">
            <v>4889.4348894348886</v>
          </cell>
          <cell r="R177">
            <v>24447174.447174445</v>
          </cell>
          <cell r="S177">
            <v>19900</v>
          </cell>
          <cell r="T177">
            <v>99500000</v>
          </cell>
          <cell r="U177">
            <v>3.7</v>
          </cell>
        </row>
        <row r="178">
          <cell r="E178" t="str">
            <v>T112TS450</v>
          </cell>
          <cell r="F178" t="str">
            <v>남성 넓은 어깨 밀링 전판 나시</v>
          </cell>
          <cell r="H178">
            <v>2</v>
          </cell>
          <cell r="I178" t="str">
            <v>95,100,105</v>
          </cell>
          <cell r="M178">
            <v>3000</v>
          </cell>
          <cell r="P178">
            <v>3.665243545303515</v>
          </cell>
          <cell r="Q178">
            <v>4889.4348894348886</v>
          </cell>
          <cell r="R178">
            <v>14668304.668304665</v>
          </cell>
          <cell r="S178">
            <v>19900</v>
          </cell>
          <cell r="T178">
            <v>59700000</v>
          </cell>
          <cell r="U178">
            <v>3.7000000000000006</v>
          </cell>
        </row>
        <row r="179">
          <cell r="E179" t="str">
            <v>T112TS460</v>
          </cell>
          <cell r="F179" t="str">
            <v>남성 넓은 어깨 밀링 스트라이프 나시 티</v>
          </cell>
          <cell r="H179">
            <v>2</v>
          </cell>
          <cell r="I179" t="str">
            <v>95,100,105</v>
          </cell>
          <cell r="M179">
            <v>3000</v>
          </cell>
          <cell r="P179">
            <v>3.665243545303515</v>
          </cell>
          <cell r="Q179">
            <v>4889.4348894348886</v>
          </cell>
          <cell r="R179">
            <v>14668304.668304665</v>
          </cell>
          <cell r="S179">
            <v>19900</v>
          </cell>
          <cell r="T179">
            <v>59700000</v>
          </cell>
          <cell r="U179">
            <v>3.7000000000000006</v>
          </cell>
        </row>
        <row r="180">
          <cell r="E180" t="str">
            <v>T112TP496P</v>
          </cell>
          <cell r="F180" t="str">
            <v>유니 배기 7부 다이마루 팬츠</v>
          </cell>
          <cell r="G180" t="str">
            <v>20'S SINGLE</v>
          </cell>
          <cell r="H180" t="str">
            <v>MGR,CGR,BK</v>
          </cell>
          <cell r="I180" t="str">
            <v>90,95,100,105</v>
          </cell>
          <cell r="J180" t="str">
            <v>팬니트</v>
          </cell>
          <cell r="K180">
            <v>40648</v>
          </cell>
          <cell r="M180">
            <v>10000</v>
          </cell>
          <cell r="P180">
            <v>7.5</v>
          </cell>
          <cell r="Q180">
            <v>10005</v>
          </cell>
          <cell r="R180">
            <v>100050000</v>
          </cell>
          <cell r="S180">
            <v>39900</v>
          </cell>
          <cell r="T180">
            <v>399000000</v>
          </cell>
          <cell r="U180">
            <v>3.6254599972740902</v>
          </cell>
        </row>
        <row r="181">
          <cell r="E181" t="str">
            <v>T112TP497P</v>
          </cell>
          <cell r="F181" t="str">
            <v>남성  미니쮸리 반바지 1</v>
          </cell>
          <cell r="G181" t="str">
            <v>미니쮸리</v>
          </cell>
          <cell r="H181" t="str">
            <v>OWH,MGR,BK</v>
          </cell>
          <cell r="I181" t="str">
            <v>95,100,105</v>
          </cell>
          <cell r="J181" t="str">
            <v>팬니트</v>
          </cell>
          <cell r="K181">
            <v>40648</v>
          </cell>
          <cell r="M181">
            <v>6000</v>
          </cell>
          <cell r="P181">
            <v>7.5</v>
          </cell>
          <cell r="Q181">
            <v>10005</v>
          </cell>
          <cell r="R181">
            <v>60030000</v>
          </cell>
          <cell r="S181">
            <v>39900</v>
          </cell>
          <cell r="T181">
            <v>239400000</v>
          </cell>
          <cell r="U181">
            <v>3.6254599972740902</v>
          </cell>
        </row>
        <row r="182">
          <cell r="E182" t="str">
            <v>T112TP498P</v>
          </cell>
          <cell r="F182" t="str">
            <v>남성  미니쮸리 반바지 2</v>
          </cell>
          <cell r="G182" t="str">
            <v>미니쮸리</v>
          </cell>
          <cell r="H182" t="str">
            <v>MGR,NA</v>
          </cell>
          <cell r="I182" t="str">
            <v>95,100,105</v>
          </cell>
          <cell r="J182" t="str">
            <v>금담</v>
          </cell>
          <cell r="K182">
            <v>40667</v>
          </cell>
          <cell r="M182">
            <v>4000</v>
          </cell>
          <cell r="P182">
            <v>7.35</v>
          </cell>
          <cell r="Q182">
            <v>9804.9</v>
          </cell>
          <cell r="R182">
            <v>39219600</v>
          </cell>
          <cell r="S182">
            <v>39900</v>
          </cell>
          <cell r="T182">
            <v>159600000</v>
          </cell>
          <cell r="U182">
            <v>3.6994489768102956</v>
          </cell>
        </row>
        <row r="183">
          <cell r="E183" t="str">
            <v>T112TP499</v>
          </cell>
          <cell r="F183" t="str">
            <v>SPOT</v>
          </cell>
          <cell r="H183">
            <v>2</v>
          </cell>
          <cell r="I183" t="str">
            <v>95,100,105</v>
          </cell>
          <cell r="K183">
            <v>40302</v>
          </cell>
          <cell r="M183">
            <v>4000</v>
          </cell>
          <cell r="P183">
            <v>5.5070744725917136</v>
          </cell>
          <cell r="Q183">
            <v>7346.4373464373457</v>
          </cell>
          <cell r="R183">
            <v>29385749.385749381</v>
          </cell>
          <cell r="S183">
            <v>29900</v>
          </cell>
          <cell r="T183">
            <v>119600000</v>
          </cell>
          <cell r="U183">
            <v>3.7</v>
          </cell>
        </row>
        <row r="184">
          <cell r="U184">
            <v>0</v>
          </cell>
        </row>
        <row r="185">
          <cell r="U185">
            <v>0</v>
          </cell>
        </row>
        <row r="186">
          <cell r="E186" t="str">
            <v>T112TS491M</v>
          </cell>
          <cell r="F186" t="str">
            <v xml:space="preserve">유니 발렌타인 반팔 티 </v>
          </cell>
          <cell r="G186" t="str">
            <v>26'S SINGLE (190G)</v>
          </cell>
          <cell r="H186" t="str">
            <v>WH,MGR,NA</v>
          </cell>
          <cell r="I186" t="str">
            <v>90,95,100,105</v>
          </cell>
          <cell r="J186" t="str">
            <v>임가공</v>
          </cell>
          <cell r="K186">
            <v>40571</v>
          </cell>
          <cell r="M186">
            <v>12000</v>
          </cell>
          <cell r="P186">
            <v>5.0059970014992512</v>
          </cell>
          <cell r="Q186">
            <v>6678</v>
          </cell>
          <cell r="R186">
            <v>80136000</v>
          </cell>
          <cell r="S186">
            <v>22900</v>
          </cell>
          <cell r="T186">
            <v>274800000</v>
          </cell>
          <cell r="U186">
            <v>3.1174276457295322</v>
          </cell>
        </row>
        <row r="187">
          <cell r="E187" t="str">
            <v>T112TS492M</v>
          </cell>
          <cell r="F187" t="str">
            <v>유니 발렌타인 반팔 티 2</v>
          </cell>
          <cell r="G187" t="str">
            <v>26'S SINGLE (190G)</v>
          </cell>
          <cell r="H187" t="str">
            <v>WH,PK</v>
          </cell>
          <cell r="I187" t="str">
            <v>90,95,100,105</v>
          </cell>
          <cell r="J187" t="str">
            <v>임가공</v>
          </cell>
          <cell r="K187">
            <v>40571</v>
          </cell>
          <cell r="M187">
            <v>8000</v>
          </cell>
          <cell r="P187">
            <v>4.9700149925037485</v>
          </cell>
          <cell r="Q187">
            <v>6630</v>
          </cell>
          <cell r="R187">
            <v>53040000</v>
          </cell>
          <cell r="S187">
            <v>22900</v>
          </cell>
          <cell r="T187">
            <v>183200000</v>
          </cell>
          <cell r="U187">
            <v>3.1399972576443163</v>
          </cell>
        </row>
        <row r="189">
          <cell r="F189">
            <v>50</v>
          </cell>
          <cell r="M189">
            <v>754500</v>
          </cell>
          <cell r="Q189">
            <v>7119.0362697338824</v>
          </cell>
          <cell r="R189">
            <v>5371312865.5142145</v>
          </cell>
          <cell r="S189">
            <v>25887.408880053015</v>
          </cell>
          <cell r="T189">
            <v>19532050000</v>
          </cell>
          <cell r="U189">
            <v>3.3057856683254672</v>
          </cell>
        </row>
        <row r="190">
          <cell r="E190" t="str">
            <v>T112TS500M</v>
          </cell>
          <cell r="F190" t="str">
            <v>여성 후라이스 나시</v>
          </cell>
          <cell r="G190" t="str">
            <v>2*2 후라이스</v>
          </cell>
          <cell r="H190" t="str">
            <v>WH,PK,BL,BK</v>
          </cell>
          <cell r="I190" t="str">
            <v>85,90</v>
          </cell>
          <cell r="J190" t="str">
            <v>임가공</v>
          </cell>
          <cell r="K190">
            <v>40617</v>
          </cell>
          <cell r="M190">
            <v>5000</v>
          </cell>
          <cell r="P190">
            <v>2.6299810782569399</v>
          </cell>
          <cell r="Q190">
            <v>3660.9336609336601</v>
          </cell>
          <cell r="R190">
            <v>18304668.3046683</v>
          </cell>
          <cell r="S190">
            <v>14900</v>
          </cell>
          <cell r="T190">
            <v>74500000</v>
          </cell>
          <cell r="U190">
            <v>3.7000000000000006</v>
          </cell>
        </row>
        <row r="191">
          <cell r="E191" t="str">
            <v>T112TS510</v>
          </cell>
          <cell r="F191" t="str">
            <v>여성 마린 나시</v>
          </cell>
          <cell r="H191">
            <v>2</v>
          </cell>
          <cell r="I191" t="str">
            <v>85,90</v>
          </cell>
          <cell r="K191">
            <v>40667</v>
          </cell>
          <cell r="M191">
            <v>3000</v>
          </cell>
          <cell r="P191">
            <v>3.5125250642492016</v>
          </cell>
          <cell r="Q191">
            <v>4889.4348894348886</v>
          </cell>
          <cell r="R191">
            <v>14668304.668304665</v>
          </cell>
          <cell r="S191">
            <v>19900</v>
          </cell>
          <cell r="T191">
            <v>59700000</v>
          </cell>
          <cell r="U191">
            <v>3.7000000000000006</v>
          </cell>
        </row>
        <row r="192">
          <cell r="E192" t="str">
            <v>T112TS520</v>
          </cell>
          <cell r="F192" t="str">
            <v>여성 워싱 프린트/워싱물 나시</v>
          </cell>
          <cell r="H192">
            <v>2</v>
          </cell>
          <cell r="I192" t="str">
            <v>85,90</v>
          </cell>
          <cell r="K192">
            <v>40673</v>
          </cell>
          <cell r="M192">
            <v>3000</v>
          </cell>
          <cell r="P192">
            <v>3.5125250642492016</v>
          </cell>
          <cell r="Q192">
            <v>4889.4348894348886</v>
          </cell>
          <cell r="R192">
            <v>14668304.668304665</v>
          </cell>
          <cell r="S192">
            <v>19900</v>
          </cell>
          <cell r="T192">
            <v>59700000</v>
          </cell>
          <cell r="U192">
            <v>3.7000000000000006</v>
          </cell>
        </row>
        <row r="193">
          <cell r="E193" t="str">
            <v>T112TS530</v>
          </cell>
          <cell r="F193" t="str">
            <v>여성 레이어드용 나시</v>
          </cell>
          <cell r="H193">
            <v>3</v>
          </cell>
          <cell r="I193" t="str">
            <v>85,90</v>
          </cell>
          <cell r="K193">
            <v>40704</v>
          </cell>
          <cell r="M193">
            <v>4000</v>
          </cell>
          <cell r="P193">
            <v>4.3950690502414629</v>
          </cell>
          <cell r="Q193">
            <v>6117.9361179361167</v>
          </cell>
          <cell r="R193">
            <v>24471744.471744467</v>
          </cell>
          <cell r="S193">
            <v>24900</v>
          </cell>
          <cell r="T193">
            <v>99600000</v>
          </cell>
          <cell r="U193">
            <v>3.7000000000000006</v>
          </cell>
        </row>
        <row r="194">
          <cell r="E194" t="str">
            <v>T112TS540</v>
          </cell>
          <cell r="F194" t="str">
            <v>여성 후드 원피스형 나시</v>
          </cell>
          <cell r="H194">
            <v>2</v>
          </cell>
          <cell r="I194" t="str">
            <v>85,90</v>
          </cell>
          <cell r="K194">
            <v>40683</v>
          </cell>
          <cell r="M194">
            <v>3000</v>
          </cell>
          <cell r="P194">
            <v>5.277613036233725</v>
          </cell>
          <cell r="Q194">
            <v>7346.4373464373457</v>
          </cell>
          <cell r="R194">
            <v>22039312.039312039</v>
          </cell>
          <cell r="S194">
            <v>29900</v>
          </cell>
          <cell r="T194">
            <v>89700000</v>
          </cell>
          <cell r="U194">
            <v>3.7</v>
          </cell>
        </row>
        <row r="195">
          <cell r="F195" t="str">
            <v>여성 옆선 많이 파인 나시</v>
          </cell>
          <cell r="I195" t="str">
            <v>85,90</v>
          </cell>
          <cell r="K195">
            <v>40688</v>
          </cell>
          <cell r="P195">
            <v>4.3950690502414629</v>
          </cell>
          <cell r="Q195">
            <v>6117.9361179361167</v>
          </cell>
          <cell r="R195">
            <v>0</v>
          </cell>
          <cell r="S195">
            <v>24900</v>
          </cell>
          <cell r="T195">
            <v>0</v>
          </cell>
          <cell r="U195">
            <v>0</v>
          </cell>
        </row>
        <row r="196">
          <cell r="E196" t="str">
            <v>T112TS600M</v>
          </cell>
          <cell r="F196" t="str">
            <v>여성 슬림핏 기본 포켓 티셔츠</v>
          </cell>
          <cell r="G196" t="str">
            <v>CVC 40'S SINGLE</v>
          </cell>
          <cell r="H196">
            <v>5</v>
          </cell>
          <cell r="I196" t="str">
            <v>85,90</v>
          </cell>
          <cell r="J196" t="str">
            <v>임가공</v>
          </cell>
          <cell r="K196">
            <v>40591</v>
          </cell>
          <cell r="M196">
            <v>10000</v>
          </cell>
          <cell r="N196">
            <v>5000</v>
          </cell>
          <cell r="P196">
            <v>3.9</v>
          </cell>
          <cell r="Q196">
            <v>3660.9336609336601</v>
          </cell>
          <cell r="R196">
            <v>36609336.6093366</v>
          </cell>
          <cell r="S196">
            <v>14900</v>
          </cell>
          <cell r="T196">
            <v>149000000</v>
          </cell>
          <cell r="U196">
            <v>3.7000000000000006</v>
          </cell>
        </row>
        <row r="197">
          <cell r="E197" t="str">
            <v>T112TS610P</v>
          </cell>
          <cell r="F197" t="str">
            <v>여성 슬림핏 아트웍 티셔츠</v>
          </cell>
          <cell r="G197" t="str">
            <v>CVC 40'S SINGLE</v>
          </cell>
          <cell r="H197" t="str">
            <v>OWH,PK,NA</v>
          </cell>
          <cell r="I197" t="str">
            <v>85,90</v>
          </cell>
          <cell r="J197" t="str">
            <v>팬니트</v>
          </cell>
          <cell r="K197">
            <v>40625</v>
          </cell>
          <cell r="M197">
            <v>4000</v>
          </cell>
          <cell r="P197">
            <v>3.5125250642492016</v>
          </cell>
          <cell r="Q197">
            <v>4889.4348894348886</v>
          </cell>
          <cell r="R197">
            <v>19557739.557739556</v>
          </cell>
          <cell r="S197">
            <v>19900</v>
          </cell>
          <cell r="T197">
            <v>79600000</v>
          </cell>
          <cell r="U197">
            <v>3.7</v>
          </cell>
        </row>
        <row r="198">
          <cell r="E198" t="str">
            <v>T112TS620</v>
          </cell>
          <cell r="F198" t="str">
            <v>여성 중간핏 라운드 티셔츠</v>
          </cell>
          <cell r="H198">
            <v>3</v>
          </cell>
          <cell r="I198" t="str">
            <v>85,90</v>
          </cell>
          <cell r="K198">
            <v>40653</v>
          </cell>
          <cell r="M198">
            <v>5000</v>
          </cell>
          <cell r="P198">
            <v>4.3950690502414629</v>
          </cell>
          <cell r="Q198">
            <v>6117.9361179361167</v>
          </cell>
          <cell r="R198">
            <v>30589680.589680582</v>
          </cell>
          <cell r="S198">
            <v>24900</v>
          </cell>
          <cell r="T198">
            <v>124500000</v>
          </cell>
          <cell r="U198">
            <v>3.7000000000000006</v>
          </cell>
        </row>
        <row r="199">
          <cell r="E199" t="str">
            <v>T112TS630P</v>
          </cell>
          <cell r="F199" t="str">
            <v>여성 cvc 후라이스 티셔츠</v>
          </cell>
          <cell r="G199" t="str">
            <v>CVC 30'S 1*1 후라이스</v>
          </cell>
          <cell r="H199" t="str">
            <v>WH,MNA,MGR,BK,MPK</v>
          </cell>
          <cell r="I199" t="str">
            <v>85,90</v>
          </cell>
          <cell r="J199" t="str">
            <v>팬니트</v>
          </cell>
          <cell r="K199">
            <v>40599</v>
          </cell>
          <cell r="M199">
            <v>10000</v>
          </cell>
          <cell r="O199">
            <v>4</v>
          </cell>
          <cell r="P199">
            <v>3.5125250642492016</v>
          </cell>
          <cell r="Q199">
            <v>4889.4348894348886</v>
          </cell>
          <cell r="R199">
            <v>48894348.89434889</v>
          </cell>
          <cell r="S199">
            <v>19900</v>
          </cell>
          <cell r="T199">
            <v>199000000</v>
          </cell>
          <cell r="U199">
            <v>3.7</v>
          </cell>
        </row>
        <row r="200">
          <cell r="E200" t="str">
            <v>T112TS640P</v>
          </cell>
          <cell r="F200" t="str">
            <v>여성 후라이스 스트라이프 티셔츠</v>
          </cell>
          <cell r="G200" t="str">
            <v>CVC 30'S 1*1 후라이스</v>
          </cell>
          <cell r="H200" t="str">
            <v>WH,NA,PK</v>
          </cell>
          <cell r="I200" t="str">
            <v>85,90</v>
          </cell>
          <cell r="J200" t="str">
            <v>팬니트</v>
          </cell>
          <cell r="K200">
            <v>40599</v>
          </cell>
          <cell r="M200">
            <v>5000</v>
          </cell>
          <cell r="O200">
            <v>4.5999999999999996</v>
          </cell>
          <cell r="P200">
            <v>4.3950690502414629</v>
          </cell>
          <cell r="Q200">
            <v>6117.9361179361167</v>
          </cell>
          <cell r="R200">
            <v>30589680.589680582</v>
          </cell>
          <cell r="S200">
            <v>24900</v>
          </cell>
          <cell r="T200">
            <v>124500000</v>
          </cell>
          <cell r="U200">
            <v>3.7000000000000006</v>
          </cell>
        </row>
        <row r="201">
          <cell r="E201" t="str">
            <v>T112TS650P</v>
          </cell>
          <cell r="F201" t="str">
            <v>여성 준박스 라운드 티셔츠</v>
          </cell>
          <cell r="G201" t="str">
            <v>CVC 40'S SINGLE</v>
          </cell>
          <cell r="H201" t="str">
            <v>WH,MBL,MPK,CGR</v>
          </cell>
          <cell r="I201" t="str">
            <v>85,90</v>
          </cell>
          <cell r="J201" t="str">
            <v>팬니트</v>
          </cell>
          <cell r="K201">
            <v>40625</v>
          </cell>
          <cell r="M201">
            <v>5000</v>
          </cell>
          <cell r="P201">
            <v>5.277613036233725</v>
          </cell>
          <cell r="Q201">
            <v>7346.4373464373457</v>
          </cell>
          <cell r="R201">
            <v>36732186.732186727</v>
          </cell>
          <cell r="S201">
            <v>29900</v>
          </cell>
          <cell r="T201">
            <v>149500000</v>
          </cell>
          <cell r="U201">
            <v>3.7</v>
          </cell>
        </row>
        <row r="202">
          <cell r="E202" t="str">
            <v>T112TS660P</v>
          </cell>
          <cell r="F202" t="str">
            <v>여성 2/1 중간핏 라운드 티셔츠</v>
          </cell>
          <cell r="G202" t="str">
            <v>오리지널 동일</v>
          </cell>
          <cell r="H202" t="str">
            <v>WH,NA</v>
          </cell>
          <cell r="I202" t="str">
            <v>85,90</v>
          </cell>
          <cell r="J202" t="str">
            <v>지산</v>
          </cell>
          <cell r="K202">
            <v>40638</v>
          </cell>
          <cell r="M202">
            <v>3000</v>
          </cell>
          <cell r="P202">
            <v>5.277613036233725</v>
          </cell>
          <cell r="Q202">
            <v>7346.4373464373457</v>
          </cell>
          <cell r="R202">
            <v>22039312.039312039</v>
          </cell>
          <cell r="S202">
            <v>29900</v>
          </cell>
          <cell r="T202">
            <v>89700000</v>
          </cell>
          <cell r="U202">
            <v>3.7</v>
          </cell>
        </row>
        <row r="203">
          <cell r="E203" t="str">
            <v>T112TS670M</v>
          </cell>
          <cell r="F203" t="str">
            <v>여성 소재변형 준박스 포켓 티셔츠</v>
          </cell>
          <cell r="G203" t="str">
            <v>PCR 30'S</v>
          </cell>
          <cell r="H203" t="str">
            <v>MGR,MPK,MBL</v>
          </cell>
          <cell r="I203" t="str">
            <v>85,90</v>
          </cell>
          <cell r="J203" t="str">
            <v>임가공</v>
          </cell>
          <cell r="K203">
            <v>40617</v>
          </cell>
          <cell r="M203">
            <v>4000</v>
          </cell>
          <cell r="P203">
            <v>5.277613036233725</v>
          </cell>
          <cell r="Q203">
            <v>7346.4373464373457</v>
          </cell>
          <cell r="R203">
            <v>29385749.385749381</v>
          </cell>
          <cell r="S203">
            <v>29900</v>
          </cell>
          <cell r="T203">
            <v>119600000</v>
          </cell>
          <cell r="U203">
            <v>3.7</v>
          </cell>
        </row>
        <row r="204">
          <cell r="E204" t="str">
            <v>T112TS680P</v>
          </cell>
          <cell r="F204" t="str">
            <v>여성 물나염 티셔츠</v>
          </cell>
          <cell r="G204" t="str">
            <v>오리지널 동일</v>
          </cell>
          <cell r="H204" t="str">
            <v>GR,PK</v>
          </cell>
          <cell r="I204" t="str">
            <v>85,90</v>
          </cell>
          <cell r="J204" t="str">
            <v>AI</v>
          </cell>
          <cell r="K204">
            <v>40653</v>
          </cell>
          <cell r="M204">
            <v>2500</v>
          </cell>
          <cell r="P204">
            <v>4.3950690502414629</v>
          </cell>
          <cell r="Q204">
            <v>6117.9361179361167</v>
          </cell>
          <cell r="R204">
            <v>15294840.294840291</v>
          </cell>
          <cell r="S204">
            <v>24900</v>
          </cell>
          <cell r="T204">
            <v>62250000</v>
          </cell>
          <cell r="U204">
            <v>3.7000000000000006</v>
          </cell>
        </row>
        <row r="205">
          <cell r="E205" t="str">
            <v>T112TS690P</v>
          </cell>
          <cell r="F205" t="str">
            <v>여성 워싱 프린트 티셔츠 (밀링)</v>
          </cell>
          <cell r="G205" t="str">
            <v>30'S TR,RC</v>
          </cell>
          <cell r="H205" t="str">
            <v>WH,NA</v>
          </cell>
          <cell r="I205" t="str">
            <v>85,90</v>
          </cell>
          <cell r="J205" t="str">
            <v>금담</v>
          </cell>
          <cell r="K205">
            <v>40625</v>
          </cell>
          <cell r="M205">
            <v>4000</v>
          </cell>
          <cell r="P205">
            <v>4.3950690502414629</v>
          </cell>
          <cell r="Q205">
            <v>6117.9361179361167</v>
          </cell>
          <cell r="R205">
            <v>24471744.471744467</v>
          </cell>
          <cell r="S205">
            <v>24900</v>
          </cell>
          <cell r="T205">
            <v>99600000</v>
          </cell>
          <cell r="U205">
            <v>3.7000000000000006</v>
          </cell>
        </row>
        <row r="206">
          <cell r="E206" t="str">
            <v>T112TS700M</v>
          </cell>
          <cell r="F206" t="str">
            <v>여성 CVC 싱글 슬림핏 브이넥 티셔츠</v>
          </cell>
          <cell r="G206" t="str">
            <v>CVC 40'S SINGLE</v>
          </cell>
          <cell r="H206" t="str">
            <v>IV,MGR,CGR</v>
          </cell>
          <cell r="I206" t="str">
            <v>85,90</v>
          </cell>
          <cell r="J206" t="str">
            <v>임가공</v>
          </cell>
          <cell r="K206">
            <v>40594</v>
          </cell>
          <cell r="M206">
            <v>5000</v>
          </cell>
          <cell r="P206">
            <v>3.5125250642492016</v>
          </cell>
          <cell r="Q206">
            <v>4889.4348894348886</v>
          </cell>
          <cell r="R206">
            <v>24447174.447174445</v>
          </cell>
          <cell r="S206">
            <v>19900</v>
          </cell>
          <cell r="T206">
            <v>99500000</v>
          </cell>
          <cell r="U206">
            <v>3.7</v>
          </cell>
        </row>
        <row r="207">
          <cell r="E207" t="str">
            <v>T112TS710P</v>
          </cell>
          <cell r="F207" t="str">
            <v>여성 중간핏 브이넥 아트웍 티셔츠</v>
          </cell>
          <cell r="G207" t="str">
            <v>40'S SINGLE / CVC</v>
          </cell>
          <cell r="H207" t="str">
            <v>WH,MNA</v>
          </cell>
          <cell r="I207" t="str">
            <v>85,90</v>
          </cell>
          <cell r="J207" t="str">
            <v>팬니트</v>
          </cell>
          <cell r="K207">
            <v>40632</v>
          </cell>
          <cell r="M207">
            <v>3000</v>
          </cell>
          <cell r="P207">
            <v>4.3950690502414629</v>
          </cell>
          <cell r="Q207">
            <v>6117.9361179361167</v>
          </cell>
          <cell r="R207">
            <v>18353808.353808351</v>
          </cell>
          <cell r="S207">
            <v>24900</v>
          </cell>
          <cell r="T207">
            <v>74700000</v>
          </cell>
          <cell r="U207">
            <v>3.7</v>
          </cell>
        </row>
        <row r="208">
          <cell r="E208" t="str">
            <v>T112TS720M</v>
          </cell>
          <cell r="F208" t="str">
            <v>여성 준박스 브이넥 디자인물</v>
          </cell>
          <cell r="G208" t="str">
            <v xml:space="preserve">40'S SINGLE </v>
          </cell>
          <cell r="H208" t="str">
            <v>WH,NA,YE</v>
          </cell>
          <cell r="I208" t="str">
            <v>F</v>
          </cell>
          <cell r="J208" t="str">
            <v>임가공</v>
          </cell>
          <cell r="K208">
            <v>40617</v>
          </cell>
          <cell r="M208">
            <v>4000</v>
          </cell>
          <cell r="P208">
            <v>4.3950690502414629</v>
          </cell>
          <cell r="Q208">
            <v>6117.9361179361167</v>
          </cell>
          <cell r="R208">
            <v>24471744.471744467</v>
          </cell>
          <cell r="S208">
            <v>24900</v>
          </cell>
          <cell r="T208">
            <v>99600000</v>
          </cell>
          <cell r="U208">
            <v>3.7000000000000006</v>
          </cell>
        </row>
        <row r="209">
          <cell r="E209" t="str">
            <v>T112TS730</v>
          </cell>
          <cell r="F209" t="str">
            <v>SPOT</v>
          </cell>
          <cell r="I209" t="str">
            <v>85,90</v>
          </cell>
          <cell r="K209">
            <v>40683</v>
          </cell>
          <cell r="M209">
            <v>4000</v>
          </cell>
          <cell r="P209">
            <v>5.277613036233725</v>
          </cell>
          <cell r="Q209">
            <v>7346.4373464373457</v>
          </cell>
          <cell r="R209">
            <v>29385749.385749381</v>
          </cell>
          <cell r="S209">
            <v>29900</v>
          </cell>
          <cell r="T209">
            <v>119600000</v>
          </cell>
          <cell r="U209">
            <v>3.7</v>
          </cell>
        </row>
        <row r="210">
          <cell r="E210" t="str">
            <v>T112TS750P</v>
          </cell>
          <cell r="F210" t="str">
            <v>여성 7부 롱기장 풀오버</v>
          </cell>
          <cell r="G210" t="str">
            <v>30S SLUB</v>
          </cell>
          <cell r="H210" t="str">
            <v>NA,PK</v>
          </cell>
          <cell r="I210" t="str">
            <v>85,90</v>
          </cell>
          <cell r="J210" t="str">
            <v>지산</v>
          </cell>
          <cell r="K210">
            <v>40584</v>
          </cell>
          <cell r="L210" t="str">
            <v>1/28,2/22</v>
          </cell>
          <cell r="M210">
            <v>4000</v>
          </cell>
          <cell r="P210">
            <v>9951</v>
          </cell>
          <cell r="Q210">
            <v>9000</v>
          </cell>
          <cell r="R210">
            <v>36000000</v>
          </cell>
          <cell r="S210">
            <v>39900</v>
          </cell>
          <cell r="T210">
            <v>159600000</v>
          </cell>
          <cell r="U210">
            <v>4.0303030303030303</v>
          </cell>
        </row>
        <row r="211">
          <cell r="E211" t="str">
            <v>T112TS760M</v>
          </cell>
          <cell r="F211" t="str">
            <v>여성 보트넥 7부 마린 티셔츠</v>
          </cell>
          <cell r="G211" t="str">
            <v>30S SINGLE</v>
          </cell>
          <cell r="H211" t="str">
            <v>WH,NA,RE</v>
          </cell>
          <cell r="I211" t="str">
            <v>85,90</v>
          </cell>
          <cell r="J211" t="str">
            <v>임가공</v>
          </cell>
          <cell r="K211">
            <v>40584</v>
          </cell>
          <cell r="M211">
            <v>5000</v>
          </cell>
          <cell r="Q211">
            <v>8107</v>
          </cell>
          <cell r="R211">
            <v>40535000</v>
          </cell>
          <cell r="S211">
            <v>29900</v>
          </cell>
          <cell r="T211">
            <v>149500000</v>
          </cell>
          <cell r="U211">
            <v>3.3528824696951003</v>
          </cell>
          <cell r="V211" t="str">
            <v>OK</v>
          </cell>
        </row>
        <row r="212">
          <cell r="E212" t="str">
            <v>T112TS770M</v>
          </cell>
          <cell r="F212" t="str">
            <v>여성 숏기장 라운드 티셔츠</v>
          </cell>
          <cell r="G212" t="str">
            <v>30S SINGLE</v>
          </cell>
          <cell r="H212" t="str">
            <v>NA.MGR.PK</v>
          </cell>
          <cell r="I212" t="str">
            <v>F</v>
          </cell>
          <cell r="J212" t="str">
            <v>임가공</v>
          </cell>
          <cell r="K212">
            <v>40617</v>
          </cell>
          <cell r="M212">
            <v>5000</v>
          </cell>
          <cell r="P212">
            <v>5.277613036233725</v>
          </cell>
          <cell r="Q212">
            <v>7346.4373464373457</v>
          </cell>
          <cell r="R212">
            <v>36732186.732186727</v>
          </cell>
          <cell r="S212">
            <v>29900</v>
          </cell>
          <cell r="T212">
            <v>149500000</v>
          </cell>
          <cell r="U212">
            <v>3.7</v>
          </cell>
        </row>
        <row r="213">
          <cell r="E213" t="str">
            <v>T112TS780P</v>
          </cell>
          <cell r="F213" t="str">
            <v>여성 마린 티셔츠</v>
          </cell>
          <cell r="G213" t="str">
            <v>30S SINGLE</v>
          </cell>
          <cell r="H213" t="str">
            <v>NA,RE</v>
          </cell>
          <cell r="I213" t="str">
            <v>85,90</v>
          </cell>
          <cell r="J213" t="str">
            <v>지산</v>
          </cell>
          <cell r="K213">
            <v>40663</v>
          </cell>
          <cell r="M213">
            <v>6000</v>
          </cell>
          <cell r="P213">
            <v>5.277613036233725</v>
          </cell>
          <cell r="Q213">
            <v>7346.4373464373457</v>
          </cell>
          <cell r="R213">
            <v>44078624.078624077</v>
          </cell>
          <cell r="S213">
            <v>29900</v>
          </cell>
          <cell r="T213">
            <v>179400000</v>
          </cell>
          <cell r="U213">
            <v>3.7</v>
          </cell>
        </row>
        <row r="214">
          <cell r="E214" t="str">
            <v>T112TS790P</v>
          </cell>
          <cell r="F214" t="str">
            <v>여성 핏변형 롱기장 슬럽 티셔츠</v>
          </cell>
          <cell r="G214" t="str">
            <v>30S SLUB</v>
          </cell>
          <cell r="H214" t="str">
            <v>NA,PK,BL</v>
          </cell>
          <cell r="I214" t="str">
            <v>85,90</v>
          </cell>
          <cell r="J214" t="str">
            <v>지산</v>
          </cell>
          <cell r="K214">
            <v>40648</v>
          </cell>
          <cell r="L214">
            <v>40655</v>
          </cell>
          <cell r="M214">
            <v>5000</v>
          </cell>
          <cell r="P214">
            <v>5.277613036233725</v>
          </cell>
          <cell r="Q214">
            <v>7346.4373464373457</v>
          </cell>
          <cell r="R214">
            <v>36732186.732186727</v>
          </cell>
          <cell r="S214">
            <v>29900</v>
          </cell>
          <cell r="T214">
            <v>149500000</v>
          </cell>
          <cell r="U214">
            <v>3.7</v>
          </cell>
        </row>
        <row r="215">
          <cell r="E215" t="str">
            <v>T112TS800P</v>
          </cell>
          <cell r="F215" t="str">
            <v>여성 뎅깡 스트라이프 후드 풀오버</v>
          </cell>
          <cell r="G215" t="str">
            <v>30S SINGLE</v>
          </cell>
          <cell r="H215" t="str">
            <v>NA,CGR,PK</v>
          </cell>
          <cell r="I215" t="str">
            <v>85,90</v>
          </cell>
          <cell r="J215" t="str">
            <v>AI</v>
          </cell>
          <cell r="K215">
            <v>40617</v>
          </cell>
          <cell r="L215">
            <v>40627</v>
          </cell>
          <cell r="M215">
            <v>5000</v>
          </cell>
          <cell r="P215">
            <v>5.277613036233725</v>
          </cell>
          <cell r="Q215">
            <v>7346.4373464373457</v>
          </cell>
          <cell r="R215">
            <v>36732186.732186727</v>
          </cell>
          <cell r="S215">
            <v>29900</v>
          </cell>
          <cell r="T215">
            <v>149500000</v>
          </cell>
          <cell r="U215">
            <v>3.7</v>
          </cell>
        </row>
        <row r="216">
          <cell r="E216" t="str">
            <v>T112TS810P</v>
          </cell>
          <cell r="F216" t="str">
            <v>여성 cvc 후드 풀오버 (셋트물 상의)</v>
          </cell>
          <cell r="G216" t="str">
            <v>30S SINGLE</v>
          </cell>
          <cell r="H216" t="str">
            <v>MGR,LPK,MT</v>
          </cell>
          <cell r="I216" t="str">
            <v>85,90</v>
          </cell>
          <cell r="J216" t="str">
            <v>AI</v>
          </cell>
          <cell r="K216">
            <v>40625</v>
          </cell>
          <cell r="M216">
            <v>4000</v>
          </cell>
          <cell r="P216">
            <v>5.277613036233725</v>
          </cell>
          <cell r="Q216">
            <v>7346.4373464373457</v>
          </cell>
          <cell r="R216">
            <v>29385749.385749381</v>
          </cell>
          <cell r="S216">
            <v>29900</v>
          </cell>
          <cell r="T216">
            <v>119600000</v>
          </cell>
          <cell r="U216">
            <v>3.7</v>
          </cell>
        </row>
        <row r="217">
          <cell r="E217" t="str">
            <v>T112TS850P</v>
          </cell>
          <cell r="F217" t="str">
            <v xml:space="preserve">여성 롱기장 원피스형 티셔츠 </v>
          </cell>
          <cell r="G217" t="str">
            <v>40'S SINGLE  (효소가공)</v>
          </cell>
          <cell r="H217" t="str">
            <v>WH,NA</v>
          </cell>
          <cell r="I217" t="str">
            <v>F</v>
          </cell>
          <cell r="J217" t="str">
            <v>지산</v>
          </cell>
          <cell r="K217">
            <v>40632</v>
          </cell>
          <cell r="M217">
            <v>3000</v>
          </cell>
          <cell r="P217">
            <v>5.277613036233725</v>
          </cell>
          <cell r="Q217">
            <v>7346.4373464373457</v>
          </cell>
          <cell r="R217">
            <v>22039312.039312039</v>
          </cell>
          <cell r="S217">
            <v>29900</v>
          </cell>
          <cell r="T217">
            <v>89700000</v>
          </cell>
          <cell r="U217">
            <v>3.7</v>
          </cell>
        </row>
        <row r="218">
          <cell r="E218" t="str">
            <v>T112TS860P</v>
          </cell>
          <cell r="F218" t="str">
            <v>여성 롱기장 데미지 티셔츠</v>
          </cell>
          <cell r="G218" t="str">
            <v>30S SINGLE</v>
          </cell>
          <cell r="H218" t="str">
            <v>MGR,CGR</v>
          </cell>
          <cell r="I218" t="str">
            <v>F</v>
          </cell>
          <cell r="J218" t="str">
            <v>AI</v>
          </cell>
          <cell r="K218">
            <v>40639</v>
          </cell>
          <cell r="M218">
            <v>2000</v>
          </cell>
          <cell r="P218">
            <v>5.277613036233725</v>
          </cell>
          <cell r="Q218">
            <v>7346.4373464373457</v>
          </cell>
          <cell r="R218">
            <v>14692874.692874691</v>
          </cell>
          <cell r="S218">
            <v>29900</v>
          </cell>
          <cell r="T218">
            <v>59800000</v>
          </cell>
          <cell r="U218">
            <v>3.7</v>
          </cell>
        </row>
        <row r="219">
          <cell r="E219" t="str">
            <v>T112TS870</v>
          </cell>
          <cell r="F219" t="str">
            <v>SPOT</v>
          </cell>
          <cell r="I219" t="str">
            <v>85,90</v>
          </cell>
          <cell r="K219">
            <v>40683</v>
          </cell>
          <cell r="M219">
            <v>5000</v>
          </cell>
          <cell r="P219">
            <v>5.277613036233725</v>
          </cell>
          <cell r="Q219">
            <v>7346.4373464373457</v>
          </cell>
          <cell r="R219">
            <v>36732186.732186727</v>
          </cell>
          <cell r="S219">
            <v>29900</v>
          </cell>
          <cell r="T219">
            <v>149500000</v>
          </cell>
          <cell r="U219">
            <v>3.7</v>
          </cell>
        </row>
        <row r="220">
          <cell r="E220" t="str">
            <v>T112TS880</v>
          </cell>
          <cell r="F220" t="str">
            <v>SPOT</v>
          </cell>
          <cell r="I220" t="str">
            <v>85,90</v>
          </cell>
          <cell r="K220">
            <v>40683</v>
          </cell>
          <cell r="M220">
            <v>4000</v>
          </cell>
          <cell r="P220">
            <v>5.277613036233725</v>
          </cell>
          <cell r="Q220">
            <v>7346.4373464373457</v>
          </cell>
          <cell r="R220">
            <v>29385749.385749381</v>
          </cell>
          <cell r="S220">
            <v>29900</v>
          </cell>
          <cell r="T220">
            <v>119600000</v>
          </cell>
          <cell r="U220">
            <v>3.7</v>
          </cell>
        </row>
        <row r="221">
          <cell r="E221" t="str">
            <v>T112TS890</v>
          </cell>
          <cell r="F221" t="str">
            <v>SPOT</v>
          </cell>
          <cell r="I221" t="str">
            <v>85,90</v>
          </cell>
          <cell r="K221">
            <v>40683</v>
          </cell>
          <cell r="M221">
            <v>3000</v>
          </cell>
          <cell r="P221">
            <v>5.277613036233725</v>
          </cell>
          <cell r="Q221">
            <v>7346.4373464373457</v>
          </cell>
          <cell r="R221">
            <v>22039312.039312039</v>
          </cell>
          <cell r="S221">
            <v>29900</v>
          </cell>
          <cell r="T221">
            <v>89700000</v>
          </cell>
          <cell r="U221">
            <v>3.7</v>
          </cell>
        </row>
        <row r="222">
          <cell r="E222" t="str">
            <v>T112TS900P</v>
          </cell>
          <cell r="F222" t="str">
            <v>여성 브이넥 TR 40 수 7부 가디건 (솔리드)</v>
          </cell>
          <cell r="G222" t="str">
            <v>40'S CR SINGLE</v>
          </cell>
          <cell r="H222" t="str">
            <v>WH,NA,BK</v>
          </cell>
          <cell r="I222" t="str">
            <v>85,90</v>
          </cell>
          <cell r="J222" t="str">
            <v>팬니트</v>
          </cell>
          <cell r="K222">
            <v>40648</v>
          </cell>
          <cell r="M222">
            <v>5000</v>
          </cell>
          <cell r="P222">
            <v>6.1601570222259872</v>
          </cell>
          <cell r="Q222">
            <v>8574.9385749385729</v>
          </cell>
          <cell r="R222">
            <v>42874692.874692865</v>
          </cell>
          <cell r="S222">
            <v>34900</v>
          </cell>
          <cell r="T222">
            <v>174500000</v>
          </cell>
          <cell r="U222">
            <v>3.7000000000000006</v>
          </cell>
        </row>
        <row r="223">
          <cell r="E223" t="str">
            <v>T112TS910P</v>
          </cell>
          <cell r="F223" t="str">
            <v>여성 싱글 롱기장 후드 집업</v>
          </cell>
          <cell r="G223" t="str">
            <v>40'S SINGLE</v>
          </cell>
          <cell r="H223" t="str">
            <v>WH,CGR</v>
          </cell>
          <cell r="I223" t="str">
            <v>85,90</v>
          </cell>
          <cell r="J223" t="str">
            <v>AI</v>
          </cell>
          <cell r="K223">
            <v>40627</v>
          </cell>
          <cell r="L223">
            <v>40634</v>
          </cell>
          <cell r="M223">
            <v>3500</v>
          </cell>
          <cell r="P223">
            <v>7.0427010082182484</v>
          </cell>
          <cell r="Q223">
            <v>9803.4398034398018</v>
          </cell>
          <cell r="R223">
            <v>34312039.312039308</v>
          </cell>
          <cell r="S223">
            <v>39900</v>
          </cell>
          <cell r="T223">
            <v>139650000</v>
          </cell>
          <cell r="U223">
            <v>3.7</v>
          </cell>
        </row>
        <row r="224">
          <cell r="E224" t="str">
            <v>T112TS920P</v>
          </cell>
          <cell r="F224" t="str">
            <v>칠부 라글란 집업</v>
          </cell>
          <cell r="G224" t="str">
            <v>레이온 30'S CVC 30'S</v>
          </cell>
          <cell r="H224" t="str">
            <v>WH,NA</v>
          </cell>
          <cell r="I224" t="str">
            <v>85,90</v>
          </cell>
          <cell r="J224" t="str">
            <v>지산</v>
          </cell>
          <cell r="K224">
            <v>40648</v>
          </cell>
          <cell r="M224">
            <v>3500</v>
          </cell>
          <cell r="P224">
            <v>7.0427010082182484</v>
          </cell>
          <cell r="Q224">
            <v>9803.4398034398018</v>
          </cell>
          <cell r="R224">
            <v>34312039.312039308</v>
          </cell>
          <cell r="S224">
            <v>39900</v>
          </cell>
          <cell r="T224">
            <v>139650000</v>
          </cell>
          <cell r="U224">
            <v>3.7</v>
          </cell>
        </row>
        <row r="225">
          <cell r="E225" t="str">
            <v>T112TS930P</v>
          </cell>
          <cell r="F225" t="str">
            <v>여성 거즈 제기장 후드 집업</v>
          </cell>
          <cell r="G225" t="str">
            <v>면모달 거즈싱글</v>
          </cell>
          <cell r="H225" t="str">
            <v>WH,NA,MX,MGR</v>
          </cell>
          <cell r="I225" t="str">
            <v>85,90,95,100</v>
          </cell>
          <cell r="J225" t="str">
            <v>지산</v>
          </cell>
          <cell r="K225">
            <v>40627</v>
          </cell>
          <cell r="L225">
            <v>40631</v>
          </cell>
          <cell r="M225">
            <v>12000</v>
          </cell>
          <cell r="Q225">
            <v>8700</v>
          </cell>
          <cell r="R225">
            <v>104400000</v>
          </cell>
          <cell r="S225">
            <v>34900</v>
          </cell>
          <cell r="T225">
            <v>418800000</v>
          </cell>
          <cell r="U225">
            <v>3.6468129571577843</v>
          </cell>
        </row>
        <row r="226">
          <cell r="E226" t="str">
            <v>T112TS940M</v>
          </cell>
          <cell r="F226" t="str">
            <v>여성 후드형 단추 가디건</v>
          </cell>
          <cell r="G226" t="str">
            <v>오리지널 동일</v>
          </cell>
          <cell r="H226" t="str">
            <v>WH,PK</v>
          </cell>
          <cell r="I226" t="str">
            <v>F</v>
          </cell>
          <cell r="J226" t="str">
            <v>임가공</v>
          </cell>
          <cell r="K226">
            <v>40648</v>
          </cell>
          <cell r="M226">
            <v>3000</v>
          </cell>
          <cell r="P226">
            <v>7.0427010082182484</v>
          </cell>
          <cell r="Q226">
            <v>9803.4398034398018</v>
          </cell>
          <cell r="R226">
            <v>29410319.410319407</v>
          </cell>
          <cell r="S226">
            <v>39900</v>
          </cell>
          <cell r="T226">
            <v>119700000</v>
          </cell>
          <cell r="U226">
            <v>3.7</v>
          </cell>
        </row>
        <row r="227">
          <cell r="E227" t="str">
            <v>T112TP810P</v>
          </cell>
          <cell r="F227" t="str">
            <v>여성 싱글 팬츠 (셋트 하의)</v>
          </cell>
          <cell r="G227" t="str">
            <v>30S SINGLE</v>
          </cell>
          <cell r="H227" t="str">
            <v>MGR,LPK,MT</v>
          </cell>
          <cell r="I227" t="str">
            <v>85,90</v>
          </cell>
          <cell r="J227" t="str">
            <v>AI</v>
          </cell>
          <cell r="K227">
            <v>40625</v>
          </cell>
          <cell r="M227">
            <v>3500</v>
          </cell>
          <cell r="P227">
            <v>6.1601570222259872</v>
          </cell>
          <cell r="Q227">
            <v>8574.9385749385729</v>
          </cell>
          <cell r="R227">
            <v>30012285.012285005</v>
          </cell>
          <cell r="S227">
            <v>34900</v>
          </cell>
          <cell r="T227">
            <v>122150000</v>
          </cell>
          <cell r="U227">
            <v>3.7000000000000006</v>
          </cell>
        </row>
        <row r="228">
          <cell r="E228" t="str">
            <v>T112TP950P</v>
          </cell>
          <cell r="F228" t="str">
            <v>여성 다이마루 스커트</v>
          </cell>
          <cell r="G228" t="str">
            <v>거즈미니쮸리</v>
          </cell>
          <cell r="H228" t="str">
            <v>MGR,NA</v>
          </cell>
          <cell r="I228" t="str">
            <v>85,90</v>
          </cell>
          <cell r="J228" t="str">
            <v>AI</v>
          </cell>
          <cell r="K228">
            <v>40632</v>
          </cell>
          <cell r="M228">
            <v>3000</v>
          </cell>
          <cell r="P228">
            <v>5.277613036233725</v>
          </cell>
          <cell r="Q228">
            <v>7346.4373464373457</v>
          </cell>
          <cell r="R228">
            <v>22039312.039312039</v>
          </cell>
          <cell r="S228">
            <v>29900</v>
          </cell>
          <cell r="T228">
            <v>89700000</v>
          </cell>
          <cell r="U228">
            <v>3.7</v>
          </cell>
        </row>
        <row r="229">
          <cell r="E229" t="str">
            <v>T112TP960P</v>
          </cell>
          <cell r="F229" t="str">
            <v>여성 7부 팬츠</v>
          </cell>
          <cell r="G229" t="str">
            <v>거즈미니쮸리</v>
          </cell>
          <cell r="H229" t="str">
            <v>MGR,BK</v>
          </cell>
          <cell r="I229" t="str">
            <v>85,90</v>
          </cell>
          <cell r="J229" t="str">
            <v>AI</v>
          </cell>
          <cell r="K229">
            <v>40620</v>
          </cell>
          <cell r="L229">
            <v>40620</v>
          </cell>
          <cell r="M229">
            <v>3000</v>
          </cell>
          <cell r="P229">
            <v>6.8</v>
          </cell>
          <cell r="Q229">
            <v>9071.1999999999989</v>
          </cell>
          <cell r="R229">
            <v>27213599.999999996</v>
          </cell>
          <cell r="S229">
            <v>34900</v>
          </cell>
          <cell r="T229">
            <v>104700000</v>
          </cell>
          <cell r="U229">
            <v>3.497582759422428</v>
          </cell>
        </row>
        <row r="230">
          <cell r="E230" t="str">
            <v>T112TP970P</v>
          </cell>
          <cell r="F230" t="str">
            <v>다이마루 숏팬츠</v>
          </cell>
          <cell r="G230" t="str">
            <v>거즈미니쮸리</v>
          </cell>
          <cell r="H230" t="str">
            <v>MGR,BL,PK,NA</v>
          </cell>
          <cell r="I230" t="str">
            <v>85,90</v>
          </cell>
          <cell r="J230" t="str">
            <v>AI</v>
          </cell>
          <cell r="K230">
            <v>40653</v>
          </cell>
          <cell r="M230">
            <v>5000</v>
          </cell>
          <cell r="P230">
            <v>3.5125250642492016</v>
          </cell>
          <cell r="Q230">
            <v>4889.4348894348886</v>
          </cell>
          <cell r="R230">
            <v>24447174.447174445</v>
          </cell>
          <cell r="S230">
            <v>19900</v>
          </cell>
          <cell r="T230">
            <v>99500000</v>
          </cell>
          <cell r="U230">
            <v>3.7</v>
          </cell>
        </row>
        <row r="231">
          <cell r="E231" t="str">
            <v>T112TP980P</v>
          </cell>
          <cell r="F231" t="str">
            <v xml:space="preserve">여성 올인원 반바지 기장 팬츠 </v>
          </cell>
          <cell r="G231" t="str">
            <v>CR 30'S SINGLE</v>
          </cell>
          <cell r="H231" t="str">
            <v>MGR,BK</v>
          </cell>
          <cell r="I231" t="str">
            <v>85,90</v>
          </cell>
          <cell r="J231" t="str">
            <v>지산</v>
          </cell>
          <cell r="K231">
            <v>40653</v>
          </cell>
          <cell r="M231">
            <v>6000</v>
          </cell>
          <cell r="P231">
            <v>8.8077889802027727</v>
          </cell>
          <cell r="Q231">
            <v>12260.44226044226</v>
          </cell>
          <cell r="R231">
            <v>73562653.562653556</v>
          </cell>
          <cell r="S231">
            <v>49900</v>
          </cell>
          <cell r="T231">
            <v>299400000</v>
          </cell>
          <cell r="U231">
            <v>3.7</v>
          </cell>
        </row>
        <row r="232">
          <cell r="E232" t="str">
            <v>T112TP990P</v>
          </cell>
          <cell r="F232" t="str">
            <v xml:space="preserve">여성 올인원 7부 기장 팬츠 </v>
          </cell>
          <cell r="G232" t="str">
            <v>30'S SINGLE</v>
          </cell>
          <cell r="H232" t="str">
            <v>MGR,BK</v>
          </cell>
          <cell r="I232" t="str">
            <v>85,90</v>
          </cell>
          <cell r="J232" t="str">
            <v>금담</v>
          </cell>
          <cell r="K232">
            <v>40594</v>
          </cell>
          <cell r="M232">
            <v>2000</v>
          </cell>
          <cell r="Q232">
            <v>14800</v>
          </cell>
          <cell r="R232">
            <v>29600000</v>
          </cell>
          <cell r="S232">
            <v>59900</v>
          </cell>
          <cell r="T232">
            <v>119800000</v>
          </cell>
          <cell r="U232">
            <v>3.6793611793611793</v>
          </cell>
        </row>
        <row r="236">
          <cell r="F236">
            <v>42</v>
          </cell>
          <cell r="M236">
            <v>187000</v>
          </cell>
          <cell r="N236">
            <v>5000</v>
          </cell>
          <cell r="Q236">
            <v>7070.8284197663852</v>
          </cell>
          <cell r="R236">
            <v>1322244914.496314</v>
          </cell>
          <cell r="S236">
            <v>28696.791443850267</v>
          </cell>
          <cell r="T236">
            <v>5366300000</v>
          </cell>
          <cell r="U236">
            <v>3.6895241509118653</v>
          </cell>
        </row>
        <row r="237">
          <cell r="F237">
            <v>92</v>
          </cell>
          <cell r="M237">
            <v>941500</v>
          </cell>
          <cell r="N237">
            <v>5000</v>
          </cell>
          <cell r="Q237">
            <v>7109.4612639517036</v>
          </cell>
          <cell r="R237">
            <v>6693557780.0105286</v>
          </cell>
          <cell r="S237">
            <v>26445.406266595859</v>
          </cell>
          <cell r="T237">
            <v>24898350000</v>
          </cell>
          <cell r="U237">
            <v>3.3815893401204091</v>
          </cell>
        </row>
        <row r="238">
          <cell r="F238">
            <v>137</v>
          </cell>
          <cell r="M238">
            <v>1283200</v>
          </cell>
          <cell r="P238">
            <v>0</v>
          </cell>
          <cell r="Q238">
            <v>8421.1277503840593</v>
          </cell>
          <cell r="R238">
            <v>10805991129.292824</v>
          </cell>
          <cell r="S238">
            <v>32340.695137157109</v>
          </cell>
          <cell r="T238">
            <v>41499580000</v>
          </cell>
          <cell r="U238">
            <v>3.4912938996239826</v>
          </cell>
        </row>
        <row r="239">
          <cell r="F239">
            <v>137</v>
          </cell>
          <cell r="M239">
            <v>1283200</v>
          </cell>
          <cell r="Q239">
            <v>8421.1277503840593</v>
          </cell>
          <cell r="R239">
            <v>10805991129.292824</v>
          </cell>
          <cell r="S239">
            <v>32340.695137157109</v>
          </cell>
          <cell r="T239">
            <v>41499580000</v>
          </cell>
          <cell r="U239">
            <v>3.4912938996239826</v>
          </cell>
        </row>
        <row r="240">
          <cell r="E240">
            <v>1</v>
          </cell>
          <cell r="F240">
            <v>2</v>
          </cell>
          <cell r="G240">
            <v>3</v>
          </cell>
          <cell r="H240">
            <v>4</v>
          </cell>
          <cell r="I240">
            <v>5</v>
          </cell>
          <cell r="J240">
            <v>6</v>
          </cell>
          <cell r="K240">
            <v>7</v>
          </cell>
          <cell r="M240">
            <v>9</v>
          </cell>
          <cell r="N240">
            <v>10</v>
          </cell>
          <cell r="O240">
            <v>11</v>
          </cell>
          <cell r="P240">
            <v>12</v>
          </cell>
          <cell r="Q240">
            <v>13</v>
          </cell>
          <cell r="R240">
            <v>14</v>
          </cell>
          <cell r="S240">
            <v>15</v>
          </cell>
          <cell r="T240">
            <v>16</v>
          </cell>
          <cell r="U240">
            <v>17</v>
          </cell>
          <cell r="V240">
            <v>18</v>
          </cell>
        </row>
        <row r="242">
          <cell r="E242" t="str">
            <v>T112Z4050P</v>
          </cell>
          <cell r="F242" t="str">
            <v>기획 유니 하이넥 나일론 홑겹 점퍼</v>
          </cell>
          <cell r="G242" t="str">
            <v>NLYON 260T</v>
          </cell>
          <cell r="H242" t="str">
            <v>LGR,NA</v>
          </cell>
          <cell r="I242" t="str">
            <v>90,95,100,105</v>
          </cell>
          <cell r="J242" t="str">
            <v>현인(인도네시아)</v>
          </cell>
          <cell r="K242">
            <v>40612</v>
          </cell>
          <cell r="M242">
            <v>15000</v>
          </cell>
          <cell r="Q242">
            <v>14500</v>
          </cell>
          <cell r="R242">
            <v>217500000</v>
          </cell>
          <cell r="S242">
            <v>49000</v>
          </cell>
          <cell r="T242">
            <v>735000000</v>
          </cell>
          <cell r="U242">
            <v>3.0721003134796239</v>
          </cell>
        </row>
        <row r="243">
          <cell r="S243">
            <v>69900</v>
          </cell>
        </row>
        <row r="245">
          <cell r="E245" t="str">
            <v>T112Z5000P</v>
          </cell>
          <cell r="F245" t="str">
            <v>기획 유니 미니쮸리 전판프린트 반바지</v>
          </cell>
          <cell r="G245" t="str">
            <v>면 미니쮸리(전판프린트)</v>
          </cell>
          <cell r="H245" t="str">
            <v>OWH,GR,NA,BK</v>
          </cell>
          <cell r="I245" t="str">
            <v>95,100,105</v>
          </cell>
          <cell r="J245" t="str">
            <v>팬니트</v>
          </cell>
          <cell r="K245">
            <v>40252</v>
          </cell>
          <cell r="L245">
            <v>40648</v>
          </cell>
          <cell r="M245">
            <v>12000</v>
          </cell>
          <cell r="P245">
            <v>7.2</v>
          </cell>
          <cell r="Q245">
            <v>9604.7999999999993</v>
          </cell>
          <cell r="R245">
            <v>115257599.99999999</v>
          </cell>
          <cell r="S245">
            <v>29000</v>
          </cell>
          <cell r="T245">
            <v>348000000</v>
          </cell>
          <cell r="U245">
            <v>2.7448397013614407</v>
          </cell>
        </row>
        <row r="246">
          <cell r="E246" t="str">
            <v>T112Z5100P</v>
          </cell>
          <cell r="F246" t="str">
            <v>기획 유니 뎅깡 스트라이프 미니쮸리 반바지</v>
          </cell>
          <cell r="G246" t="str">
            <v>면 미니쮸리(선염)</v>
          </cell>
          <cell r="H246">
            <v>2</v>
          </cell>
          <cell r="I246" t="str">
            <v>90,95,100,105</v>
          </cell>
          <cell r="J246" t="str">
            <v>팬니트</v>
          </cell>
          <cell r="K246">
            <v>40283</v>
          </cell>
          <cell r="L246">
            <v>40648</v>
          </cell>
          <cell r="M246">
            <v>10000</v>
          </cell>
          <cell r="P246">
            <v>7.2</v>
          </cell>
          <cell r="Q246">
            <v>9604.7999999999993</v>
          </cell>
          <cell r="R246">
            <v>96048000</v>
          </cell>
          <cell r="S246">
            <v>29000</v>
          </cell>
          <cell r="T246">
            <v>290000000</v>
          </cell>
          <cell r="U246">
            <v>2.7448397013614403</v>
          </cell>
        </row>
        <row r="247">
          <cell r="E247" t="str">
            <v>T112Z5200P</v>
          </cell>
          <cell r="F247" t="str">
            <v>기획 유니 PQ 티 (T103TS200P)</v>
          </cell>
          <cell r="G247" t="str">
            <v>면 40'S/2H PQ</v>
          </cell>
          <cell r="H247" t="str">
            <v>MGR,CGR</v>
          </cell>
          <cell r="I247" t="str">
            <v>90,95,100,105</v>
          </cell>
          <cell r="J247" t="str">
            <v>닝보</v>
          </cell>
          <cell r="K247">
            <v>40555</v>
          </cell>
          <cell r="M247">
            <v>5500</v>
          </cell>
          <cell r="N247">
            <v>5200</v>
          </cell>
          <cell r="P247">
            <v>4.5999999999999996</v>
          </cell>
          <cell r="Q247">
            <v>6136.4</v>
          </cell>
          <cell r="R247">
            <v>33750200</v>
          </cell>
          <cell r="S247">
            <v>19900</v>
          </cell>
          <cell r="T247">
            <v>109450000</v>
          </cell>
          <cell r="U247">
            <v>2.9481306777441314</v>
          </cell>
        </row>
        <row r="248">
          <cell r="E248" t="str">
            <v>T112Z5240P</v>
          </cell>
          <cell r="F248" t="str">
            <v>TS240 남성 후라이스 반팔 에리티</v>
          </cell>
          <cell r="G248" t="str">
            <v>후라이스</v>
          </cell>
          <cell r="H248" t="str">
            <v>NA</v>
          </cell>
          <cell r="I248" t="str">
            <v>100,105</v>
          </cell>
          <cell r="J248" t="str">
            <v>금담</v>
          </cell>
          <cell r="K248" t="str">
            <v>5월 예상</v>
          </cell>
          <cell r="M248">
            <v>3200</v>
          </cell>
          <cell r="P248">
            <v>8900</v>
          </cell>
          <cell r="Q248">
            <v>6230</v>
          </cell>
          <cell r="R248">
            <v>19936000</v>
          </cell>
          <cell r="S248">
            <v>25000</v>
          </cell>
          <cell r="T248">
            <v>80000000</v>
          </cell>
          <cell r="U248">
            <v>3.6480373559025239</v>
          </cell>
        </row>
        <row r="255">
          <cell r="F255">
            <v>5</v>
          </cell>
          <cell r="M255">
            <v>45700</v>
          </cell>
          <cell r="N255">
            <v>5200</v>
          </cell>
          <cell r="Q255">
            <v>10557.807439824945</v>
          </cell>
          <cell r="R255">
            <v>482491800</v>
          </cell>
          <cell r="S255">
            <v>34189.277899343542</v>
          </cell>
          <cell r="T255">
            <v>1562450000</v>
          </cell>
          <cell r="U255">
            <v>2.9439030692523493</v>
          </cell>
        </row>
        <row r="256">
          <cell r="E256">
            <v>1</v>
          </cell>
          <cell r="F256">
            <v>2</v>
          </cell>
          <cell r="G256">
            <v>3</v>
          </cell>
          <cell r="H256">
            <v>4</v>
          </cell>
          <cell r="I256">
            <v>5</v>
          </cell>
          <cell r="J256">
            <v>6</v>
          </cell>
          <cell r="K256">
            <v>7</v>
          </cell>
          <cell r="M256">
            <v>9</v>
          </cell>
          <cell r="N256">
            <v>10</v>
          </cell>
          <cell r="O256">
            <v>11</v>
          </cell>
          <cell r="P256">
            <v>12</v>
          </cell>
          <cell r="Q256">
            <v>13</v>
          </cell>
          <cell r="R256">
            <v>14</v>
          </cell>
          <cell r="S256">
            <v>15</v>
          </cell>
          <cell r="T256">
            <v>16</v>
          </cell>
          <cell r="U256">
            <v>17</v>
          </cell>
          <cell r="V256">
            <v>18</v>
          </cell>
        </row>
        <row r="257">
          <cell r="R257">
            <v>15.400000000000002</v>
          </cell>
          <cell r="T257">
            <v>1.5999999999999999E-5</v>
          </cell>
        </row>
        <row r="258">
          <cell r="L258" t="str">
            <v>MAIN</v>
          </cell>
          <cell r="M258">
            <v>1213200</v>
          </cell>
          <cell r="R258">
            <v>1.5400000000000002E-5</v>
          </cell>
        </row>
        <row r="259">
          <cell r="L259" t="str">
            <v>RE-ORDER</v>
          </cell>
          <cell r="M259">
            <v>70000</v>
          </cell>
        </row>
        <row r="260">
          <cell r="L260" t="str">
            <v>TOTAL</v>
          </cell>
          <cell r="M260">
            <v>1283200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분손익계산서(매출원가)"/>
      <sheetName val="제조원가명세서"/>
      <sheetName val="재고자산수불부"/>
      <sheetName val="T 계정"/>
      <sheetName val="2003수불종합 (2)"/>
      <sheetName val="시즌별상제품"/>
      <sheetName val="백화점 (삭제2)"/>
      <sheetName val="지점 (삭제2)"/>
      <sheetName val="원자재"/>
      <sheetName val="부자재"/>
      <sheetName val="상제품"/>
      <sheetName val="발주"/>
    </sheetNames>
    <sheetDataSet>
      <sheetData sheetId="0"/>
      <sheetData sheetId="1" refreshError="1">
        <row r="3">
          <cell r="A3" t="str">
            <v>과목</v>
          </cell>
          <cell r="B3" t="str">
            <v>금액</v>
          </cell>
        </row>
        <row r="4">
          <cell r="A4" t="str">
            <v>Ⅰ. 재      료      비</v>
          </cell>
          <cell r="C4">
            <v>9834073305</v>
          </cell>
        </row>
        <row r="5">
          <cell r="A5" t="str">
            <v>1. 기초원재료 재고액</v>
          </cell>
          <cell r="B5">
            <v>761761292</v>
          </cell>
        </row>
        <row r="6">
          <cell r="A6" t="str">
            <v>2. 당기원재료 매입액</v>
          </cell>
          <cell r="B6">
            <v>9202737228</v>
          </cell>
        </row>
        <row r="7">
          <cell r="A7" t="str">
            <v>3. 타 계 정 대 체 액</v>
          </cell>
          <cell r="B7">
            <v>9383600</v>
          </cell>
        </row>
        <row r="8">
          <cell r="A8" t="str">
            <v>4. 기말원재료 재고액</v>
          </cell>
          <cell r="B8">
            <v>121041615</v>
          </cell>
        </row>
        <row r="9">
          <cell r="A9" t="str">
            <v>Ⅱ. 부      재      료</v>
          </cell>
          <cell r="C9">
            <v>1524232117</v>
          </cell>
        </row>
        <row r="10">
          <cell r="A10" t="str">
            <v>1. 기초부재료 재고액</v>
          </cell>
          <cell r="B10">
            <v>26004150</v>
          </cell>
        </row>
        <row r="11">
          <cell r="A11" t="str">
            <v>2. 당기부재료 매입액</v>
          </cell>
          <cell r="B11">
            <v>1646654639</v>
          </cell>
        </row>
        <row r="12">
          <cell r="A12" t="str">
            <v>3. 타 계 정 대 체 액</v>
          </cell>
          <cell r="B12">
            <v>57511066</v>
          </cell>
        </row>
        <row r="13">
          <cell r="A13" t="str">
            <v>4. 기말부재료 재고액</v>
          </cell>
          <cell r="B13">
            <v>90915606</v>
          </cell>
        </row>
        <row r="14">
          <cell r="A14" t="str">
            <v>Ⅱ. 노      무      비</v>
          </cell>
          <cell r="C14">
            <v>303877930</v>
          </cell>
        </row>
        <row r="15">
          <cell r="A15" t="str">
            <v>1. 급          료</v>
          </cell>
          <cell r="B15">
            <v>288600030</v>
          </cell>
        </row>
        <row r="16">
          <cell r="A16" t="str">
            <v>2. 상    여    금</v>
          </cell>
          <cell r="B16">
            <v>10596240</v>
          </cell>
        </row>
        <row r="17">
          <cell r="A17" t="str">
            <v>3. 잡          급</v>
          </cell>
          <cell r="B17">
            <v>390000</v>
          </cell>
        </row>
        <row r="18">
          <cell r="A18" t="str">
            <v>4. 제    수    당</v>
          </cell>
          <cell r="B18">
            <v>4291660</v>
          </cell>
        </row>
        <row r="19">
          <cell r="A19" t="str">
            <v>Ⅳ. 경              비</v>
          </cell>
          <cell r="C19">
            <v>12687429972</v>
          </cell>
        </row>
        <row r="20">
          <cell r="A20" t="str">
            <v>1. 복 리 후 생 비</v>
          </cell>
          <cell r="B20">
            <v>15268530</v>
          </cell>
        </row>
        <row r="21">
          <cell r="A21" t="str">
            <v>2. 여 비 교 통 비</v>
          </cell>
          <cell r="B21">
            <v>15357456</v>
          </cell>
        </row>
        <row r="22">
          <cell r="A22" t="str">
            <v>3. 외 주 가 공 비</v>
          </cell>
          <cell r="B22">
            <v>12534538458</v>
          </cell>
        </row>
        <row r="23">
          <cell r="A23" t="str">
            <v>4. 수 도 광 열 비</v>
          </cell>
          <cell r="B23">
            <v>16866700</v>
          </cell>
        </row>
        <row r="24">
          <cell r="A24" t="str">
            <v>5. 세금과 공과</v>
          </cell>
          <cell r="B24">
            <v>1254218</v>
          </cell>
        </row>
        <row r="25">
          <cell r="A25" t="str">
            <v>6. 운    반    비</v>
          </cell>
          <cell r="B25">
            <v>15795570</v>
          </cell>
        </row>
        <row r="26">
          <cell r="A26" t="str">
            <v>7. 통    신    비</v>
          </cell>
          <cell r="B26">
            <v>5575761</v>
          </cell>
        </row>
        <row r="27">
          <cell r="A27" t="str">
            <v>8. 지 급 수 수 료</v>
          </cell>
          <cell r="B27">
            <v>2940106</v>
          </cell>
        </row>
        <row r="28">
          <cell r="A28" t="str">
            <v>9. 도 서 인 쇄 비</v>
          </cell>
          <cell r="B28">
            <v>853520</v>
          </cell>
        </row>
        <row r="29">
          <cell r="A29" t="str">
            <v>10. 소  모  품  비</v>
          </cell>
          <cell r="B29">
            <v>7497725</v>
          </cell>
        </row>
        <row r="30">
          <cell r="A30" t="str">
            <v>11. 접    대    비</v>
          </cell>
          <cell r="B30">
            <v>300000</v>
          </cell>
        </row>
        <row r="31">
          <cell r="A31" t="str">
            <v>12. 해 외 출 장 비</v>
          </cell>
          <cell r="B31">
            <v>35981928</v>
          </cell>
        </row>
        <row r="32">
          <cell r="A32" t="str">
            <v>13. 지 급 임 차 료</v>
          </cell>
          <cell r="B32">
            <v>35200000</v>
          </cell>
        </row>
        <row r="33">
          <cell r="A33" t="str">
            <v>Ⅴ. 당 기  총  제조비용</v>
          </cell>
          <cell r="C33">
            <v>24349613324</v>
          </cell>
        </row>
        <row r="34">
          <cell r="A34" t="str">
            <v>Ⅵ. 기 초 재공품 재고액</v>
          </cell>
          <cell r="C34">
            <v>2028688647</v>
          </cell>
        </row>
        <row r="35">
          <cell r="A35" t="str">
            <v>Ⅶ. 합              계</v>
          </cell>
          <cell r="C35">
            <v>26378301971</v>
          </cell>
        </row>
        <row r="36">
          <cell r="A36" t="str">
            <v>Ⅷ. 기 말 재공품 재고액</v>
          </cell>
          <cell r="C36">
            <v>18824200</v>
          </cell>
        </row>
        <row r="37">
          <cell r="A37" t="str">
            <v>Ⅸ. 제  품   클  레  임</v>
          </cell>
          <cell r="C37">
            <v>80769641</v>
          </cell>
        </row>
        <row r="38">
          <cell r="A38" t="str">
            <v>Ⅹ. 타  계 정  대 체 액</v>
          </cell>
          <cell r="C38">
            <v>0</v>
          </cell>
        </row>
        <row r="39">
          <cell r="A39" t="str">
            <v>Ⅹ. 당기 제품  제조원가</v>
          </cell>
          <cell r="C39">
            <v>26278708130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07 전산 RAW"/>
      <sheetName val="RAW08"/>
      <sheetName val="RAW07"/>
      <sheetName val="DENIM"/>
      <sheetName val="발주판"/>
      <sheetName val="JUMPER"/>
      <sheetName val="스웨터"/>
      <sheetName val="티셔츠"/>
      <sheetName val="셔츠"/>
      <sheetName val="ACC"/>
      <sheetName val="제조원가명세서"/>
      <sheetName val="07_전산_RAW"/>
    </sheetNames>
    <sheetDataSet>
      <sheetData sheetId="0"/>
      <sheetData sheetId="1"/>
      <sheetData sheetId="2">
        <row r="277">
          <cell r="T277">
            <v>13</v>
          </cell>
          <cell r="V277">
            <v>15</v>
          </cell>
          <cell r="Y277">
            <v>18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07fall발주"/>
      <sheetName val="fall수량"/>
      <sheetName val="fall금액"/>
      <sheetName val="07fall(업체별수량)"/>
      <sheetName val="수량RAW"/>
      <sheetName val="금액RAW"/>
      <sheetName val="판매부진사유"/>
      <sheetName val="07fall발주 (2)"/>
      <sheetName val="07fall발주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F12" t="str">
            <v>T073AB010P</v>
          </cell>
        </row>
        <row r="13">
          <cell r="F13" t="str">
            <v>T073AB020P</v>
          </cell>
        </row>
        <row r="14">
          <cell r="F14" t="str">
            <v>T073AB310P</v>
          </cell>
        </row>
        <row r="15">
          <cell r="F15" t="str">
            <v>T073AB320P</v>
          </cell>
        </row>
        <row r="16">
          <cell r="F16" t="str">
            <v>T073AB510P</v>
          </cell>
        </row>
        <row r="17">
          <cell r="F17" t="str">
            <v>T073AB520P</v>
          </cell>
        </row>
        <row r="18">
          <cell r="F18" t="str">
            <v>T073AB530P</v>
          </cell>
        </row>
        <row r="19">
          <cell r="F19" t="str">
            <v>T073AP010P</v>
          </cell>
        </row>
        <row r="20">
          <cell r="F20" t="str">
            <v>T073AP020P</v>
          </cell>
        </row>
        <row r="21">
          <cell r="F21" t="str">
            <v>T073AP030P</v>
          </cell>
        </row>
        <row r="22">
          <cell r="F22" t="str">
            <v>T073AP040P</v>
          </cell>
        </row>
        <row r="23">
          <cell r="F23" t="str">
            <v>T073AP210P</v>
          </cell>
        </row>
        <row r="24">
          <cell r="F24" t="str">
            <v>T073AP220P</v>
          </cell>
        </row>
        <row r="25">
          <cell r="F25" t="str">
            <v>T073AP230P</v>
          </cell>
        </row>
        <row r="26">
          <cell r="F26" t="str">
            <v>T073AT010P</v>
          </cell>
        </row>
        <row r="27">
          <cell r="F27" t="str">
            <v>T073AT020P</v>
          </cell>
        </row>
        <row r="28">
          <cell r="F28" t="str">
            <v>T073AT030P</v>
          </cell>
        </row>
        <row r="29">
          <cell r="F29" t="str">
            <v>T073AT040P</v>
          </cell>
        </row>
        <row r="30">
          <cell r="F30" t="str">
            <v>T073AT050P</v>
          </cell>
        </row>
        <row r="31">
          <cell r="F31" t="str">
            <v>T073AT510P</v>
          </cell>
        </row>
        <row r="32">
          <cell r="F32" t="str">
            <v>T073AT520P</v>
          </cell>
        </row>
        <row r="33">
          <cell r="F33" t="str">
            <v>T073DK910M</v>
          </cell>
        </row>
        <row r="34">
          <cell r="F34" t="str">
            <v>T073DK920M</v>
          </cell>
        </row>
        <row r="35">
          <cell r="F35" t="str">
            <v>T073DP220M</v>
          </cell>
        </row>
        <row r="36">
          <cell r="F36" t="str">
            <v>T073DP310M</v>
          </cell>
        </row>
        <row r="37">
          <cell r="F37" t="str">
            <v>T073DP320M</v>
          </cell>
        </row>
        <row r="38">
          <cell r="F38" t="str">
            <v>T073DP410M</v>
          </cell>
        </row>
        <row r="39">
          <cell r="F39" t="str">
            <v>T073DP420M</v>
          </cell>
        </row>
        <row r="40">
          <cell r="F40" t="str">
            <v>T073DP430P</v>
          </cell>
        </row>
        <row r="41">
          <cell r="F41" t="str">
            <v>T073DP440M</v>
          </cell>
        </row>
        <row r="42">
          <cell r="F42" t="str">
            <v>T073DP480M</v>
          </cell>
        </row>
        <row r="43">
          <cell r="F43" t="str">
            <v>T073DP490M</v>
          </cell>
        </row>
        <row r="44">
          <cell r="F44" t="str">
            <v>T073DP510M</v>
          </cell>
        </row>
        <row r="45">
          <cell r="F45" t="str">
            <v>T073DP520M</v>
          </cell>
        </row>
        <row r="46">
          <cell r="F46" t="str">
            <v>T073DP540M</v>
          </cell>
        </row>
        <row r="47">
          <cell r="F47" t="str">
            <v>T073DP550P</v>
          </cell>
        </row>
        <row r="48">
          <cell r="F48" t="str">
            <v>T073DP580M</v>
          </cell>
        </row>
        <row r="49">
          <cell r="F49" t="str">
            <v>T073DP590M</v>
          </cell>
        </row>
        <row r="50">
          <cell r="F50" t="str">
            <v>T073DP610M</v>
          </cell>
        </row>
        <row r="51">
          <cell r="F51" t="str">
            <v>T073DP620P</v>
          </cell>
        </row>
        <row r="52">
          <cell r="F52" t="str">
            <v>T073DP640M</v>
          </cell>
        </row>
        <row r="53">
          <cell r="F53" t="str">
            <v>T073DP690M</v>
          </cell>
        </row>
        <row r="54">
          <cell r="F54" t="str">
            <v>T073DP720M</v>
          </cell>
        </row>
        <row r="55">
          <cell r="F55" t="str">
            <v>T073JP100P</v>
          </cell>
        </row>
        <row r="56">
          <cell r="F56" t="str">
            <v>T073JP160P</v>
          </cell>
        </row>
        <row r="57">
          <cell r="F57" t="str">
            <v>T073JP210P</v>
          </cell>
        </row>
        <row r="58">
          <cell r="F58" t="str">
            <v>T073JP760P</v>
          </cell>
        </row>
        <row r="59">
          <cell r="F59" t="str">
            <v>T073KC010P</v>
          </cell>
        </row>
        <row r="60">
          <cell r="F60" t="str">
            <v>T073KC020P</v>
          </cell>
        </row>
        <row r="61">
          <cell r="F61" t="str">
            <v>T073KC030P</v>
          </cell>
        </row>
        <row r="62">
          <cell r="F62" t="str">
            <v>T073KC040P</v>
          </cell>
        </row>
        <row r="63">
          <cell r="F63" t="str">
            <v>T073KC500M</v>
          </cell>
        </row>
        <row r="64">
          <cell r="F64" t="str">
            <v>T073OP010P</v>
          </cell>
        </row>
        <row r="65">
          <cell r="F65" t="str">
            <v>T073PT310P</v>
          </cell>
        </row>
        <row r="66">
          <cell r="F66" t="str">
            <v>T073PT320P</v>
          </cell>
        </row>
        <row r="67">
          <cell r="F67" t="str">
            <v>T073PT330P</v>
          </cell>
        </row>
        <row r="68">
          <cell r="F68" t="str">
            <v>T073PT720P</v>
          </cell>
        </row>
        <row r="69">
          <cell r="F69" t="str">
            <v>T073PT810P</v>
          </cell>
        </row>
        <row r="70">
          <cell r="F70" t="str">
            <v>T073SH010P</v>
          </cell>
        </row>
        <row r="71">
          <cell r="F71" t="str">
            <v>T073SH020P</v>
          </cell>
        </row>
        <row r="72">
          <cell r="F72" t="str">
            <v>T073SH030P</v>
          </cell>
        </row>
        <row r="73">
          <cell r="F73" t="str">
            <v>T073SH410P</v>
          </cell>
        </row>
        <row r="74">
          <cell r="F74" t="str">
            <v>T073SH510P</v>
          </cell>
        </row>
        <row r="75">
          <cell r="F75" t="str">
            <v>T073SH910P</v>
          </cell>
        </row>
        <row r="76">
          <cell r="F76" t="str">
            <v>T073SK020P</v>
          </cell>
        </row>
        <row r="77">
          <cell r="F77" t="str">
            <v>T073TS010P</v>
          </cell>
        </row>
        <row r="78">
          <cell r="F78" t="str">
            <v>T073TS020P</v>
          </cell>
        </row>
        <row r="79">
          <cell r="F79" t="str">
            <v>T073TS030P</v>
          </cell>
        </row>
        <row r="80">
          <cell r="F80" t="str">
            <v>T073TS040M</v>
          </cell>
        </row>
        <row r="81">
          <cell r="F81" t="str">
            <v>T073TS050P</v>
          </cell>
        </row>
        <row r="82">
          <cell r="F82" t="str">
            <v>T073TS060M</v>
          </cell>
        </row>
        <row r="83">
          <cell r="F83" t="str">
            <v>T073TS100P</v>
          </cell>
        </row>
        <row r="84">
          <cell r="F84" t="str">
            <v>T073TS110P</v>
          </cell>
        </row>
        <row r="85">
          <cell r="F85" t="str">
            <v>T073TS200P</v>
          </cell>
        </row>
        <row r="86">
          <cell r="F86" t="str">
            <v>T073TS210P</v>
          </cell>
        </row>
        <row r="87">
          <cell r="F87" t="str">
            <v>T073TS220P</v>
          </cell>
        </row>
        <row r="88">
          <cell r="F88" t="str">
            <v>T073TS230P</v>
          </cell>
        </row>
        <row r="89">
          <cell r="F89" t="str">
            <v>T073TS300P</v>
          </cell>
        </row>
        <row r="90">
          <cell r="F90" t="str">
            <v>T073TS400P</v>
          </cell>
        </row>
        <row r="91">
          <cell r="F91" t="str">
            <v>T073TS410P</v>
          </cell>
        </row>
        <row r="92">
          <cell r="F92" t="str">
            <v>T073TS420P</v>
          </cell>
        </row>
        <row r="93">
          <cell r="F93" t="str">
            <v>T073TS430P</v>
          </cell>
        </row>
        <row r="94">
          <cell r="F94" t="str">
            <v>T073TS500M</v>
          </cell>
        </row>
        <row r="95">
          <cell r="F95" t="str">
            <v>T073TS600M</v>
          </cell>
        </row>
        <row r="96">
          <cell r="F96" t="str">
            <v>T073TS610M</v>
          </cell>
        </row>
        <row r="97">
          <cell r="F97" t="str">
            <v>T073TS620M</v>
          </cell>
        </row>
        <row r="98">
          <cell r="F98" t="str">
            <v>T073TS700P</v>
          </cell>
        </row>
        <row r="99">
          <cell r="F99" t="str">
            <v>T073TS710P</v>
          </cell>
        </row>
        <row r="100">
          <cell r="F100" t="str">
            <v>T073TS800P</v>
          </cell>
        </row>
        <row r="101">
          <cell r="F101" t="str">
            <v>T073TS810P</v>
          </cell>
        </row>
        <row r="102">
          <cell r="F102" t="str">
            <v>T073TS900M</v>
          </cell>
        </row>
        <row r="103">
          <cell r="F103" t="str">
            <v>T073TS910M</v>
          </cell>
        </row>
        <row r="104">
          <cell r="F104" t="str">
            <v>T073TS920P</v>
          </cell>
        </row>
        <row r="105">
          <cell r="F105" t="str">
            <v>T073TS930P</v>
          </cell>
        </row>
        <row r="106">
          <cell r="F106" t="str">
            <v>T073TS940M</v>
          </cell>
        </row>
        <row r="107">
          <cell r="F107" t="str">
            <v>T073TS950P</v>
          </cell>
        </row>
        <row r="108">
          <cell r="F108" t="str">
            <v>T073TS960P</v>
          </cell>
        </row>
        <row r="109">
          <cell r="F109" t="str">
            <v>T073Z1440P</v>
          </cell>
        </row>
        <row r="110">
          <cell r="F110" t="str">
            <v>T073Z1490P</v>
          </cell>
        </row>
        <row r="111">
          <cell r="F111" t="str">
            <v>T073Z1640P</v>
          </cell>
        </row>
        <row r="112">
          <cell r="F112" t="str">
            <v>T073Z3330P</v>
          </cell>
        </row>
        <row r="113">
          <cell r="F113" t="str">
            <v>T073Z3340P</v>
          </cell>
        </row>
        <row r="114">
          <cell r="F114" t="str">
            <v>T073Z4010P</v>
          </cell>
        </row>
        <row r="115">
          <cell r="F115" t="str">
            <v>T073Z5100P</v>
          </cell>
        </row>
        <row r="116">
          <cell r="F116" t="str">
            <v>T073Z5150P</v>
          </cell>
        </row>
        <row r="117">
          <cell r="F117" t="str">
            <v>T073Z5200P</v>
          </cell>
        </row>
        <row r="118">
          <cell r="F118" t="str">
            <v>T073Z5500P</v>
          </cell>
        </row>
        <row r="120">
          <cell r="F120">
            <v>1</v>
          </cell>
        </row>
      </sheetData>
      <sheetData sheetId="6" refreshError="1"/>
      <sheetData sheetId="7" refreshError="1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X151"/>
  <sheetViews>
    <sheetView tabSelected="1" topLeftCell="F115" workbookViewId="0">
      <selection activeCell="H153" sqref="H153"/>
    </sheetView>
  </sheetViews>
  <sheetFormatPr defaultRowHeight="13.5" x14ac:dyDescent="0.15"/>
  <cols>
    <col min="1" max="3" width="0" style="6" hidden="1" customWidth="1"/>
    <col min="4" max="4" width="11.44140625" style="6" hidden="1" customWidth="1"/>
    <col min="5" max="6" width="11.44140625" style="5" customWidth="1"/>
    <col min="7" max="7" width="16" style="5" customWidth="1"/>
    <col min="8" max="8" width="30.33203125" style="6" customWidth="1"/>
    <col min="9" max="9" width="35.6640625" style="6" hidden="1" customWidth="1"/>
    <col min="10" max="10" width="18.5546875" style="5" customWidth="1"/>
    <col min="11" max="11" width="10" style="6" customWidth="1"/>
    <col min="12" max="12" width="0" style="6" hidden="1" customWidth="1"/>
    <col min="13" max="14" width="9.88671875" bestFit="1" customWidth="1"/>
    <col min="15" max="15" width="14.33203125" customWidth="1"/>
    <col min="16" max="16" width="13.77734375" bestFit="1" customWidth="1"/>
    <col min="17" max="17" width="15.33203125" customWidth="1"/>
    <col min="18" max="18" width="9.88671875" bestFit="1" customWidth="1"/>
    <col min="19" max="19" width="13.6640625" bestFit="1" customWidth="1"/>
    <col min="20" max="20" width="9.88671875" style="7" bestFit="1" customWidth="1"/>
    <col min="21" max="21" width="15.44140625" customWidth="1"/>
    <col min="22" max="22" width="7" bestFit="1" customWidth="1"/>
    <col min="24" max="24" width="10.44140625" bestFit="1" customWidth="1"/>
  </cols>
  <sheetData>
    <row r="1" spans="1:24" x14ac:dyDescent="0.15">
      <c r="A1" s="94" t="s">
        <v>50</v>
      </c>
      <c r="B1" s="94"/>
      <c r="C1" s="94"/>
      <c r="D1" s="94"/>
      <c r="E1" s="94"/>
      <c r="F1" s="94"/>
      <c r="G1" s="94"/>
      <c r="H1" s="4"/>
    </row>
    <row r="3" spans="1:24" s="60" customFormat="1" ht="14.25" x14ac:dyDescent="0.15">
      <c r="A3" s="8" t="s">
        <v>0</v>
      </c>
      <c r="B3" s="8" t="s">
        <v>12</v>
      </c>
      <c r="C3" s="8" t="s">
        <v>1</v>
      </c>
      <c r="D3" s="8" t="s">
        <v>2</v>
      </c>
      <c r="E3" s="8" t="s">
        <v>120</v>
      </c>
      <c r="F3" s="8" t="s">
        <v>107</v>
      </c>
      <c r="G3" s="8" t="s">
        <v>3</v>
      </c>
      <c r="H3" s="8" t="s">
        <v>4</v>
      </c>
      <c r="I3" s="8" t="s">
        <v>6</v>
      </c>
      <c r="J3" s="10" t="s">
        <v>13</v>
      </c>
      <c r="K3" s="8" t="s">
        <v>5</v>
      </c>
      <c r="L3" s="8"/>
      <c r="M3" s="45" t="s">
        <v>68</v>
      </c>
      <c r="N3" s="3" t="s">
        <v>67</v>
      </c>
      <c r="O3" s="3" t="s">
        <v>348</v>
      </c>
      <c r="P3" s="3" t="s">
        <v>7</v>
      </c>
      <c r="Q3" s="3" t="s">
        <v>8</v>
      </c>
      <c r="R3" s="3" t="s">
        <v>9</v>
      </c>
      <c r="S3" s="3" t="s">
        <v>10</v>
      </c>
      <c r="T3" s="47" t="s">
        <v>43</v>
      </c>
      <c r="U3" s="3" t="s">
        <v>11</v>
      </c>
      <c r="V3" s="59" t="s">
        <v>44</v>
      </c>
    </row>
    <row r="4" spans="1:24" s="20" customFormat="1" x14ac:dyDescent="0.15">
      <c r="A4" s="13"/>
      <c r="B4" s="13"/>
      <c r="C4" s="16"/>
      <c r="D4" s="16"/>
      <c r="E4" s="13"/>
      <c r="F4" s="13"/>
      <c r="G4" s="13"/>
      <c r="H4" s="13"/>
      <c r="I4" s="13"/>
      <c r="J4" s="15"/>
      <c r="K4" s="16"/>
      <c r="L4" s="16"/>
      <c r="M4" s="17"/>
      <c r="N4" s="17">
        <f t="shared" ref="N4:N10" si="0">M4*1.1</f>
        <v>0</v>
      </c>
      <c r="O4" s="17"/>
      <c r="P4" s="17"/>
      <c r="Q4" s="17"/>
      <c r="R4" s="17"/>
      <c r="S4" s="18"/>
      <c r="T4" s="17"/>
      <c r="U4" s="19">
        <f t="shared" ref="U4:U10" si="1">R4*K4</f>
        <v>0</v>
      </c>
      <c r="V4" s="52"/>
    </row>
    <row r="5" spans="1:24" ht="14.25" x14ac:dyDescent="0.15">
      <c r="A5" s="8"/>
      <c r="B5" s="8"/>
      <c r="C5" s="9"/>
      <c r="D5" s="9"/>
      <c r="E5" s="8" t="s">
        <v>121</v>
      </c>
      <c r="F5" s="8" t="s">
        <v>109</v>
      </c>
      <c r="G5" s="8" t="s">
        <v>250</v>
      </c>
      <c r="H5" s="13" t="s">
        <v>196</v>
      </c>
      <c r="I5" s="13" t="s">
        <v>84</v>
      </c>
      <c r="J5" s="10" t="s">
        <v>211</v>
      </c>
      <c r="K5" s="127">
        <v>250</v>
      </c>
      <c r="L5" s="9"/>
      <c r="M5" s="47">
        <v>24550</v>
      </c>
      <c r="N5" s="17">
        <f t="shared" si="0"/>
        <v>27005.000000000004</v>
      </c>
      <c r="O5" s="17">
        <f t="shared" ref="O5:O10" si="2">N5*K5</f>
        <v>6751250.0000000009</v>
      </c>
      <c r="P5" s="50">
        <f>O5</f>
        <v>6751250.0000000009</v>
      </c>
      <c r="Q5" s="1"/>
      <c r="R5" s="48">
        <f t="shared" ref="R5:R10" si="3">T5*0.7</f>
        <v>124599.99999999999</v>
      </c>
      <c r="S5" s="18">
        <f t="shared" ref="S5:S10" si="4">R5/N5</f>
        <v>4.6139603777078309</v>
      </c>
      <c r="T5" s="17">
        <v>178000</v>
      </c>
      <c r="U5" s="19">
        <f t="shared" si="1"/>
        <v>31149999.999999996</v>
      </c>
      <c r="V5" s="52">
        <f t="shared" ref="V5:V86" si="5">(T5-R5)/T5</f>
        <v>0.3000000000000001</v>
      </c>
    </row>
    <row r="6" spans="1:24" ht="14.25" x14ac:dyDescent="0.15">
      <c r="A6" s="8"/>
      <c r="B6" s="8"/>
      <c r="C6" s="9"/>
      <c r="D6" s="9"/>
      <c r="E6" s="8" t="s">
        <v>121</v>
      </c>
      <c r="F6" s="8" t="s">
        <v>112</v>
      </c>
      <c r="G6" s="8" t="s">
        <v>76</v>
      </c>
      <c r="H6" s="13" t="s">
        <v>197</v>
      </c>
      <c r="I6" s="13" t="s">
        <v>80</v>
      </c>
      <c r="J6" s="10" t="s">
        <v>211</v>
      </c>
      <c r="K6" s="127">
        <v>250</v>
      </c>
      <c r="L6" s="9"/>
      <c r="M6" s="47">
        <v>24550</v>
      </c>
      <c r="N6" s="17">
        <f t="shared" si="0"/>
        <v>27005.000000000004</v>
      </c>
      <c r="O6" s="17">
        <f t="shared" si="2"/>
        <v>6751250.0000000009</v>
      </c>
      <c r="P6" s="50">
        <f t="shared" ref="P6:P10" si="6">O6</f>
        <v>6751250.0000000009</v>
      </c>
      <c r="Q6" s="1"/>
      <c r="R6" s="48">
        <f t="shared" si="3"/>
        <v>124599.99999999999</v>
      </c>
      <c r="S6" s="18">
        <f t="shared" si="4"/>
        <v>4.6139603777078309</v>
      </c>
      <c r="T6" s="17">
        <v>178000</v>
      </c>
      <c r="U6" s="19">
        <f t="shared" si="1"/>
        <v>31149999.999999996</v>
      </c>
      <c r="V6" s="52">
        <f t="shared" si="5"/>
        <v>0.3000000000000001</v>
      </c>
    </row>
    <row r="7" spans="1:24" ht="14.25" x14ac:dyDescent="0.15">
      <c r="A7" s="8"/>
      <c r="B7" s="8"/>
      <c r="C7" s="9"/>
      <c r="D7" s="9"/>
      <c r="E7" s="8" t="s">
        <v>121</v>
      </c>
      <c r="F7" s="8" t="s">
        <v>112</v>
      </c>
      <c r="G7" s="8" t="s">
        <v>77</v>
      </c>
      <c r="H7" s="13" t="s">
        <v>193</v>
      </c>
      <c r="I7" s="13" t="s">
        <v>81</v>
      </c>
      <c r="J7" s="10" t="s">
        <v>211</v>
      </c>
      <c r="K7" s="127">
        <v>250</v>
      </c>
      <c r="L7" s="9"/>
      <c r="M7" s="47">
        <v>23520</v>
      </c>
      <c r="N7" s="17">
        <f t="shared" si="0"/>
        <v>25872.000000000004</v>
      </c>
      <c r="O7" s="17">
        <f t="shared" si="2"/>
        <v>6468000.0000000009</v>
      </c>
      <c r="P7" s="50">
        <f t="shared" si="6"/>
        <v>6468000.0000000009</v>
      </c>
      <c r="Q7" s="1"/>
      <c r="R7" s="48">
        <f t="shared" si="3"/>
        <v>110600</v>
      </c>
      <c r="S7" s="18">
        <f t="shared" si="4"/>
        <v>4.2748917748917741</v>
      </c>
      <c r="T7" s="17">
        <v>158000</v>
      </c>
      <c r="U7" s="19">
        <f t="shared" si="1"/>
        <v>27650000</v>
      </c>
      <c r="V7" s="52">
        <f t="shared" si="5"/>
        <v>0.3</v>
      </c>
    </row>
    <row r="8" spans="1:24" ht="14.25" x14ac:dyDescent="0.15">
      <c r="A8" s="8"/>
      <c r="B8" s="8"/>
      <c r="C8" s="9"/>
      <c r="D8" s="9"/>
      <c r="E8" s="8" t="s">
        <v>121</v>
      </c>
      <c r="F8" s="8" t="s">
        <v>108</v>
      </c>
      <c r="G8" s="8" t="s">
        <v>78</v>
      </c>
      <c r="H8" s="13" t="s">
        <v>198</v>
      </c>
      <c r="I8" s="13" t="s">
        <v>82</v>
      </c>
      <c r="J8" s="10" t="s">
        <v>211</v>
      </c>
      <c r="K8" s="127">
        <v>250</v>
      </c>
      <c r="L8" s="9"/>
      <c r="M8" s="47">
        <v>23520</v>
      </c>
      <c r="N8" s="17">
        <f t="shared" si="0"/>
        <v>25872.000000000004</v>
      </c>
      <c r="O8" s="17">
        <f t="shared" si="2"/>
        <v>6468000.0000000009</v>
      </c>
      <c r="P8" s="50">
        <f t="shared" si="6"/>
        <v>6468000.0000000009</v>
      </c>
      <c r="Q8" s="1"/>
      <c r="R8" s="48">
        <f t="shared" si="3"/>
        <v>110600</v>
      </c>
      <c r="S8" s="18">
        <f t="shared" si="4"/>
        <v>4.2748917748917741</v>
      </c>
      <c r="T8" s="17">
        <v>158000</v>
      </c>
      <c r="U8" s="19">
        <f t="shared" si="1"/>
        <v>27650000</v>
      </c>
      <c r="V8" s="52">
        <f t="shared" si="5"/>
        <v>0.3</v>
      </c>
    </row>
    <row r="9" spans="1:24" s="20" customFormat="1" ht="14.25" x14ac:dyDescent="0.15">
      <c r="A9" s="13"/>
      <c r="B9" s="13"/>
      <c r="C9" s="16"/>
      <c r="D9" s="16"/>
      <c r="E9" s="8" t="s">
        <v>121</v>
      </c>
      <c r="F9" s="8" t="s">
        <v>108</v>
      </c>
      <c r="G9" s="8" t="s">
        <v>79</v>
      </c>
      <c r="H9" s="13" t="s">
        <v>194</v>
      </c>
      <c r="I9" s="13" t="s">
        <v>83</v>
      </c>
      <c r="J9" s="10" t="s">
        <v>211</v>
      </c>
      <c r="K9" s="127">
        <v>250</v>
      </c>
      <c r="L9" s="9"/>
      <c r="M9" s="47">
        <v>23520</v>
      </c>
      <c r="N9" s="17">
        <f t="shared" si="0"/>
        <v>25872.000000000004</v>
      </c>
      <c r="O9" s="17">
        <f t="shared" si="2"/>
        <v>6468000.0000000009</v>
      </c>
      <c r="P9" s="50">
        <f t="shared" si="6"/>
        <v>6468000.0000000009</v>
      </c>
      <c r="Q9" s="17"/>
      <c r="R9" s="48">
        <f t="shared" si="3"/>
        <v>110600</v>
      </c>
      <c r="S9" s="18">
        <f t="shared" si="4"/>
        <v>4.2748917748917741</v>
      </c>
      <c r="T9" s="17">
        <v>158000</v>
      </c>
      <c r="U9" s="19">
        <f t="shared" si="1"/>
        <v>27650000</v>
      </c>
      <c r="V9" s="52">
        <f t="shared" si="5"/>
        <v>0.3</v>
      </c>
    </row>
    <row r="10" spans="1:24" s="20" customFormat="1" ht="14.25" x14ac:dyDescent="0.15">
      <c r="A10" s="13"/>
      <c r="B10" s="13"/>
      <c r="C10" s="16"/>
      <c r="D10" s="16"/>
      <c r="E10" s="8" t="s">
        <v>121</v>
      </c>
      <c r="F10" s="8" t="s">
        <v>108</v>
      </c>
      <c r="G10" s="8" t="s">
        <v>106</v>
      </c>
      <c r="H10" s="13" t="s">
        <v>195</v>
      </c>
      <c r="I10" s="13"/>
      <c r="J10" s="14"/>
      <c r="K10" s="128">
        <v>250</v>
      </c>
      <c r="L10" s="11"/>
      <c r="M10" s="47">
        <v>23520</v>
      </c>
      <c r="N10" s="17">
        <f t="shared" si="0"/>
        <v>25872.000000000004</v>
      </c>
      <c r="O10" s="17">
        <f t="shared" si="2"/>
        <v>6468000.0000000009</v>
      </c>
      <c r="P10" s="50">
        <f t="shared" si="6"/>
        <v>6468000.0000000009</v>
      </c>
      <c r="Q10" s="17"/>
      <c r="R10" s="48">
        <f t="shared" si="3"/>
        <v>110600</v>
      </c>
      <c r="S10" s="18">
        <f t="shared" si="4"/>
        <v>4.2748917748917741</v>
      </c>
      <c r="T10" s="17">
        <v>158000</v>
      </c>
      <c r="U10" s="19">
        <f t="shared" si="1"/>
        <v>27650000</v>
      </c>
      <c r="V10" s="52">
        <f t="shared" si="5"/>
        <v>0.3</v>
      </c>
    </row>
    <row r="11" spans="1:24" s="20" customFormat="1" ht="14.25" x14ac:dyDescent="0.15">
      <c r="A11" s="13"/>
      <c r="B11" s="13"/>
      <c r="C11" s="16"/>
      <c r="D11" s="16"/>
      <c r="E11" s="8"/>
      <c r="F11" s="8"/>
      <c r="G11" s="8"/>
      <c r="H11" s="13"/>
      <c r="I11" s="13"/>
      <c r="J11" s="14"/>
      <c r="K11" s="128"/>
      <c r="L11" s="11"/>
      <c r="M11" s="47"/>
      <c r="N11" s="17"/>
      <c r="O11" s="17"/>
      <c r="P11" s="17"/>
      <c r="Q11" s="17"/>
      <c r="R11" s="48"/>
      <c r="S11" s="18"/>
      <c r="T11" s="17"/>
      <c r="U11" s="19"/>
      <c r="V11" s="52"/>
    </row>
    <row r="12" spans="1:24" s="20" customFormat="1" ht="14.25" x14ac:dyDescent="0.15">
      <c r="A12" s="13"/>
      <c r="B12" s="13"/>
      <c r="C12" s="16"/>
      <c r="D12" s="16"/>
      <c r="E12" s="13" t="s">
        <v>123</v>
      </c>
      <c r="F12" s="13" t="s">
        <v>113</v>
      </c>
      <c r="G12" s="13" t="s">
        <v>45</v>
      </c>
      <c r="H12" s="13" t="s">
        <v>42</v>
      </c>
      <c r="I12" s="13" t="s">
        <v>46</v>
      </c>
      <c r="J12" s="10" t="s">
        <v>211</v>
      </c>
      <c r="K12" s="128">
        <v>300</v>
      </c>
      <c r="L12" s="16"/>
      <c r="M12" s="17">
        <v>15000</v>
      </c>
      <c r="N12" s="17">
        <f t="shared" ref="N12:N17" si="7">M12*1.1</f>
        <v>16500</v>
      </c>
      <c r="O12" s="17">
        <f t="shared" ref="O12:O17" si="8">N12*K12</f>
        <v>4950000</v>
      </c>
      <c r="P12" s="17">
        <f>O12*0.2</f>
        <v>990000</v>
      </c>
      <c r="Q12" s="17"/>
      <c r="R12" s="17">
        <f t="shared" ref="R12:R17" si="9">T12*0.7</f>
        <v>69300</v>
      </c>
      <c r="S12" s="18">
        <f t="shared" ref="S12:S17" si="10">R12/N12</f>
        <v>4.2</v>
      </c>
      <c r="T12" s="17">
        <v>99000</v>
      </c>
      <c r="U12" s="19">
        <f t="shared" ref="U12:U17" si="11">R12*K12</f>
        <v>20790000</v>
      </c>
      <c r="V12" s="52">
        <f t="shared" ref="V12:V17" si="12">(T12-R12)/T12</f>
        <v>0.3</v>
      </c>
    </row>
    <row r="13" spans="1:24" s="20" customFormat="1" ht="14.25" x14ac:dyDescent="0.15">
      <c r="A13" s="13"/>
      <c r="B13" s="13"/>
      <c r="C13" s="16"/>
      <c r="D13" s="16"/>
      <c r="E13" s="13" t="s">
        <v>123</v>
      </c>
      <c r="F13" s="13" t="s">
        <v>113</v>
      </c>
      <c r="G13" s="13" t="s">
        <v>71</v>
      </c>
      <c r="H13" s="8" t="s">
        <v>85</v>
      </c>
      <c r="I13" s="8" t="s">
        <v>251</v>
      </c>
      <c r="J13" s="10" t="s">
        <v>264</v>
      </c>
      <c r="K13" s="128">
        <v>350</v>
      </c>
      <c r="L13" s="16"/>
      <c r="M13" s="17">
        <v>17500</v>
      </c>
      <c r="N13" s="17">
        <f t="shared" si="7"/>
        <v>19250</v>
      </c>
      <c r="O13" s="17">
        <f t="shared" si="8"/>
        <v>6737500</v>
      </c>
      <c r="P13" s="17">
        <f>O13</f>
        <v>6737500</v>
      </c>
      <c r="Q13" s="17"/>
      <c r="R13" s="48">
        <f t="shared" si="9"/>
        <v>76300</v>
      </c>
      <c r="S13" s="18">
        <f t="shared" si="10"/>
        <v>3.9636363636363638</v>
      </c>
      <c r="T13" s="17">
        <v>109000</v>
      </c>
      <c r="U13" s="19">
        <f t="shared" si="11"/>
        <v>26705000</v>
      </c>
      <c r="V13" s="52">
        <f t="shared" si="12"/>
        <v>0.3</v>
      </c>
    </row>
    <row r="14" spans="1:24" s="20" customFormat="1" ht="14.25" x14ac:dyDescent="0.15">
      <c r="A14" s="13"/>
      <c r="B14" s="13"/>
      <c r="C14" s="16"/>
      <c r="D14" s="16"/>
      <c r="E14" s="13" t="s">
        <v>123</v>
      </c>
      <c r="F14" s="13" t="s">
        <v>114</v>
      </c>
      <c r="G14" s="13" t="s">
        <v>70</v>
      </c>
      <c r="H14" s="8" t="s">
        <v>86</v>
      </c>
      <c r="I14" s="8" t="s">
        <v>86</v>
      </c>
      <c r="J14" s="10" t="s">
        <v>211</v>
      </c>
      <c r="K14" s="128">
        <v>250</v>
      </c>
      <c r="L14" s="16"/>
      <c r="M14" s="17">
        <v>17500</v>
      </c>
      <c r="N14" s="17">
        <f t="shared" si="7"/>
        <v>19250</v>
      </c>
      <c r="O14" s="17">
        <f t="shared" si="8"/>
        <v>4812500</v>
      </c>
      <c r="P14" s="17">
        <f t="shared" ref="P14:P37" si="13">O14</f>
        <v>4812500</v>
      </c>
      <c r="Q14" s="17"/>
      <c r="R14" s="48">
        <f t="shared" si="9"/>
        <v>76300</v>
      </c>
      <c r="S14" s="18">
        <f t="shared" si="10"/>
        <v>3.9636363636363638</v>
      </c>
      <c r="T14" s="17">
        <v>109000</v>
      </c>
      <c r="U14" s="19">
        <f t="shared" si="11"/>
        <v>19075000</v>
      </c>
      <c r="V14" s="52">
        <f t="shared" si="12"/>
        <v>0.3</v>
      </c>
    </row>
    <row r="15" spans="1:24" s="20" customFormat="1" ht="14.25" x14ac:dyDescent="0.15">
      <c r="A15" s="13"/>
      <c r="B15" s="13"/>
      <c r="C15" s="16"/>
      <c r="D15" s="16"/>
      <c r="E15" s="13" t="s">
        <v>123</v>
      </c>
      <c r="F15" s="13" t="s">
        <v>115</v>
      </c>
      <c r="G15" s="13" t="s">
        <v>72</v>
      </c>
      <c r="H15" s="8" t="s">
        <v>87</v>
      </c>
      <c r="I15" s="8" t="s">
        <v>87</v>
      </c>
      <c r="J15" s="10" t="s">
        <v>211</v>
      </c>
      <c r="K15" s="128">
        <v>250</v>
      </c>
      <c r="L15" s="16"/>
      <c r="M15" s="17">
        <v>17000</v>
      </c>
      <c r="N15" s="17">
        <f t="shared" si="7"/>
        <v>18700</v>
      </c>
      <c r="O15" s="17">
        <f t="shared" si="8"/>
        <v>4675000</v>
      </c>
      <c r="P15" s="17">
        <f t="shared" si="13"/>
        <v>4675000</v>
      </c>
      <c r="Q15" s="17"/>
      <c r="R15" s="48">
        <f t="shared" si="9"/>
        <v>76300</v>
      </c>
      <c r="S15" s="18">
        <f t="shared" si="10"/>
        <v>4.0802139037433154</v>
      </c>
      <c r="T15" s="17">
        <v>109000</v>
      </c>
      <c r="U15" s="19">
        <f t="shared" si="11"/>
        <v>19075000</v>
      </c>
      <c r="V15" s="52">
        <f t="shared" si="12"/>
        <v>0.3</v>
      </c>
    </row>
    <row r="16" spans="1:24" ht="14.25" x14ac:dyDescent="0.15">
      <c r="A16" s="8"/>
      <c r="B16" s="8"/>
      <c r="C16" s="9"/>
      <c r="D16" s="9"/>
      <c r="E16" s="13" t="s">
        <v>123</v>
      </c>
      <c r="F16" s="13" t="s">
        <v>110</v>
      </c>
      <c r="G16" s="13" t="s">
        <v>73</v>
      </c>
      <c r="H16" s="8" t="s">
        <v>88</v>
      </c>
      <c r="I16" s="8" t="s">
        <v>88</v>
      </c>
      <c r="J16" s="10" t="s">
        <v>211</v>
      </c>
      <c r="K16" s="128">
        <v>250</v>
      </c>
      <c r="L16" s="16"/>
      <c r="M16" s="17">
        <v>17000</v>
      </c>
      <c r="N16" s="17">
        <f t="shared" si="7"/>
        <v>18700</v>
      </c>
      <c r="O16" s="17">
        <f t="shared" si="8"/>
        <v>4675000</v>
      </c>
      <c r="P16" s="17">
        <f t="shared" si="13"/>
        <v>4675000</v>
      </c>
      <c r="Q16" s="1"/>
      <c r="R16" s="48">
        <f t="shared" si="9"/>
        <v>76300</v>
      </c>
      <c r="S16" s="18">
        <f t="shared" si="10"/>
        <v>4.0802139037433154</v>
      </c>
      <c r="T16" s="17">
        <v>109000</v>
      </c>
      <c r="U16" s="19">
        <f t="shared" si="11"/>
        <v>19075000</v>
      </c>
      <c r="V16" s="52">
        <f t="shared" si="12"/>
        <v>0.3</v>
      </c>
      <c r="X16" s="44"/>
    </row>
    <row r="17" spans="1:22" ht="14.25" x14ac:dyDescent="0.15">
      <c r="A17" s="8"/>
      <c r="B17" s="8"/>
      <c r="C17" s="9"/>
      <c r="D17" s="9"/>
      <c r="E17" s="13" t="s">
        <v>123</v>
      </c>
      <c r="F17" s="13" t="s">
        <v>110</v>
      </c>
      <c r="G17" s="13" t="s">
        <v>74</v>
      </c>
      <c r="H17" s="8" t="s">
        <v>89</v>
      </c>
      <c r="I17" s="8" t="s">
        <v>89</v>
      </c>
      <c r="J17" s="10" t="s">
        <v>211</v>
      </c>
      <c r="K17" s="128">
        <v>250</v>
      </c>
      <c r="L17" s="16"/>
      <c r="M17" s="17">
        <v>17000</v>
      </c>
      <c r="N17" s="17">
        <f t="shared" si="7"/>
        <v>18700</v>
      </c>
      <c r="O17" s="17">
        <f t="shared" si="8"/>
        <v>4675000</v>
      </c>
      <c r="P17" s="17">
        <f t="shared" si="13"/>
        <v>4675000</v>
      </c>
      <c r="Q17" s="1"/>
      <c r="R17" s="48">
        <f t="shared" si="9"/>
        <v>76300</v>
      </c>
      <c r="S17" s="18">
        <f t="shared" si="10"/>
        <v>4.0802139037433154</v>
      </c>
      <c r="T17" s="17">
        <v>109000</v>
      </c>
      <c r="U17" s="19">
        <f t="shared" si="11"/>
        <v>19075000</v>
      </c>
      <c r="V17" s="52">
        <f t="shared" si="12"/>
        <v>0.3</v>
      </c>
    </row>
    <row r="18" spans="1:22" ht="14.25" x14ac:dyDescent="0.15">
      <c r="A18" s="8"/>
      <c r="B18" s="8"/>
      <c r="C18" s="9"/>
      <c r="D18" s="9"/>
      <c r="E18" s="13"/>
      <c r="F18" s="13"/>
      <c r="G18" s="13"/>
      <c r="H18" s="8"/>
      <c r="I18" s="8"/>
      <c r="J18" s="10"/>
      <c r="K18" s="128"/>
      <c r="L18" s="16"/>
      <c r="M18" s="17"/>
      <c r="N18" s="17"/>
      <c r="O18" s="17"/>
      <c r="P18" s="17"/>
      <c r="Q18" s="1"/>
      <c r="R18" s="48"/>
      <c r="S18" s="18"/>
      <c r="T18" s="17"/>
      <c r="U18" s="19"/>
      <c r="V18" s="52"/>
    </row>
    <row r="19" spans="1:22" s="20" customFormat="1" ht="13.5" customHeight="1" x14ac:dyDescent="0.15">
      <c r="A19" s="13"/>
      <c r="B19" s="13"/>
      <c r="C19" s="16"/>
      <c r="D19" s="16"/>
      <c r="E19" s="13"/>
      <c r="F19" s="8"/>
      <c r="G19" s="8"/>
      <c r="H19" s="13"/>
      <c r="I19" s="13"/>
      <c r="J19" s="14"/>
      <c r="K19" s="128"/>
      <c r="L19" s="11"/>
      <c r="M19" s="17"/>
      <c r="N19" s="17"/>
      <c r="O19" s="17"/>
      <c r="P19" s="17"/>
      <c r="Q19" s="17"/>
      <c r="R19" s="17"/>
      <c r="S19" s="18"/>
      <c r="T19" s="17"/>
      <c r="U19" s="19"/>
      <c r="V19" s="52"/>
    </row>
    <row r="20" spans="1:22" s="20" customFormat="1" ht="13.5" customHeight="1" x14ac:dyDescent="0.15">
      <c r="A20" s="13"/>
      <c r="B20" s="13"/>
      <c r="C20" s="16"/>
      <c r="D20" s="16"/>
      <c r="E20" s="13"/>
      <c r="F20" s="8"/>
      <c r="G20" s="8"/>
      <c r="H20" s="13"/>
      <c r="I20" s="13"/>
      <c r="J20" s="14"/>
      <c r="K20" s="128"/>
      <c r="L20" s="11"/>
      <c r="M20" s="17"/>
      <c r="N20" s="17"/>
      <c r="O20" s="17"/>
      <c r="P20" s="17"/>
      <c r="Q20" s="17"/>
      <c r="R20" s="17"/>
      <c r="S20" s="18"/>
      <c r="T20" s="17"/>
      <c r="U20" s="19"/>
      <c r="V20" s="52"/>
    </row>
    <row r="21" spans="1:22" s="20" customFormat="1" ht="13.5" customHeight="1" x14ac:dyDescent="0.15">
      <c r="A21" s="13"/>
      <c r="B21" s="13"/>
      <c r="C21" s="16"/>
      <c r="D21" s="16"/>
      <c r="E21" s="13"/>
      <c r="F21" s="8"/>
      <c r="G21" s="8"/>
      <c r="H21" s="13"/>
      <c r="I21" s="13"/>
      <c r="J21" s="14"/>
      <c r="K21" s="128"/>
      <c r="L21" s="11"/>
      <c r="M21" s="17"/>
      <c r="N21" s="17"/>
      <c r="O21" s="17"/>
      <c r="P21" s="17"/>
      <c r="Q21" s="17"/>
      <c r="R21" s="17"/>
      <c r="S21" s="18"/>
      <c r="T21" s="17"/>
      <c r="U21" s="19"/>
      <c r="V21" s="52"/>
    </row>
    <row r="22" spans="1:22" s="20" customFormat="1" ht="13.5" customHeight="1" x14ac:dyDescent="0.15">
      <c r="A22" s="13"/>
      <c r="B22" s="13"/>
      <c r="C22" s="16"/>
      <c r="D22" s="16"/>
      <c r="E22" s="13"/>
      <c r="F22" s="8"/>
      <c r="G22" s="8"/>
      <c r="H22" s="13"/>
      <c r="I22" s="13"/>
      <c r="J22" s="14"/>
      <c r="K22" s="128"/>
      <c r="L22" s="11"/>
      <c r="M22" s="17"/>
      <c r="N22" s="17"/>
      <c r="O22" s="17"/>
      <c r="P22" s="17"/>
      <c r="Q22" s="17"/>
      <c r="R22" s="17"/>
      <c r="S22" s="18"/>
      <c r="T22" s="17"/>
      <c r="U22" s="19"/>
      <c r="V22" s="52"/>
    </row>
    <row r="23" spans="1:22" s="20" customFormat="1" ht="13.5" customHeight="1" x14ac:dyDescent="0.15">
      <c r="A23" s="13"/>
      <c r="B23" s="13"/>
      <c r="C23" s="16"/>
      <c r="D23" s="16"/>
      <c r="E23" s="13"/>
      <c r="F23" s="8"/>
      <c r="G23" s="8"/>
      <c r="H23" s="13"/>
      <c r="I23" s="13"/>
      <c r="J23" s="14"/>
      <c r="K23" s="128"/>
      <c r="L23" s="11"/>
      <c r="M23" s="17"/>
      <c r="N23" s="17"/>
      <c r="O23" s="17"/>
      <c r="P23" s="17"/>
      <c r="Q23" s="17"/>
      <c r="R23" s="17"/>
      <c r="S23" s="18"/>
      <c r="T23" s="17"/>
      <c r="U23" s="19"/>
      <c r="V23" s="52"/>
    </row>
    <row r="24" spans="1:22" s="20" customFormat="1" ht="13.5" customHeight="1" x14ac:dyDescent="0.15">
      <c r="A24" s="13"/>
      <c r="B24" s="13"/>
      <c r="C24" s="16"/>
      <c r="D24" s="16"/>
      <c r="E24" s="13"/>
      <c r="F24" s="8"/>
      <c r="G24" s="8"/>
      <c r="H24" s="13"/>
      <c r="I24" s="13"/>
      <c r="J24" s="14"/>
      <c r="K24" s="128"/>
      <c r="L24" s="11"/>
      <c r="M24" s="17"/>
      <c r="N24" s="17"/>
      <c r="O24" s="17"/>
      <c r="P24" s="17"/>
      <c r="Q24" s="17"/>
      <c r="R24" s="17"/>
      <c r="S24" s="18"/>
      <c r="T24" s="17"/>
      <c r="U24" s="19"/>
      <c r="V24" s="52"/>
    </row>
    <row r="25" spans="1:22" s="20" customFormat="1" ht="13.5" customHeight="1" x14ac:dyDescent="0.15">
      <c r="A25" s="13"/>
      <c r="B25" s="13"/>
      <c r="C25" s="16"/>
      <c r="D25" s="16"/>
      <c r="E25" s="8" t="s">
        <v>121</v>
      </c>
      <c r="F25" s="8" t="s">
        <v>108</v>
      </c>
      <c r="G25" s="8" t="s">
        <v>129</v>
      </c>
      <c r="H25" s="12" t="s">
        <v>104</v>
      </c>
      <c r="I25" s="12"/>
      <c r="J25" s="10" t="s">
        <v>211</v>
      </c>
      <c r="K25" s="128">
        <v>200</v>
      </c>
      <c r="L25" s="11"/>
      <c r="M25" s="17">
        <v>65000</v>
      </c>
      <c r="N25" s="17">
        <f t="shared" ref="N25:N30" si="14">M25*1.1</f>
        <v>71500</v>
      </c>
      <c r="O25" s="17">
        <f t="shared" ref="O25:O30" si="15">N25*K25</f>
        <v>14300000</v>
      </c>
      <c r="P25" s="17">
        <f t="shared" si="13"/>
        <v>14300000</v>
      </c>
      <c r="Q25" s="17"/>
      <c r="R25" s="48">
        <f t="shared" ref="R25:R30" si="16">T25*0.7</f>
        <v>278600</v>
      </c>
      <c r="S25" s="18">
        <f t="shared" ref="S25:S30" si="17">R25/N25</f>
        <v>3.8965034965034966</v>
      </c>
      <c r="T25" s="17">
        <v>398000</v>
      </c>
      <c r="U25" s="19">
        <f t="shared" ref="U25:U30" si="18">R25*K25</f>
        <v>55720000</v>
      </c>
      <c r="V25" s="52">
        <f t="shared" si="5"/>
        <v>0.3</v>
      </c>
    </row>
    <row r="26" spans="1:22" s="20" customFormat="1" ht="13.5" customHeight="1" x14ac:dyDescent="0.15">
      <c r="A26" s="13"/>
      <c r="B26" s="13"/>
      <c r="C26" s="16"/>
      <c r="D26" s="16"/>
      <c r="E26" s="8" t="s">
        <v>121</v>
      </c>
      <c r="F26" s="8" t="s">
        <v>108</v>
      </c>
      <c r="G26" s="8" t="s">
        <v>130</v>
      </c>
      <c r="H26" s="12" t="s">
        <v>104</v>
      </c>
      <c r="I26" s="12"/>
      <c r="J26" s="10" t="s">
        <v>211</v>
      </c>
      <c r="K26" s="128">
        <v>200</v>
      </c>
      <c r="L26" s="11"/>
      <c r="M26" s="17">
        <v>65000</v>
      </c>
      <c r="N26" s="17">
        <f t="shared" si="14"/>
        <v>71500</v>
      </c>
      <c r="O26" s="17">
        <f t="shared" si="15"/>
        <v>14300000</v>
      </c>
      <c r="P26" s="17">
        <f t="shared" si="13"/>
        <v>14300000</v>
      </c>
      <c r="Q26" s="17"/>
      <c r="R26" s="48">
        <f t="shared" si="16"/>
        <v>278600</v>
      </c>
      <c r="S26" s="18">
        <f t="shared" si="17"/>
        <v>3.8965034965034966</v>
      </c>
      <c r="T26" s="17">
        <v>398000</v>
      </c>
      <c r="U26" s="19">
        <f t="shared" si="18"/>
        <v>55720000</v>
      </c>
      <c r="V26" s="52">
        <f t="shared" si="5"/>
        <v>0.3</v>
      </c>
    </row>
    <row r="27" spans="1:22" s="20" customFormat="1" ht="13.5" customHeight="1" x14ac:dyDescent="0.15">
      <c r="A27" s="13"/>
      <c r="B27" s="13"/>
      <c r="C27" s="16"/>
      <c r="D27" s="16"/>
      <c r="E27" s="8" t="s">
        <v>121</v>
      </c>
      <c r="F27" s="8" t="s">
        <v>108</v>
      </c>
      <c r="G27" s="8" t="s">
        <v>131</v>
      </c>
      <c r="H27" s="12" t="s">
        <v>104</v>
      </c>
      <c r="I27" s="12"/>
      <c r="J27" s="10" t="s">
        <v>211</v>
      </c>
      <c r="K27" s="128">
        <v>200</v>
      </c>
      <c r="L27" s="11"/>
      <c r="M27" s="17">
        <v>65000</v>
      </c>
      <c r="N27" s="17">
        <f t="shared" si="14"/>
        <v>71500</v>
      </c>
      <c r="O27" s="17">
        <f t="shared" si="15"/>
        <v>14300000</v>
      </c>
      <c r="P27" s="17">
        <f t="shared" si="13"/>
        <v>14300000</v>
      </c>
      <c r="Q27" s="17"/>
      <c r="R27" s="48">
        <f t="shared" si="16"/>
        <v>278600</v>
      </c>
      <c r="S27" s="18">
        <f t="shared" si="17"/>
        <v>3.8965034965034966</v>
      </c>
      <c r="T27" s="17">
        <v>398000</v>
      </c>
      <c r="U27" s="19">
        <f t="shared" si="18"/>
        <v>55720000</v>
      </c>
      <c r="V27" s="52">
        <f t="shared" si="5"/>
        <v>0.3</v>
      </c>
    </row>
    <row r="28" spans="1:22" s="20" customFormat="1" ht="13.5" customHeight="1" x14ac:dyDescent="0.15">
      <c r="A28" s="13"/>
      <c r="B28" s="13"/>
      <c r="C28" s="16"/>
      <c r="D28" s="16"/>
      <c r="E28" s="8" t="s">
        <v>121</v>
      </c>
      <c r="F28" s="8" t="s">
        <v>108</v>
      </c>
      <c r="G28" s="8" t="s">
        <v>132</v>
      </c>
      <c r="H28" s="12" t="s">
        <v>104</v>
      </c>
      <c r="I28" s="12"/>
      <c r="J28" s="10" t="s">
        <v>211</v>
      </c>
      <c r="K28" s="128">
        <v>200</v>
      </c>
      <c r="L28" s="11"/>
      <c r="M28" s="17">
        <v>65000</v>
      </c>
      <c r="N28" s="17">
        <f t="shared" si="14"/>
        <v>71500</v>
      </c>
      <c r="O28" s="17">
        <f t="shared" si="15"/>
        <v>14300000</v>
      </c>
      <c r="P28" s="17">
        <f t="shared" si="13"/>
        <v>14300000</v>
      </c>
      <c r="Q28" s="17"/>
      <c r="R28" s="48">
        <f t="shared" si="16"/>
        <v>278600</v>
      </c>
      <c r="S28" s="18">
        <f t="shared" si="17"/>
        <v>3.8965034965034966</v>
      </c>
      <c r="T28" s="17">
        <v>398000</v>
      </c>
      <c r="U28" s="19">
        <f t="shared" si="18"/>
        <v>55720000</v>
      </c>
      <c r="V28" s="52">
        <f t="shared" si="5"/>
        <v>0.3</v>
      </c>
    </row>
    <row r="29" spans="1:22" s="20" customFormat="1" ht="13.5" customHeight="1" x14ac:dyDescent="0.15">
      <c r="A29" s="13"/>
      <c r="B29" s="13"/>
      <c r="C29" s="16"/>
      <c r="D29" s="16"/>
      <c r="E29" s="8" t="s">
        <v>121</v>
      </c>
      <c r="F29" s="8" t="s">
        <v>108</v>
      </c>
      <c r="G29" s="8" t="s">
        <v>133</v>
      </c>
      <c r="H29" s="12" t="s">
        <v>104</v>
      </c>
      <c r="I29" s="12"/>
      <c r="J29" s="10" t="s">
        <v>211</v>
      </c>
      <c r="K29" s="128">
        <v>200</v>
      </c>
      <c r="L29" s="11"/>
      <c r="M29" s="17">
        <v>57000</v>
      </c>
      <c r="N29" s="17">
        <f t="shared" si="14"/>
        <v>62700.000000000007</v>
      </c>
      <c r="O29" s="17">
        <f t="shared" si="15"/>
        <v>12540000.000000002</v>
      </c>
      <c r="P29" s="17">
        <f t="shared" si="13"/>
        <v>12540000.000000002</v>
      </c>
      <c r="Q29" s="17"/>
      <c r="R29" s="48">
        <f t="shared" si="16"/>
        <v>278600</v>
      </c>
      <c r="S29" s="18">
        <f t="shared" si="17"/>
        <v>4.4433811802232848</v>
      </c>
      <c r="T29" s="17">
        <v>398000</v>
      </c>
      <c r="U29" s="19">
        <f t="shared" si="18"/>
        <v>55720000</v>
      </c>
      <c r="V29" s="52">
        <f t="shared" si="5"/>
        <v>0.3</v>
      </c>
    </row>
    <row r="30" spans="1:22" s="20" customFormat="1" ht="13.5" customHeight="1" x14ac:dyDescent="0.15">
      <c r="A30" s="13"/>
      <c r="B30" s="13"/>
      <c r="C30" s="16"/>
      <c r="D30" s="16"/>
      <c r="E30" s="8" t="s">
        <v>121</v>
      </c>
      <c r="F30" s="8" t="s">
        <v>108</v>
      </c>
      <c r="G30" s="8" t="s">
        <v>134</v>
      </c>
      <c r="H30" s="12" t="s">
        <v>104</v>
      </c>
      <c r="I30" s="12"/>
      <c r="J30" s="10" t="s">
        <v>211</v>
      </c>
      <c r="K30" s="128">
        <v>200</v>
      </c>
      <c r="L30" s="11"/>
      <c r="M30" s="17">
        <v>57000</v>
      </c>
      <c r="N30" s="17">
        <f t="shared" si="14"/>
        <v>62700.000000000007</v>
      </c>
      <c r="O30" s="17">
        <f t="shared" si="15"/>
        <v>12540000.000000002</v>
      </c>
      <c r="P30" s="17">
        <f t="shared" si="13"/>
        <v>12540000.000000002</v>
      </c>
      <c r="Q30" s="17"/>
      <c r="R30" s="48">
        <f t="shared" si="16"/>
        <v>278600</v>
      </c>
      <c r="S30" s="18">
        <f t="shared" si="17"/>
        <v>4.4433811802232848</v>
      </c>
      <c r="T30" s="17">
        <v>398000</v>
      </c>
      <c r="U30" s="19">
        <f t="shared" si="18"/>
        <v>55720000</v>
      </c>
      <c r="V30" s="52">
        <f t="shared" si="5"/>
        <v>0.3</v>
      </c>
    </row>
    <row r="31" spans="1:22" s="20" customFormat="1" ht="13.5" customHeight="1" x14ac:dyDescent="0.15">
      <c r="A31" s="13"/>
      <c r="B31" s="13"/>
      <c r="C31" s="16"/>
      <c r="D31" s="16"/>
      <c r="E31" s="8"/>
      <c r="F31" s="8"/>
      <c r="G31" s="8"/>
      <c r="H31" s="12"/>
      <c r="I31" s="12"/>
      <c r="J31" s="14"/>
      <c r="K31" s="128"/>
      <c r="L31" s="11"/>
      <c r="M31" s="17"/>
      <c r="N31" s="17"/>
      <c r="O31" s="17"/>
      <c r="P31" s="17">
        <f t="shared" si="13"/>
        <v>0</v>
      </c>
      <c r="Q31" s="17"/>
      <c r="R31" s="48"/>
      <c r="S31" s="18"/>
      <c r="T31" s="17"/>
      <c r="U31" s="19"/>
      <c r="V31" s="52"/>
    </row>
    <row r="32" spans="1:22" s="20" customFormat="1" ht="14.25" x14ac:dyDescent="0.15">
      <c r="A32" s="13"/>
      <c r="B32" s="13"/>
      <c r="C32" s="16"/>
      <c r="D32" s="16"/>
      <c r="E32" s="8" t="s">
        <v>121</v>
      </c>
      <c r="F32" s="8" t="s">
        <v>184</v>
      </c>
      <c r="G32" s="8" t="s">
        <v>155</v>
      </c>
      <c r="H32" s="12" t="s">
        <v>161</v>
      </c>
      <c r="I32" s="12" t="s">
        <v>176</v>
      </c>
      <c r="J32" s="14" t="s">
        <v>173</v>
      </c>
      <c r="K32" s="128">
        <v>400</v>
      </c>
      <c r="L32" s="11"/>
      <c r="M32" s="17">
        <v>36200</v>
      </c>
      <c r="N32" s="17">
        <f t="shared" ref="N32:N37" si="19">M32*1.1</f>
        <v>39820</v>
      </c>
      <c r="O32" s="17">
        <f t="shared" ref="O32:O40" si="20">N32*K32</f>
        <v>15928000</v>
      </c>
      <c r="P32" s="17">
        <f t="shared" si="13"/>
        <v>15928000</v>
      </c>
      <c r="Q32" s="17">
        <f>O32-P32</f>
        <v>0</v>
      </c>
      <c r="R32" s="17">
        <f>T32*0.7</f>
        <v>146300</v>
      </c>
      <c r="S32" s="18">
        <f t="shared" ref="S32:S36" si="21">R32/N32</f>
        <v>3.6740331491712706</v>
      </c>
      <c r="T32" s="17">
        <v>209000</v>
      </c>
      <c r="U32" s="19">
        <f>R32*K32</f>
        <v>58520000</v>
      </c>
      <c r="V32" s="52">
        <f t="shared" si="5"/>
        <v>0.3</v>
      </c>
    </row>
    <row r="33" spans="1:22" s="20" customFormat="1" ht="14.25" x14ac:dyDescent="0.15">
      <c r="A33" s="13"/>
      <c r="B33" s="13"/>
      <c r="C33" s="16"/>
      <c r="D33" s="16"/>
      <c r="E33" s="8" t="s">
        <v>121</v>
      </c>
      <c r="F33" s="8" t="s">
        <v>185</v>
      </c>
      <c r="G33" s="8" t="s">
        <v>157</v>
      </c>
      <c r="H33" s="12" t="s">
        <v>162</v>
      </c>
      <c r="I33" s="12" t="s">
        <v>177</v>
      </c>
      <c r="J33" s="14" t="s">
        <v>173</v>
      </c>
      <c r="K33" s="128">
        <v>200</v>
      </c>
      <c r="L33" s="11"/>
      <c r="M33" s="17">
        <v>36200</v>
      </c>
      <c r="N33" s="17">
        <f t="shared" si="19"/>
        <v>39820</v>
      </c>
      <c r="O33" s="17">
        <f t="shared" si="20"/>
        <v>7964000</v>
      </c>
      <c r="P33" s="17">
        <f t="shared" si="13"/>
        <v>7964000</v>
      </c>
      <c r="Q33" s="17">
        <f t="shared" ref="Q33:Q46" si="22">O33-P33</f>
        <v>0</v>
      </c>
      <c r="R33" s="17">
        <f>T33*0.7</f>
        <v>146300</v>
      </c>
      <c r="S33" s="18">
        <f t="shared" si="21"/>
        <v>3.6740331491712706</v>
      </c>
      <c r="T33" s="17">
        <v>209000</v>
      </c>
      <c r="U33" s="19">
        <f>R33*K33</f>
        <v>29260000</v>
      </c>
      <c r="V33" s="52">
        <f t="shared" si="5"/>
        <v>0.3</v>
      </c>
    </row>
    <row r="34" spans="1:22" s="20" customFormat="1" ht="14.25" x14ac:dyDescent="0.15">
      <c r="A34" s="13"/>
      <c r="B34" s="13"/>
      <c r="C34" s="16"/>
      <c r="D34" s="16"/>
      <c r="E34" s="8" t="s">
        <v>121</v>
      </c>
      <c r="F34" s="8" t="s">
        <v>186</v>
      </c>
      <c r="G34" s="8" t="s">
        <v>156</v>
      </c>
      <c r="H34" s="12" t="s">
        <v>163</v>
      </c>
      <c r="I34" s="12" t="s">
        <v>175</v>
      </c>
      <c r="J34" s="14" t="s">
        <v>172</v>
      </c>
      <c r="K34" s="128">
        <v>300</v>
      </c>
      <c r="L34" s="11"/>
      <c r="M34" s="17">
        <v>23000</v>
      </c>
      <c r="N34" s="17">
        <f t="shared" si="19"/>
        <v>25300.000000000004</v>
      </c>
      <c r="O34" s="17">
        <f t="shared" si="20"/>
        <v>7590000.0000000009</v>
      </c>
      <c r="P34" s="17">
        <f t="shared" si="13"/>
        <v>7590000.0000000009</v>
      </c>
      <c r="Q34" s="17">
        <f t="shared" si="22"/>
        <v>0</v>
      </c>
      <c r="R34" s="17">
        <f>T34*0.7</f>
        <v>97300</v>
      </c>
      <c r="S34" s="18">
        <f t="shared" si="21"/>
        <v>3.8458498023715411</v>
      </c>
      <c r="T34" s="17">
        <v>139000</v>
      </c>
      <c r="U34" s="19">
        <f>R34*K34</f>
        <v>29190000</v>
      </c>
      <c r="V34" s="52">
        <f t="shared" si="5"/>
        <v>0.3</v>
      </c>
    </row>
    <row r="35" spans="1:22" s="20" customFormat="1" ht="14.25" x14ac:dyDescent="0.15">
      <c r="A35" s="13"/>
      <c r="B35" s="13"/>
      <c r="C35" s="16"/>
      <c r="D35" s="16"/>
      <c r="E35" s="8" t="s">
        <v>121</v>
      </c>
      <c r="F35" s="8" t="s">
        <v>187</v>
      </c>
      <c r="G35" s="8" t="s">
        <v>158</v>
      </c>
      <c r="H35" s="12" t="s">
        <v>164</v>
      </c>
      <c r="I35" s="12" t="s">
        <v>175</v>
      </c>
      <c r="J35" s="14" t="s">
        <v>172</v>
      </c>
      <c r="K35" s="128">
        <v>200</v>
      </c>
      <c r="L35" s="11"/>
      <c r="M35" s="17">
        <v>23000</v>
      </c>
      <c r="N35" s="17">
        <f t="shared" si="19"/>
        <v>25300.000000000004</v>
      </c>
      <c r="O35" s="17">
        <f t="shared" si="20"/>
        <v>5060000.0000000009</v>
      </c>
      <c r="P35" s="17">
        <f t="shared" si="13"/>
        <v>5060000.0000000009</v>
      </c>
      <c r="Q35" s="17">
        <f t="shared" si="22"/>
        <v>0</v>
      </c>
      <c r="R35" s="17">
        <f>T35*0.7</f>
        <v>97300</v>
      </c>
      <c r="S35" s="18">
        <f t="shared" si="21"/>
        <v>3.8458498023715411</v>
      </c>
      <c r="T35" s="17">
        <v>139000</v>
      </c>
      <c r="U35" s="19">
        <f>R35*K35</f>
        <v>19460000</v>
      </c>
      <c r="V35" s="52">
        <f t="shared" si="5"/>
        <v>0.3</v>
      </c>
    </row>
    <row r="36" spans="1:22" s="20" customFormat="1" ht="14.25" x14ac:dyDescent="0.15">
      <c r="A36" s="13"/>
      <c r="B36" s="13"/>
      <c r="C36" s="16"/>
      <c r="D36" s="16"/>
      <c r="E36" s="8" t="s">
        <v>121</v>
      </c>
      <c r="F36" s="8" t="s">
        <v>188</v>
      </c>
      <c r="G36" s="8" t="s">
        <v>159</v>
      </c>
      <c r="H36" s="12" t="s">
        <v>165</v>
      </c>
      <c r="I36" s="12" t="s">
        <v>174</v>
      </c>
      <c r="J36" s="14" t="s">
        <v>172</v>
      </c>
      <c r="K36" s="128">
        <v>300</v>
      </c>
      <c r="L36" s="11"/>
      <c r="M36" s="17">
        <v>23000</v>
      </c>
      <c r="N36" s="17">
        <f t="shared" si="19"/>
        <v>25300.000000000004</v>
      </c>
      <c r="O36" s="17">
        <f t="shared" si="20"/>
        <v>7590000.0000000009</v>
      </c>
      <c r="P36" s="17">
        <f t="shared" si="13"/>
        <v>7590000.0000000009</v>
      </c>
      <c r="Q36" s="17">
        <f t="shared" si="22"/>
        <v>0</v>
      </c>
      <c r="R36" s="17">
        <f>T36*0.7</f>
        <v>97300</v>
      </c>
      <c r="S36" s="18">
        <f t="shared" si="21"/>
        <v>3.8458498023715411</v>
      </c>
      <c r="T36" s="17">
        <v>139000</v>
      </c>
      <c r="U36" s="19">
        <f>R36*K36</f>
        <v>29190000</v>
      </c>
      <c r="V36" s="52">
        <f t="shared" si="5"/>
        <v>0.3</v>
      </c>
    </row>
    <row r="37" spans="1:22" s="20" customFormat="1" ht="14.25" x14ac:dyDescent="0.15">
      <c r="A37" s="13"/>
      <c r="B37" s="13"/>
      <c r="C37" s="16"/>
      <c r="D37" s="16"/>
      <c r="E37" s="8" t="s">
        <v>121</v>
      </c>
      <c r="F37" s="8" t="s">
        <v>189</v>
      </c>
      <c r="G37" s="8" t="s">
        <v>160</v>
      </c>
      <c r="H37" s="12" t="s">
        <v>166</v>
      </c>
      <c r="I37" s="12" t="s">
        <v>174</v>
      </c>
      <c r="J37" s="14" t="s">
        <v>172</v>
      </c>
      <c r="K37" s="128">
        <v>200</v>
      </c>
      <c r="L37" s="11"/>
      <c r="M37" s="17">
        <v>23000</v>
      </c>
      <c r="N37" s="17">
        <f t="shared" si="19"/>
        <v>25300.000000000004</v>
      </c>
      <c r="O37" s="17">
        <f t="shared" si="20"/>
        <v>5060000.0000000009</v>
      </c>
      <c r="P37" s="17">
        <f t="shared" si="13"/>
        <v>5060000.0000000009</v>
      </c>
      <c r="Q37" s="17">
        <f t="shared" si="22"/>
        <v>0</v>
      </c>
      <c r="R37" s="17">
        <f t="shared" ref="R37:R40" si="23">T37*0.7</f>
        <v>97300</v>
      </c>
      <c r="S37" s="18">
        <f t="shared" ref="S37" si="24">R37/N37</f>
        <v>3.8458498023715411</v>
      </c>
      <c r="T37" s="17">
        <v>139000</v>
      </c>
      <c r="U37" s="19">
        <f t="shared" ref="U37:U40" si="25">R37*K37</f>
        <v>19460000</v>
      </c>
      <c r="V37" s="52">
        <f t="shared" ref="V37:V40" si="26">(T37-R37)/T37</f>
        <v>0.3</v>
      </c>
    </row>
    <row r="38" spans="1:22" s="20" customFormat="1" ht="14.25" x14ac:dyDescent="0.15">
      <c r="A38" s="13"/>
      <c r="B38" s="13"/>
      <c r="C38" s="16"/>
      <c r="D38" s="16"/>
      <c r="E38" s="8"/>
      <c r="F38" s="8"/>
      <c r="G38" s="8"/>
      <c r="H38" s="12"/>
      <c r="I38" s="12"/>
      <c r="J38" s="14"/>
      <c r="K38" s="128"/>
      <c r="L38" s="11"/>
      <c r="M38" s="17"/>
      <c r="N38" s="17"/>
      <c r="O38" s="17">
        <f t="shared" si="20"/>
        <v>0</v>
      </c>
      <c r="P38" s="17"/>
      <c r="Q38" s="17">
        <f t="shared" si="22"/>
        <v>0</v>
      </c>
      <c r="R38" s="17">
        <f t="shared" si="23"/>
        <v>0</v>
      </c>
      <c r="S38" s="18"/>
      <c r="T38" s="17"/>
      <c r="U38" s="19">
        <f t="shared" si="25"/>
        <v>0</v>
      </c>
      <c r="V38" s="52" t="e">
        <f t="shared" si="26"/>
        <v>#DIV/0!</v>
      </c>
    </row>
    <row r="39" spans="1:22" s="20" customFormat="1" ht="14.25" x14ac:dyDescent="0.15">
      <c r="A39" s="13"/>
      <c r="B39" s="13"/>
      <c r="C39" s="16"/>
      <c r="D39" s="16"/>
      <c r="E39" s="8"/>
      <c r="F39" s="8"/>
      <c r="G39" s="8"/>
      <c r="H39" s="12"/>
      <c r="I39" s="12"/>
      <c r="J39" s="14"/>
      <c r="K39" s="128"/>
      <c r="L39" s="11"/>
      <c r="M39" s="17"/>
      <c r="N39" s="17"/>
      <c r="O39" s="17">
        <f t="shared" si="20"/>
        <v>0</v>
      </c>
      <c r="P39" s="17"/>
      <c r="Q39" s="17">
        <f t="shared" si="22"/>
        <v>0</v>
      </c>
      <c r="R39" s="17">
        <f t="shared" si="23"/>
        <v>0</v>
      </c>
      <c r="S39" s="18"/>
      <c r="T39" s="17"/>
      <c r="U39" s="19">
        <f t="shared" si="25"/>
        <v>0</v>
      </c>
      <c r="V39" s="52" t="e">
        <f t="shared" si="26"/>
        <v>#DIV/0!</v>
      </c>
    </row>
    <row r="40" spans="1:22" s="20" customFormat="1" ht="14.25" x14ac:dyDescent="0.15">
      <c r="A40" s="13"/>
      <c r="B40" s="13"/>
      <c r="C40" s="16"/>
      <c r="D40" s="16"/>
      <c r="E40" s="8"/>
      <c r="F40" s="8"/>
      <c r="G40" s="8"/>
      <c r="H40" s="12"/>
      <c r="I40" s="12"/>
      <c r="J40" s="14"/>
      <c r="K40" s="128"/>
      <c r="L40" s="11"/>
      <c r="M40" s="17"/>
      <c r="N40" s="17"/>
      <c r="O40" s="17">
        <f t="shared" si="20"/>
        <v>0</v>
      </c>
      <c r="P40" s="17"/>
      <c r="Q40" s="17">
        <f t="shared" si="22"/>
        <v>0</v>
      </c>
      <c r="R40" s="17">
        <f t="shared" si="23"/>
        <v>0</v>
      </c>
      <c r="S40" s="18"/>
      <c r="T40" s="17"/>
      <c r="U40" s="19">
        <f t="shared" si="25"/>
        <v>0</v>
      </c>
      <c r="V40" s="52" t="e">
        <f t="shared" si="26"/>
        <v>#DIV/0!</v>
      </c>
    </row>
    <row r="41" spans="1:22" s="20" customFormat="1" ht="14.25" x14ac:dyDescent="0.15">
      <c r="A41" s="13"/>
      <c r="B41" s="13"/>
      <c r="C41" s="16"/>
      <c r="D41" s="16"/>
      <c r="E41" s="13"/>
      <c r="F41" s="13"/>
      <c r="G41" s="8"/>
      <c r="H41" s="12"/>
      <c r="I41" s="12"/>
      <c r="J41" s="14"/>
      <c r="K41" s="128"/>
      <c r="L41" s="11"/>
      <c r="M41" s="17"/>
      <c r="N41" s="17"/>
      <c r="O41" s="17"/>
      <c r="P41" s="17"/>
      <c r="Q41" s="17">
        <f t="shared" si="22"/>
        <v>0</v>
      </c>
      <c r="R41" s="17"/>
      <c r="S41" s="18"/>
      <c r="T41" s="17"/>
      <c r="U41" s="19"/>
      <c r="V41" s="52"/>
    </row>
    <row r="42" spans="1:22" ht="14.25" x14ac:dyDescent="0.15">
      <c r="A42" s="8"/>
      <c r="B42" s="8"/>
      <c r="C42" s="9"/>
      <c r="D42" s="9"/>
      <c r="E42" s="8"/>
      <c r="F42" s="8"/>
      <c r="G42" s="13"/>
      <c r="H42" s="9"/>
      <c r="I42" s="9"/>
      <c r="J42" s="10"/>
      <c r="K42" s="127"/>
      <c r="L42" s="9"/>
      <c r="M42" s="17"/>
      <c r="N42" s="17"/>
      <c r="O42" s="17">
        <f>N42*K42</f>
        <v>0</v>
      </c>
      <c r="P42" s="1"/>
      <c r="Q42" s="17">
        <f t="shared" si="22"/>
        <v>0</v>
      </c>
      <c r="R42" s="48"/>
      <c r="S42" s="18"/>
      <c r="T42" s="2"/>
      <c r="U42" s="19">
        <f t="shared" ref="U42:U57" si="27">R42*K42</f>
        <v>0</v>
      </c>
      <c r="V42" s="52"/>
    </row>
    <row r="43" spans="1:22" ht="14.25" x14ac:dyDescent="0.15">
      <c r="A43" s="8"/>
      <c r="B43" s="8"/>
      <c r="C43" s="9"/>
      <c r="D43" s="9"/>
      <c r="E43" s="8"/>
      <c r="F43" s="8"/>
      <c r="G43" s="8"/>
      <c r="H43" s="9"/>
      <c r="I43" s="9"/>
      <c r="J43" s="10"/>
      <c r="K43" s="127"/>
      <c r="L43" s="9"/>
      <c r="M43" s="47"/>
      <c r="N43" s="2"/>
      <c r="O43" s="17">
        <f t="shared" ref="O43:O48" si="28">N43*K43</f>
        <v>0</v>
      </c>
      <c r="P43" s="1"/>
      <c r="Q43" s="17">
        <f t="shared" si="22"/>
        <v>0</v>
      </c>
      <c r="R43" s="48"/>
      <c r="S43" s="18"/>
      <c r="T43" s="2"/>
      <c r="U43" s="19">
        <f t="shared" si="27"/>
        <v>0</v>
      </c>
      <c r="V43" s="52"/>
    </row>
    <row r="44" spans="1:22" ht="14.25" x14ac:dyDescent="0.15">
      <c r="A44" s="8"/>
      <c r="B44" s="8"/>
      <c r="C44" s="9"/>
      <c r="D44" s="9"/>
      <c r="E44" s="8" t="s">
        <v>123</v>
      </c>
      <c r="F44" s="8" t="s">
        <v>116</v>
      </c>
      <c r="G44" s="13" t="s">
        <v>240</v>
      </c>
      <c r="H44" s="46" t="s">
        <v>242</v>
      </c>
      <c r="I44" s="46" t="s">
        <v>47</v>
      </c>
      <c r="J44" s="49" t="s">
        <v>204</v>
      </c>
      <c r="K44" s="127">
        <v>300</v>
      </c>
      <c r="L44" s="9"/>
      <c r="M44" s="47">
        <v>29100</v>
      </c>
      <c r="N44" s="17">
        <f t="shared" ref="N44:N58" si="29">M44*1.1</f>
        <v>32010.000000000004</v>
      </c>
      <c r="O44" s="17">
        <f t="shared" si="28"/>
        <v>9603000.0000000019</v>
      </c>
      <c r="P44" s="50">
        <f>O44</f>
        <v>9603000.0000000019</v>
      </c>
      <c r="Q44" s="17">
        <f t="shared" si="22"/>
        <v>0</v>
      </c>
      <c r="R44" s="48">
        <f>T44*0.7</f>
        <v>129499.99999999999</v>
      </c>
      <c r="S44" s="18">
        <f t="shared" ref="S44:S78" si="30">R44/N44</f>
        <v>4.0456107466416737</v>
      </c>
      <c r="T44" s="2">
        <v>185000</v>
      </c>
      <c r="U44" s="19">
        <f t="shared" si="27"/>
        <v>38849999.999999993</v>
      </c>
      <c r="V44" s="52">
        <f t="shared" si="5"/>
        <v>0.3000000000000001</v>
      </c>
    </row>
    <row r="45" spans="1:22" ht="14.25" x14ac:dyDescent="0.15">
      <c r="A45" s="8"/>
      <c r="B45" s="8"/>
      <c r="C45" s="9"/>
      <c r="D45" s="9"/>
      <c r="E45" s="8"/>
      <c r="F45" s="8"/>
      <c r="G45" s="13" t="s">
        <v>66</v>
      </c>
      <c r="H45" s="46" t="s">
        <v>49</v>
      </c>
      <c r="I45" s="46" t="s">
        <v>205</v>
      </c>
      <c r="J45" s="49">
        <v>46115</v>
      </c>
      <c r="K45" s="127">
        <v>200</v>
      </c>
      <c r="L45" s="9"/>
      <c r="M45" s="47">
        <v>29100</v>
      </c>
      <c r="N45" s="17">
        <f>M45*1.1</f>
        <v>32010.000000000004</v>
      </c>
      <c r="O45" s="17">
        <f t="shared" si="28"/>
        <v>6402000.0000000009</v>
      </c>
      <c r="P45" s="17">
        <f>O45*0.3</f>
        <v>1920600.0000000002</v>
      </c>
      <c r="Q45" s="17">
        <f t="shared" si="22"/>
        <v>4481400.0000000009</v>
      </c>
      <c r="R45" s="48">
        <f>T45*0.7</f>
        <v>129499.99999999999</v>
      </c>
      <c r="S45" s="18">
        <f>R45/N45</f>
        <v>4.0456107466416737</v>
      </c>
      <c r="T45" s="2">
        <v>185000</v>
      </c>
      <c r="U45" s="19">
        <f t="shared" si="27"/>
        <v>25899999.999999996</v>
      </c>
      <c r="V45" s="52">
        <f>(T45-R45)/T45</f>
        <v>0.3000000000000001</v>
      </c>
    </row>
    <row r="46" spans="1:22" ht="14.25" x14ac:dyDescent="0.15">
      <c r="A46" s="8"/>
      <c r="B46" s="8"/>
      <c r="C46" s="9"/>
      <c r="D46" s="9"/>
      <c r="E46" s="8" t="s">
        <v>253</v>
      </c>
      <c r="F46" s="8" t="s">
        <v>117</v>
      </c>
      <c r="G46" s="13" t="s">
        <v>241</v>
      </c>
      <c r="H46" s="46" t="s">
        <v>243</v>
      </c>
      <c r="I46" s="46" t="s">
        <v>48</v>
      </c>
      <c r="J46" s="49" t="s">
        <v>204</v>
      </c>
      <c r="K46" s="127">
        <v>200</v>
      </c>
      <c r="L46" s="9"/>
      <c r="M46" s="47">
        <v>29100</v>
      </c>
      <c r="N46" s="17">
        <f t="shared" si="29"/>
        <v>32010.000000000004</v>
      </c>
      <c r="O46" s="17">
        <f t="shared" si="28"/>
        <v>6402000.0000000009</v>
      </c>
      <c r="P46" s="50">
        <f>O46</f>
        <v>6402000.0000000009</v>
      </c>
      <c r="Q46" s="17">
        <f t="shared" si="22"/>
        <v>0</v>
      </c>
      <c r="R46" s="48">
        <f t="shared" ref="R46:R78" si="31">T46*0.7</f>
        <v>129499.99999999999</v>
      </c>
      <c r="S46" s="18">
        <f t="shared" si="30"/>
        <v>4.0456107466416737</v>
      </c>
      <c r="T46" s="2">
        <v>185000</v>
      </c>
      <c r="U46" s="19">
        <f t="shared" si="27"/>
        <v>25899999.999999996</v>
      </c>
      <c r="V46" s="52">
        <f t="shared" si="5"/>
        <v>0.3000000000000001</v>
      </c>
    </row>
    <row r="47" spans="1:22" ht="13.5" customHeight="1" x14ac:dyDescent="0.15">
      <c r="A47" s="8"/>
      <c r="B47" s="8"/>
      <c r="C47" s="9"/>
      <c r="D47" s="9"/>
      <c r="E47" s="13" t="s">
        <v>123</v>
      </c>
      <c r="F47" s="13" t="s">
        <v>111</v>
      </c>
      <c r="G47" s="13" t="s">
        <v>244</v>
      </c>
      <c r="H47" s="13" t="s">
        <v>245</v>
      </c>
      <c r="I47" s="68"/>
      <c r="J47" s="14" t="s">
        <v>173</v>
      </c>
      <c r="K47" s="128">
        <v>300</v>
      </c>
      <c r="L47" s="16"/>
      <c r="M47" s="65">
        <v>23000</v>
      </c>
      <c r="N47" s="17">
        <f t="shared" si="29"/>
        <v>25300.000000000004</v>
      </c>
      <c r="O47" s="74">
        <f t="shared" si="28"/>
        <v>7590000.0000000009</v>
      </c>
      <c r="P47" s="87">
        <f>O47</f>
        <v>7590000.0000000009</v>
      </c>
      <c r="Q47" s="17">
        <f t="shared" ref="Q47:Q57" si="32">O47-P47</f>
        <v>0</v>
      </c>
      <c r="R47" s="75">
        <f t="shared" si="31"/>
        <v>115499.99999999999</v>
      </c>
      <c r="S47" s="76">
        <f t="shared" si="30"/>
        <v>4.5652173913043468</v>
      </c>
      <c r="T47" s="74">
        <v>165000</v>
      </c>
      <c r="U47" s="77">
        <f t="shared" si="27"/>
        <v>34649999.999999993</v>
      </c>
      <c r="V47" s="78">
        <f t="shared" si="5"/>
        <v>0.3000000000000001</v>
      </c>
    </row>
    <row r="48" spans="1:22" ht="13.5" customHeight="1" x14ac:dyDescent="0.15">
      <c r="A48" s="8"/>
      <c r="B48" s="8"/>
      <c r="C48" s="9"/>
      <c r="D48" s="9"/>
      <c r="E48" s="13" t="s">
        <v>123</v>
      </c>
      <c r="F48" s="13" t="s">
        <v>111</v>
      </c>
      <c r="G48" s="13" t="s">
        <v>148</v>
      </c>
      <c r="H48" s="13" t="s">
        <v>246</v>
      </c>
      <c r="I48" s="68"/>
      <c r="J48" s="14" t="s">
        <v>173</v>
      </c>
      <c r="K48" s="128">
        <v>200</v>
      </c>
      <c r="L48" s="16"/>
      <c r="M48" s="65">
        <v>23000</v>
      </c>
      <c r="N48" s="17">
        <f t="shared" si="29"/>
        <v>25300.000000000004</v>
      </c>
      <c r="O48" s="74">
        <f t="shared" si="28"/>
        <v>5060000.0000000009</v>
      </c>
      <c r="P48" s="87">
        <f t="shared" ref="P48:P50" si="33">O48</f>
        <v>5060000.0000000009</v>
      </c>
      <c r="Q48" s="17">
        <f t="shared" si="32"/>
        <v>0</v>
      </c>
      <c r="R48" s="75">
        <f t="shared" si="31"/>
        <v>115499.99999999999</v>
      </c>
      <c r="S48" s="76">
        <f t="shared" si="30"/>
        <v>4.5652173913043468</v>
      </c>
      <c r="T48" s="74">
        <v>165000</v>
      </c>
      <c r="U48" s="77">
        <f t="shared" si="27"/>
        <v>23099999.999999996</v>
      </c>
      <c r="V48" s="78">
        <f t="shared" si="5"/>
        <v>0.3000000000000001</v>
      </c>
    </row>
    <row r="49" spans="1:22" ht="13.5" customHeight="1" x14ac:dyDescent="0.15">
      <c r="A49" s="8"/>
      <c r="B49" s="8"/>
      <c r="C49" s="9"/>
      <c r="D49" s="9"/>
      <c r="E49" s="13" t="s">
        <v>123</v>
      </c>
      <c r="F49" s="13" t="s">
        <v>111</v>
      </c>
      <c r="G49" s="13" t="s">
        <v>247</v>
      </c>
      <c r="H49" s="13" t="s">
        <v>151</v>
      </c>
      <c r="I49" s="68"/>
      <c r="J49" s="14" t="s">
        <v>173</v>
      </c>
      <c r="K49" s="128">
        <v>300</v>
      </c>
      <c r="L49" s="16"/>
      <c r="M49" s="65">
        <v>23000</v>
      </c>
      <c r="N49" s="17">
        <f t="shared" si="29"/>
        <v>25300.000000000004</v>
      </c>
      <c r="O49" s="74">
        <f t="shared" ref="O49:O58" si="34">N49*K49</f>
        <v>7590000.0000000009</v>
      </c>
      <c r="P49" s="87">
        <f t="shared" si="33"/>
        <v>7590000.0000000009</v>
      </c>
      <c r="Q49" s="17">
        <f t="shared" si="32"/>
        <v>0</v>
      </c>
      <c r="R49" s="75">
        <f t="shared" si="31"/>
        <v>115499.99999999999</v>
      </c>
      <c r="S49" s="76">
        <f t="shared" si="30"/>
        <v>4.5652173913043468</v>
      </c>
      <c r="T49" s="74">
        <v>165000</v>
      </c>
      <c r="U49" s="77">
        <f t="shared" si="27"/>
        <v>34649999.999999993</v>
      </c>
      <c r="V49" s="78">
        <f t="shared" si="5"/>
        <v>0.3000000000000001</v>
      </c>
    </row>
    <row r="50" spans="1:22" ht="13.5" customHeight="1" x14ac:dyDescent="0.15">
      <c r="A50" s="8"/>
      <c r="B50" s="8"/>
      <c r="C50" s="9"/>
      <c r="D50" s="9"/>
      <c r="E50" s="13" t="s">
        <v>123</v>
      </c>
      <c r="F50" s="13" t="s">
        <v>111</v>
      </c>
      <c r="G50" s="13" t="s">
        <v>248</v>
      </c>
      <c r="H50" s="13" t="s">
        <v>152</v>
      </c>
      <c r="I50" s="68"/>
      <c r="J50" s="14" t="s">
        <v>173</v>
      </c>
      <c r="K50" s="128">
        <v>200</v>
      </c>
      <c r="L50" s="16"/>
      <c r="M50" s="65">
        <v>23000</v>
      </c>
      <c r="N50" s="17">
        <f t="shared" si="29"/>
        <v>25300.000000000004</v>
      </c>
      <c r="O50" s="74">
        <f t="shared" si="34"/>
        <v>5060000.0000000009</v>
      </c>
      <c r="P50" s="87">
        <f t="shared" si="33"/>
        <v>5060000.0000000009</v>
      </c>
      <c r="Q50" s="17">
        <f t="shared" si="32"/>
        <v>0</v>
      </c>
      <c r="R50" s="75">
        <f t="shared" si="31"/>
        <v>115499.99999999999</v>
      </c>
      <c r="S50" s="76">
        <f>R50/N50</f>
        <v>4.5652173913043468</v>
      </c>
      <c r="T50" s="74">
        <v>165000</v>
      </c>
      <c r="U50" s="77">
        <f t="shared" si="27"/>
        <v>23099999.999999996</v>
      </c>
      <c r="V50" s="78">
        <f t="shared" si="5"/>
        <v>0.3000000000000001</v>
      </c>
    </row>
    <row r="51" spans="1:22" ht="13.5" customHeight="1" x14ac:dyDescent="0.15">
      <c r="A51" s="8"/>
      <c r="B51" s="8"/>
      <c r="C51" s="9"/>
      <c r="D51" s="9"/>
      <c r="E51" s="13" t="s">
        <v>123</v>
      </c>
      <c r="F51" s="13" t="s">
        <v>111</v>
      </c>
      <c r="G51" s="13" t="s">
        <v>153</v>
      </c>
      <c r="H51" s="13" t="s">
        <v>168</v>
      </c>
      <c r="I51" s="69"/>
      <c r="J51" s="81" t="s">
        <v>211</v>
      </c>
      <c r="K51" s="128">
        <v>400</v>
      </c>
      <c r="L51" s="16"/>
      <c r="M51" s="65">
        <v>8400</v>
      </c>
      <c r="N51" s="17">
        <f t="shared" si="29"/>
        <v>9240</v>
      </c>
      <c r="O51" s="74">
        <f t="shared" si="34"/>
        <v>3696000</v>
      </c>
      <c r="P51" s="77">
        <f>O51</f>
        <v>3696000</v>
      </c>
      <c r="Q51" s="17">
        <f t="shared" si="32"/>
        <v>0</v>
      </c>
      <c r="R51" s="75">
        <f t="shared" si="31"/>
        <v>39200</v>
      </c>
      <c r="S51" s="76">
        <f t="shared" si="30"/>
        <v>4.2424242424242422</v>
      </c>
      <c r="T51" s="74">
        <v>56000</v>
      </c>
      <c r="U51" s="77">
        <f t="shared" si="27"/>
        <v>15680000</v>
      </c>
      <c r="V51" s="78">
        <f t="shared" si="5"/>
        <v>0.3</v>
      </c>
    </row>
    <row r="52" spans="1:22" ht="13.5" customHeight="1" x14ac:dyDescent="0.15">
      <c r="A52" s="8"/>
      <c r="B52" s="8"/>
      <c r="C52" s="9"/>
      <c r="D52" s="9"/>
      <c r="E52" s="13" t="s">
        <v>123</v>
      </c>
      <c r="F52" s="13" t="s">
        <v>111</v>
      </c>
      <c r="G52" s="13" t="s">
        <v>249</v>
      </c>
      <c r="H52" s="13" t="s">
        <v>169</v>
      </c>
      <c r="I52" s="69"/>
      <c r="J52" s="81" t="s">
        <v>211</v>
      </c>
      <c r="K52" s="128">
        <v>200</v>
      </c>
      <c r="L52" s="16"/>
      <c r="M52" s="65">
        <v>8400</v>
      </c>
      <c r="N52" s="17">
        <f t="shared" si="29"/>
        <v>9240</v>
      </c>
      <c r="O52" s="74">
        <f t="shared" si="34"/>
        <v>1848000</v>
      </c>
      <c r="P52" s="77">
        <f>O52</f>
        <v>1848000</v>
      </c>
      <c r="Q52" s="17">
        <f t="shared" si="32"/>
        <v>0</v>
      </c>
      <c r="R52" s="75">
        <f t="shared" si="31"/>
        <v>39200</v>
      </c>
      <c r="S52" s="76">
        <f t="shared" si="30"/>
        <v>4.2424242424242422</v>
      </c>
      <c r="T52" s="74">
        <v>56000</v>
      </c>
      <c r="U52" s="77">
        <f t="shared" si="27"/>
        <v>7840000</v>
      </c>
      <c r="V52" s="78">
        <f t="shared" si="5"/>
        <v>0.3</v>
      </c>
    </row>
    <row r="53" spans="1:22" s="20" customFormat="1" ht="14.25" x14ac:dyDescent="0.15">
      <c r="A53" s="13"/>
      <c r="B53" s="13"/>
      <c r="C53" s="16"/>
      <c r="D53" s="16"/>
      <c r="E53" s="8" t="s">
        <v>121</v>
      </c>
      <c r="F53" s="8" t="s">
        <v>111</v>
      </c>
      <c r="G53" s="13" t="s">
        <v>252</v>
      </c>
      <c r="H53" s="12" t="s">
        <v>255</v>
      </c>
      <c r="I53" s="12"/>
      <c r="J53" s="15">
        <v>46108</v>
      </c>
      <c r="K53" s="128">
        <v>300</v>
      </c>
      <c r="L53" s="11"/>
      <c r="M53" s="17">
        <v>24500</v>
      </c>
      <c r="N53" s="17">
        <f t="shared" si="29"/>
        <v>26950.000000000004</v>
      </c>
      <c r="O53" s="17">
        <f t="shared" si="34"/>
        <v>8085000.0000000009</v>
      </c>
      <c r="P53" s="75">
        <f>O53*0.3</f>
        <v>2425500</v>
      </c>
      <c r="Q53" s="17">
        <f t="shared" si="32"/>
        <v>5659500.0000000009</v>
      </c>
      <c r="R53" s="75">
        <f t="shared" si="31"/>
        <v>115499.99999999999</v>
      </c>
      <c r="S53" s="76">
        <f t="shared" si="30"/>
        <v>4.2857142857142847</v>
      </c>
      <c r="T53" s="74">
        <v>165000</v>
      </c>
      <c r="U53" s="77">
        <f t="shared" si="27"/>
        <v>34649999.999999993</v>
      </c>
      <c r="V53" s="78">
        <f t="shared" si="5"/>
        <v>0.3000000000000001</v>
      </c>
    </row>
    <row r="54" spans="1:22" s="20" customFormat="1" ht="14.25" x14ac:dyDescent="0.15">
      <c r="A54" s="13"/>
      <c r="B54" s="13"/>
      <c r="C54" s="16"/>
      <c r="D54" s="16"/>
      <c r="E54" s="13" t="s">
        <v>121</v>
      </c>
      <c r="F54" s="13" t="s">
        <v>111</v>
      </c>
      <c r="G54" s="13" t="s">
        <v>254</v>
      </c>
      <c r="H54" s="12" t="s">
        <v>256</v>
      </c>
      <c r="I54" s="12"/>
      <c r="J54" s="15">
        <v>46108</v>
      </c>
      <c r="K54" s="128">
        <v>200</v>
      </c>
      <c r="L54" s="11"/>
      <c r="M54" s="17">
        <v>24500</v>
      </c>
      <c r="N54" s="17">
        <f t="shared" si="29"/>
        <v>26950.000000000004</v>
      </c>
      <c r="O54" s="17">
        <f t="shared" si="34"/>
        <v>5390000.0000000009</v>
      </c>
      <c r="P54" s="75">
        <f t="shared" ref="P54:P57" si="35">O54*0.3</f>
        <v>1617000.0000000002</v>
      </c>
      <c r="Q54" s="17">
        <f t="shared" si="32"/>
        <v>3773000.0000000009</v>
      </c>
      <c r="R54" s="75">
        <f t="shared" si="31"/>
        <v>115499.99999999999</v>
      </c>
      <c r="S54" s="76">
        <f t="shared" si="30"/>
        <v>4.2857142857142847</v>
      </c>
      <c r="T54" s="74">
        <v>165000</v>
      </c>
      <c r="U54" s="77">
        <f t="shared" si="27"/>
        <v>23099999.999999996</v>
      </c>
      <c r="V54" s="78">
        <f t="shared" si="5"/>
        <v>0.3000000000000001</v>
      </c>
    </row>
    <row r="55" spans="1:22" ht="14.25" x14ac:dyDescent="0.15">
      <c r="A55" s="8"/>
      <c r="B55" s="8"/>
      <c r="C55" s="9"/>
      <c r="D55" s="9"/>
      <c r="E55" s="13" t="s">
        <v>121</v>
      </c>
      <c r="F55" s="13" t="s">
        <v>111</v>
      </c>
      <c r="G55" s="13" t="s">
        <v>257</v>
      </c>
      <c r="H55" s="8" t="s">
        <v>260</v>
      </c>
      <c r="I55" s="9"/>
      <c r="J55" s="15">
        <v>46108</v>
      </c>
      <c r="K55" s="127">
        <v>200</v>
      </c>
      <c r="L55" s="9"/>
      <c r="M55" s="17">
        <v>26000</v>
      </c>
      <c r="N55" s="17">
        <f t="shared" si="29"/>
        <v>28600.000000000004</v>
      </c>
      <c r="O55" s="17">
        <f>N55*K55</f>
        <v>5720000.0000000009</v>
      </c>
      <c r="P55" s="75">
        <f t="shared" si="35"/>
        <v>1716000.0000000002</v>
      </c>
      <c r="Q55" s="17">
        <f t="shared" si="32"/>
        <v>4004000.0000000009</v>
      </c>
      <c r="R55" s="75">
        <f t="shared" si="31"/>
        <v>115499.99999999999</v>
      </c>
      <c r="S55" s="76">
        <f t="shared" si="30"/>
        <v>4.0384615384615374</v>
      </c>
      <c r="T55" s="74">
        <v>165000</v>
      </c>
      <c r="U55" s="19">
        <f t="shared" si="27"/>
        <v>23099999.999999996</v>
      </c>
      <c r="V55" s="78">
        <f t="shared" si="5"/>
        <v>0.3000000000000001</v>
      </c>
    </row>
    <row r="56" spans="1:22" ht="14.25" x14ac:dyDescent="0.15">
      <c r="A56" s="8"/>
      <c r="B56" s="8"/>
      <c r="C56" s="9"/>
      <c r="D56" s="9"/>
      <c r="E56" s="13" t="s">
        <v>121</v>
      </c>
      <c r="F56" s="13" t="s">
        <v>111</v>
      </c>
      <c r="G56" s="13" t="s">
        <v>258</v>
      </c>
      <c r="H56" s="8" t="s">
        <v>261</v>
      </c>
      <c r="I56" s="9"/>
      <c r="J56" s="15">
        <v>46108</v>
      </c>
      <c r="K56" s="127">
        <v>300</v>
      </c>
      <c r="L56" s="9"/>
      <c r="M56" s="47">
        <v>26000</v>
      </c>
      <c r="N56" s="2">
        <f t="shared" si="29"/>
        <v>28600.000000000004</v>
      </c>
      <c r="O56" s="17">
        <f>N56*K56</f>
        <v>8580000.0000000019</v>
      </c>
      <c r="P56" s="75">
        <f t="shared" si="35"/>
        <v>2574000.0000000005</v>
      </c>
      <c r="Q56" s="17">
        <f t="shared" si="32"/>
        <v>6006000.0000000019</v>
      </c>
      <c r="R56" s="75">
        <f t="shared" si="31"/>
        <v>115499.99999999999</v>
      </c>
      <c r="S56" s="76">
        <f t="shared" si="30"/>
        <v>4.0384615384615374</v>
      </c>
      <c r="T56" s="74">
        <v>165000</v>
      </c>
      <c r="U56" s="19">
        <f t="shared" si="27"/>
        <v>34649999.999999993</v>
      </c>
      <c r="V56" s="78">
        <f t="shared" si="5"/>
        <v>0.3000000000000001</v>
      </c>
    </row>
    <row r="57" spans="1:22" ht="13.5" customHeight="1" x14ac:dyDescent="0.15">
      <c r="A57" s="8"/>
      <c r="B57" s="8"/>
      <c r="C57" s="9"/>
      <c r="D57" s="9"/>
      <c r="E57" s="13" t="s">
        <v>121</v>
      </c>
      <c r="F57" s="13" t="s">
        <v>111</v>
      </c>
      <c r="G57" s="13" t="s">
        <v>259</v>
      </c>
      <c r="H57" s="8" t="s">
        <v>262</v>
      </c>
      <c r="I57" s="69"/>
      <c r="J57" s="15">
        <v>46108</v>
      </c>
      <c r="K57" s="129">
        <v>200</v>
      </c>
      <c r="L57" s="83"/>
      <c r="M57" s="84">
        <v>26000</v>
      </c>
      <c r="N57" s="74">
        <f t="shared" si="29"/>
        <v>28600.000000000004</v>
      </c>
      <c r="O57" s="74">
        <f t="shared" si="34"/>
        <v>5720000.0000000009</v>
      </c>
      <c r="P57" s="75">
        <f t="shared" si="35"/>
        <v>1716000.0000000002</v>
      </c>
      <c r="Q57" s="17">
        <f t="shared" si="32"/>
        <v>4004000.0000000009</v>
      </c>
      <c r="R57" s="75">
        <f t="shared" si="31"/>
        <v>115499.99999999999</v>
      </c>
      <c r="S57" s="76">
        <f t="shared" si="30"/>
        <v>4.0384615384615374</v>
      </c>
      <c r="T57" s="74">
        <v>165000</v>
      </c>
      <c r="U57" s="77">
        <f t="shared" si="27"/>
        <v>23099999.999999996</v>
      </c>
      <c r="V57" s="78">
        <f t="shared" si="5"/>
        <v>0.3000000000000001</v>
      </c>
    </row>
    <row r="58" spans="1:22" s="20" customFormat="1" ht="13.5" customHeight="1" x14ac:dyDescent="0.15">
      <c r="A58" s="13"/>
      <c r="B58" s="13"/>
      <c r="C58" s="16"/>
      <c r="D58" s="16"/>
      <c r="E58" s="13"/>
      <c r="F58" s="13"/>
      <c r="G58" s="13"/>
      <c r="H58" s="13"/>
      <c r="I58" s="69"/>
      <c r="J58" s="14"/>
      <c r="K58" s="128"/>
      <c r="L58" s="16"/>
      <c r="M58" s="65"/>
      <c r="N58" s="17">
        <f t="shared" si="29"/>
        <v>0</v>
      </c>
      <c r="O58" s="17">
        <f t="shared" si="34"/>
        <v>0</v>
      </c>
      <c r="P58" s="66"/>
      <c r="Q58" s="66"/>
      <c r="R58" s="67"/>
      <c r="S58" s="18"/>
      <c r="T58" s="17"/>
      <c r="U58" s="19"/>
      <c r="V58" s="52"/>
    </row>
    <row r="59" spans="1:22" s="20" customFormat="1" ht="13.5" hidden="1" customHeight="1" x14ac:dyDescent="0.15">
      <c r="A59" s="13"/>
      <c r="B59" s="13"/>
      <c r="C59" s="16"/>
      <c r="D59" s="16"/>
      <c r="E59" s="13"/>
      <c r="F59" s="13"/>
      <c r="G59" s="13"/>
      <c r="H59" s="16"/>
      <c r="I59" s="116"/>
      <c r="J59" s="14"/>
      <c r="K59" s="128"/>
      <c r="L59" s="16"/>
      <c r="M59" s="65"/>
      <c r="N59" s="17"/>
      <c r="O59" s="17"/>
      <c r="P59" s="66"/>
      <c r="Q59" s="66"/>
      <c r="R59" s="67"/>
      <c r="S59" s="18"/>
      <c r="T59" s="17"/>
      <c r="U59" s="19">
        <f>R59*K59</f>
        <v>0</v>
      </c>
      <c r="V59" s="52"/>
    </row>
    <row r="60" spans="1:22" s="20" customFormat="1" ht="13.5" hidden="1" customHeight="1" x14ac:dyDescent="0.15">
      <c r="A60" s="13"/>
      <c r="B60" s="13"/>
      <c r="C60" s="16"/>
      <c r="D60" s="16"/>
      <c r="E60" s="13" t="s">
        <v>124</v>
      </c>
      <c r="F60" s="13" t="s">
        <v>118</v>
      </c>
      <c r="G60" s="13"/>
      <c r="H60" s="16" t="s">
        <v>199</v>
      </c>
      <c r="I60" s="117" t="s">
        <v>200</v>
      </c>
      <c r="J60" s="14"/>
      <c r="K60" s="128"/>
      <c r="L60" s="16"/>
      <c r="M60" s="65"/>
      <c r="N60" s="17"/>
      <c r="O60" s="17"/>
      <c r="P60" s="66"/>
      <c r="Q60" s="66"/>
      <c r="R60" s="67"/>
      <c r="S60" s="18"/>
      <c r="T60" s="17"/>
      <c r="U60" s="19"/>
      <c r="V60" s="52"/>
    </row>
    <row r="61" spans="1:22" s="20" customFormat="1" ht="13.5" hidden="1" customHeight="1" x14ac:dyDescent="0.15">
      <c r="A61" s="13"/>
      <c r="B61" s="13"/>
      <c r="C61" s="16"/>
      <c r="D61" s="16"/>
      <c r="E61" s="13" t="s">
        <v>124</v>
      </c>
      <c r="F61" s="13" t="s">
        <v>119</v>
      </c>
      <c r="G61" s="13"/>
      <c r="H61" s="16" t="s">
        <v>199</v>
      </c>
      <c r="I61" s="117" t="s">
        <v>200</v>
      </c>
      <c r="J61" s="14"/>
      <c r="K61" s="128"/>
      <c r="L61" s="16"/>
      <c r="M61" s="65"/>
      <c r="N61" s="17"/>
      <c r="O61" s="17"/>
      <c r="P61" s="66"/>
      <c r="Q61" s="66"/>
      <c r="R61" s="67"/>
      <c r="S61" s="18"/>
      <c r="T61" s="17"/>
      <c r="U61" s="19"/>
      <c r="V61" s="52"/>
    </row>
    <row r="62" spans="1:22" s="20" customFormat="1" ht="13.5" hidden="1" customHeight="1" x14ac:dyDescent="0.15">
      <c r="A62" s="13"/>
      <c r="B62" s="13"/>
      <c r="C62" s="16"/>
      <c r="D62" s="16"/>
      <c r="E62" s="13" t="s">
        <v>124</v>
      </c>
      <c r="F62" s="13" t="s">
        <v>119</v>
      </c>
      <c r="G62" s="13"/>
      <c r="H62" s="16" t="s">
        <v>199</v>
      </c>
      <c r="I62" s="117" t="s">
        <v>200</v>
      </c>
      <c r="J62" s="14"/>
      <c r="K62" s="128"/>
      <c r="L62" s="16"/>
      <c r="M62" s="65"/>
      <c r="N62" s="17"/>
      <c r="O62" s="17"/>
      <c r="P62" s="66"/>
      <c r="Q62" s="66"/>
      <c r="R62" s="67"/>
      <c r="S62" s="18"/>
      <c r="T62" s="17"/>
      <c r="U62" s="19"/>
      <c r="V62" s="52"/>
    </row>
    <row r="63" spans="1:22" s="20" customFormat="1" ht="13.5" hidden="1" customHeight="1" x14ac:dyDescent="0.15">
      <c r="A63" s="13"/>
      <c r="B63" s="13"/>
      <c r="C63" s="16"/>
      <c r="D63" s="16"/>
      <c r="E63" s="13"/>
      <c r="F63" s="13"/>
      <c r="G63" s="13"/>
      <c r="H63" s="16"/>
      <c r="I63" s="79"/>
      <c r="J63" s="14"/>
      <c r="K63" s="128"/>
      <c r="L63" s="16"/>
      <c r="M63" s="65"/>
      <c r="N63" s="17"/>
      <c r="O63" s="17"/>
      <c r="P63" s="66"/>
      <c r="Q63" s="66"/>
      <c r="R63" s="67"/>
      <c r="S63" s="18"/>
      <c r="T63" s="17"/>
      <c r="U63" s="19"/>
      <c r="V63" s="52"/>
    </row>
    <row r="64" spans="1:22" s="20" customFormat="1" ht="13.5" hidden="1" customHeight="1" x14ac:dyDescent="0.15">
      <c r="A64" s="13"/>
      <c r="B64" s="13"/>
      <c r="C64" s="16"/>
      <c r="D64" s="16"/>
      <c r="E64" s="13" t="s">
        <v>124</v>
      </c>
      <c r="F64" s="13" t="s">
        <v>116</v>
      </c>
      <c r="G64" s="13" t="s">
        <v>140</v>
      </c>
      <c r="H64" s="13" t="s">
        <v>142</v>
      </c>
      <c r="I64" s="79"/>
      <c r="J64" s="82" t="s">
        <v>204</v>
      </c>
      <c r="K64" s="128">
        <v>750</v>
      </c>
      <c r="L64" s="16"/>
      <c r="M64" s="65">
        <v>7500</v>
      </c>
      <c r="N64" s="17">
        <f>M64*1.1</f>
        <v>8250</v>
      </c>
      <c r="O64" s="17">
        <f>N64*K64</f>
        <v>6187500</v>
      </c>
      <c r="P64" s="19">
        <f>O64</f>
        <v>6187500</v>
      </c>
      <c r="Q64" s="66">
        <f t="shared" ref="Q64:Q86" si="36">O64-P64</f>
        <v>0</v>
      </c>
      <c r="R64" s="67">
        <v>35000</v>
      </c>
      <c r="S64" s="18">
        <f>R64/N64</f>
        <v>4.2424242424242422</v>
      </c>
      <c r="T64" s="2">
        <v>68000</v>
      </c>
      <c r="U64" s="19">
        <f>R64*K64</f>
        <v>26250000</v>
      </c>
      <c r="V64" s="52">
        <f>(T64-R64)/T64</f>
        <v>0.48529411764705882</v>
      </c>
    </row>
    <row r="65" spans="1:22" s="20" customFormat="1" ht="13.5" hidden="1" customHeight="1" x14ac:dyDescent="0.15">
      <c r="A65" s="13"/>
      <c r="B65" s="13"/>
      <c r="C65" s="16"/>
      <c r="D65" s="16"/>
      <c r="E65" s="13" t="s">
        <v>124</v>
      </c>
      <c r="F65" s="13" t="s">
        <v>116</v>
      </c>
      <c r="G65" s="13" t="s">
        <v>141</v>
      </c>
      <c r="H65" s="13" t="s">
        <v>143</v>
      </c>
      <c r="I65" s="79"/>
      <c r="J65" s="82" t="s">
        <v>204</v>
      </c>
      <c r="K65" s="128">
        <v>1750</v>
      </c>
      <c r="L65" s="16"/>
      <c r="M65" s="65">
        <v>7500</v>
      </c>
      <c r="N65" s="17">
        <f>M65*1.1</f>
        <v>8250</v>
      </c>
      <c r="O65" s="17">
        <f>N65*K65</f>
        <v>14437500</v>
      </c>
      <c r="P65" s="19">
        <f>O65</f>
        <v>14437500</v>
      </c>
      <c r="Q65" s="66">
        <f t="shared" si="36"/>
        <v>0</v>
      </c>
      <c r="R65" s="67">
        <v>35000</v>
      </c>
      <c r="S65" s="18">
        <f>R65/N65</f>
        <v>4.2424242424242422</v>
      </c>
      <c r="T65" s="2">
        <v>68000</v>
      </c>
      <c r="U65" s="19">
        <f>R65*K65</f>
        <v>61250000</v>
      </c>
      <c r="V65" s="52">
        <f>(T65-R65)/T65</f>
        <v>0.48529411764705882</v>
      </c>
    </row>
    <row r="66" spans="1:22" s="20" customFormat="1" ht="13.5" hidden="1" customHeight="1" x14ac:dyDescent="0.15">
      <c r="A66" s="13"/>
      <c r="B66" s="13"/>
      <c r="C66" s="16"/>
      <c r="D66" s="16"/>
      <c r="E66" s="13" t="s">
        <v>124</v>
      </c>
      <c r="F66" s="13" t="s">
        <v>111</v>
      </c>
      <c r="G66" s="13" t="s">
        <v>146</v>
      </c>
      <c r="H66" s="16" t="s">
        <v>190</v>
      </c>
      <c r="I66" s="80" t="s">
        <v>200</v>
      </c>
      <c r="J66" s="49" t="s">
        <v>204</v>
      </c>
      <c r="K66" s="128"/>
      <c r="L66" s="16"/>
      <c r="M66" s="65"/>
      <c r="N66" s="17"/>
      <c r="O66" s="17"/>
      <c r="P66" s="66"/>
      <c r="Q66" s="66">
        <f t="shared" si="36"/>
        <v>0</v>
      </c>
      <c r="R66" s="67"/>
      <c r="S66" s="18"/>
      <c r="T66" s="17"/>
      <c r="U66" s="19"/>
      <c r="V66" s="52"/>
    </row>
    <row r="67" spans="1:22" s="20" customFormat="1" ht="13.5" hidden="1" customHeight="1" x14ac:dyDescent="0.15">
      <c r="A67" s="13"/>
      <c r="B67" s="13"/>
      <c r="C67" s="16"/>
      <c r="D67" s="16"/>
      <c r="E67" s="13" t="s">
        <v>124</v>
      </c>
      <c r="F67" s="13" t="s">
        <v>111</v>
      </c>
      <c r="G67" s="13" t="s">
        <v>145</v>
      </c>
      <c r="H67" s="16" t="s">
        <v>191</v>
      </c>
      <c r="I67" s="80" t="s">
        <v>200</v>
      </c>
      <c r="J67" s="49" t="s">
        <v>204</v>
      </c>
      <c r="K67" s="128"/>
      <c r="L67" s="16"/>
      <c r="M67" s="65"/>
      <c r="N67" s="17"/>
      <c r="O67" s="17"/>
      <c r="P67" s="66"/>
      <c r="Q67" s="66">
        <f t="shared" si="36"/>
        <v>0</v>
      </c>
      <c r="R67" s="67"/>
      <c r="S67" s="18"/>
      <c r="T67" s="17"/>
      <c r="U67" s="19"/>
      <c r="V67" s="52"/>
    </row>
    <row r="68" spans="1:22" s="20" customFormat="1" ht="13.5" hidden="1" customHeight="1" x14ac:dyDescent="0.15">
      <c r="A68" s="13"/>
      <c r="B68" s="13"/>
      <c r="C68" s="16"/>
      <c r="D68" s="16"/>
      <c r="E68" s="13" t="s">
        <v>124</v>
      </c>
      <c r="F68" s="13" t="s">
        <v>111</v>
      </c>
      <c r="G68" s="13" t="s">
        <v>144</v>
      </c>
      <c r="H68" s="16" t="s">
        <v>190</v>
      </c>
      <c r="I68" s="80" t="s">
        <v>200</v>
      </c>
      <c r="J68" s="49" t="s">
        <v>204</v>
      </c>
      <c r="K68" s="128"/>
      <c r="L68" s="16"/>
      <c r="M68" s="65"/>
      <c r="N68" s="17"/>
      <c r="O68" s="17"/>
      <c r="P68" s="66"/>
      <c r="Q68" s="66">
        <f t="shared" si="36"/>
        <v>0</v>
      </c>
      <c r="R68" s="67"/>
      <c r="S68" s="18"/>
      <c r="T68" s="17"/>
      <c r="U68" s="19"/>
      <c r="V68" s="52"/>
    </row>
    <row r="69" spans="1:22" ht="14.25" x14ac:dyDescent="0.15">
      <c r="A69" s="8"/>
      <c r="B69" s="8"/>
      <c r="C69" s="9"/>
      <c r="D69" s="9"/>
      <c r="E69" s="8"/>
      <c r="F69" s="8"/>
      <c r="G69" s="8"/>
      <c r="H69" s="9"/>
      <c r="I69" s="9"/>
      <c r="J69" s="10"/>
      <c r="K69" s="127"/>
      <c r="L69" s="9"/>
      <c r="M69" s="47"/>
      <c r="N69" s="2"/>
      <c r="O69" s="17"/>
      <c r="P69" s="77"/>
      <c r="Q69" s="77"/>
      <c r="R69" s="48"/>
      <c r="S69" s="18"/>
      <c r="T69" s="2"/>
      <c r="U69" s="19"/>
      <c r="V69" s="52"/>
    </row>
    <row r="70" spans="1:22" ht="14.25" x14ac:dyDescent="0.15">
      <c r="A70" s="8"/>
      <c r="B70" s="8"/>
      <c r="C70" s="9"/>
      <c r="D70" s="9"/>
      <c r="E70" s="8"/>
      <c r="F70" s="8"/>
      <c r="G70" s="8"/>
      <c r="H70" s="9"/>
      <c r="I70" s="9"/>
      <c r="J70" s="10"/>
      <c r="K70" s="127"/>
      <c r="L70" s="9"/>
      <c r="M70" s="47"/>
      <c r="N70" s="2"/>
      <c r="O70" s="17"/>
      <c r="P70" s="1"/>
      <c r="Q70" s="66"/>
      <c r="R70" s="48"/>
      <c r="S70" s="18"/>
      <c r="T70" s="2"/>
      <c r="U70" s="19"/>
      <c r="V70" s="52"/>
    </row>
    <row r="71" spans="1:22" ht="14.25" x14ac:dyDescent="0.15">
      <c r="A71" s="8"/>
      <c r="B71" s="8"/>
      <c r="C71" s="9"/>
      <c r="D71" s="9"/>
      <c r="E71" s="8"/>
      <c r="F71" s="8"/>
      <c r="G71" s="8"/>
      <c r="H71" s="9"/>
      <c r="I71" s="9"/>
      <c r="J71" s="10"/>
      <c r="K71" s="127"/>
      <c r="L71" s="9"/>
      <c r="M71" s="47"/>
      <c r="N71" s="2"/>
      <c r="O71" s="17"/>
      <c r="P71" s="1"/>
      <c r="Q71" s="66"/>
      <c r="R71" s="48"/>
      <c r="S71" s="18"/>
      <c r="T71" s="2"/>
      <c r="U71" s="19"/>
      <c r="V71" s="52"/>
    </row>
    <row r="72" spans="1:22" s="20" customFormat="1" ht="14.25" x14ac:dyDescent="0.15">
      <c r="A72" s="13"/>
      <c r="B72" s="13"/>
      <c r="C72" s="16"/>
      <c r="D72" s="16"/>
      <c r="E72" s="13" t="s">
        <v>124</v>
      </c>
      <c r="F72" s="13"/>
      <c r="G72" s="8" t="s">
        <v>94</v>
      </c>
      <c r="H72" s="12" t="s">
        <v>97</v>
      </c>
      <c r="I72" s="12" t="s">
        <v>97</v>
      </c>
      <c r="J72" s="82" t="s">
        <v>204</v>
      </c>
      <c r="K72" s="128">
        <v>250</v>
      </c>
      <c r="L72" s="11"/>
      <c r="M72" s="17">
        <v>16600</v>
      </c>
      <c r="N72" s="17">
        <f t="shared" ref="N72:N79" si="37">M72*1.1</f>
        <v>18260</v>
      </c>
      <c r="O72" s="17">
        <f t="shared" ref="O72:O78" si="38">N72*K72</f>
        <v>4565000</v>
      </c>
      <c r="P72" s="17">
        <f>O72</f>
        <v>4565000</v>
      </c>
      <c r="Q72" s="66">
        <f t="shared" si="36"/>
        <v>0</v>
      </c>
      <c r="R72" s="48">
        <f t="shared" si="31"/>
        <v>68600</v>
      </c>
      <c r="S72" s="18">
        <f t="shared" si="30"/>
        <v>3.7568455640744798</v>
      </c>
      <c r="T72" s="17">
        <v>98000</v>
      </c>
      <c r="U72" s="19">
        <f t="shared" ref="U72:U86" si="39">R72*K72</f>
        <v>17150000</v>
      </c>
      <c r="V72" s="52">
        <f t="shared" si="5"/>
        <v>0.3</v>
      </c>
    </row>
    <row r="73" spans="1:22" s="20" customFormat="1" ht="14.25" x14ac:dyDescent="0.15">
      <c r="A73" s="13"/>
      <c r="B73" s="13"/>
      <c r="C73" s="16"/>
      <c r="D73" s="16"/>
      <c r="E73" s="13" t="s">
        <v>124</v>
      </c>
      <c r="F73" s="13"/>
      <c r="G73" s="8" t="s">
        <v>95</v>
      </c>
      <c r="H73" s="12" t="s">
        <v>98</v>
      </c>
      <c r="I73" s="12" t="s">
        <v>98</v>
      </c>
      <c r="J73" s="82" t="s">
        <v>204</v>
      </c>
      <c r="K73" s="130">
        <v>250</v>
      </c>
      <c r="L73" s="11"/>
      <c r="M73" s="17">
        <v>16600</v>
      </c>
      <c r="N73" s="17">
        <f t="shared" si="37"/>
        <v>18260</v>
      </c>
      <c r="O73" s="17">
        <f t="shared" si="38"/>
        <v>4565000</v>
      </c>
      <c r="P73" s="17">
        <f t="shared" ref="P73:P86" si="40">O73</f>
        <v>4565000</v>
      </c>
      <c r="Q73" s="66">
        <f t="shared" si="36"/>
        <v>0</v>
      </c>
      <c r="R73" s="48">
        <f t="shared" si="31"/>
        <v>68600</v>
      </c>
      <c r="S73" s="18">
        <f t="shared" si="30"/>
        <v>3.7568455640744798</v>
      </c>
      <c r="T73" s="17">
        <v>98000</v>
      </c>
      <c r="U73" s="19">
        <f t="shared" si="39"/>
        <v>17150000</v>
      </c>
      <c r="V73" s="52">
        <f t="shared" si="5"/>
        <v>0.3</v>
      </c>
    </row>
    <row r="74" spans="1:22" s="20" customFormat="1" ht="14.25" x14ac:dyDescent="0.15">
      <c r="A74" s="13"/>
      <c r="B74" s="13"/>
      <c r="C74" s="16"/>
      <c r="D74" s="16"/>
      <c r="E74" s="13" t="s">
        <v>124</v>
      </c>
      <c r="F74" s="13"/>
      <c r="G74" s="8" t="s">
        <v>96</v>
      </c>
      <c r="H74" s="12" t="s">
        <v>99</v>
      </c>
      <c r="I74" s="12" t="s">
        <v>99</v>
      </c>
      <c r="J74" s="82" t="s">
        <v>204</v>
      </c>
      <c r="K74" s="130">
        <v>250</v>
      </c>
      <c r="L74" s="11"/>
      <c r="M74" s="17">
        <v>16600</v>
      </c>
      <c r="N74" s="17">
        <f t="shared" si="37"/>
        <v>18260</v>
      </c>
      <c r="O74" s="17">
        <f t="shared" si="38"/>
        <v>4565000</v>
      </c>
      <c r="P74" s="17">
        <f t="shared" si="40"/>
        <v>4565000</v>
      </c>
      <c r="Q74" s="66">
        <f t="shared" si="36"/>
        <v>0</v>
      </c>
      <c r="R74" s="48">
        <f t="shared" si="31"/>
        <v>68600</v>
      </c>
      <c r="S74" s="18">
        <f t="shared" si="30"/>
        <v>3.7568455640744798</v>
      </c>
      <c r="T74" s="17">
        <v>98000</v>
      </c>
      <c r="U74" s="19">
        <f t="shared" si="39"/>
        <v>17150000</v>
      </c>
      <c r="V74" s="52">
        <f t="shared" si="5"/>
        <v>0.3</v>
      </c>
    </row>
    <row r="75" spans="1:22" s="20" customFormat="1" ht="14.25" x14ac:dyDescent="0.15">
      <c r="A75" s="13"/>
      <c r="B75" s="13"/>
      <c r="C75" s="16"/>
      <c r="D75" s="16"/>
      <c r="E75" s="13" t="s">
        <v>124</v>
      </c>
      <c r="F75" s="13"/>
      <c r="G75" s="8" t="s">
        <v>90</v>
      </c>
      <c r="H75" s="12" t="s">
        <v>100</v>
      </c>
      <c r="I75" s="12" t="s">
        <v>100</v>
      </c>
      <c r="J75" s="82" t="s">
        <v>204</v>
      </c>
      <c r="K75" s="130">
        <v>250</v>
      </c>
      <c r="L75" s="11"/>
      <c r="M75" s="17">
        <v>15000</v>
      </c>
      <c r="N75" s="17">
        <f t="shared" si="37"/>
        <v>16500</v>
      </c>
      <c r="O75" s="17">
        <f t="shared" si="38"/>
        <v>4125000</v>
      </c>
      <c r="P75" s="17">
        <f t="shared" si="40"/>
        <v>4125000</v>
      </c>
      <c r="Q75" s="66">
        <f t="shared" si="36"/>
        <v>0</v>
      </c>
      <c r="R75" s="48">
        <f>T75*0.7</f>
        <v>68600</v>
      </c>
      <c r="S75" s="18">
        <f t="shared" si="30"/>
        <v>4.1575757575757573</v>
      </c>
      <c r="T75" s="17">
        <v>98000</v>
      </c>
      <c r="U75" s="19">
        <f t="shared" si="39"/>
        <v>17150000</v>
      </c>
      <c r="V75" s="52">
        <f t="shared" si="5"/>
        <v>0.3</v>
      </c>
    </row>
    <row r="76" spans="1:22" s="20" customFormat="1" ht="14.25" x14ac:dyDescent="0.15">
      <c r="A76" s="13"/>
      <c r="B76" s="13"/>
      <c r="C76" s="16"/>
      <c r="D76" s="16"/>
      <c r="E76" s="13" t="s">
        <v>124</v>
      </c>
      <c r="F76" s="13"/>
      <c r="G76" s="8" t="s">
        <v>91</v>
      </c>
      <c r="H76" s="12" t="s">
        <v>101</v>
      </c>
      <c r="I76" s="12" t="s">
        <v>101</v>
      </c>
      <c r="J76" s="82" t="s">
        <v>204</v>
      </c>
      <c r="K76" s="130">
        <v>250</v>
      </c>
      <c r="L76" s="11"/>
      <c r="M76" s="17">
        <v>15000</v>
      </c>
      <c r="N76" s="17">
        <f t="shared" si="37"/>
        <v>16500</v>
      </c>
      <c r="O76" s="17">
        <f t="shared" si="38"/>
        <v>4125000</v>
      </c>
      <c r="P76" s="17">
        <f t="shared" si="40"/>
        <v>4125000</v>
      </c>
      <c r="Q76" s="66">
        <f t="shared" si="36"/>
        <v>0</v>
      </c>
      <c r="R76" s="48">
        <f t="shared" si="31"/>
        <v>68600</v>
      </c>
      <c r="S76" s="18">
        <f t="shared" si="30"/>
        <v>4.1575757575757573</v>
      </c>
      <c r="T76" s="17">
        <v>98000</v>
      </c>
      <c r="U76" s="19">
        <f t="shared" si="39"/>
        <v>17150000</v>
      </c>
      <c r="V76" s="52">
        <f t="shared" si="5"/>
        <v>0.3</v>
      </c>
    </row>
    <row r="77" spans="1:22" s="20" customFormat="1" ht="14.25" x14ac:dyDescent="0.15">
      <c r="A77" s="13"/>
      <c r="B77" s="13"/>
      <c r="C77" s="16"/>
      <c r="D77" s="16"/>
      <c r="E77" s="13" t="s">
        <v>124</v>
      </c>
      <c r="F77" s="13"/>
      <c r="G77" s="8" t="s">
        <v>92</v>
      </c>
      <c r="H77" s="12" t="s">
        <v>102</v>
      </c>
      <c r="I77" s="12" t="s">
        <v>102</v>
      </c>
      <c r="J77" s="82" t="s">
        <v>204</v>
      </c>
      <c r="K77" s="130">
        <v>250</v>
      </c>
      <c r="L77" s="11"/>
      <c r="M77" s="17">
        <v>15000</v>
      </c>
      <c r="N77" s="17">
        <f t="shared" si="37"/>
        <v>16500</v>
      </c>
      <c r="O77" s="17">
        <f t="shared" si="38"/>
        <v>4125000</v>
      </c>
      <c r="P77" s="17">
        <f t="shared" si="40"/>
        <v>4125000</v>
      </c>
      <c r="Q77" s="66">
        <f t="shared" si="36"/>
        <v>0</v>
      </c>
      <c r="R77" s="48">
        <f t="shared" si="31"/>
        <v>68600</v>
      </c>
      <c r="S77" s="18">
        <f t="shared" si="30"/>
        <v>4.1575757575757573</v>
      </c>
      <c r="T77" s="17">
        <v>98000</v>
      </c>
      <c r="U77" s="19">
        <f t="shared" si="39"/>
        <v>17150000</v>
      </c>
      <c r="V77" s="52">
        <f t="shared" si="5"/>
        <v>0.3</v>
      </c>
    </row>
    <row r="78" spans="1:22" s="20" customFormat="1" ht="14.25" x14ac:dyDescent="0.15">
      <c r="A78" s="13"/>
      <c r="B78" s="13"/>
      <c r="C78" s="16"/>
      <c r="D78" s="16"/>
      <c r="E78" s="13" t="s">
        <v>124</v>
      </c>
      <c r="F78" s="13"/>
      <c r="G78" s="8" t="s">
        <v>93</v>
      </c>
      <c r="H78" s="12" t="s">
        <v>103</v>
      </c>
      <c r="I78" s="12" t="s">
        <v>103</v>
      </c>
      <c r="J78" s="82" t="s">
        <v>204</v>
      </c>
      <c r="K78" s="130">
        <v>250</v>
      </c>
      <c r="L78" s="11"/>
      <c r="M78" s="17">
        <v>15000</v>
      </c>
      <c r="N78" s="17">
        <f t="shared" si="37"/>
        <v>16500</v>
      </c>
      <c r="O78" s="17">
        <f t="shared" si="38"/>
        <v>4125000</v>
      </c>
      <c r="P78" s="17">
        <f t="shared" si="40"/>
        <v>4125000</v>
      </c>
      <c r="Q78" s="66">
        <f t="shared" si="36"/>
        <v>0</v>
      </c>
      <c r="R78" s="48">
        <f t="shared" si="31"/>
        <v>68600</v>
      </c>
      <c r="S78" s="18">
        <f t="shared" si="30"/>
        <v>4.1575757575757573</v>
      </c>
      <c r="T78" s="17">
        <v>98000</v>
      </c>
      <c r="U78" s="19">
        <f t="shared" si="39"/>
        <v>17150000</v>
      </c>
      <c r="V78" s="52">
        <f t="shared" si="5"/>
        <v>0.3</v>
      </c>
    </row>
    <row r="79" spans="1:22" s="20" customFormat="1" ht="17.25" x14ac:dyDescent="0.15">
      <c r="A79" s="13"/>
      <c r="B79" s="13"/>
      <c r="C79" s="16"/>
      <c r="D79" s="16"/>
      <c r="E79" s="13" t="s">
        <v>124</v>
      </c>
      <c r="F79" s="13"/>
      <c r="G79" s="13" t="s">
        <v>51</v>
      </c>
      <c r="H79" s="12" t="s">
        <v>59</v>
      </c>
      <c r="I79" s="12" t="s">
        <v>201</v>
      </c>
      <c r="J79" s="14" t="s">
        <v>213</v>
      </c>
      <c r="K79" s="131">
        <v>120</v>
      </c>
      <c r="L79" s="43"/>
      <c r="M79" s="17">
        <v>35000</v>
      </c>
      <c r="N79" s="17">
        <f t="shared" si="37"/>
        <v>38500</v>
      </c>
      <c r="O79" s="17">
        <f t="shared" ref="O79:O105" si="41">N79*K79</f>
        <v>4620000</v>
      </c>
      <c r="P79" s="17">
        <f t="shared" si="40"/>
        <v>4620000</v>
      </c>
      <c r="Q79" s="66">
        <f t="shared" si="36"/>
        <v>0</v>
      </c>
      <c r="R79" s="48">
        <f>T79*0.7</f>
        <v>149100</v>
      </c>
      <c r="S79" s="18">
        <f>R79/N79</f>
        <v>3.8727272727272726</v>
      </c>
      <c r="T79" s="17">
        <v>213000</v>
      </c>
      <c r="U79" s="19">
        <f t="shared" si="39"/>
        <v>17892000</v>
      </c>
      <c r="V79" s="52">
        <f t="shared" si="5"/>
        <v>0.3</v>
      </c>
    </row>
    <row r="80" spans="1:22" s="20" customFormat="1" ht="17.25" x14ac:dyDescent="0.15">
      <c r="A80" s="13"/>
      <c r="B80" s="13"/>
      <c r="C80" s="16"/>
      <c r="D80" s="16"/>
      <c r="E80" s="13" t="s">
        <v>124</v>
      </c>
      <c r="F80" s="13"/>
      <c r="G80" s="13" t="s">
        <v>52</v>
      </c>
      <c r="H80" s="12" t="s">
        <v>59</v>
      </c>
      <c r="I80" s="12" t="s">
        <v>201</v>
      </c>
      <c r="J80" s="14" t="s">
        <v>213</v>
      </c>
      <c r="K80" s="131">
        <v>60</v>
      </c>
      <c r="L80" s="43"/>
      <c r="M80" s="17">
        <v>35000</v>
      </c>
      <c r="N80" s="17">
        <f t="shared" ref="N80:N86" si="42">M80*1.1</f>
        <v>38500</v>
      </c>
      <c r="O80" s="17">
        <f t="shared" si="41"/>
        <v>2310000</v>
      </c>
      <c r="P80" s="17">
        <f t="shared" si="40"/>
        <v>2310000</v>
      </c>
      <c r="Q80" s="66">
        <f t="shared" si="36"/>
        <v>0</v>
      </c>
      <c r="R80" s="48">
        <f t="shared" ref="R80:R107" si="43">T80*0.7</f>
        <v>149100</v>
      </c>
      <c r="S80" s="18">
        <f t="shared" ref="S80:S85" si="44">R80/N80</f>
        <v>3.8727272727272726</v>
      </c>
      <c r="T80" s="17">
        <v>213000</v>
      </c>
      <c r="U80" s="19">
        <f t="shared" si="39"/>
        <v>8946000</v>
      </c>
      <c r="V80" s="52">
        <f t="shared" si="5"/>
        <v>0.3</v>
      </c>
    </row>
    <row r="81" spans="1:22" s="20" customFormat="1" ht="17.25" x14ac:dyDescent="0.15">
      <c r="A81" s="13"/>
      <c r="B81" s="13"/>
      <c r="C81" s="16"/>
      <c r="D81" s="16"/>
      <c r="E81" s="13" t="s">
        <v>124</v>
      </c>
      <c r="F81" s="13"/>
      <c r="G81" s="13" t="s">
        <v>53</v>
      </c>
      <c r="H81" s="12" t="s">
        <v>59</v>
      </c>
      <c r="I81" s="12" t="s">
        <v>201</v>
      </c>
      <c r="J81" s="14" t="s">
        <v>213</v>
      </c>
      <c r="K81" s="131">
        <v>30</v>
      </c>
      <c r="L81" s="43"/>
      <c r="M81" s="17">
        <v>35000</v>
      </c>
      <c r="N81" s="17">
        <f t="shared" si="42"/>
        <v>38500</v>
      </c>
      <c r="O81" s="17">
        <f t="shared" si="41"/>
        <v>1155000</v>
      </c>
      <c r="P81" s="17">
        <f t="shared" si="40"/>
        <v>1155000</v>
      </c>
      <c r="Q81" s="66">
        <f t="shared" si="36"/>
        <v>0</v>
      </c>
      <c r="R81" s="48">
        <f t="shared" si="43"/>
        <v>149100</v>
      </c>
      <c r="S81" s="18">
        <f t="shared" si="44"/>
        <v>3.8727272727272726</v>
      </c>
      <c r="T81" s="17">
        <v>213000</v>
      </c>
      <c r="U81" s="19">
        <f t="shared" si="39"/>
        <v>4473000</v>
      </c>
      <c r="V81" s="52">
        <f t="shared" si="5"/>
        <v>0.3</v>
      </c>
    </row>
    <row r="82" spans="1:22" s="20" customFormat="1" ht="17.25" x14ac:dyDescent="0.15">
      <c r="A82" s="13"/>
      <c r="B82" s="13"/>
      <c r="C82" s="16"/>
      <c r="D82" s="16"/>
      <c r="E82" s="13" t="s">
        <v>124</v>
      </c>
      <c r="F82" s="13"/>
      <c r="G82" s="13" t="s">
        <v>54</v>
      </c>
      <c r="H82" s="13" t="s">
        <v>60</v>
      </c>
      <c r="I82" s="12" t="s">
        <v>201</v>
      </c>
      <c r="J82" s="14" t="s">
        <v>213</v>
      </c>
      <c r="K82" s="131">
        <v>90</v>
      </c>
      <c r="L82" s="43"/>
      <c r="M82" s="17">
        <v>36000</v>
      </c>
      <c r="N82" s="17">
        <f t="shared" si="42"/>
        <v>39600</v>
      </c>
      <c r="O82" s="17">
        <f t="shared" si="41"/>
        <v>3564000</v>
      </c>
      <c r="P82" s="17">
        <f t="shared" si="40"/>
        <v>3564000</v>
      </c>
      <c r="Q82" s="66">
        <f t="shared" si="36"/>
        <v>0</v>
      </c>
      <c r="R82" s="48">
        <f t="shared" si="43"/>
        <v>149100</v>
      </c>
      <c r="S82" s="18">
        <f t="shared" si="44"/>
        <v>3.7651515151515151</v>
      </c>
      <c r="T82" s="17">
        <v>213000</v>
      </c>
      <c r="U82" s="19">
        <f t="shared" si="39"/>
        <v>13419000</v>
      </c>
      <c r="V82" s="52">
        <f t="shared" si="5"/>
        <v>0.3</v>
      </c>
    </row>
    <row r="83" spans="1:22" s="20" customFormat="1" ht="17.25" x14ac:dyDescent="0.15">
      <c r="A83" s="13"/>
      <c r="B83" s="13"/>
      <c r="C83" s="16"/>
      <c r="D83" s="16"/>
      <c r="E83" s="13" t="s">
        <v>124</v>
      </c>
      <c r="F83" s="13"/>
      <c r="G83" s="13" t="s">
        <v>55</v>
      </c>
      <c r="H83" s="13" t="s">
        <v>61</v>
      </c>
      <c r="I83" s="12" t="s">
        <v>201</v>
      </c>
      <c r="J83" s="14" t="s">
        <v>212</v>
      </c>
      <c r="K83" s="131">
        <v>30</v>
      </c>
      <c r="L83" s="43"/>
      <c r="M83" s="17">
        <v>36000</v>
      </c>
      <c r="N83" s="17">
        <f t="shared" si="42"/>
        <v>39600</v>
      </c>
      <c r="O83" s="17">
        <f t="shared" si="41"/>
        <v>1188000</v>
      </c>
      <c r="P83" s="17">
        <f t="shared" si="40"/>
        <v>1188000</v>
      </c>
      <c r="Q83" s="66">
        <f t="shared" si="36"/>
        <v>0</v>
      </c>
      <c r="R83" s="48">
        <f t="shared" si="43"/>
        <v>149100</v>
      </c>
      <c r="S83" s="18">
        <f t="shared" si="44"/>
        <v>3.7651515151515151</v>
      </c>
      <c r="T83" s="17">
        <v>213000</v>
      </c>
      <c r="U83" s="19">
        <f t="shared" si="39"/>
        <v>4473000</v>
      </c>
      <c r="V83" s="52">
        <f t="shared" si="5"/>
        <v>0.3</v>
      </c>
    </row>
    <row r="84" spans="1:22" s="20" customFormat="1" ht="17.25" x14ac:dyDescent="0.15">
      <c r="A84" s="13"/>
      <c r="B84" s="13"/>
      <c r="C84" s="16"/>
      <c r="D84" s="16"/>
      <c r="E84" s="13" t="s">
        <v>124</v>
      </c>
      <c r="F84" s="13"/>
      <c r="G84" s="13" t="s">
        <v>56</v>
      </c>
      <c r="H84" s="13" t="s">
        <v>62</v>
      </c>
      <c r="I84" s="12" t="s">
        <v>201</v>
      </c>
      <c r="J84" s="14" t="s">
        <v>212</v>
      </c>
      <c r="K84" s="131">
        <v>60</v>
      </c>
      <c r="L84" s="43"/>
      <c r="M84" s="17">
        <v>31000</v>
      </c>
      <c r="N84" s="17">
        <f t="shared" si="42"/>
        <v>34100</v>
      </c>
      <c r="O84" s="17">
        <f t="shared" si="41"/>
        <v>2046000</v>
      </c>
      <c r="P84" s="17">
        <f t="shared" si="40"/>
        <v>2046000</v>
      </c>
      <c r="Q84" s="66">
        <f t="shared" si="36"/>
        <v>0</v>
      </c>
      <c r="R84" s="48">
        <f t="shared" si="43"/>
        <v>128099.99999999999</v>
      </c>
      <c r="S84" s="18">
        <f t="shared" si="44"/>
        <v>3.756598240469208</v>
      </c>
      <c r="T84" s="17">
        <v>183000</v>
      </c>
      <c r="U84" s="19">
        <f t="shared" si="39"/>
        <v>7685999.9999999991</v>
      </c>
      <c r="V84" s="52">
        <f t="shared" si="5"/>
        <v>0.3000000000000001</v>
      </c>
    </row>
    <row r="85" spans="1:22" s="20" customFormat="1" ht="17.25" x14ac:dyDescent="0.15">
      <c r="A85" s="13"/>
      <c r="B85" s="13"/>
      <c r="C85" s="11"/>
      <c r="D85" s="16"/>
      <c r="E85" s="13" t="s">
        <v>124</v>
      </c>
      <c r="F85" s="13"/>
      <c r="G85" s="13" t="s">
        <v>57</v>
      </c>
      <c r="H85" s="13" t="s">
        <v>63</v>
      </c>
      <c r="I85" s="12" t="s">
        <v>201</v>
      </c>
      <c r="J85" s="14" t="s">
        <v>212</v>
      </c>
      <c r="K85" s="131">
        <v>30</v>
      </c>
      <c r="L85" s="43"/>
      <c r="M85" s="21">
        <v>31000</v>
      </c>
      <c r="N85" s="17">
        <f t="shared" si="42"/>
        <v>34100</v>
      </c>
      <c r="O85" s="17">
        <f t="shared" si="41"/>
        <v>1023000</v>
      </c>
      <c r="P85" s="17">
        <f t="shared" si="40"/>
        <v>1023000</v>
      </c>
      <c r="Q85" s="66">
        <f t="shared" si="36"/>
        <v>0</v>
      </c>
      <c r="R85" s="48">
        <f t="shared" si="43"/>
        <v>128099.99999999999</v>
      </c>
      <c r="S85" s="18">
        <f t="shared" si="44"/>
        <v>3.756598240469208</v>
      </c>
      <c r="T85" s="17">
        <v>183000</v>
      </c>
      <c r="U85" s="19">
        <f t="shared" si="39"/>
        <v>3842999.9999999995</v>
      </c>
      <c r="V85" s="52">
        <f t="shared" si="5"/>
        <v>0.3000000000000001</v>
      </c>
    </row>
    <row r="86" spans="1:22" s="20" customFormat="1" ht="17.25" x14ac:dyDescent="0.15">
      <c r="A86" s="13"/>
      <c r="B86" s="13"/>
      <c r="C86" s="11"/>
      <c r="D86" s="11"/>
      <c r="E86" s="13" t="s">
        <v>124</v>
      </c>
      <c r="F86" s="12"/>
      <c r="G86" s="13" t="s">
        <v>58</v>
      </c>
      <c r="H86" s="13" t="s">
        <v>64</v>
      </c>
      <c r="I86" s="12" t="s">
        <v>65</v>
      </c>
      <c r="J86" s="14" t="s">
        <v>212</v>
      </c>
      <c r="K86" s="131">
        <v>30</v>
      </c>
      <c r="L86" s="43"/>
      <c r="M86" s="21">
        <v>31000</v>
      </c>
      <c r="N86" s="17">
        <f t="shared" si="42"/>
        <v>34100</v>
      </c>
      <c r="O86" s="17">
        <f t="shared" si="41"/>
        <v>1023000</v>
      </c>
      <c r="P86" s="17">
        <f t="shared" si="40"/>
        <v>1023000</v>
      </c>
      <c r="Q86" s="66">
        <f t="shared" si="36"/>
        <v>0</v>
      </c>
      <c r="R86" s="48">
        <f t="shared" si="43"/>
        <v>128099.99999999999</v>
      </c>
      <c r="S86" s="18">
        <f>R86/N86</f>
        <v>3.756598240469208</v>
      </c>
      <c r="T86" s="17">
        <v>183000</v>
      </c>
      <c r="U86" s="19">
        <f t="shared" si="39"/>
        <v>3842999.9999999995</v>
      </c>
      <c r="V86" s="52">
        <f t="shared" si="5"/>
        <v>0.3000000000000001</v>
      </c>
    </row>
    <row r="87" spans="1:22" x14ac:dyDescent="0.15">
      <c r="A87" s="9"/>
      <c r="B87" s="9"/>
      <c r="C87" s="9"/>
      <c r="D87" s="9"/>
      <c r="E87" s="89"/>
      <c r="F87" s="89"/>
      <c r="G87" s="89">
        <v>55</v>
      </c>
      <c r="H87" s="90"/>
      <c r="I87" s="90"/>
      <c r="J87" s="89"/>
      <c r="K87" s="91">
        <f>SUM(K4:K86)</f>
        <v>14150</v>
      </c>
      <c r="L87" s="91">
        <f t="shared" ref="L87:O87" si="45">SUM(L4:L86)</f>
        <v>0</v>
      </c>
      <c r="M87" s="91"/>
      <c r="N87" s="91"/>
      <c r="O87" s="91">
        <f t="shared" si="45"/>
        <v>355866500</v>
      </c>
      <c r="P87" s="91">
        <f t="shared" ref="P87:Q87" si="46">SUM(P4:P86)</f>
        <v>323978600</v>
      </c>
      <c r="Q87" s="120">
        <f t="shared" si="46"/>
        <v>27927900.000000007</v>
      </c>
      <c r="R87" s="91"/>
      <c r="S87" s="93"/>
      <c r="T87" s="91"/>
      <c r="U87" s="91" t="e">
        <f>SUM(#REF!)</f>
        <v>#REF!</v>
      </c>
      <c r="V87" s="92"/>
    </row>
    <row r="88" spans="1:22" s="20" customFormat="1" x14ac:dyDescent="0.15">
      <c r="A88" s="13"/>
      <c r="B88" s="13"/>
      <c r="C88" s="11"/>
      <c r="D88" s="11"/>
      <c r="E88" s="13"/>
      <c r="F88" s="12"/>
      <c r="G88" s="13"/>
      <c r="H88" s="13"/>
      <c r="I88" s="12"/>
      <c r="J88" s="14"/>
      <c r="K88" s="14"/>
      <c r="L88" s="14"/>
      <c r="M88" s="21"/>
      <c r="N88" s="17"/>
      <c r="O88" s="17">
        <f t="shared" si="41"/>
        <v>0</v>
      </c>
      <c r="P88" s="21"/>
      <c r="Q88" s="17"/>
      <c r="R88" s="48"/>
      <c r="S88" s="18"/>
      <c r="T88" s="17"/>
      <c r="U88" s="19">
        <f t="shared" ref="U88:U105" si="47">R88*K88</f>
        <v>0</v>
      </c>
      <c r="V88" s="52" t="e">
        <f t="shared" ref="V88:V105" si="48">(T88-R88)/T88</f>
        <v>#DIV/0!</v>
      </c>
    </row>
    <row r="89" spans="1:22" s="20" customFormat="1" x14ac:dyDescent="0.15">
      <c r="A89" s="13"/>
      <c r="B89" s="13"/>
      <c r="C89" s="11"/>
      <c r="D89" s="11"/>
      <c r="E89" s="13"/>
      <c r="F89" s="12"/>
      <c r="G89" s="13"/>
      <c r="H89" s="13"/>
      <c r="I89" s="12"/>
      <c r="J89" s="14"/>
      <c r="K89" s="14"/>
      <c r="L89" s="14"/>
      <c r="M89" s="21"/>
      <c r="N89" s="17"/>
      <c r="O89" s="17">
        <f t="shared" si="41"/>
        <v>0</v>
      </c>
      <c r="P89" s="21"/>
      <c r="Q89" s="17"/>
      <c r="R89" s="48"/>
      <c r="S89" s="18"/>
      <c r="T89" s="17"/>
      <c r="U89" s="19">
        <f t="shared" si="47"/>
        <v>0</v>
      </c>
      <c r="V89" s="52" t="e">
        <f t="shared" si="48"/>
        <v>#DIV/0!</v>
      </c>
    </row>
    <row r="90" spans="1:22" s="60" customFormat="1" ht="14.25" x14ac:dyDescent="0.15">
      <c r="A90" s="8" t="s">
        <v>0</v>
      </c>
      <c r="B90" s="8" t="s">
        <v>12</v>
      </c>
      <c r="C90" s="8" t="s">
        <v>1</v>
      </c>
      <c r="D90" s="8" t="s">
        <v>2</v>
      </c>
      <c r="E90" s="8" t="s">
        <v>12</v>
      </c>
      <c r="F90" s="8" t="s">
        <v>1</v>
      </c>
      <c r="G90" s="8" t="s">
        <v>3</v>
      </c>
      <c r="H90" s="8" t="s">
        <v>4</v>
      </c>
      <c r="I90" s="8" t="s">
        <v>6</v>
      </c>
      <c r="J90" s="10" t="s">
        <v>13</v>
      </c>
      <c r="K90" s="8" t="s">
        <v>5</v>
      </c>
      <c r="L90" s="8"/>
      <c r="M90" s="45" t="s">
        <v>68</v>
      </c>
      <c r="N90" s="3" t="s">
        <v>67</v>
      </c>
      <c r="O90" s="3" t="s">
        <v>69</v>
      </c>
      <c r="P90" s="3" t="s">
        <v>7</v>
      </c>
      <c r="Q90" s="3" t="s">
        <v>8</v>
      </c>
      <c r="R90" s="3" t="s">
        <v>9</v>
      </c>
      <c r="S90" s="3" t="s">
        <v>10</v>
      </c>
      <c r="T90" s="47" t="s">
        <v>43</v>
      </c>
      <c r="U90" s="3" t="s">
        <v>11</v>
      </c>
      <c r="V90" s="59" t="s">
        <v>44</v>
      </c>
    </row>
    <row r="91" spans="1:22" s="20" customFormat="1" ht="17.25" x14ac:dyDescent="0.15">
      <c r="A91" s="13"/>
      <c r="B91" s="13"/>
      <c r="C91" s="11"/>
      <c r="D91" s="11"/>
      <c r="E91" s="13" t="s">
        <v>206</v>
      </c>
      <c r="F91" s="12" t="s">
        <v>339</v>
      </c>
      <c r="G91" s="13" t="s">
        <v>282</v>
      </c>
      <c r="H91" s="13" t="s">
        <v>283</v>
      </c>
      <c r="I91" s="12"/>
      <c r="J91" s="14" t="s">
        <v>342</v>
      </c>
      <c r="K91" s="43">
        <v>200</v>
      </c>
      <c r="L91" s="43"/>
      <c r="M91" s="88">
        <v>26000</v>
      </c>
      <c r="N91" s="17">
        <f t="shared" ref="N91" si="49">M91*1.1</f>
        <v>28600.000000000004</v>
      </c>
      <c r="O91" s="17">
        <f t="shared" si="41"/>
        <v>5720000.0000000009</v>
      </c>
      <c r="P91" s="21"/>
      <c r="Q91" s="17">
        <f t="shared" ref="Q91:Q149" si="50">O91-P91</f>
        <v>5720000.0000000009</v>
      </c>
      <c r="R91" s="48">
        <f t="shared" si="43"/>
        <v>115499.99999999999</v>
      </c>
      <c r="S91" s="18">
        <f t="shared" ref="S91:S107" si="51">R91/N91</f>
        <v>4.0384615384615374</v>
      </c>
      <c r="T91" s="17">
        <v>165000</v>
      </c>
      <c r="U91" s="19">
        <f t="shared" si="47"/>
        <v>23099999.999999996</v>
      </c>
      <c r="V91" s="52">
        <f t="shared" si="48"/>
        <v>0.3000000000000001</v>
      </c>
    </row>
    <row r="92" spans="1:22" s="20" customFormat="1" ht="17.25" x14ac:dyDescent="0.15">
      <c r="A92" s="13"/>
      <c r="B92" s="13"/>
      <c r="C92" s="11"/>
      <c r="D92" s="11"/>
      <c r="E92" s="13" t="s">
        <v>206</v>
      </c>
      <c r="F92" s="12" t="s">
        <v>340</v>
      </c>
      <c r="G92" s="13" t="s">
        <v>285</v>
      </c>
      <c r="H92" s="13" t="s">
        <v>284</v>
      </c>
      <c r="I92" s="12"/>
      <c r="J92" s="14" t="s">
        <v>342</v>
      </c>
      <c r="K92" s="43">
        <v>200</v>
      </c>
      <c r="L92" s="43"/>
      <c r="M92" s="88">
        <v>26000</v>
      </c>
      <c r="N92" s="17">
        <f t="shared" ref="N92:N105" si="52">M92*1.1</f>
        <v>28600.000000000004</v>
      </c>
      <c r="O92" s="17">
        <f t="shared" si="41"/>
        <v>5720000.0000000009</v>
      </c>
      <c r="P92" s="21"/>
      <c r="Q92" s="17">
        <f t="shared" si="50"/>
        <v>5720000.0000000009</v>
      </c>
      <c r="R92" s="48">
        <f t="shared" si="43"/>
        <v>115499.99999999999</v>
      </c>
      <c r="S92" s="18">
        <f t="shared" si="51"/>
        <v>4.0384615384615374</v>
      </c>
      <c r="T92" s="17">
        <v>165000</v>
      </c>
      <c r="U92" s="19">
        <f t="shared" si="47"/>
        <v>23099999.999999996</v>
      </c>
      <c r="V92" s="52">
        <f t="shared" si="48"/>
        <v>0.3000000000000001</v>
      </c>
    </row>
    <row r="93" spans="1:22" s="20" customFormat="1" ht="17.25" x14ac:dyDescent="0.15">
      <c r="A93" s="13"/>
      <c r="B93" s="13"/>
      <c r="C93" s="11"/>
      <c r="D93" s="11"/>
      <c r="E93" s="13" t="s">
        <v>206</v>
      </c>
      <c r="F93" s="12" t="s">
        <v>341</v>
      </c>
      <c r="G93" s="13" t="s">
        <v>288</v>
      </c>
      <c r="H93" s="13" t="s">
        <v>286</v>
      </c>
      <c r="I93" s="12"/>
      <c r="J93" s="14" t="s">
        <v>342</v>
      </c>
      <c r="K93" s="43">
        <v>200</v>
      </c>
      <c r="L93" s="43"/>
      <c r="M93" s="88">
        <v>26000</v>
      </c>
      <c r="N93" s="17">
        <f t="shared" si="52"/>
        <v>28600.000000000004</v>
      </c>
      <c r="O93" s="17">
        <f t="shared" si="41"/>
        <v>5720000.0000000009</v>
      </c>
      <c r="P93" s="21"/>
      <c r="Q93" s="17">
        <f t="shared" si="50"/>
        <v>5720000.0000000009</v>
      </c>
      <c r="R93" s="48">
        <f t="shared" si="43"/>
        <v>115499.99999999999</v>
      </c>
      <c r="S93" s="18">
        <f t="shared" si="51"/>
        <v>4.0384615384615374</v>
      </c>
      <c r="T93" s="17">
        <v>165000</v>
      </c>
      <c r="U93" s="19">
        <f t="shared" si="47"/>
        <v>23099999.999999996</v>
      </c>
      <c r="V93" s="52">
        <f t="shared" si="48"/>
        <v>0.3000000000000001</v>
      </c>
    </row>
    <row r="94" spans="1:22" s="20" customFormat="1" ht="17.25" x14ac:dyDescent="0.15">
      <c r="A94" s="13"/>
      <c r="B94" s="13"/>
      <c r="C94" s="11"/>
      <c r="D94" s="11"/>
      <c r="E94" s="13" t="s">
        <v>206</v>
      </c>
      <c r="F94" s="12" t="s">
        <v>111</v>
      </c>
      <c r="G94" s="13" t="s">
        <v>289</v>
      </c>
      <c r="H94" s="13" t="s">
        <v>287</v>
      </c>
      <c r="I94" s="12"/>
      <c r="J94" s="14" t="s">
        <v>342</v>
      </c>
      <c r="K94" s="43">
        <v>200</v>
      </c>
      <c r="L94" s="43"/>
      <c r="M94" s="88">
        <v>26000</v>
      </c>
      <c r="N94" s="17">
        <f t="shared" si="52"/>
        <v>28600.000000000004</v>
      </c>
      <c r="O94" s="17">
        <f t="shared" si="41"/>
        <v>5720000.0000000009</v>
      </c>
      <c r="P94" s="21"/>
      <c r="Q94" s="17">
        <f t="shared" si="50"/>
        <v>5720000.0000000009</v>
      </c>
      <c r="R94" s="48">
        <f t="shared" si="43"/>
        <v>115499.99999999999</v>
      </c>
      <c r="S94" s="18">
        <f t="shared" si="51"/>
        <v>4.0384615384615374</v>
      </c>
      <c r="T94" s="17">
        <v>165000</v>
      </c>
      <c r="U94" s="19">
        <f t="shared" si="47"/>
        <v>23099999.999999996</v>
      </c>
      <c r="V94" s="52">
        <f t="shared" si="48"/>
        <v>0.3000000000000001</v>
      </c>
    </row>
    <row r="95" spans="1:22" s="20" customFormat="1" ht="17.25" x14ac:dyDescent="0.15">
      <c r="A95" s="13"/>
      <c r="B95" s="13"/>
      <c r="C95" s="11"/>
      <c r="D95" s="11"/>
      <c r="E95" s="13" t="s">
        <v>206</v>
      </c>
      <c r="F95" s="12" t="s">
        <v>111</v>
      </c>
      <c r="G95" s="13" t="s">
        <v>292</v>
      </c>
      <c r="H95" s="13" t="s">
        <v>290</v>
      </c>
      <c r="I95" s="12"/>
      <c r="J95" s="14" t="s">
        <v>342</v>
      </c>
      <c r="K95" s="43">
        <v>200</v>
      </c>
      <c r="L95" s="43"/>
      <c r="M95" s="88">
        <v>29000</v>
      </c>
      <c r="N95" s="17">
        <f t="shared" si="52"/>
        <v>31900.000000000004</v>
      </c>
      <c r="O95" s="17">
        <f t="shared" si="41"/>
        <v>6380000.0000000009</v>
      </c>
      <c r="P95" s="21"/>
      <c r="Q95" s="17">
        <f t="shared" si="50"/>
        <v>6380000.0000000009</v>
      </c>
      <c r="R95" s="48">
        <f t="shared" si="43"/>
        <v>129499.99999999999</v>
      </c>
      <c r="S95" s="18">
        <f t="shared" si="51"/>
        <v>4.0595611285266449</v>
      </c>
      <c r="T95" s="17">
        <v>185000</v>
      </c>
      <c r="U95" s="19">
        <f t="shared" si="47"/>
        <v>25899999.999999996</v>
      </c>
      <c r="V95" s="52">
        <f t="shared" si="48"/>
        <v>0.3000000000000001</v>
      </c>
    </row>
    <row r="96" spans="1:22" s="20" customFormat="1" ht="17.25" x14ac:dyDescent="0.15">
      <c r="A96" s="13"/>
      <c r="B96" s="13"/>
      <c r="C96" s="11"/>
      <c r="D96" s="11"/>
      <c r="E96" s="13" t="s">
        <v>206</v>
      </c>
      <c r="F96" s="12" t="s">
        <v>111</v>
      </c>
      <c r="G96" s="13" t="s">
        <v>293</v>
      </c>
      <c r="H96" s="13" t="s">
        <v>291</v>
      </c>
      <c r="I96" s="12"/>
      <c r="J96" s="14" t="s">
        <v>234</v>
      </c>
      <c r="K96" s="43">
        <v>200</v>
      </c>
      <c r="L96" s="43"/>
      <c r="M96" s="88">
        <v>29000</v>
      </c>
      <c r="N96" s="17">
        <f t="shared" si="52"/>
        <v>31900.000000000004</v>
      </c>
      <c r="O96" s="17">
        <f t="shared" si="41"/>
        <v>6380000.0000000009</v>
      </c>
      <c r="P96" s="21"/>
      <c r="Q96" s="17">
        <f t="shared" si="50"/>
        <v>6380000.0000000009</v>
      </c>
      <c r="R96" s="48">
        <f t="shared" si="43"/>
        <v>129499.99999999999</v>
      </c>
      <c r="S96" s="18">
        <f t="shared" si="51"/>
        <v>4.0595611285266449</v>
      </c>
      <c r="T96" s="17">
        <v>185000</v>
      </c>
      <c r="U96" s="19">
        <f t="shared" si="47"/>
        <v>25899999.999999996</v>
      </c>
      <c r="V96" s="52">
        <f t="shared" si="48"/>
        <v>0.3000000000000001</v>
      </c>
    </row>
    <row r="97" spans="1:22" s="20" customFormat="1" ht="17.25" x14ac:dyDescent="0.15">
      <c r="A97" s="13"/>
      <c r="B97" s="13"/>
      <c r="C97" s="11"/>
      <c r="D97" s="11"/>
      <c r="E97" s="13" t="s">
        <v>206</v>
      </c>
      <c r="F97" s="12" t="s">
        <v>111</v>
      </c>
      <c r="G97" s="13" t="s">
        <v>294</v>
      </c>
      <c r="H97" s="13" t="s">
        <v>296</v>
      </c>
      <c r="I97" s="12"/>
      <c r="J97" s="14" t="s">
        <v>234</v>
      </c>
      <c r="K97" s="43">
        <v>200</v>
      </c>
      <c r="L97" s="43"/>
      <c r="M97" s="88">
        <v>29000</v>
      </c>
      <c r="N97" s="17">
        <f t="shared" si="52"/>
        <v>31900.000000000004</v>
      </c>
      <c r="O97" s="17">
        <f t="shared" si="41"/>
        <v>6380000.0000000009</v>
      </c>
      <c r="P97" s="21"/>
      <c r="Q97" s="17">
        <f t="shared" si="50"/>
        <v>6380000.0000000009</v>
      </c>
      <c r="R97" s="48">
        <f t="shared" si="43"/>
        <v>129499.99999999999</v>
      </c>
      <c r="S97" s="18">
        <f t="shared" si="51"/>
        <v>4.0595611285266449</v>
      </c>
      <c r="T97" s="17">
        <v>185000</v>
      </c>
      <c r="U97" s="19">
        <f t="shared" si="47"/>
        <v>25899999.999999996</v>
      </c>
      <c r="V97" s="52">
        <f t="shared" si="48"/>
        <v>0.3000000000000001</v>
      </c>
    </row>
    <row r="98" spans="1:22" s="20" customFormat="1" ht="17.25" x14ac:dyDescent="0.15">
      <c r="A98" s="13"/>
      <c r="B98" s="13"/>
      <c r="C98" s="11"/>
      <c r="D98" s="11"/>
      <c r="E98" s="13" t="s">
        <v>206</v>
      </c>
      <c r="F98" s="12" t="s">
        <v>111</v>
      </c>
      <c r="G98" s="13" t="s">
        <v>295</v>
      </c>
      <c r="H98" s="13" t="s">
        <v>297</v>
      </c>
      <c r="I98" s="12"/>
      <c r="J98" s="14" t="s">
        <v>234</v>
      </c>
      <c r="K98" s="43">
        <v>200</v>
      </c>
      <c r="L98" s="43"/>
      <c r="M98" s="88">
        <v>29000</v>
      </c>
      <c r="N98" s="17">
        <f t="shared" si="52"/>
        <v>31900.000000000004</v>
      </c>
      <c r="O98" s="17">
        <f t="shared" si="41"/>
        <v>6380000.0000000009</v>
      </c>
      <c r="P98" s="21"/>
      <c r="Q98" s="17">
        <f t="shared" si="50"/>
        <v>6380000.0000000009</v>
      </c>
      <c r="R98" s="48">
        <f t="shared" si="43"/>
        <v>129499.99999999999</v>
      </c>
      <c r="S98" s="18">
        <f t="shared" si="51"/>
        <v>4.0595611285266449</v>
      </c>
      <c r="T98" s="17">
        <v>185000</v>
      </c>
      <c r="U98" s="19">
        <f t="shared" si="47"/>
        <v>25899999.999999996</v>
      </c>
      <c r="V98" s="52">
        <f t="shared" si="48"/>
        <v>0.3000000000000001</v>
      </c>
    </row>
    <row r="99" spans="1:22" s="20" customFormat="1" ht="17.25" x14ac:dyDescent="0.15">
      <c r="A99" s="13"/>
      <c r="B99" s="13"/>
      <c r="C99" s="11"/>
      <c r="D99" s="11"/>
      <c r="E99" s="13" t="s">
        <v>206</v>
      </c>
      <c r="F99" s="12" t="s">
        <v>111</v>
      </c>
      <c r="G99" s="13" t="s">
        <v>331</v>
      </c>
      <c r="H99" s="13" t="s">
        <v>333</v>
      </c>
      <c r="I99" s="12"/>
      <c r="J99" s="14" t="s">
        <v>234</v>
      </c>
      <c r="K99" s="43">
        <v>200</v>
      </c>
      <c r="L99" s="43"/>
      <c r="M99" s="17">
        <v>24500</v>
      </c>
      <c r="N99" s="17">
        <f t="shared" si="52"/>
        <v>26950.000000000004</v>
      </c>
      <c r="O99" s="17">
        <f t="shared" si="41"/>
        <v>5390000.0000000009</v>
      </c>
      <c r="P99" s="21"/>
      <c r="Q99" s="17">
        <f t="shared" si="50"/>
        <v>5390000.0000000009</v>
      </c>
      <c r="R99" s="48">
        <f t="shared" ref="R99:R102" si="53">T99*0.7</f>
        <v>115499.99999999999</v>
      </c>
      <c r="S99" s="18">
        <f t="shared" ref="S99:S102" si="54">R99/N99</f>
        <v>4.2857142857142847</v>
      </c>
      <c r="T99" s="17">
        <v>165000</v>
      </c>
      <c r="U99" s="19">
        <f t="shared" si="47"/>
        <v>23099999.999999996</v>
      </c>
      <c r="V99" s="52">
        <f t="shared" si="48"/>
        <v>0.3000000000000001</v>
      </c>
    </row>
    <row r="100" spans="1:22" s="20" customFormat="1" ht="17.25" x14ac:dyDescent="0.15">
      <c r="A100" s="13"/>
      <c r="B100" s="13"/>
      <c r="C100" s="11"/>
      <c r="D100" s="11"/>
      <c r="E100" s="13" t="s">
        <v>206</v>
      </c>
      <c r="F100" s="12" t="s">
        <v>111</v>
      </c>
      <c r="G100" s="13" t="s">
        <v>332</v>
      </c>
      <c r="H100" s="13" t="s">
        <v>334</v>
      </c>
      <c r="I100" s="12"/>
      <c r="J100" s="14" t="s">
        <v>234</v>
      </c>
      <c r="K100" s="43">
        <v>200</v>
      </c>
      <c r="L100" s="43"/>
      <c r="M100" s="17">
        <v>24500</v>
      </c>
      <c r="N100" s="17">
        <f t="shared" si="52"/>
        <v>26950.000000000004</v>
      </c>
      <c r="O100" s="17">
        <f t="shared" si="41"/>
        <v>5390000.0000000009</v>
      </c>
      <c r="P100" s="21"/>
      <c r="Q100" s="17">
        <f t="shared" si="50"/>
        <v>5390000.0000000009</v>
      </c>
      <c r="R100" s="48">
        <f t="shared" si="53"/>
        <v>115499.99999999999</v>
      </c>
      <c r="S100" s="18">
        <f t="shared" si="54"/>
        <v>4.2857142857142847</v>
      </c>
      <c r="T100" s="17">
        <v>165000</v>
      </c>
      <c r="U100" s="19">
        <f t="shared" si="47"/>
        <v>23099999.999999996</v>
      </c>
      <c r="V100" s="52">
        <f t="shared" si="48"/>
        <v>0.3000000000000001</v>
      </c>
    </row>
    <row r="101" spans="1:22" s="20" customFormat="1" ht="17.25" x14ac:dyDescent="0.15">
      <c r="A101" s="13"/>
      <c r="B101" s="13"/>
      <c r="C101" s="11"/>
      <c r="D101" s="11"/>
      <c r="E101" s="13" t="s">
        <v>206</v>
      </c>
      <c r="F101" s="12" t="s">
        <v>111</v>
      </c>
      <c r="G101" s="13" t="s">
        <v>335</v>
      </c>
      <c r="H101" s="13" t="s">
        <v>337</v>
      </c>
      <c r="I101" s="12"/>
      <c r="J101" s="14" t="s">
        <v>234</v>
      </c>
      <c r="K101" s="43">
        <v>200</v>
      </c>
      <c r="L101" s="43"/>
      <c r="M101" s="17">
        <v>26000</v>
      </c>
      <c r="N101" s="17">
        <f t="shared" si="52"/>
        <v>28600.000000000004</v>
      </c>
      <c r="O101" s="17">
        <f>N101*K101</f>
        <v>5720000.0000000009</v>
      </c>
      <c r="P101" s="21"/>
      <c r="Q101" s="17">
        <f t="shared" si="50"/>
        <v>5720000.0000000009</v>
      </c>
      <c r="R101" s="48">
        <f t="shared" si="53"/>
        <v>129499.99999999999</v>
      </c>
      <c r="S101" s="18">
        <f t="shared" si="54"/>
        <v>4.5279720279720266</v>
      </c>
      <c r="T101" s="17">
        <v>185000</v>
      </c>
      <c r="U101" s="19">
        <f t="shared" si="47"/>
        <v>25899999.999999996</v>
      </c>
      <c r="V101" s="52">
        <f t="shared" si="48"/>
        <v>0.3000000000000001</v>
      </c>
    </row>
    <row r="102" spans="1:22" s="20" customFormat="1" ht="17.25" x14ac:dyDescent="0.15">
      <c r="A102" s="13"/>
      <c r="B102" s="13"/>
      <c r="C102" s="11"/>
      <c r="D102" s="11"/>
      <c r="E102" s="13" t="s">
        <v>206</v>
      </c>
      <c r="F102" s="12" t="s">
        <v>111</v>
      </c>
      <c r="G102" s="13" t="s">
        <v>336</v>
      </c>
      <c r="H102" s="13" t="s">
        <v>338</v>
      </c>
      <c r="I102" s="12"/>
      <c r="J102" s="14" t="s">
        <v>234</v>
      </c>
      <c r="K102" s="43">
        <v>200</v>
      </c>
      <c r="L102" s="43"/>
      <c r="M102" s="47">
        <v>26000</v>
      </c>
      <c r="N102" s="2">
        <f t="shared" si="52"/>
        <v>28600.000000000004</v>
      </c>
      <c r="O102" s="17">
        <f>N102*K102</f>
        <v>5720000.0000000009</v>
      </c>
      <c r="P102" s="21"/>
      <c r="Q102" s="17">
        <f t="shared" si="50"/>
        <v>5720000.0000000009</v>
      </c>
      <c r="R102" s="48">
        <f t="shared" si="53"/>
        <v>129499.99999999999</v>
      </c>
      <c r="S102" s="18">
        <f t="shared" si="54"/>
        <v>4.5279720279720266</v>
      </c>
      <c r="T102" s="17">
        <v>185000</v>
      </c>
      <c r="U102" s="19">
        <f t="shared" si="47"/>
        <v>25899999.999999996</v>
      </c>
      <c r="V102" s="52">
        <f t="shared" si="48"/>
        <v>0.3000000000000001</v>
      </c>
    </row>
    <row r="103" spans="1:22" s="20" customFormat="1" ht="17.25" x14ac:dyDescent="0.15">
      <c r="A103" s="13"/>
      <c r="B103" s="13"/>
      <c r="C103" s="11"/>
      <c r="D103" s="11"/>
      <c r="E103" s="13"/>
      <c r="F103" s="12"/>
      <c r="G103" s="13"/>
      <c r="H103" s="13"/>
      <c r="I103" s="12"/>
      <c r="J103" s="14"/>
      <c r="K103" s="43"/>
      <c r="L103" s="43"/>
      <c r="M103" s="21"/>
      <c r="N103" s="17"/>
      <c r="O103" s="17"/>
      <c r="P103" s="21"/>
      <c r="Q103" s="17"/>
      <c r="R103" s="48"/>
      <c r="S103" s="18"/>
      <c r="T103" s="17"/>
      <c r="U103" s="19"/>
      <c r="V103" s="52"/>
    </row>
    <row r="104" spans="1:22" s="20" customFormat="1" ht="17.25" x14ac:dyDescent="0.15">
      <c r="A104" s="13"/>
      <c r="B104" s="13"/>
      <c r="C104" s="11"/>
      <c r="D104" s="11"/>
      <c r="E104" s="13"/>
      <c r="F104" s="12"/>
      <c r="G104" s="13" t="s">
        <v>312</v>
      </c>
      <c r="H104" s="13" t="s">
        <v>314</v>
      </c>
      <c r="I104" s="12"/>
      <c r="J104" s="14" t="s">
        <v>343</v>
      </c>
      <c r="K104" s="43">
        <v>150</v>
      </c>
      <c r="L104" s="43"/>
      <c r="M104" s="88">
        <v>24000</v>
      </c>
      <c r="N104" s="17">
        <f t="shared" si="52"/>
        <v>26400.000000000004</v>
      </c>
      <c r="O104" s="17">
        <f t="shared" si="41"/>
        <v>3960000.0000000005</v>
      </c>
      <c r="P104" s="21"/>
      <c r="Q104" s="17">
        <f t="shared" si="50"/>
        <v>3960000.0000000005</v>
      </c>
      <c r="R104" s="48">
        <f t="shared" si="43"/>
        <v>98000</v>
      </c>
      <c r="S104" s="18">
        <f t="shared" si="51"/>
        <v>3.7121212121212115</v>
      </c>
      <c r="T104" s="17">
        <v>140000</v>
      </c>
      <c r="U104" s="19">
        <f t="shared" si="47"/>
        <v>14700000</v>
      </c>
      <c r="V104" s="52">
        <f t="shared" si="48"/>
        <v>0.3</v>
      </c>
    </row>
    <row r="105" spans="1:22" s="20" customFormat="1" ht="17.25" x14ac:dyDescent="0.15">
      <c r="A105" s="13"/>
      <c r="B105" s="13"/>
      <c r="C105" s="11"/>
      <c r="D105" s="11"/>
      <c r="E105" s="13"/>
      <c r="F105" s="12"/>
      <c r="G105" s="13" t="s">
        <v>313</v>
      </c>
      <c r="H105" s="13" t="s">
        <v>314</v>
      </c>
      <c r="I105" s="12"/>
      <c r="J105" s="14" t="s">
        <v>344</v>
      </c>
      <c r="K105" s="43">
        <v>150</v>
      </c>
      <c r="L105" s="43"/>
      <c r="M105" s="88">
        <v>24000</v>
      </c>
      <c r="N105" s="17">
        <f t="shared" si="52"/>
        <v>26400.000000000004</v>
      </c>
      <c r="O105" s="17">
        <f t="shared" si="41"/>
        <v>3960000.0000000005</v>
      </c>
      <c r="P105" s="21"/>
      <c r="Q105" s="17">
        <f t="shared" si="50"/>
        <v>3960000.0000000005</v>
      </c>
      <c r="R105" s="48">
        <f t="shared" si="43"/>
        <v>98000</v>
      </c>
      <c r="S105" s="18">
        <f t="shared" si="51"/>
        <v>3.7121212121212115</v>
      </c>
      <c r="T105" s="17">
        <v>140000</v>
      </c>
      <c r="U105" s="19">
        <f t="shared" si="47"/>
        <v>14700000</v>
      </c>
      <c r="V105" s="52">
        <f t="shared" si="48"/>
        <v>0.3</v>
      </c>
    </row>
    <row r="106" spans="1:22" s="20" customFormat="1" ht="17.25" x14ac:dyDescent="0.15">
      <c r="A106" s="13"/>
      <c r="B106" s="13"/>
      <c r="C106" s="11"/>
      <c r="D106" s="11"/>
      <c r="E106" s="13"/>
      <c r="F106" s="12"/>
      <c r="G106" s="13"/>
      <c r="H106" s="13"/>
      <c r="I106" s="12"/>
      <c r="J106" s="14"/>
      <c r="K106" s="43"/>
      <c r="L106" s="43"/>
      <c r="M106" s="21"/>
      <c r="N106" s="17">
        <f t="shared" ref="N106:N107" si="55">M106*1.1</f>
        <v>0</v>
      </c>
      <c r="O106" s="17">
        <f t="shared" ref="O106:O107" si="56">N106*K106</f>
        <v>0</v>
      </c>
      <c r="P106" s="21"/>
      <c r="Q106" s="17">
        <f t="shared" si="50"/>
        <v>0</v>
      </c>
      <c r="R106" s="48">
        <f t="shared" si="43"/>
        <v>0</v>
      </c>
      <c r="S106" s="18"/>
      <c r="T106" s="17"/>
      <c r="U106" s="19"/>
      <c r="V106" s="52"/>
    </row>
    <row r="107" spans="1:22" s="20" customFormat="1" ht="17.25" x14ac:dyDescent="0.15">
      <c r="A107" s="13"/>
      <c r="B107" s="13"/>
      <c r="C107" s="11"/>
      <c r="D107" s="11"/>
      <c r="E107" s="13"/>
      <c r="F107" s="12"/>
      <c r="G107" s="13" t="s">
        <v>346</v>
      </c>
      <c r="H107" s="13" t="s">
        <v>347</v>
      </c>
      <c r="I107" s="12"/>
      <c r="J107" s="14" t="s">
        <v>345</v>
      </c>
      <c r="K107" s="43">
        <v>200</v>
      </c>
      <c r="L107" s="43"/>
      <c r="M107" s="21">
        <v>69000</v>
      </c>
      <c r="N107" s="17">
        <f t="shared" si="55"/>
        <v>75900</v>
      </c>
      <c r="O107" s="17">
        <f t="shared" si="56"/>
        <v>15180000</v>
      </c>
      <c r="P107" s="21"/>
      <c r="Q107" s="17">
        <f t="shared" si="50"/>
        <v>15180000</v>
      </c>
      <c r="R107" s="48">
        <f t="shared" si="43"/>
        <v>299600</v>
      </c>
      <c r="S107" s="18">
        <f t="shared" si="51"/>
        <v>3.9472990777338604</v>
      </c>
      <c r="T107" s="17">
        <v>428000</v>
      </c>
      <c r="U107" s="19">
        <f t="shared" ref="U107" si="57">R107*K107</f>
        <v>59920000</v>
      </c>
      <c r="V107" s="52">
        <f t="shared" ref="V107" si="58">(T107-R107)/T107</f>
        <v>0.3</v>
      </c>
    </row>
    <row r="108" spans="1:22" s="20" customFormat="1" ht="17.25" x14ac:dyDescent="0.15">
      <c r="A108" s="13"/>
      <c r="B108" s="13"/>
      <c r="C108" s="11"/>
      <c r="D108" s="11"/>
      <c r="E108" s="13"/>
      <c r="F108" s="12"/>
      <c r="G108" s="13"/>
      <c r="H108" s="13"/>
      <c r="I108" s="12"/>
      <c r="J108" s="14"/>
      <c r="K108" s="43"/>
      <c r="L108" s="43"/>
      <c r="M108" s="21"/>
      <c r="N108" s="17"/>
      <c r="O108" s="17"/>
      <c r="P108" s="21"/>
      <c r="Q108" s="17">
        <f t="shared" si="50"/>
        <v>0</v>
      </c>
      <c r="R108" s="48"/>
      <c r="S108" s="18"/>
      <c r="T108" s="17"/>
      <c r="U108" s="19"/>
      <c r="V108" s="52"/>
    </row>
    <row r="109" spans="1:22" s="20" customFormat="1" x14ac:dyDescent="0.15">
      <c r="A109" s="13"/>
      <c r="B109" s="13"/>
      <c r="C109" s="16"/>
      <c r="D109" s="16"/>
      <c r="E109" s="13" t="s">
        <v>206</v>
      </c>
      <c r="F109" s="8" t="s">
        <v>207</v>
      </c>
      <c r="G109" s="13" t="s">
        <v>208</v>
      </c>
      <c r="H109" s="13" t="s">
        <v>202</v>
      </c>
      <c r="I109" s="13" t="s">
        <v>265</v>
      </c>
      <c r="J109" s="15" t="s">
        <v>263</v>
      </c>
      <c r="K109" s="12">
        <v>300</v>
      </c>
      <c r="L109" s="12" t="s">
        <v>210</v>
      </c>
      <c r="M109" s="17">
        <v>16000</v>
      </c>
      <c r="N109" s="17">
        <f>M109*1.1</f>
        <v>17600</v>
      </c>
      <c r="O109" s="17">
        <f>N109*K109</f>
        <v>5280000</v>
      </c>
      <c r="P109" s="48">
        <f>O109*0.3</f>
        <v>1584000</v>
      </c>
      <c r="Q109" s="17">
        <f t="shared" si="50"/>
        <v>3696000</v>
      </c>
      <c r="R109" s="48">
        <f>T109*0.7</f>
        <v>76300</v>
      </c>
      <c r="S109" s="18">
        <f>R109/N109</f>
        <v>4.3352272727272725</v>
      </c>
      <c r="T109" s="17">
        <v>109000</v>
      </c>
      <c r="U109" s="19">
        <f>R109*K109</f>
        <v>22890000</v>
      </c>
      <c r="V109" s="52">
        <f>(T109-R109)/T109</f>
        <v>0.3</v>
      </c>
    </row>
    <row r="110" spans="1:22" s="20" customFormat="1" x14ac:dyDescent="0.15">
      <c r="A110" s="13"/>
      <c r="B110" s="13"/>
      <c r="C110" s="16"/>
      <c r="D110" s="16"/>
      <c r="E110" s="13" t="s">
        <v>206</v>
      </c>
      <c r="F110" s="8" t="s">
        <v>207</v>
      </c>
      <c r="G110" s="13" t="s">
        <v>209</v>
      </c>
      <c r="H110" s="13" t="s">
        <v>203</v>
      </c>
      <c r="I110" s="13" t="s">
        <v>266</v>
      </c>
      <c r="J110" s="15" t="s">
        <v>263</v>
      </c>
      <c r="K110" s="12">
        <v>300</v>
      </c>
      <c r="L110" s="12" t="s">
        <v>210</v>
      </c>
      <c r="M110" s="17">
        <v>16000</v>
      </c>
      <c r="N110" s="17">
        <f>M110*1.1</f>
        <v>17600</v>
      </c>
      <c r="O110" s="17">
        <f>N110*K110</f>
        <v>5280000</v>
      </c>
      <c r="P110" s="48">
        <f>O110*0.3</f>
        <v>1584000</v>
      </c>
      <c r="Q110" s="17">
        <f t="shared" si="50"/>
        <v>3696000</v>
      </c>
      <c r="R110" s="48">
        <f>T110*0.7</f>
        <v>76300</v>
      </c>
      <c r="S110" s="18">
        <f>R110/N110</f>
        <v>4.3352272727272725</v>
      </c>
      <c r="T110" s="17">
        <v>109000</v>
      </c>
      <c r="U110" s="19">
        <f>R110*K110</f>
        <v>22890000</v>
      </c>
      <c r="V110" s="52">
        <f>(T110-R110)/T110</f>
        <v>0.3</v>
      </c>
    </row>
    <row r="111" spans="1:22" s="20" customFormat="1" ht="17.25" x14ac:dyDescent="0.15">
      <c r="A111" s="13"/>
      <c r="B111" s="13"/>
      <c r="C111" s="11"/>
      <c r="D111" s="11"/>
      <c r="E111" s="13" t="s">
        <v>206</v>
      </c>
      <c r="F111" s="8" t="s">
        <v>110</v>
      </c>
      <c r="G111" s="13" t="s">
        <v>298</v>
      </c>
      <c r="H111" s="13" t="s">
        <v>302</v>
      </c>
      <c r="I111" s="12"/>
      <c r="J111" s="14" t="s">
        <v>234</v>
      </c>
      <c r="K111" s="43">
        <v>200</v>
      </c>
      <c r="L111" s="43"/>
      <c r="M111" s="88">
        <v>26000</v>
      </c>
      <c r="N111" s="17">
        <f t="shared" ref="N111:N115" si="59">M111*1.1</f>
        <v>28600.000000000004</v>
      </c>
      <c r="O111" s="17">
        <f t="shared" ref="O111:O115" si="60">N111*K111</f>
        <v>5720000.0000000009</v>
      </c>
      <c r="P111" s="21"/>
      <c r="Q111" s="17">
        <f t="shared" si="50"/>
        <v>5720000.0000000009</v>
      </c>
      <c r="R111" s="48">
        <f t="shared" ref="R111:R115" si="61">T111*0.7</f>
        <v>115499.99999999999</v>
      </c>
      <c r="S111" s="18">
        <f t="shared" ref="S111:S115" si="62">R111/N111</f>
        <v>4.0384615384615374</v>
      </c>
      <c r="T111" s="17">
        <v>165000</v>
      </c>
      <c r="U111" s="19">
        <f t="shared" ref="U111:U115" si="63">R111*K111</f>
        <v>23099999.999999996</v>
      </c>
      <c r="V111" s="52">
        <f t="shared" ref="V111:V115" si="64">(T111-R111)/T111</f>
        <v>0.3000000000000001</v>
      </c>
    </row>
    <row r="112" spans="1:22" s="20" customFormat="1" ht="17.25" x14ac:dyDescent="0.15">
      <c r="A112" s="13"/>
      <c r="B112" s="13"/>
      <c r="C112" s="11"/>
      <c r="D112" s="11"/>
      <c r="E112" s="13" t="s">
        <v>206</v>
      </c>
      <c r="F112" s="8" t="s">
        <v>110</v>
      </c>
      <c r="G112" s="13" t="s">
        <v>299</v>
      </c>
      <c r="H112" s="13" t="s">
        <v>303</v>
      </c>
      <c r="I112" s="12"/>
      <c r="J112" s="14" t="s">
        <v>234</v>
      </c>
      <c r="K112" s="43">
        <v>200</v>
      </c>
      <c r="L112" s="43"/>
      <c r="M112" s="88">
        <v>26000</v>
      </c>
      <c r="N112" s="17">
        <f t="shared" si="59"/>
        <v>28600.000000000004</v>
      </c>
      <c r="O112" s="17">
        <f t="shared" si="60"/>
        <v>5720000.0000000009</v>
      </c>
      <c r="P112" s="21"/>
      <c r="Q112" s="17">
        <f t="shared" si="50"/>
        <v>5720000.0000000009</v>
      </c>
      <c r="R112" s="48">
        <f t="shared" si="61"/>
        <v>115499.99999999999</v>
      </c>
      <c r="S112" s="18">
        <f t="shared" si="62"/>
        <v>4.0384615384615374</v>
      </c>
      <c r="T112" s="17">
        <v>165000</v>
      </c>
      <c r="U112" s="19">
        <f t="shared" si="63"/>
        <v>23099999.999999996</v>
      </c>
      <c r="V112" s="52">
        <f t="shared" si="64"/>
        <v>0.3000000000000001</v>
      </c>
    </row>
    <row r="113" spans="1:22" s="20" customFormat="1" ht="17.25" x14ac:dyDescent="0.15">
      <c r="A113" s="13"/>
      <c r="B113" s="13"/>
      <c r="C113" s="11"/>
      <c r="D113" s="11"/>
      <c r="E113" s="13" t="s">
        <v>206</v>
      </c>
      <c r="F113" s="8" t="s">
        <v>110</v>
      </c>
      <c r="G113" s="13" t="s">
        <v>300</v>
      </c>
      <c r="H113" s="13" t="s">
        <v>304</v>
      </c>
      <c r="I113" s="12"/>
      <c r="J113" s="14" t="s">
        <v>234</v>
      </c>
      <c r="K113" s="43">
        <v>200</v>
      </c>
      <c r="L113" s="43"/>
      <c r="M113" s="88">
        <v>26000</v>
      </c>
      <c r="N113" s="17">
        <f t="shared" si="59"/>
        <v>28600.000000000004</v>
      </c>
      <c r="O113" s="17">
        <f t="shared" si="60"/>
        <v>5720000.0000000009</v>
      </c>
      <c r="P113" s="21"/>
      <c r="Q113" s="17">
        <f t="shared" si="50"/>
        <v>5720000.0000000009</v>
      </c>
      <c r="R113" s="48">
        <f t="shared" si="61"/>
        <v>115499.99999999999</v>
      </c>
      <c r="S113" s="18">
        <f t="shared" si="62"/>
        <v>4.0384615384615374</v>
      </c>
      <c r="T113" s="17">
        <v>165000</v>
      </c>
      <c r="U113" s="19">
        <f t="shared" si="63"/>
        <v>23099999.999999996</v>
      </c>
      <c r="V113" s="52">
        <f t="shared" si="64"/>
        <v>0.3000000000000001</v>
      </c>
    </row>
    <row r="114" spans="1:22" s="20" customFormat="1" ht="17.25" x14ac:dyDescent="0.15">
      <c r="A114" s="13"/>
      <c r="B114" s="13"/>
      <c r="C114" s="11"/>
      <c r="D114" s="11"/>
      <c r="E114" s="13" t="s">
        <v>206</v>
      </c>
      <c r="F114" s="8" t="s">
        <v>110</v>
      </c>
      <c r="G114" s="13" t="s">
        <v>301</v>
      </c>
      <c r="H114" s="13" t="s">
        <v>305</v>
      </c>
      <c r="I114" s="12"/>
      <c r="J114" s="14" t="s">
        <v>234</v>
      </c>
      <c r="K114" s="43">
        <v>200</v>
      </c>
      <c r="L114" s="43"/>
      <c r="M114" s="88">
        <v>26000</v>
      </c>
      <c r="N114" s="17">
        <f t="shared" si="59"/>
        <v>28600.000000000004</v>
      </c>
      <c r="O114" s="17">
        <f t="shared" si="60"/>
        <v>5720000.0000000009</v>
      </c>
      <c r="P114" s="21"/>
      <c r="Q114" s="17">
        <f t="shared" si="50"/>
        <v>5720000.0000000009</v>
      </c>
      <c r="R114" s="48">
        <f t="shared" si="61"/>
        <v>115499.99999999999</v>
      </c>
      <c r="S114" s="18">
        <f t="shared" si="62"/>
        <v>4.0384615384615374</v>
      </c>
      <c r="T114" s="17">
        <v>165000</v>
      </c>
      <c r="U114" s="19">
        <f t="shared" si="63"/>
        <v>23099999.999999996</v>
      </c>
      <c r="V114" s="52">
        <f t="shared" si="64"/>
        <v>0.3000000000000001</v>
      </c>
    </row>
    <row r="115" spans="1:22" s="20" customFormat="1" ht="17.25" x14ac:dyDescent="0.15">
      <c r="A115" s="13"/>
      <c r="B115" s="13"/>
      <c r="C115" s="11"/>
      <c r="D115" s="11"/>
      <c r="E115" s="13" t="s">
        <v>206</v>
      </c>
      <c r="F115" s="8" t="s">
        <v>110</v>
      </c>
      <c r="G115" s="13" t="s">
        <v>306</v>
      </c>
      <c r="H115" s="13" t="s">
        <v>307</v>
      </c>
      <c r="I115" s="12"/>
      <c r="J115" s="14" t="s">
        <v>345</v>
      </c>
      <c r="K115" s="43">
        <v>200</v>
      </c>
      <c r="L115" s="43"/>
      <c r="M115" s="88">
        <v>26000</v>
      </c>
      <c r="N115" s="17">
        <f t="shared" si="59"/>
        <v>28600.000000000004</v>
      </c>
      <c r="O115" s="17">
        <f t="shared" si="60"/>
        <v>5720000.0000000009</v>
      </c>
      <c r="P115" s="21"/>
      <c r="Q115" s="17">
        <f t="shared" si="50"/>
        <v>5720000.0000000009</v>
      </c>
      <c r="R115" s="48">
        <f t="shared" si="61"/>
        <v>115499.99999999999</v>
      </c>
      <c r="S115" s="18">
        <f t="shared" si="62"/>
        <v>4.0384615384615374</v>
      </c>
      <c r="T115" s="17">
        <v>165000</v>
      </c>
      <c r="U115" s="19">
        <f t="shared" si="63"/>
        <v>23099999.999999996</v>
      </c>
      <c r="V115" s="52">
        <f t="shared" si="64"/>
        <v>0.3000000000000001</v>
      </c>
    </row>
    <row r="116" spans="1:22" s="20" customFormat="1" ht="17.25" x14ac:dyDescent="0.15">
      <c r="A116" s="13"/>
      <c r="B116" s="13"/>
      <c r="C116" s="11"/>
      <c r="D116" s="11"/>
      <c r="E116" s="13" t="s">
        <v>206</v>
      </c>
      <c r="F116" s="8" t="s">
        <v>110</v>
      </c>
      <c r="G116" s="13" t="s">
        <v>308</v>
      </c>
      <c r="H116" s="13" t="s">
        <v>310</v>
      </c>
      <c r="I116" s="12"/>
      <c r="J116" s="14" t="s">
        <v>343</v>
      </c>
      <c r="K116" s="43">
        <v>200</v>
      </c>
      <c r="L116" s="43"/>
      <c r="M116" s="88">
        <v>26000</v>
      </c>
      <c r="N116" s="17">
        <f t="shared" ref="N116:N119" si="65">M116*1.1</f>
        <v>28600.000000000004</v>
      </c>
      <c r="O116" s="17">
        <f t="shared" ref="O116:O119" si="66">N116*K116</f>
        <v>5720000.0000000009</v>
      </c>
      <c r="P116" s="21"/>
      <c r="Q116" s="17">
        <f t="shared" si="50"/>
        <v>5720000.0000000009</v>
      </c>
      <c r="R116" s="48">
        <f t="shared" ref="R116:R119" si="67">T116*0.7</f>
        <v>115499.99999999999</v>
      </c>
      <c r="S116" s="18">
        <f t="shared" ref="S116:S119" si="68">R116/N116</f>
        <v>4.0384615384615374</v>
      </c>
      <c r="T116" s="17">
        <v>165000</v>
      </c>
      <c r="U116" s="19">
        <f t="shared" ref="U116:U119" si="69">R116*K116</f>
        <v>23099999.999999996</v>
      </c>
      <c r="V116" s="52">
        <f t="shared" ref="V116:V119" si="70">(T116-R116)/T116</f>
        <v>0.3000000000000001</v>
      </c>
    </row>
    <row r="117" spans="1:22" s="20" customFormat="1" ht="17.25" x14ac:dyDescent="0.15">
      <c r="A117" s="13"/>
      <c r="B117" s="13"/>
      <c r="C117" s="11"/>
      <c r="D117" s="11"/>
      <c r="E117" s="13" t="s">
        <v>206</v>
      </c>
      <c r="F117" s="8" t="s">
        <v>110</v>
      </c>
      <c r="G117" s="13" t="s">
        <v>309</v>
      </c>
      <c r="H117" s="13" t="s">
        <v>311</v>
      </c>
      <c r="I117" s="12"/>
      <c r="J117" s="14" t="s">
        <v>344</v>
      </c>
      <c r="K117" s="43">
        <v>200</v>
      </c>
      <c r="L117" s="43"/>
      <c r="M117" s="88">
        <v>26000</v>
      </c>
      <c r="N117" s="17">
        <f t="shared" si="65"/>
        <v>28600.000000000004</v>
      </c>
      <c r="O117" s="17">
        <f t="shared" si="66"/>
        <v>5720000.0000000009</v>
      </c>
      <c r="P117" s="21"/>
      <c r="Q117" s="17">
        <f t="shared" si="50"/>
        <v>5720000.0000000009</v>
      </c>
      <c r="R117" s="48">
        <f t="shared" si="67"/>
        <v>115499.99999999999</v>
      </c>
      <c r="S117" s="18">
        <f t="shared" si="68"/>
        <v>4.0384615384615374</v>
      </c>
      <c r="T117" s="17">
        <v>165000</v>
      </c>
      <c r="U117" s="19">
        <f t="shared" si="69"/>
        <v>23099999.999999996</v>
      </c>
      <c r="V117" s="52">
        <f t="shared" si="70"/>
        <v>0.3000000000000001</v>
      </c>
    </row>
    <row r="118" spans="1:22" s="20" customFormat="1" ht="17.25" x14ac:dyDescent="0.15">
      <c r="A118" s="13"/>
      <c r="B118" s="13"/>
      <c r="C118" s="11"/>
      <c r="D118" s="11"/>
      <c r="E118" s="13"/>
      <c r="F118" s="12"/>
      <c r="G118" s="13" t="s">
        <v>353</v>
      </c>
      <c r="H118" s="13" t="s">
        <v>355</v>
      </c>
      <c r="I118" s="12"/>
      <c r="J118" s="14" t="s">
        <v>357</v>
      </c>
      <c r="K118" s="43">
        <v>200</v>
      </c>
      <c r="L118" s="43"/>
      <c r="M118" s="21">
        <v>23000</v>
      </c>
      <c r="N118" s="17">
        <f t="shared" si="65"/>
        <v>25300.000000000004</v>
      </c>
      <c r="O118" s="17">
        <f t="shared" si="66"/>
        <v>5060000.0000000009</v>
      </c>
      <c r="P118" s="21"/>
      <c r="Q118" s="17">
        <f t="shared" si="50"/>
        <v>5060000.0000000009</v>
      </c>
      <c r="R118" s="48">
        <f t="shared" si="67"/>
        <v>98000</v>
      </c>
      <c r="S118" s="18">
        <f t="shared" si="68"/>
        <v>3.8735177865612642</v>
      </c>
      <c r="T118" s="17">
        <v>140000</v>
      </c>
      <c r="U118" s="19">
        <f t="shared" si="69"/>
        <v>19600000</v>
      </c>
      <c r="V118" s="52">
        <f t="shared" si="70"/>
        <v>0.3</v>
      </c>
    </row>
    <row r="119" spans="1:22" s="20" customFormat="1" ht="17.25" x14ac:dyDescent="0.15">
      <c r="A119" s="13"/>
      <c r="B119" s="13"/>
      <c r="C119" s="11"/>
      <c r="D119" s="11"/>
      <c r="E119" s="13"/>
      <c r="F119" s="12"/>
      <c r="G119" s="13" t="s">
        <v>354</v>
      </c>
      <c r="H119" s="13" t="s">
        <v>356</v>
      </c>
      <c r="I119" s="12"/>
      <c r="J119" s="14" t="s">
        <v>358</v>
      </c>
      <c r="K119" s="43">
        <v>200</v>
      </c>
      <c r="L119" s="43"/>
      <c r="M119" s="21">
        <v>23000</v>
      </c>
      <c r="N119" s="17">
        <f t="shared" si="65"/>
        <v>25300.000000000004</v>
      </c>
      <c r="O119" s="17">
        <f t="shared" si="66"/>
        <v>5060000.0000000009</v>
      </c>
      <c r="P119" s="21"/>
      <c r="Q119" s="17">
        <f t="shared" si="50"/>
        <v>5060000.0000000009</v>
      </c>
      <c r="R119" s="48">
        <f t="shared" si="67"/>
        <v>98000</v>
      </c>
      <c r="S119" s="18">
        <f t="shared" si="68"/>
        <v>3.8735177865612642</v>
      </c>
      <c r="T119" s="17">
        <v>140000</v>
      </c>
      <c r="U119" s="19">
        <f t="shared" si="69"/>
        <v>19600000</v>
      </c>
      <c r="V119" s="52">
        <f t="shared" si="70"/>
        <v>0.3</v>
      </c>
    </row>
    <row r="120" spans="1:22" s="20" customFormat="1" ht="17.25" x14ac:dyDescent="0.15">
      <c r="A120" s="13"/>
      <c r="B120" s="13"/>
      <c r="C120" s="11"/>
      <c r="D120" s="11"/>
      <c r="E120" s="13"/>
      <c r="F120" s="12"/>
      <c r="G120" s="13"/>
      <c r="H120" s="13"/>
      <c r="I120" s="12"/>
      <c r="J120" s="14"/>
      <c r="K120" s="126"/>
      <c r="L120" s="43"/>
      <c r="M120" s="21"/>
      <c r="N120" s="17"/>
      <c r="O120" s="17"/>
      <c r="P120" s="21"/>
      <c r="Q120" s="17"/>
      <c r="R120" s="48"/>
      <c r="S120" s="18"/>
      <c r="T120" s="17"/>
      <c r="U120" s="19"/>
      <c r="V120" s="52"/>
    </row>
    <row r="121" spans="1:22" s="20" customFormat="1" x14ac:dyDescent="0.15">
      <c r="A121" s="13"/>
      <c r="B121" s="13"/>
      <c r="C121" s="16"/>
      <c r="D121" s="16"/>
      <c r="E121" s="13" t="s">
        <v>122</v>
      </c>
      <c r="F121" s="8" t="s">
        <v>237</v>
      </c>
      <c r="G121" s="8" t="s">
        <v>214</v>
      </c>
      <c r="H121" s="12" t="s">
        <v>215</v>
      </c>
      <c r="I121" s="12"/>
      <c r="J121" s="14" t="s">
        <v>235</v>
      </c>
      <c r="K121" s="11">
        <v>300</v>
      </c>
      <c r="L121" s="11"/>
      <c r="M121" s="17">
        <f>N121/1.1</f>
        <v>25454.545454545452</v>
      </c>
      <c r="N121" s="17">
        <v>28000</v>
      </c>
      <c r="O121" s="17">
        <f t="shared" ref="O121:O132" si="71">N121*K121</f>
        <v>8400000</v>
      </c>
      <c r="P121" s="17">
        <f>O121*0.3</f>
        <v>2520000</v>
      </c>
      <c r="Q121" s="17">
        <f t="shared" si="50"/>
        <v>5880000</v>
      </c>
      <c r="R121" s="17">
        <f t="shared" ref="R121:R132" si="72">T121*0.7</f>
        <v>110600</v>
      </c>
      <c r="S121" s="18">
        <f t="shared" ref="S121:S132" si="73">R121/N121</f>
        <v>3.95</v>
      </c>
      <c r="T121" s="17">
        <v>158000</v>
      </c>
      <c r="U121" s="19">
        <f t="shared" ref="U121:U132" si="74">R121*K121</f>
        <v>33180000</v>
      </c>
      <c r="V121" s="52">
        <f t="shared" ref="V121:V132" si="75">(T121-R121)/T121</f>
        <v>0.3</v>
      </c>
    </row>
    <row r="122" spans="1:22" s="20" customFormat="1" x14ac:dyDescent="0.15">
      <c r="A122" s="13"/>
      <c r="B122" s="13"/>
      <c r="C122" s="16"/>
      <c r="D122" s="16"/>
      <c r="E122" s="13" t="s">
        <v>122</v>
      </c>
      <c r="F122" s="8" t="s">
        <v>238</v>
      </c>
      <c r="G122" s="8" t="s">
        <v>219</v>
      </c>
      <c r="H122" s="12" t="s">
        <v>216</v>
      </c>
      <c r="I122" s="12"/>
      <c r="J122" s="14" t="s">
        <v>235</v>
      </c>
      <c r="K122" s="11">
        <v>300</v>
      </c>
      <c r="L122" s="11"/>
      <c r="M122" s="17">
        <f t="shared" ref="M122:M132" si="76">N122/1.1</f>
        <v>25454.545454545452</v>
      </c>
      <c r="N122" s="17">
        <v>28000</v>
      </c>
      <c r="O122" s="17">
        <f t="shared" si="71"/>
        <v>8400000</v>
      </c>
      <c r="P122" s="17">
        <f t="shared" ref="P122:P132" si="77">O122*0.3</f>
        <v>2520000</v>
      </c>
      <c r="Q122" s="17">
        <f t="shared" si="50"/>
        <v>5880000</v>
      </c>
      <c r="R122" s="17">
        <f t="shared" si="72"/>
        <v>110600</v>
      </c>
      <c r="S122" s="18">
        <f t="shared" si="73"/>
        <v>3.95</v>
      </c>
      <c r="T122" s="17">
        <v>158000</v>
      </c>
      <c r="U122" s="19">
        <f t="shared" si="74"/>
        <v>33180000</v>
      </c>
      <c r="V122" s="52">
        <f t="shared" si="75"/>
        <v>0.3</v>
      </c>
    </row>
    <row r="123" spans="1:22" s="20" customFormat="1" x14ac:dyDescent="0.15">
      <c r="A123" s="13"/>
      <c r="B123" s="13"/>
      <c r="C123" s="16"/>
      <c r="D123" s="16"/>
      <c r="E123" s="13" t="s">
        <v>122</v>
      </c>
      <c r="F123" s="8" t="s">
        <v>238</v>
      </c>
      <c r="G123" s="8" t="s">
        <v>220</v>
      </c>
      <c r="H123" s="12" t="s">
        <v>217</v>
      </c>
      <c r="I123" s="12"/>
      <c r="J123" s="14" t="s">
        <v>234</v>
      </c>
      <c r="K123" s="11">
        <v>300</v>
      </c>
      <c r="L123" s="11"/>
      <c r="M123" s="17">
        <f t="shared" si="76"/>
        <v>25454.545454545452</v>
      </c>
      <c r="N123" s="17">
        <v>28000</v>
      </c>
      <c r="O123" s="17">
        <f t="shared" si="71"/>
        <v>8400000</v>
      </c>
      <c r="P123" s="17">
        <f t="shared" si="77"/>
        <v>2520000</v>
      </c>
      <c r="Q123" s="17">
        <f t="shared" si="50"/>
        <v>5880000</v>
      </c>
      <c r="R123" s="17">
        <f t="shared" si="72"/>
        <v>110600</v>
      </c>
      <c r="S123" s="18">
        <f t="shared" si="73"/>
        <v>3.95</v>
      </c>
      <c r="T123" s="17">
        <v>158000</v>
      </c>
      <c r="U123" s="19">
        <f t="shared" si="74"/>
        <v>33180000</v>
      </c>
      <c r="V123" s="52">
        <f t="shared" si="75"/>
        <v>0.3</v>
      </c>
    </row>
    <row r="124" spans="1:22" s="20" customFormat="1" x14ac:dyDescent="0.15">
      <c r="A124" s="13"/>
      <c r="B124" s="13"/>
      <c r="C124" s="16"/>
      <c r="D124" s="16"/>
      <c r="E124" s="13" t="s">
        <v>122</v>
      </c>
      <c r="F124" s="8" t="s">
        <v>238</v>
      </c>
      <c r="G124" s="8" t="s">
        <v>221</v>
      </c>
      <c r="H124" s="12" t="s">
        <v>218</v>
      </c>
      <c r="I124" s="12"/>
      <c r="J124" s="14" t="s">
        <v>234</v>
      </c>
      <c r="K124" s="11">
        <v>200</v>
      </c>
      <c r="L124" s="11"/>
      <c r="M124" s="17">
        <f t="shared" si="76"/>
        <v>25454.545454545452</v>
      </c>
      <c r="N124" s="17">
        <v>28000</v>
      </c>
      <c r="O124" s="17">
        <f t="shared" si="71"/>
        <v>5600000</v>
      </c>
      <c r="P124" s="17">
        <f t="shared" si="77"/>
        <v>1680000</v>
      </c>
      <c r="Q124" s="17">
        <f t="shared" si="50"/>
        <v>3920000</v>
      </c>
      <c r="R124" s="17">
        <f t="shared" si="72"/>
        <v>110600</v>
      </c>
      <c r="S124" s="18">
        <f t="shared" si="73"/>
        <v>3.95</v>
      </c>
      <c r="T124" s="17">
        <v>158000</v>
      </c>
      <c r="U124" s="19">
        <f t="shared" si="74"/>
        <v>22120000</v>
      </c>
      <c r="V124" s="52">
        <f t="shared" si="75"/>
        <v>0.3</v>
      </c>
    </row>
    <row r="125" spans="1:22" s="20" customFormat="1" x14ac:dyDescent="0.15">
      <c r="A125" s="13"/>
      <c r="B125" s="13"/>
      <c r="C125" s="16"/>
      <c r="D125" s="16"/>
      <c r="E125" s="13" t="s">
        <v>122</v>
      </c>
      <c r="F125" s="8" t="s">
        <v>239</v>
      </c>
      <c r="G125" s="8" t="s">
        <v>222</v>
      </c>
      <c r="H125" s="12" t="s">
        <v>223</v>
      </c>
      <c r="I125" s="12"/>
      <c r="J125" s="14" t="s">
        <v>234</v>
      </c>
      <c r="K125" s="11">
        <v>300</v>
      </c>
      <c r="L125" s="11"/>
      <c r="M125" s="17">
        <f t="shared" si="76"/>
        <v>20909.090909090908</v>
      </c>
      <c r="N125" s="17">
        <v>23000</v>
      </c>
      <c r="O125" s="17">
        <f t="shared" si="71"/>
        <v>6900000</v>
      </c>
      <c r="P125" s="17">
        <f t="shared" si="77"/>
        <v>2070000</v>
      </c>
      <c r="Q125" s="17">
        <f t="shared" si="50"/>
        <v>4830000</v>
      </c>
      <c r="R125" s="17">
        <f t="shared" si="72"/>
        <v>96600</v>
      </c>
      <c r="S125" s="18">
        <f t="shared" si="73"/>
        <v>4.2</v>
      </c>
      <c r="T125" s="17">
        <v>138000</v>
      </c>
      <c r="U125" s="19">
        <f t="shared" si="74"/>
        <v>28980000</v>
      </c>
      <c r="V125" s="52">
        <f t="shared" si="75"/>
        <v>0.3</v>
      </c>
    </row>
    <row r="126" spans="1:22" s="20" customFormat="1" x14ac:dyDescent="0.15">
      <c r="A126" s="13"/>
      <c r="B126" s="13"/>
      <c r="C126" s="16"/>
      <c r="D126" s="16"/>
      <c r="E126" s="13" t="s">
        <v>122</v>
      </c>
      <c r="F126" s="8" t="s">
        <v>236</v>
      </c>
      <c r="G126" s="8" t="s">
        <v>224</v>
      </c>
      <c r="H126" s="12" t="s">
        <v>225</v>
      </c>
      <c r="I126" s="12"/>
      <c r="J126" s="14" t="s">
        <v>234</v>
      </c>
      <c r="K126" s="11">
        <v>300</v>
      </c>
      <c r="L126" s="11"/>
      <c r="M126" s="17">
        <f t="shared" si="76"/>
        <v>20909.090909090908</v>
      </c>
      <c r="N126" s="17">
        <v>23000</v>
      </c>
      <c r="O126" s="17">
        <f t="shared" si="71"/>
        <v>6900000</v>
      </c>
      <c r="P126" s="17">
        <f t="shared" si="77"/>
        <v>2070000</v>
      </c>
      <c r="Q126" s="17">
        <f t="shared" si="50"/>
        <v>4830000</v>
      </c>
      <c r="R126" s="17">
        <f t="shared" si="72"/>
        <v>96600</v>
      </c>
      <c r="S126" s="18">
        <f t="shared" si="73"/>
        <v>4.2</v>
      </c>
      <c r="T126" s="17">
        <v>138000</v>
      </c>
      <c r="U126" s="19">
        <f t="shared" si="74"/>
        <v>28980000</v>
      </c>
      <c r="V126" s="52">
        <f t="shared" si="75"/>
        <v>0.3</v>
      </c>
    </row>
    <row r="127" spans="1:22" s="20" customFormat="1" x14ac:dyDescent="0.15">
      <c r="A127" s="13"/>
      <c r="B127" s="13"/>
      <c r="C127" s="16"/>
      <c r="D127" s="16"/>
      <c r="E127" s="13" t="s">
        <v>122</v>
      </c>
      <c r="F127" s="8" t="s">
        <v>236</v>
      </c>
      <c r="G127" s="8" t="s">
        <v>226</v>
      </c>
      <c r="H127" s="12" t="s">
        <v>227</v>
      </c>
      <c r="I127" s="12"/>
      <c r="J127" s="14" t="s">
        <v>234</v>
      </c>
      <c r="K127" s="11">
        <v>200</v>
      </c>
      <c r="L127" s="11"/>
      <c r="M127" s="17">
        <f t="shared" si="76"/>
        <v>20909.090909090908</v>
      </c>
      <c r="N127" s="17">
        <v>23000</v>
      </c>
      <c r="O127" s="17">
        <f t="shared" si="71"/>
        <v>4600000</v>
      </c>
      <c r="P127" s="17">
        <f t="shared" si="77"/>
        <v>1380000</v>
      </c>
      <c r="Q127" s="17">
        <f t="shared" si="50"/>
        <v>3220000</v>
      </c>
      <c r="R127" s="17">
        <f t="shared" si="72"/>
        <v>96600</v>
      </c>
      <c r="S127" s="18">
        <f t="shared" si="73"/>
        <v>4.2</v>
      </c>
      <c r="T127" s="17">
        <v>138000</v>
      </c>
      <c r="U127" s="19">
        <f t="shared" si="74"/>
        <v>19320000</v>
      </c>
      <c r="V127" s="52">
        <f t="shared" si="75"/>
        <v>0.3</v>
      </c>
    </row>
    <row r="128" spans="1:22" s="20" customFormat="1" x14ac:dyDescent="0.15">
      <c r="A128" s="13"/>
      <c r="B128" s="13"/>
      <c r="C128" s="16"/>
      <c r="D128" s="16"/>
      <c r="E128" s="13" t="s">
        <v>122</v>
      </c>
      <c r="F128" s="8" t="s">
        <v>236</v>
      </c>
      <c r="G128" s="8" t="s">
        <v>228</v>
      </c>
      <c r="H128" s="12" t="s">
        <v>229</v>
      </c>
      <c r="I128" s="12"/>
      <c r="J128" s="14" t="s">
        <v>234</v>
      </c>
      <c r="K128" s="11">
        <v>200</v>
      </c>
      <c r="L128" s="11"/>
      <c r="M128" s="17">
        <f t="shared" si="76"/>
        <v>20909.090909090908</v>
      </c>
      <c r="N128" s="17">
        <v>23000</v>
      </c>
      <c r="O128" s="17">
        <f t="shared" si="71"/>
        <v>4600000</v>
      </c>
      <c r="P128" s="17">
        <f t="shared" si="77"/>
        <v>1380000</v>
      </c>
      <c r="Q128" s="17">
        <f t="shared" si="50"/>
        <v>3220000</v>
      </c>
      <c r="R128" s="17">
        <f t="shared" si="72"/>
        <v>96600</v>
      </c>
      <c r="S128" s="18">
        <f t="shared" si="73"/>
        <v>4.2</v>
      </c>
      <c r="T128" s="17">
        <v>138000</v>
      </c>
      <c r="U128" s="19">
        <f t="shared" si="74"/>
        <v>19320000</v>
      </c>
      <c r="V128" s="52">
        <f t="shared" si="75"/>
        <v>0.3</v>
      </c>
    </row>
    <row r="129" spans="1:22" s="20" customFormat="1" x14ac:dyDescent="0.15">
      <c r="A129" s="13"/>
      <c r="B129" s="13"/>
      <c r="C129" s="16"/>
      <c r="D129" s="16"/>
      <c r="E129" s="13" t="s">
        <v>122</v>
      </c>
      <c r="F129" s="8" t="s">
        <v>236</v>
      </c>
      <c r="G129" s="8" t="s">
        <v>230</v>
      </c>
      <c r="H129" s="12" t="s">
        <v>349</v>
      </c>
      <c r="I129" s="12"/>
      <c r="J129" s="14" t="s">
        <v>234</v>
      </c>
      <c r="K129" s="11">
        <v>300</v>
      </c>
      <c r="L129" s="11"/>
      <c r="M129" s="17">
        <f t="shared" si="76"/>
        <v>23636.363636363636</v>
      </c>
      <c r="N129" s="17">
        <v>26000</v>
      </c>
      <c r="O129" s="17">
        <f t="shared" si="71"/>
        <v>7800000</v>
      </c>
      <c r="P129" s="17">
        <f t="shared" si="77"/>
        <v>2340000</v>
      </c>
      <c r="Q129" s="17">
        <f t="shared" si="50"/>
        <v>5460000</v>
      </c>
      <c r="R129" s="17">
        <f t="shared" si="72"/>
        <v>103600</v>
      </c>
      <c r="S129" s="18">
        <f t="shared" si="73"/>
        <v>3.9846153846153847</v>
      </c>
      <c r="T129" s="17">
        <v>148000</v>
      </c>
      <c r="U129" s="19">
        <f t="shared" si="74"/>
        <v>31080000</v>
      </c>
      <c r="V129" s="52">
        <f t="shared" si="75"/>
        <v>0.3</v>
      </c>
    </row>
    <row r="130" spans="1:22" s="20" customFormat="1" x14ac:dyDescent="0.15">
      <c r="A130" s="13"/>
      <c r="B130" s="13"/>
      <c r="C130" s="16"/>
      <c r="D130" s="16"/>
      <c r="E130" s="13" t="s">
        <v>122</v>
      </c>
      <c r="F130" s="8" t="s">
        <v>236</v>
      </c>
      <c r="G130" s="8" t="s">
        <v>231</v>
      </c>
      <c r="H130" s="12" t="s">
        <v>350</v>
      </c>
      <c r="I130" s="12"/>
      <c r="J130" s="14" t="s">
        <v>234</v>
      </c>
      <c r="K130" s="11">
        <v>300</v>
      </c>
      <c r="L130" s="11"/>
      <c r="M130" s="17">
        <f t="shared" si="76"/>
        <v>23636.363636363636</v>
      </c>
      <c r="N130" s="17">
        <v>26000</v>
      </c>
      <c r="O130" s="17">
        <f t="shared" si="71"/>
        <v>7800000</v>
      </c>
      <c r="P130" s="17">
        <f t="shared" si="77"/>
        <v>2340000</v>
      </c>
      <c r="Q130" s="17">
        <f t="shared" si="50"/>
        <v>5460000</v>
      </c>
      <c r="R130" s="17">
        <f t="shared" si="72"/>
        <v>103600</v>
      </c>
      <c r="S130" s="18">
        <f t="shared" si="73"/>
        <v>3.9846153846153847</v>
      </c>
      <c r="T130" s="17">
        <v>148000</v>
      </c>
      <c r="U130" s="19">
        <f t="shared" si="74"/>
        <v>31080000</v>
      </c>
      <c r="V130" s="52">
        <f t="shared" si="75"/>
        <v>0.3</v>
      </c>
    </row>
    <row r="131" spans="1:22" s="20" customFormat="1" x14ac:dyDescent="0.15">
      <c r="A131" s="13"/>
      <c r="B131" s="13"/>
      <c r="C131" s="16"/>
      <c r="D131" s="16"/>
      <c r="E131" s="13" t="s">
        <v>122</v>
      </c>
      <c r="F131" s="8" t="s">
        <v>236</v>
      </c>
      <c r="G131" s="8" t="s">
        <v>232</v>
      </c>
      <c r="H131" s="12" t="s">
        <v>351</v>
      </c>
      <c r="I131" s="12"/>
      <c r="J131" s="14" t="s">
        <v>234</v>
      </c>
      <c r="K131" s="11">
        <v>200</v>
      </c>
      <c r="L131" s="11"/>
      <c r="M131" s="17">
        <f t="shared" si="76"/>
        <v>23636.363636363636</v>
      </c>
      <c r="N131" s="17">
        <v>26000</v>
      </c>
      <c r="O131" s="17">
        <f t="shared" si="71"/>
        <v>5200000</v>
      </c>
      <c r="P131" s="17">
        <f t="shared" si="77"/>
        <v>1560000</v>
      </c>
      <c r="Q131" s="17">
        <f t="shared" si="50"/>
        <v>3640000</v>
      </c>
      <c r="R131" s="17">
        <f t="shared" si="72"/>
        <v>103600</v>
      </c>
      <c r="S131" s="18">
        <f t="shared" si="73"/>
        <v>3.9846153846153847</v>
      </c>
      <c r="T131" s="17">
        <v>148000</v>
      </c>
      <c r="U131" s="19">
        <f t="shared" si="74"/>
        <v>20720000</v>
      </c>
      <c r="V131" s="52">
        <f t="shared" si="75"/>
        <v>0.3</v>
      </c>
    </row>
    <row r="132" spans="1:22" s="20" customFormat="1" x14ac:dyDescent="0.15">
      <c r="A132" s="13"/>
      <c r="B132" s="13"/>
      <c r="C132" s="16"/>
      <c r="D132" s="16"/>
      <c r="E132" s="13" t="s">
        <v>122</v>
      </c>
      <c r="F132" s="8" t="s">
        <v>236</v>
      </c>
      <c r="G132" s="8" t="s">
        <v>233</v>
      </c>
      <c r="H132" s="12" t="s">
        <v>352</v>
      </c>
      <c r="I132" s="12"/>
      <c r="J132" s="14" t="s">
        <v>234</v>
      </c>
      <c r="K132" s="11">
        <v>200</v>
      </c>
      <c r="L132" s="11"/>
      <c r="M132" s="17">
        <f t="shared" si="76"/>
        <v>23636.363636363636</v>
      </c>
      <c r="N132" s="17">
        <v>26000</v>
      </c>
      <c r="O132" s="17">
        <f t="shared" si="71"/>
        <v>5200000</v>
      </c>
      <c r="P132" s="17">
        <f t="shared" si="77"/>
        <v>1560000</v>
      </c>
      <c r="Q132" s="17">
        <f t="shared" si="50"/>
        <v>3640000</v>
      </c>
      <c r="R132" s="17">
        <f t="shared" si="72"/>
        <v>103600</v>
      </c>
      <c r="S132" s="18">
        <f t="shared" si="73"/>
        <v>3.9846153846153847</v>
      </c>
      <c r="T132" s="17">
        <v>148000</v>
      </c>
      <c r="U132" s="19">
        <f t="shared" si="74"/>
        <v>20720000</v>
      </c>
      <c r="V132" s="52">
        <f t="shared" si="75"/>
        <v>0.3</v>
      </c>
    </row>
    <row r="133" spans="1:22" s="20" customFormat="1" x14ac:dyDescent="0.15">
      <c r="A133" s="13"/>
      <c r="B133" s="13"/>
      <c r="C133" s="16"/>
      <c r="D133" s="16"/>
      <c r="E133" s="8"/>
      <c r="F133" s="8"/>
      <c r="G133" s="8"/>
      <c r="H133" s="12"/>
      <c r="I133" s="12"/>
      <c r="J133" s="14"/>
      <c r="K133" s="11"/>
      <c r="L133" s="11"/>
      <c r="M133" s="17"/>
      <c r="N133" s="17"/>
      <c r="O133" s="17"/>
      <c r="P133" s="17"/>
      <c r="Q133" s="17">
        <f t="shared" si="50"/>
        <v>0</v>
      </c>
      <c r="R133" s="48"/>
      <c r="S133" s="18"/>
      <c r="T133" s="17"/>
      <c r="U133" s="19"/>
      <c r="V133" s="52"/>
    </row>
    <row r="134" spans="1:22" s="20" customFormat="1" x14ac:dyDescent="0.15">
      <c r="A134" s="13"/>
      <c r="B134" s="13"/>
      <c r="C134" s="16"/>
      <c r="D134" s="16"/>
      <c r="E134" s="13" t="s">
        <v>122</v>
      </c>
      <c r="F134" s="8" t="s">
        <v>108</v>
      </c>
      <c r="G134" s="8" t="s">
        <v>136</v>
      </c>
      <c r="H134" s="12" t="s">
        <v>105</v>
      </c>
      <c r="I134" s="12"/>
      <c r="J134" s="14" t="s">
        <v>192</v>
      </c>
      <c r="K134" s="11">
        <v>250</v>
      </c>
      <c r="L134" s="11"/>
      <c r="M134" s="17">
        <v>77000</v>
      </c>
      <c r="N134" s="17">
        <f t="shared" ref="N134:N149" si="78">M134*1.1</f>
        <v>84700</v>
      </c>
      <c r="O134" s="17">
        <f t="shared" ref="O134:O149" si="79">N134*K134</f>
        <v>21175000</v>
      </c>
      <c r="P134" s="17">
        <f>O134*0.4</f>
        <v>8470000</v>
      </c>
      <c r="Q134" s="17">
        <f t="shared" si="50"/>
        <v>12705000</v>
      </c>
      <c r="R134" s="48">
        <f t="shared" ref="R134:R149" si="80">T134*0.7</f>
        <v>348600</v>
      </c>
      <c r="S134" s="18">
        <f t="shared" ref="S134:S149" si="81">R134/N134</f>
        <v>4.115702479338843</v>
      </c>
      <c r="T134" s="17">
        <v>498000</v>
      </c>
      <c r="U134" s="19">
        <f t="shared" ref="U134:U149" si="82">R134*K134</f>
        <v>87150000</v>
      </c>
      <c r="V134" s="52">
        <f t="shared" ref="V134:V142" si="83">(T134-R134)/T134</f>
        <v>0.3</v>
      </c>
    </row>
    <row r="135" spans="1:22" s="20" customFormat="1" x14ac:dyDescent="0.15">
      <c r="A135" s="13"/>
      <c r="B135" s="13"/>
      <c r="C135" s="16"/>
      <c r="D135" s="16"/>
      <c r="E135" s="13" t="s">
        <v>122</v>
      </c>
      <c r="F135" s="8" t="s">
        <v>108</v>
      </c>
      <c r="G135" s="8" t="s">
        <v>137</v>
      </c>
      <c r="H135" s="12" t="s">
        <v>105</v>
      </c>
      <c r="I135" s="12"/>
      <c r="J135" s="14" t="s">
        <v>192</v>
      </c>
      <c r="K135" s="11">
        <v>250</v>
      </c>
      <c r="L135" s="11"/>
      <c r="M135" s="17">
        <v>77000</v>
      </c>
      <c r="N135" s="17">
        <f t="shared" si="78"/>
        <v>84700</v>
      </c>
      <c r="O135" s="17">
        <f t="shared" si="79"/>
        <v>21175000</v>
      </c>
      <c r="P135" s="17">
        <f t="shared" ref="P135:P141" si="84">O135*0.4</f>
        <v>8470000</v>
      </c>
      <c r="Q135" s="17">
        <f t="shared" si="50"/>
        <v>12705000</v>
      </c>
      <c r="R135" s="48">
        <f t="shared" si="80"/>
        <v>348600</v>
      </c>
      <c r="S135" s="18">
        <f t="shared" si="81"/>
        <v>4.115702479338843</v>
      </c>
      <c r="T135" s="17">
        <v>498000</v>
      </c>
      <c r="U135" s="19">
        <f t="shared" si="82"/>
        <v>87150000</v>
      </c>
      <c r="V135" s="52">
        <f t="shared" si="83"/>
        <v>0.3</v>
      </c>
    </row>
    <row r="136" spans="1:22" s="20" customFormat="1" x14ac:dyDescent="0.15">
      <c r="A136" s="13"/>
      <c r="B136" s="13"/>
      <c r="C136" s="16"/>
      <c r="D136" s="16"/>
      <c r="E136" s="13" t="s">
        <v>122</v>
      </c>
      <c r="F136" s="8" t="s">
        <v>108</v>
      </c>
      <c r="G136" s="8" t="s">
        <v>138</v>
      </c>
      <c r="H136" s="12" t="s">
        <v>105</v>
      </c>
      <c r="I136" s="12"/>
      <c r="J136" s="14" t="s">
        <v>192</v>
      </c>
      <c r="K136" s="11">
        <v>300</v>
      </c>
      <c r="L136" s="11"/>
      <c r="M136" s="17">
        <v>107000</v>
      </c>
      <c r="N136" s="17">
        <f t="shared" si="78"/>
        <v>117700.00000000001</v>
      </c>
      <c r="O136" s="17">
        <f t="shared" si="79"/>
        <v>35310000.000000007</v>
      </c>
      <c r="P136" s="17">
        <f t="shared" si="84"/>
        <v>14124000.000000004</v>
      </c>
      <c r="Q136" s="17">
        <f t="shared" si="50"/>
        <v>21186000.000000004</v>
      </c>
      <c r="R136" s="48">
        <f t="shared" si="80"/>
        <v>460599.99999999994</v>
      </c>
      <c r="S136" s="18">
        <f t="shared" si="81"/>
        <v>3.9133389974511461</v>
      </c>
      <c r="T136" s="17">
        <v>658000</v>
      </c>
      <c r="U136" s="19">
        <f t="shared" si="82"/>
        <v>138179999.99999997</v>
      </c>
      <c r="V136" s="52">
        <f t="shared" si="83"/>
        <v>0.3000000000000001</v>
      </c>
    </row>
    <row r="137" spans="1:22" s="20" customFormat="1" x14ac:dyDescent="0.15">
      <c r="A137" s="13"/>
      <c r="B137" s="13"/>
      <c r="C137" s="16"/>
      <c r="D137" s="16"/>
      <c r="E137" s="13" t="s">
        <v>122</v>
      </c>
      <c r="F137" s="8" t="s">
        <v>108</v>
      </c>
      <c r="G137" s="8" t="s">
        <v>139</v>
      </c>
      <c r="H137" s="12" t="s">
        <v>105</v>
      </c>
      <c r="I137" s="12"/>
      <c r="J137" s="14" t="s">
        <v>192</v>
      </c>
      <c r="K137" s="11">
        <v>300</v>
      </c>
      <c r="L137" s="11"/>
      <c r="M137" s="17">
        <v>90000</v>
      </c>
      <c r="N137" s="17">
        <f t="shared" si="78"/>
        <v>99000.000000000015</v>
      </c>
      <c r="O137" s="17">
        <f t="shared" si="79"/>
        <v>29700000.000000004</v>
      </c>
      <c r="P137" s="17">
        <f t="shared" si="84"/>
        <v>11880000.000000002</v>
      </c>
      <c r="Q137" s="17">
        <f t="shared" si="50"/>
        <v>17820000</v>
      </c>
      <c r="R137" s="48">
        <f t="shared" si="80"/>
        <v>397600</v>
      </c>
      <c r="S137" s="18">
        <f t="shared" si="81"/>
        <v>4.0161616161616154</v>
      </c>
      <c r="T137" s="17">
        <v>568000</v>
      </c>
      <c r="U137" s="19">
        <f t="shared" si="82"/>
        <v>119280000</v>
      </c>
      <c r="V137" s="52">
        <f t="shared" si="83"/>
        <v>0.3</v>
      </c>
    </row>
    <row r="138" spans="1:22" s="20" customFormat="1" x14ac:dyDescent="0.15">
      <c r="A138" s="13"/>
      <c r="B138" s="13"/>
      <c r="C138" s="16"/>
      <c r="D138" s="16"/>
      <c r="E138" s="13" t="s">
        <v>122</v>
      </c>
      <c r="F138" s="8" t="s">
        <v>108</v>
      </c>
      <c r="G138" s="8" t="s">
        <v>135</v>
      </c>
      <c r="H138" s="12" t="s">
        <v>105</v>
      </c>
      <c r="I138" s="12"/>
      <c r="J138" s="14" t="s">
        <v>192</v>
      </c>
      <c r="K138" s="11">
        <v>300</v>
      </c>
      <c r="L138" s="11"/>
      <c r="M138" s="17">
        <v>90000</v>
      </c>
      <c r="N138" s="17">
        <f t="shared" si="78"/>
        <v>99000.000000000015</v>
      </c>
      <c r="O138" s="17">
        <f t="shared" si="79"/>
        <v>29700000.000000004</v>
      </c>
      <c r="P138" s="17">
        <f t="shared" si="84"/>
        <v>11880000.000000002</v>
      </c>
      <c r="Q138" s="17">
        <f t="shared" si="50"/>
        <v>17820000</v>
      </c>
      <c r="R138" s="48">
        <f t="shared" si="80"/>
        <v>397600</v>
      </c>
      <c r="S138" s="18">
        <f t="shared" si="81"/>
        <v>4.0161616161616154</v>
      </c>
      <c r="T138" s="17">
        <v>568000</v>
      </c>
      <c r="U138" s="19">
        <f t="shared" si="82"/>
        <v>119280000</v>
      </c>
      <c r="V138" s="52">
        <f t="shared" si="83"/>
        <v>0.3</v>
      </c>
    </row>
    <row r="139" spans="1:22" s="20" customFormat="1" x14ac:dyDescent="0.15">
      <c r="A139" s="13"/>
      <c r="B139" s="13"/>
      <c r="C139" s="16"/>
      <c r="D139" s="16"/>
      <c r="E139" s="13" t="s">
        <v>122</v>
      </c>
      <c r="F139" s="8" t="s">
        <v>108</v>
      </c>
      <c r="G139" s="8" t="s">
        <v>272</v>
      </c>
      <c r="H139" s="12" t="s">
        <v>105</v>
      </c>
      <c r="I139" s="12" t="s">
        <v>269</v>
      </c>
      <c r="J139" s="14" t="s">
        <v>273</v>
      </c>
      <c r="K139" s="11">
        <v>150</v>
      </c>
      <c r="L139" s="11"/>
      <c r="M139" s="17">
        <v>90000</v>
      </c>
      <c r="N139" s="17">
        <f t="shared" si="78"/>
        <v>99000.000000000015</v>
      </c>
      <c r="O139" s="17">
        <f t="shared" si="79"/>
        <v>14850000.000000002</v>
      </c>
      <c r="P139" s="17">
        <f t="shared" si="84"/>
        <v>5940000.0000000009</v>
      </c>
      <c r="Q139" s="17">
        <f t="shared" si="50"/>
        <v>8910000</v>
      </c>
      <c r="R139" s="48">
        <f t="shared" si="80"/>
        <v>397600</v>
      </c>
      <c r="S139" s="18">
        <f t="shared" si="81"/>
        <v>4.0161616161616154</v>
      </c>
      <c r="T139" s="17">
        <v>568000</v>
      </c>
      <c r="U139" s="19">
        <f t="shared" si="82"/>
        <v>59640000</v>
      </c>
      <c r="V139" s="52">
        <f t="shared" si="83"/>
        <v>0.3</v>
      </c>
    </row>
    <row r="140" spans="1:22" s="20" customFormat="1" x14ac:dyDescent="0.15">
      <c r="A140" s="13"/>
      <c r="B140" s="13"/>
      <c r="C140" s="16"/>
      <c r="D140" s="16"/>
      <c r="E140" s="13" t="s">
        <v>122</v>
      </c>
      <c r="F140" s="8" t="s">
        <v>108</v>
      </c>
      <c r="G140" s="8" t="s">
        <v>267</v>
      </c>
      <c r="H140" s="12" t="s">
        <v>105</v>
      </c>
      <c r="I140" s="12" t="s">
        <v>270</v>
      </c>
      <c r="J140" s="14" t="s">
        <v>273</v>
      </c>
      <c r="K140" s="11">
        <v>200</v>
      </c>
      <c r="L140" s="11"/>
      <c r="M140" s="17">
        <v>80000</v>
      </c>
      <c r="N140" s="17">
        <f t="shared" si="78"/>
        <v>88000</v>
      </c>
      <c r="O140" s="17">
        <f t="shared" si="79"/>
        <v>17600000</v>
      </c>
      <c r="P140" s="17">
        <f t="shared" si="84"/>
        <v>7040000</v>
      </c>
      <c r="Q140" s="17">
        <f t="shared" si="50"/>
        <v>10560000</v>
      </c>
      <c r="R140" s="17">
        <f t="shared" si="80"/>
        <v>369600</v>
      </c>
      <c r="S140" s="18">
        <f t="shared" si="81"/>
        <v>4.2</v>
      </c>
      <c r="T140" s="17">
        <v>528000</v>
      </c>
      <c r="U140" s="19">
        <f t="shared" si="82"/>
        <v>73920000</v>
      </c>
      <c r="V140" s="52">
        <f t="shared" si="83"/>
        <v>0.3</v>
      </c>
    </row>
    <row r="141" spans="1:22" s="20" customFormat="1" x14ac:dyDescent="0.15">
      <c r="A141" s="13"/>
      <c r="B141" s="13"/>
      <c r="C141" s="16"/>
      <c r="D141" s="16"/>
      <c r="E141" s="13" t="s">
        <v>122</v>
      </c>
      <c r="F141" s="8" t="s">
        <v>108</v>
      </c>
      <c r="G141" s="8" t="s">
        <v>268</v>
      </c>
      <c r="H141" s="12" t="s">
        <v>105</v>
      </c>
      <c r="I141" s="12" t="s">
        <v>271</v>
      </c>
      <c r="J141" s="14" t="s">
        <v>273</v>
      </c>
      <c r="K141" s="11">
        <v>200</v>
      </c>
      <c r="L141" s="11"/>
      <c r="M141" s="17">
        <v>80000</v>
      </c>
      <c r="N141" s="17">
        <f t="shared" si="78"/>
        <v>88000</v>
      </c>
      <c r="O141" s="17">
        <f t="shared" si="79"/>
        <v>17600000</v>
      </c>
      <c r="P141" s="17">
        <f t="shared" si="84"/>
        <v>7040000</v>
      </c>
      <c r="Q141" s="17">
        <f t="shared" si="50"/>
        <v>10560000</v>
      </c>
      <c r="R141" s="48">
        <f t="shared" si="80"/>
        <v>369600</v>
      </c>
      <c r="S141" s="18">
        <f t="shared" si="81"/>
        <v>4.2</v>
      </c>
      <c r="T141" s="17">
        <v>528000</v>
      </c>
      <c r="U141" s="19">
        <f t="shared" si="82"/>
        <v>73920000</v>
      </c>
      <c r="V141" s="52">
        <f t="shared" si="83"/>
        <v>0.3</v>
      </c>
    </row>
    <row r="142" spans="1:22" s="20" customFormat="1" x14ac:dyDescent="0.15">
      <c r="A142" s="13"/>
      <c r="B142" s="13"/>
      <c r="C142" s="16"/>
      <c r="D142" s="16"/>
      <c r="E142" s="13" t="s">
        <v>122</v>
      </c>
      <c r="F142" s="8" t="s">
        <v>108</v>
      </c>
      <c r="G142" s="8" t="s">
        <v>315</v>
      </c>
      <c r="H142" s="12" t="s">
        <v>320</v>
      </c>
      <c r="I142" s="12"/>
      <c r="J142" s="14"/>
      <c r="K142" s="11">
        <v>200</v>
      </c>
      <c r="L142" s="11"/>
      <c r="M142" s="17">
        <v>75000</v>
      </c>
      <c r="N142" s="17">
        <f t="shared" si="78"/>
        <v>82500</v>
      </c>
      <c r="O142" s="17">
        <f t="shared" si="79"/>
        <v>16500000</v>
      </c>
      <c r="P142" s="17"/>
      <c r="Q142" s="17">
        <f t="shared" si="50"/>
        <v>16500000</v>
      </c>
      <c r="R142" s="48">
        <f t="shared" si="80"/>
        <v>348600</v>
      </c>
      <c r="S142" s="18">
        <f t="shared" si="81"/>
        <v>4.2254545454545456</v>
      </c>
      <c r="T142" s="17">
        <v>498000</v>
      </c>
      <c r="U142" s="19">
        <f t="shared" si="82"/>
        <v>69720000</v>
      </c>
      <c r="V142" s="52">
        <f t="shared" si="83"/>
        <v>0.3</v>
      </c>
    </row>
    <row r="143" spans="1:22" s="20" customFormat="1" x14ac:dyDescent="0.15">
      <c r="A143" s="13"/>
      <c r="B143" s="13"/>
      <c r="C143" s="16"/>
      <c r="D143" s="16"/>
      <c r="E143" s="13" t="s">
        <v>122</v>
      </c>
      <c r="F143" s="8" t="s">
        <v>108</v>
      </c>
      <c r="G143" s="8" t="s">
        <v>316</v>
      </c>
      <c r="H143" s="12" t="s">
        <v>321</v>
      </c>
      <c r="I143" s="12"/>
      <c r="J143" s="14"/>
      <c r="K143" s="11">
        <v>200</v>
      </c>
      <c r="L143" s="11"/>
      <c r="M143" s="17">
        <v>75000</v>
      </c>
      <c r="N143" s="17">
        <f t="shared" si="78"/>
        <v>82500</v>
      </c>
      <c r="O143" s="17">
        <f t="shared" si="79"/>
        <v>16500000</v>
      </c>
      <c r="P143" s="17"/>
      <c r="Q143" s="17">
        <f t="shared" si="50"/>
        <v>16500000</v>
      </c>
      <c r="R143" s="48">
        <f t="shared" si="80"/>
        <v>348600</v>
      </c>
      <c r="S143" s="18">
        <f t="shared" si="81"/>
        <v>4.2254545454545456</v>
      </c>
      <c r="T143" s="17">
        <v>498000</v>
      </c>
      <c r="U143" s="19">
        <f t="shared" si="82"/>
        <v>69720000</v>
      </c>
      <c r="V143" s="52">
        <f t="shared" ref="V143:V149" si="85">(T143-R143)/T143</f>
        <v>0.3</v>
      </c>
    </row>
    <row r="144" spans="1:22" s="20" customFormat="1" x14ac:dyDescent="0.15">
      <c r="A144" s="13"/>
      <c r="B144" s="13"/>
      <c r="C144" s="16"/>
      <c r="D144" s="16"/>
      <c r="E144" s="13" t="s">
        <v>122</v>
      </c>
      <c r="F144" s="8" t="s">
        <v>108</v>
      </c>
      <c r="G144" s="8" t="s">
        <v>317</v>
      </c>
      <c r="H144" s="12" t="s">
        <v>322</v>
      </c>
      <c r="I144" s="12"/>
      <c r="J144" s="14"/>
      <c r="K144" s="11">
        <v>200</v>
      </c>
      <c r="L144" s="11"/>
      <c r="M144" s="17">
        <v>75000</v>
      </c>
      <c r="N144" s="17">
        <f t="shared" si="78"/>
        <v>82500</v>
      </c>
      <c r="O144" s="17">
        <f t="shared" si="79"/>
        <v>16500000</v>
      </c>
      <c r="P144" s="17"/>
      <c r="Q144" s="17">
        <f t="shared" si="50"/>
        <v>16500000</v>
      </c>
      <c r="R144" s="48">
        <f t="shared" si="80"/>
        <v>348600</v>
      </c>
      <c r="S144" s="18">
        <f t="shared" si="81"/>
        <v>4.2254545454545456</v>
      </c>
      <c r="T144" s="17">
        <v>498000</v>
      </c>
      <c r="U144" s="19">
        <f t="shared" si="82"/>
        <v>69720000</v>
      </c>
      <c r="V144" s="52">
        <f t="shared" si="85"/>
        <v>0.3</v>
      </c>
    </row>
    <row r="145" spans="1:22" s="20" customFormat="1" x14ac:dyDescent="0.15">
      <c r="A145" s="13"/>
      <c r="B145" s="13"/>
      <c r="C145" s="16"/>
      <c r="D145" s="16"/>
      <c r="E145" s="13" t="s">
        <v>122</v>
      </c>
      <c r="F145" s="8" t="s">
        <v>108</v>
      </c>
      <c r="G145" s="8" t="s">
        <v>318</v>
      </c>
      <c r="H145" s="12" t="s">
        <v>323</v>
      </c>
      <c r="I145" s="12"/>
      <c r="J145" s="14"/>
      <c r="K145" s="11">
        <v>200</v>
      </c>
      <c r="L145" s="11"/>
      <c r="M145" s="17">
        <v>75000</v>
      </c>
      <c r="N145" s="17">
        <f t="shared" si="78"/>
        <v>82500</v>
      </c>
      <c r="O145" s="17">
        <f t="shared" si="79"/>
        <v>16500000</v>
      </c>
      <c r="P145" s="17"/>
      <c r="Q145" s="17">
        <f t="shared" si="50"/>
        <v>16500000</v>
      </c>
      <c r="R145" s="48">
        <f t="shared" si="80"/>
        <v>348600</v>
      </c>
      <c r="S145" s="18">
        <f t="shared" si="81"/>
        <v>4.2254545454545456</v>
      </c>
      <c r="T145" s="17">
        <v>498000</v>
      </c>
      <c r="U145" s="19">
        <f t="shared" si="82"/>
        <v>69720000</v>
      </c>
      <c r="V145" s="52">
        <f t="shared" si="85"/>
        <v>0.3</v>
      </c>
    </row>
    <row r="146" spans="1:22" s="20" customFormat="1" x14ac:dyDescent="0.15">
      <c r="A146" s="13"/>
      <c r="B146" s="13"/>
      <c r="C146" s="16"/>
      <c r="D146" s="16"/>
      <c r="E146" s="13" t="s">
        <v>122</v>
      </c>
      <c r="F146" s="8" t="s">
        <v>108</v>
      </c>
      <c r="G146" s="8" t="s">
        <v>319</v>
      </c>
      <c r="H146" s="12" t="s">
        <v>327</v>
      </c>
      <c r="I146" s="12"/>
      <c r="J146" s="14"/>
      <c r="K146" s="11">
        <v>200</v>
      </c>
      <c r="L146" s="11"/>
      <c r="M146" s="17">
        <v>75000</v>
      </c>
      <c r="N146" s="17">
        <f t="shared" si="78"/>
        <v>82500</v>
      </c>
      <c r="O146" s="17">
        <f t="shared" si="79"/>
        <v>16500000</v>
      </c>
      <c r="P146" s="17"/>
      <c r="Q146" s="17">
        <f t="shared" si="50"/>
        <v>16500000</v>
      </c>
      <c r="R146" s="48">
        <f t="shared" si="80"/>
        <v>348600</v>
      </c>
      <c r="S146" s="18">
        <f t="shared" si="81"/>
        <v>4.2254545454545456</v>
      </c>
      <c r="T146" s="17">
        <v>498000</v>
      </c>
      <c r="U146" s="19">
        <f t="shared" si="82"/>
        <v>69720000</v>
      </c>
      <c r="V146" s="52">
        <f t="shared" si="85"/>
        <v>0.3</v>
      </c>
    </row>
    <row r="147" spans="1:22" s="20" customFormat="1" x14ac:dyDescent="0.15">
      <c r="A147" s="13"/>
      <c r="B147" s="13"/>
      <c r="C147" s="16"/>
      <c r="D147" s="16"/>
      <c r="E147" s="13" t="s">
        <v>122</v>
      </c>
      <c r="F147" s="8" t="s">
        <v>108</v>
      </c>
      <c r="G147" s="8" t="s">
        <v>324</v>
      </c>
      <c r="H147" s="12" t="s">
        <v>328</v>
      </c>
      <c r="I147" s="12"/>
      <c r="J147" s="14"/>
      <c r="K147" s="11">
        <v>200</v>
      </c>
      <c r="L147" s="11"/>
      <c r="M147" s="17">
        <v>75000</v>
      </c>
      <c r="N147" s="17">
        <f t="shared" si="78"/>
        <v>82500</v>
      </c>
      <c r="O147" s="17">
        <f t="shared" si="79"/>
        <v>16500000</v>
      </c>
      <c r="P147" s="17"/>
      <c r="Q147" s="17">
        <f t="shared" si="50"/>
        <v>16500000</v>
      </c>
      <c r="R147" s="48">
        <f t="shared" si="80"/>
        <v>348600</v>
      </c>
      <c r="S147" s="18">
        <f t="shared" si="81"/>
        <v>4.2254545454545456</v>
      </c>
      <c r="T147" s="17">
        <v>498000</v>
      </c>
      <c r="U147" s="19">
        <f t="shared" si="82"/>
        <v>69720000</v>
      </c>
      <c r="V147" s="52">
        <f t="shared" si="85"/>
        <v>0.3</v>
      </c>
    </row>
    <row r="148" spans="1:22" s="20" customFormat="1" x14ac:dyDescent="0.15">
      <c r="A148" s="13"/>
      <c r="B148" s="13"/>
      <c r="C148" s="16"/>
      <c r="D148" s="16"/>
      <c r="E148" s="13" t="s">
        <v>122</v>
      </c>
      <c r="F148" s="8" t="s">
        <v>108</v>
      </c>
      <c r="G148" s="8" t="s">
        <v>325</v>
      </c>
      <c r="H148" s="12" t="s">
        <v>329</v>
      </c>
      <c r="I148" s="12"/>
      <c r="J148" s="14"/>
      <c r="K148" s="11">
        <v>200</v>
      </c>
      <c r="L148" s="11"/>
      <c r="M148" s="17">
        <v>75000</v>
      </c>
      <c r="N148" s="17">
        <f t="shared" si="78"/>
        <v>82500</v>
      </c>
      <c r="O148" s="17">
        <f t="shared" si="79"/>
        <v>16500000</v>
      </c>
      <c r="P148" s="17"/>
      <c r="Q148" s="17">
        <f t="shared" si="50"/>
        <v>16500000</v>
      </c>
      <c r="R148" s="17">
        <f t="shared" si="80"/>
        <v>348600</v>
      </c>
      <c r="S148" s="18">
        <f t="shared" si="81"/>
        <v>4.2254545454545456</v>
      </c>
      <c r="T148" s="17">
        <v>498000</v>
      </c>
      <c r="U148" s="19">
        <f t="shared" si="82"/>
        <v>69720000</v>
      </c>
      <c r="V148" s="52">
        <f t="shared" si="85"/>
        <v>0.3</v>
      </c>
    </row>
    <row r="149" spans="1:22" s="20" customFormat="1" x14ac:dyDescent="0.15">
      <c r="A149" s="13"/>
      <c r="B149" s="13"/>
      <c r="C149" s="16"/>
      <c r="D149" s="16"/>
      <c r="E149" s="13" t="s">
        <v>122</v>
      </c>
      <c r="F149" s="8" t="s">
        <v>108</v>
      </c>
      <c r="G149" s="8" t="s">
        <v>326</v>
      </c>
      <c r="H149" s="12" t="s">
        <v>330</v>
      </c>
      <c r="I149" s="12"/>
      <c r="J149" s="14"/>
      <c r="K149" s="11">
        <v>200</v>
      </c>
      <c r="L149" s="11"/>
      <c r="M149" s="17">
        <v>75000</v>
      </c>
      <c r="N149" s="17">
        <f t="shared" si="78"/>
        <v>82500</v>
      </c>
      <c r="O149" s="17">
        <f t="shared" si="79"/>
        <v>16500000</v>
      </c>
      <c r="P149" s="17"/>
      <c r="Q149" s="17">
        <f t="shared" si="50"/>
        <v>16500000</v>
      </c>
      <c r="R149" s="48">
        <f t="shared" si="80"/>
        <v>348600</v>
      </c>
      <c r="S149" s="18">
        <f t="shared" si="81"/>
        <v>4.2254545454545456</v>
      </c>
      <c r="T149" s="17">
        <v>498000</v>
      </c>
      <c r="U149" s="19">
        <f t="shared" si="82"/>
        <v>69720000</v>
      </c>
      <c r="V149" s="52">
        <f t="shared" si="85"/>
        <v>0.3</v>
      </c>
    </row>
    <row r="150" spans="1:22" s="20" customFormat="1" x14ac:dyDescent="0.15">
      <c r="A150" s="13"/>
      <c r="B150" s="13"/>
      <c r="C150" s="16"/>
      <c r="D150" s="16"/>
      <c r="E150" s="13"/>
      <c r="F150" s="8"/>
      <c r="G150" s="8"/>
      <c r="H150" s="12"/>
      <c r="I150" s="12"/>
      <c r="J150" s="14"/>
      <c r="K150" s="11"/>
      <c r="L150" s="11"/>
      <c r="M150" s="17"/>
      <c r="N150" s="17"/>
      <c r="O150" s="17"/>
      <c r="P150" s="17"/>
      <c r="Q150" s="2"/>
      <c r="R150" s="48"/>
      <c r="S150" s="18"/>
      <c r="T150" s="17"/>
      <c r="U150" s="19"/>
      <c r="V150" s="52"/>
    </row>
    <row r="151" spans="1:22" x14ac:dyDescent="0.15">
      <c r="A151" s="9"/>
      <c r="B151" s="9"/>
      <c r="C151" s="9"/>
      <c r="D151" s="9"/>
      <c r="E151" s="121"/>
      <c r="F151" s="121"/>
      <c r="G151" s="121">
        <v>54</v>
      </c>
      <c r="H151" s="122"/>
      <c r="I151" s="122"/>
      <c r="J151" s="121"/>
      <c r="K151" s="119">
        <f>SUM(K91:K150)</f>
        <v>11950</v>
      </c>
      <c r="L151" s="118"/>
      <c r="M151" s="123"/>
      <c r="N151" s="118"/>
      <c r="O151" s="118">
        <f>SUM(O91:O150)</f>
        <v>553350000</v>
      </c>
      <c r="P151" s="118">
        <f>SUM(P91:P150)</f>
        <v>101952000</v>
      </c>
      <c r="Q151" s="125">
        <f>SUM(Q91:Q150)</f>
        <v>451398000</v>
      </c>
      <c r="R151" s="118"/>
      <c r="S151" s="124">
        <f>U151/O151</f>
        <v>4.0989247311827954</v>
      </c>
      <c r="T151" s="118"/>
      <c r="U151" s="118">
        <f>SUM(U91:U150)</f>
        <v>2268140000</v>
      </c>
      <c r="V151" s="123"/>
    </row>
  </sheetData>
  <mergeCells count="1">
    <mergeCell ref="A1:G1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P29"/>
  <sheetViews>
    <sheetView showGridLines="0" workbookViewId="0">
      <selection activeCell="B1" sqref="B1:M16"/>
    </sheetView>
  </sheetViews>
  <sheetFormatPr defaultRowHeight="16.5" x14ac:dyDescent="0.15"/>
  <cols>
    <col min="1" max="1" width="8.88671875" style="22"/>
    <col min="2" max="2" width="20.44140625" style="22" customWidth="1"/>
    <col min="3" max="7" width="12.109375" style="22" customWidth="1"/>
    <col min="8" max="8" width="13.21875" style="22" customWidth="1"/>
    <col min="9" max="9" width="12.109375" style="22" customWidth="1"/>
    <col min="10" max="10" width="15.109375" style="22" customWidth="1"/>
    <col min="11" max="11" width="15.109375" style="22" hidden="1" customWidth="1"/>
    <col min="12" max="12" width="12.109375" style="22" customWidth="1"/>
    <col min="13" max="13" width="18.88671875" style="22" customWidth="1"/>
    <col min="14" max="15" width="12.109375" style="22" customWidth="1"/>
    <col min="16" max="16" width="8.33203125" style="22" bestFit="1" customWidth="1"/>
    <col min="17" max="16384" width="8.88671875" style="22"/>
  </cols>
  <sheetData>
    <row r="1" spans="2:16" ht="26.25" x14ac:dyDescent="0.15">
      <c r="B1" s="42" t="s">
        <v>41</v>
      </c>
      <c r="C1" s="42"/>
    </row>
    <row r="3" spans="2:16" ht="30" customHeight="1" x14ac:dyDescent="0.2">
      <c r="B3" s="41" t="s">
        <v>40</v>
      </c>
      <c r="C3" s="41"/>
      <c r="L3" s="104" t="s">
        <v>39</v>
      </c>
      <c r="M3" s="104"/>
    </row>
    <row r="4" spans="2:16" ht="30" customHeight="1" x14ac:dyDescent="0.15">
      <c r="B4" s="32" t="s">
        <v>38</v>
      </c>
      <c r="C4" s="32" t="s">
        <v>37</v>
      </c>
      <c r="D4" s="32" t="s">
        <v>36</v>
      </c>
      <c r="E4" s="32" t="s">
        <v>35</v>
      </c>
      <c r="F4" s="32" t="s">
        <v>34</v>
      </c>
      <c r="G4" s="32" t="s">
        <v>33</v>
      </c>
      <c r="H4" s="32" t="s">
        <v>14</v>
      </c>
      <c r="I4" s="32" t="s">
        <v>32</v>
      </c>
      <c r="J4" s="40" t="s">
        <v>14</v>
      </c>
      <c r="K4" s="40" t="s">
        <v>31</v>
      </c>
      <c r="L4" s="95" t="s">
        <v>30</v>
      </c>
      <c r="M4" s="96"/>
    </row>
    <row r="5" spans="2:16" ht="30" customHeight="1" x14ac:dyDescent="0.15">
      <c r="B5" s="39" t="s">
        <v>29</v>
      </c>
      <c r="C5" s="39">
        <v>3</v>
      </c>
      <c r="D5" s="38">
        <v>11</v>
      </c>
      <c r="E5" s="38">
        <v>272</v>
      </c>
      <c r="F5" s="38">
        <v>3000</v>
      </c>
      <c r="G5" s="38">
        <v>23626</v>
      </c>
      <c r="H5" s="38">
        <f t="shared" ref="H5:H15" si="0">G5*F5</f>
        <v>70878000</v>
      </c>
      <c r="I5" s="38">
        <v>72000</v>
      </c>
      <c r="J5" s="37">
        <f t="shared" ref="J5:J15" si="1">I5*F5</f>
        <v>216000000</v>
      </c>
      <c r="K5" s="36">
        <f t="shared" ref="K5:K16" si="2">J5/H5</f>
        <v>3.0474900533310758</v>
      </c>
      <c r="L5" s="105" t="s">
        <v>28</v>
      </c>
      <c r="M5" s="106"/>
      <c r="N5" s="22">
        <f>I5*F5</f>
        <v>216000000</v>
      </c>
      <c r="P5" s="23">
        <f>N5/H5</f>
        <v>3.0474900533310758</v>
      </c>
    </row>
    <row r="6" spans="2:16" ht="30" customHeight="1" x14ac:dyDescent="0.15">
      <c r="B6" s="32" t="s">
        <v>27</v>
      </c>
      <c r="C6" s="32">
        <v>5</v>
      </c>
      <c r="D6" s="31">
        <v>10</v>
      </c>
      <c r="E6" s="31">
        <v>150</v>
      </c>
      <c r="F6" s="31">
        <f t="shared" ref="F6:F15" si="3">E6*D6</f>
        <v>1500</v>
      </c>
      <c r="G6" s="31">
        <v>26000</v>
      </c>
      <c r="H6" s="31">
        <f t="shared" si="0"/>
        <v>39000000</v>
      </c>
      <c r="I6" s="31">
        <v>88000</v>
      </c>
      <c r="J6" s="30">
        <f t="shared" si="1"/>
        <v>132000000</v>
      </c>
      <c r="K6" s="29">
        <f t="shared" si="2"/>
        <v>3.3846153846153846</v>
      </c>
      <c r="L6" s="107" t="s">
        <v>26</v>
      </c>
      <c r="M6" s="108"/>
      <c r="N6" s="22">
        <f>I6*F6</f>
        <v>132000000</v>
      </c>
      <c r="P6" s="23">
        <f>N6/H6</f>
        <v>3.3846153846153846</v>
      </c>
    </row>
    <row r="7" spans="2:16" ht="30" customHeight="1" x14ac:dyDescent="0.15">
      <c r="B7" s="35" t="s">
        <v>25</v>
      </c>
      <c r="C7" s="35">
        <v>5</v>
      </c>
      <c r="D7" s="31">
        <v>10</v>
      </c>
      <c r="E7" s="31">
        <v>150</v>
      </c>
      <c r="F7" s="31">
        <f t="shared" si="3"/>
        <v>1500</v>
      </c>
      <c r="G7" s="31">
        <v>28000</v>
      </c>
      <c r="H7" s="31">
        <f t="shared" si="0"/>
        <v>42000000</v>
      </c>
      <c r="I7" s="31">
        <v>98000</v>
      </c>
      <c r="J7" s="30">
        <f t="shared" si="1"/>
        <v>147000000</v>
      </c>
      <c r="K7" s="29">
        <f t="shared" si="2"/>
        <v>3.5</v>
      </c>
      <c r="L7" s="109"/>
      <c r="M7" s="110"/>
      <c r="P7" s="23"/>
    </row>
    <row r="8" spans="2:16" ht="30" customHeight="1" x14ac:dyDescent="0.15">
      <c r="B8" s="35" t="s">
        <v>24</v>
      </c>
      <c r="C8" s="35">
        <v>2</v>
      </c>
      <c r="D8" s="31">
        <v>4</v>
      </c>
      <c r="E8" s="31">
        <v>150</v>
      </c>
      <c r="F8" s="31">
        <f t="shared" si="3"/>
        <v>600</v>
      </c>
      <c r="G8" s="31">
        <v>18000</v>
      </c>
      <c r="H8" s="31">
        <f t="shared" si="0"/>
        <v>10800000</v>
      </c>
      <c r="I8" s="31">
        <v>68000</v>
      </c>
      <c r="J8" s="30">
        <f t="shared" si="1"/>
        <v>40800000</v>
      </c>
      <c r="K8" s="29">
        <f t="shared" si="2"/>
        <v>3.7777777777777777</v>
      </c>
      <c r="L8" s="34"/>
      <c r="M8" s="33"/>
      <c r="P8" s="23"/>
    </row>
    <row r="9" spans="2:16" ht="30" customHeight="1" x14ac:dyDescent="0.15">
      <c r="B9" s="35" t="s">
        <v>23</v>
      </c>
      <c r="C9" s="35">
        <v>2</v>
      </c>
      <c r="D9" s="31">
        <v>4</v>
      </c>
      <c r="E9" s="31">
        <v>150</v>
      </c>
      <c r="F9" s="31">
        <f t="shared" si="3"/>
        <v>600</v>
      </c>
      <c r="G9" s="31">
        <v>20000</v>
      </c>
      <c r="H9" s="31">
        <f t="shared" si="0"/>
        <v>12000000</v>
      </c>
      <c r="I9" s="31">
        <v>78000</v>
      </c>
      <c r="J9" s="30">
        <f t="shared" si="1"/>
        <v>46800000</v>
      </c>
      <c r="K9" s="29">
        <f t="shared" si="2"/>
        <v>3.9</v>
      </c>
      <c r="L9" s="34"/>
      <c r="M9" s="33"/>
      <c r="P9" s="23"/>
    </row>
    <row r="10" spans="2:16" ht="30" customHeight="1" x14ac:dyDescent="0.15">
      <c r="B10" s="99" t="s">
        <v>22</v>
      </c>
      <c r="C10" s="32">
        <v>1</v>
      </c>
      <c r="D10" s="31">
        <v>1</v>
      </c>
      <c r="E10" s="31">
        <v>300</v>
      </c>
      <c r="F10" s="31">
        <f t="shared" si="3"/>
        <v>300</v>
      </c>
      <c r="G10" s="31">
        <v>48000</v>
      </c>
      <c r="H10" s="31">
        <f t="shared" si="0"/>
        <v>14400000</v>
      </c>
      <c r="I10" s="31">
        <v>198000</v>
      </c>
      <c r="J10" s="30">
        <f t="shared" si="1"/>
        <v>59400000</v>
      </c>
      <c r="K10" s="29">
        <f t="shared" si="2"/>
        <v>4.125</v>
      </c>
      <c r="L10" s="102" t="s">
        <v>21</v>
      </c>
      <c r="M10" s="103"/>
      <c r="N10" s="22">
        <f>I10*F10</f>
        <v>59400000</v>
      </c>
      <c r="P10" s="23">
        <f>N10/H10</f>
        <v>4.125</v>
      </c>
    </row>
    <row r="11" spans="2:16" ht="30" customHeight="1" x14ac:dyDescent="0.15">
      <c r="B11" s="101"/>
      <c r="C11" s="32">
        <v>1</v>
      </c>
      <c r="D11" s="31">
        <v>1</v>
      </c>
      <c r="E11" s="31">
        <v>200</v>
      </c>
      <c r="F11" s="31">
        <f t="shared" si="3"/>
        <v>200</v>
      </c>
      <c r="G11" s="31">
        <v>48000</v>
      </c>
      <c r="H11" s="31">
        <f t="shared" si="0"/>
        <v>9600000</v>
      </c>
      <c r="I11" s="31">
        <v>198000</v>
      </c>
      <c r="J11" s="30">
        <f t="shared" si="1"/>
        <v>39600000</v>
      </c>
      <c r="K11" s="29">
        <f t="shared" si="2"/>
        <v>4.125</v>
      </c>
      <c r="L11" s="102" t="s">
        <v>20</v>
      </c>
      <c r="M11" s="103"/>
      <c r="P11" s="23"/>
    </row>
    <row r="12" spans="2:16" ht="30" customHeight="1" x14ac:dyDescent="0.15">
      <c r="B12" s="32" t="s">
        <v>19</v>
      </c>
      <c r="C12" s="32">
        <v>3</v>
      </c>
      <c r="D12" s="31">
        <v>3</v>
      </c>
      <c r="E12" s="31">
        <v>300</v>
      </c>
      <c r="F12" s="31">
        <f t="shared" si="3"/>
        <v>900</v>
      </c>
      <c r="G12" s="31">
        <v>68000</v>
      </c>
      <c r="H12" s="31">
        <f t="shared" si="0"/>
        <v>61200000</v>
      </c>
      <c r="I12" s="31">
        <v>298000</v>
      </c>
      <c r="J12" s="30">
        <f t="shared" si="1"/>
        <v>268200000</v>
      </c>
      <c r="K12" s="29">
        <f t="shared" si="2"/>
        <v>4.382352941176471</v>
      </c>
      <c r="L12" s="102"/>
      <c r="M12" s="103"/>
      <c r="N12" s="22">
        <f>I12*F12</f>
        <v>268200000</v>
      </c>
      <c r="P12" s="23">
        <f>N12/H12</f>
        <v>4.382352941176471</v>
      </c>
    </row>
    <row r="13" spans="2:16" ht="30" customHeight="1" x14ac:dyDescent="0.15">
      <c r="B13" s="99" t="s">
        <v>18</v>
      </c>
      <c r="C13" s="99">
        <v>1</v>
      </c>
      <c r="D13" s="31">
        <v>2</v>
      </c>
      <c r="E13" s="31">
        <v>300</v>
      </c>
      <c r="F13" s="31">
        <f t="shared" si="3"/>
        <v>600</v>
      </c>
      <c r="G13" s="31">
        <v>23650</v>
      </c>
      <c r="H13" s="31">
        <f t="shared" si="0"/>
        <v>14190000</v>
      </c>
      <c r="I13" s="31">
        <v>96600</v>
      </c>
      <c r="J13" s="30">
        <f t="shared" si="1"/>
        <v>57960000</v>
      </c>
      <c r="K13" s="29">
        <f t="shared" si="2"/>
        <v>4.0845665961945032</v>
      </c>
      <c r="L13" s="95" t="s">
        <v>17</v>
      </c>
      <c r="M13" s="96"/>
      <c r="N13" s="22">
        <f>I13*F13</f>
        <v>57960000</v>
      </c>
      <c r="P13" s="23">
        <f>N13/H13</f>
        <v>4.0845665961945032</v>
      </c>
    </row>
    <row r="14" spans="2:16" ht="30" customHeight="1" x14ac:dyDescent="0.15">
      <c r="B14" s="100"/>
      <c r="C14" s="101"/>
      <c r="D14" s="31">
        <v>2</v>
      </c>
      <c r="E14" s="31">
        <v>150</v>
      </c>
      <c r="F14" s="31">
        <f t="shared" si="3"/>
        <v>300</v>
      </c>
      <c r="G14" s="31">
        <v>23650</v>
      </c>
      <c r="H14" s="31">
        <f t="shared" si="0"/>
        <v>7095000</v>
      </c>
      <c r="I14" s="31">
        <v>96600</v>
      </c>
      <c r="J14" s="30">
        <f t="shared" si="1"/>
        <v>28980000</v>
      </c>
      <c r="K14" s="29">
        <f t="shared" si="2"/>
        <v>4.0845665961945032</v>
      </c>
      <c r="L14" s="95" t="s">
        <v>16</v>
      </c>
      <c r="M14" s="96"/>
      <c r="P14" s="23"/>
    </row>
    <row r="15" spans="2:16" ht="30" customHeight="1" x14ac:dyDescent="0.15">
      <c r="B15" s="101"/>
      <c r="C15" s="32">
        <v>1</v>
      </c>
      <c r="D15" s="31">
        <v>2</v>
      </c>
      <c r="E15" s="31">
        <v>300</v>
      </c>
      <c r="F15" s="31">
        <f t="shared" si="3"/>
        <v>600</v>
      </c>
      <c r="G15" s="31">
        <v>25000</v>
      </c>
      <c r="H15" s="31">
        <f t="shared" si="0"/>
        <v>15000000</v>
      </c>
      <c r="I15" s="31">
        <v>96600</v>
      </c>
      <c r="J15" s="30">
        <f t="shared" si="1"/>
        <v>57960000</v>
      </c>
      <c r="K15" s="29">
        <f t="shared" si="2"/>
        <v>3.8639999999999999</v>
      </c>
      <c r="L15" s="95" t="s">
        <v>15</v>
      </c>
      <c r="M15" s="96"/>
      <c r="N15" s="22">
        <f>I15*F15</f>
        <v>57960000</v>
      </c>
      <c r="P15" s="23">
        <f>N15/H15</f>
        <v>3.8639999999999999</v>
      </c>
    </row>
    <row r="16" spans="2:16" ht="30" customHeight="1" x14ac:dyDescent="0.15">
      <c r="B16" s="28" t="s">
        <v>14</v>
      </c>
      <c r="C16" s="28">
        <f>SUM(C5:C15)</f>
        <v>24</v>
      </c>
      <c r="D16" s="26"/>
      <c r="E16" s="26"/>
      <c r="F16" s="27">
        <f>SUM(F5:F15)</f>
        <v>10100</v>
      </c>
      <c r="G16" s="26"/>
      <c r="H16" s="27">
        <f>SUM(H5:H15)</f>
        <v>296163000</v>
      </c>
      <c r="I16" s="26"/>
      <c r="J16" s="25">
        <f>SUM(J5:J15)</f>
        <v>1094700000</v>
      </c>
      <c r="K16" s="24">
        <f t="shared" si="2"/>
        <v>3.696275361878425</v>
      </c>
      <c r="L16" s="97"/>
      <c r="M16" s="98"/>
      <c r="N16" s="22">
        <f>SUM(N5:N15)</f>
        <v>791520000</v>
      </c>
      <c r="P16" s="23">
        <f>N16/H16</f>
        <v>2.6725823279747978</v>
      </c>
    </row>
    <row r="17" ht="30" customHeight="1" x14ac:dyDescent="0.15"/>
    <row r="18" ht="30" customHeight="1" x14ac:dyDescent="0.15"/>
    <row r="19" ht="30" customHeight="1" x14ac:dyDescent="0.15"/>
    <row r="20" ht="30" customHeight="1" x14ac:dyDescent="0.15"/>
    <row r="21" ht="30" customHeight="1" x14ac:dyDescent="0.15"/>
    <row r="22" ht="30" customHeight="1" x14ac:dyDescent="0.15"/>
    <row r="23" ht="30" customHeight="1" x14ac:dyDescent="0.15"/>
    <row r="24" ht="30" customHeight="1" x14ac:dyDescent="0.15"/>
    <row r="25" ht="30" customHeight="1" x14ac:dyDescent="0.15"/>
    <row r="26" ht="30" customHeight="1" x14ac:dyDescent="0.15"/>
    <row r="27" ht="30" customHeight="1" x14ac:dyDescent="0.15"/>
    <row r="28" ht="30" customHeight="1" x14ac:dyDescent="0.15"/>
    <row r="29" ht="30" customHeight="1" x14ac:dyDescent="0.15"/>
  </sheetData>
  <mergeCells count="14">
    <mergeCell ref="L3:M3"/>
    <mergeCell ref="L4:M4"/>
    <mergeCell ref="L5:M5"/>
    <mergeCell ref="L13:M13"/>
    <mergeCell ref="L6:M7"/>
    <mergeCell ref="L15:M15"/>
    <mergeCell ref="L16:M16"/>
    <mergeCell ref="B13:B15"/>
    <mergeCell ref="L14:M14"/>
    <mergeCell ref="B10:B11"/>
    <mergeCell ref="L10:M10"/>
    <mergeCell ref="L11:M11"/>
    <mergeCell ref="L12:M12"/>
    <mergeCell ref="C13:C14"/>
  </mergeCells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xSplit="3" topLeftCell="D1" activePane="topRight" state="frozen"/>
      <selection pane="topRight" activeCell="A2" sqref="A1:P1048576"/>
    </sheetView>
  </sheetViews>
  <sheetFormatPr defaultRowHeight="13.5" x14ac:dyDescent="0.15"/>
  <cols>
    <col min="1" max="2" width="11.44140625" style="5" customWidth="1"/>
    <col min="3" max="3" width="27.6640625" style="5" customWidth="1"/>
    <col min="4" max="4" width="30.5546875" style="6" customWidth="1"/>
    <col min="5" max="5" width="8.88671875" style="6"/>
    <col min="6" max="6" width="13.44140625" customWidth="1"/>
    <col min="7" max="10" width="15.33203125" customWidth="1"/>
    <col min="11" max="11" width="11.5546875" customWidth="1"/>
    <col min="12" max="12" width="13.88671875" customWidth="1"/>
    <col min="13" max="13" width="17.5546875" style="7" customWidth="1"/>
    <col min="14" max="14" width="15.44140625" customWidth="1"/>
    <col min="15" max="15" width="8.88671875" customWidth="1"/>
    <col min="17" max="17" width="10.44140625" bestFit="1" customWidth="1"/>
  </cols>
  <sheetData>
    <row r="1" spans="1:17" x14ac:dyDescent="0.15">
      <c r="A1" s="94"/>
      <c r="B1" s="94"/>
      <c r="C1" s="94"/>
      <c r="D1" s="4"/>
    </row>
    <row r="3" spans="1:17" s="60" customFormat="1" ht="14.25" x14ac:dyDescent="0.15">
      <c r="A3" s="8" t="s">
        <v>120</v>
      </c>
      <c r="B3" s="8" t="s">
        <v>107</v>
      </c>
      <c r="C3" s="8" t="s">
        <v>3</v>
      </c>
      <c r="D3" s="8" t="s">
        <v>4</v>
      </c>
      <c r="E3" s="8" t="s">
        <v>5</v>
      </c>
      <c r="F3" s="45" t="s">
        <v>126</v>
      </c>
      <c r="G3" s="3" t="s">
        <v>127</v>
      </c>
      <c r="H3" s="3" t="s">
        <v>128</v>
      </c>
      <c r="I3" s="3" t="s">
        <v>7</v>
      </c>
      <c r="J3" s="3" t="s">
        <v>8</v>
      </c>
      <c r="K3" s="3" t="s">
        <v>9</v>
      </c>
      <c r="L3" s="3" t="s">
        <v>10</v>
      </c>
      <c r="M3" s="47" t="s">
        <v>43</v>
      </c>
      <c r="N3" s="3" t="s">
        <v>11</v>
      </c>
      <c r="O3" s="59" t="s">
        <v>44</v>
      </c>
    </row>
    <row r="4" spans="1:17" x14ac:dyDescent="0.15">
      <c r="A4" s="8" t="s">
        <v>121</v>
      </c>
      <c r="B4" s="8" t="s">
        <v>109</v>
      </c>
      <c r="C4" s="8" t="s">
        <v>75</v>
      </c>
      <c r="D4" s="13" t="s">
        <v>84</v>
      </c>
      <c r="E4" s="9">
        <v>250</v>
      </c>
      <c r="F4" s="61">
        <v>16.7</v>
      </c>
      <c r="G4" s="17">
        <f>F4*E4</f>
        <v>4175</v>
      </c>
      <c r="H4" s="17">
        <f>G4*0.3</f>
        <v>1252.5</v>
      </c>
      <c r="I4" s="62">
        <f>E4*F4*1480*1.1</f>
        <v>6796900.0000000009</v>
      </c>
      <c r="J4" s="64">
        <f>N4/I4</f>
        <v>4.5829716488399113</v>
      </c>
      <c r="K4" s="48">
        <f t="shared" ref="K4:K9" si="0">M4*0.7</f>
        <v>124599.99999999999</v>
      </c>
      <c r="L4" s="18">
        <f t="shared" ref="L4:L9" si="1">K4/G4</f>
        <v>29.844311377245507</v>
      </c>
      <c r="M4" s="17">
        <v>178000</v>
      </c>
      <c r="N4" s="19">
        <f t="shared" ref="N4:N21" si="2">K4*E4</f>
        <v>31149999.999999996</v>
      </c>
      <c r="O4" s="52">
        <f t="shared" ref="O4:O21" si="3">(M4-K4)/M4</f>
        <v>0.3000000000000001</v>
      </c>
    </row>
    <row r="5" spans="1:17" x14ac:dyDescent="0.15">
      <c r="A5" s="8" t="s">
        <v>121</v>
      </c>
      <c r="B5" s="8" t="s">
        <v>112</v>
      </c>
      <c r="C5" s="8" t="s">
        <v>76</v>
      </c>
      <c r="D5" s="13" t="s">
        <v>80</v>
      </c>
      <c r="E5" s="9">
        <v>250</v>
      </c>
      <c r="F5" s="61">
        <v>16.7</v>
      </c>
      <c r="G5" s="17">
        <f t="shared" ref="G5:G21" si="4">F5*E5</f>
        <v>4175</v>
      </c>
      <c r="H5" s="17">
        <f t="shared" ref="H5:H21" si="5">G5*0.3</f>
        <v>1252.5</v>
      </c>
      <c r="I5" s="62">
        <f t="shared" ref="I5:I21" si="6">E5*F5*1480*1.1</f>
        <v>6796900.0000000009</v>
      </c>
      <c r="J5" s="64">
        <f t="shared" ref="J5:J22" si="7">N5/I5</f>
        <v>4.5829716488399113</v>
      </c>
      <c r="K5" s="48">
        <f t="shared" si="0"/>
        <v>124599.99999999999</v>
      </c>
      <c r="L5" s="18">
        <f t="shared" si="1"/>
        <v>29.844311377245507</v>
      </c>
      <c r="M5" s="17">
        <v>178000</v>
      </c>
      <c r="N5" s="19">
        <f t="shared" si="2"/>
        <v>31149999.999999996</v>
      </c>
      <c r="O5" s="52">
        <f t="shared" si="3"/>
        <v>0.3000000000000001</v>
      </c>
    </row>
    <row r="6" spans="1:17" x14ac:dyDescent="0.15">
      <c r="A6" s="8" t="s">
        <v>121</v>
      </c>
      <c r="B6" s="8" t="s">
        <v>112</v>
      </c>
      <c r="C6" s="8" t="s">
        <v>77</v>
      </c>
      <c r="D6" s="13" t="s">
        <v>81</v>
      </c>
      <c r="E6" s="9">
        <v>250</v>
      </c>
      <c r="F6" s="61">
        <v>16</v>
      </c>
      <c r="G6" s="17">
        <f t="shared" si="4"/>
        <v>4000</v>
      </c>
      <c r="H6" s="17">
        <f t="shared" si="5"/>
        <v>1200</v>
      </c>
      <c r="I6" s="62">
        <f t="shared" si="6"/>
        <v>6512000.0000000009</v>
      </c>
      <c r="J6" s="64">
        <f t="shared" si="7"/>
        <v>4.2460073710073702</v>
      </c>
      <c r="K6" s="48">
        <f t="shared" si="0"/>
        <v>110600</v>
      </c>
      <c r="L6" s="18">
        <f t="shared" si="1"/>
        <v>27.65</v>
      </c>
      <c r="M6" s="17">
        <v>158000</v>
      </c>
      <c r="N6" s="19">
        <f t="shared" si="2"/>
        <v>27650000</v>
      </c>
      <c r="O6" s="52">
        <f t="shared" si="3"/>
        <v>0.3</v>
      </c>
    </row>
    <row r="7" spans="1:17" x14ac:dyDescent="0.15">
      <c r="A7" s="8" t="s">
        <v>121</v>
      </c>
      <c r="B7" s="8" t="s">
        <v>108</v>
      </c>
      <c r="C7" s="8" t="s">
        <v>78</v>
      </c>
      <c r="D7" s="13" t="s">
        <v>82</v>
      </c>
      <c r="E7" s="9">
        <v>250</v>
      </c>
      <c r="F7" s="61">
        <v>16</v>
      </c>
      <c r="G7" s="17">
        <f t="shared" si="4"/>
        <v>4000</v>
      </c>
      <c r="H7" s="17">
        <f t="shared" si="5"/>
        <v>1200</v>
      </c>
      <c r="I7" s="62">
        <f t="shared" si="6"/>
        <v>6512000.0000000009</v>
      </c>
      <c r="J7" s="64">
        <f t="shared" si="7"/>
        <v>4.2460073710073702</v>
      </c>
      <c r="K7" s="48">
        <f t="shared" si="0"/>
        <v>110600</v>
      </c>
      <c r="L7" s="18">
        <f t="shared" si="1"/>
        <v>27.65</v>
      </c>
      <c r="M7" s="17">
        <v>158000</v>
      </c>
      <c r="N7" s="19">
        <f t="shared" si="2"/>
        <v>27650000</v>
      </c>
      <c r="O7" s="52">
        <f t="shared" si="3"/>
        <v>0.3</v>
      </c>
    </row>
    <row r="8" spans="1:17" s="20" customFormat="1" x14ac:dyDescent="0.15">
      <c r="A8" s="8" t="s">
        <v>121</v>
      </c>
      <c r="B8" s="8" t="s">
        <v>108</v>
      </c>
      <c r="C8" s="8" t="s">
        <v>79</v>
      </c>
      <c r="D8" s="13" t="s">
        <v>83</v>
      </c>
      <c r="E8" s="9">
        <v>250</v>
      </c>
      <c r="F8" s="61">
        <v>16</v>
      </c>
      <c r="G8" s="17">
        <f t="shared" si="4"/>
        <v>4000</v>
      </c>
      <c r="H8" s="17">
        <f t="shared" si="5"/>
        <v>1200</v>
      </c>
      <c r="I8" s="62">
        <f t="shared" si="6"/>
        <v>6512000.0000000009</v>
      </c>
      <c r="J8" s="64">
        <f t="shared" si="7"/>
        <v>4.2460073710073702</v>
      </c>
      <c r="K8" s="48">
        <f t="shared" si="0"/>
        <v>110600</v>
      </c>
      <c r="L8" s="18">
        <f t="shared" si="1"/>
        <v>27.65</v>
      </c>
      <c r="M8" s="17">
        <v>158000</v>
      </c>
      <c r="N8" s="19">
        <f t="shared" si="2"/>
        <v>27650000</v>
      </c>
      <c r="O8" s="52">
        <f t="shared" si="3"/>
        <v>0.3</v>
      </c>
    </row>
    <row r="9" spans="1:17" s="20" customFormat="1" x14ac:dyDescent="0.15">
      <c r="A9" s="8" t="s">
        <v>121</v>
      </c>
      <c r="B9" s="8" t="s">
        <v>108</v>
      </c>
      <c r="C9" s="8" t="s">
        <v>106</v>
      </c>
      <c r="D9" s="13"/>
      <c r="E9" s="11">
        <v>250</v>
      </c>
      <c r="F9" s="61">
        <v>16</v>
      </c>
      <c r="G9" s="17">
        <f t="shared" si="4"/>
        <v>4000</v>
      </c>
      <c r="H9" s="17">
        <f t="shared" si="5"/>
        <v>1200</v>
      </c>
      <c r="I9" s="62">
        <f t="shared" si="6"/>
        <v>6512000.0000000009</v>
      </c>
      <c r="J9" s="64">
        <f t="shared" si="7"/>
        <v>4.2460073710073702</v>
      </c>
      <c r="K9" s="48">
        <f t="shared" si="0"/>
        <v>110600</v>
      </c>
      <c r="L9" s="18">
        <f t="shared" si="1"/>
        <v>27.65</v>
      </c>
      <c r="M9" s="17">
        <v>158000</v>
      </c>
      <c r="N9" s="19">
        <f t="shared" si="2"/>
        <v>27650000</v>
      </c>
      <c r="O9" s="52">
        <f t="shared" si="3"/>
        <v>0.3</v>
      </c>
    </row>
    <row r="10" spans="1:17" s="20" customFormat="1" ht="14.25" customHeight="1" x14ac:dyDescent="0.15">
      <c r="A10" s="13" t="s">
        <v>123</v>
      </c>
      <c r="B10" s="13" t="s">
        <v>113</v>
      </c>
      <c r="C10" s="13" t="s">
        <v>71</v>
      </c>
      <c r="D10" s="8" t="s">
        <v>85</v>
      </c>
      <c r="E10" s="16">
        <v>250</v>
      </c>
      <c r="F10" s="18">
        <v>11.9</v>
      </c>
      <c r="G10" s="17">
        <f t="shared" si="4"/>
        <v>2975</v>
      </c>
      <c r="H10" s="17">
        <f t="shared" si="5"/>
        <v>892.5</v>
      </c>
      <c r="I10" s="62">
        <f t="shared" si="6"/>
        <v>4843300</v>
      </c>
      <c r="J10" s="64">
        <f t="shared" si="7"/>
        <v>3.9384304090186442</v>
      </c>
      <c r="K10" s="48">
        <f>M10*0.7</f>
        <v>76300</v>
      </c>
      <c r="L10" s="18">
        <f>K10/G10</f>
        <v>25.647058823529413</v>
      </c>
      <c r="M10" s="17">
        <v>109000</v>
      </c>
      <c r="N10" s="19">
        <f t="shared" si="2"/>
        <v>19075000</v>
      </c>
      <c r="O10" s="52">
        <f t="shared" si="3"/>
        <v>0.3</v>
      </c>
    </row>
    <row r="11" spans="1:17" s="20" customFormat="1" x14ac:dyDescent="0.15">
      <c r="A11" s="13" t="s">
        <v>123</v>
      </c>
      <c r="B11" s="13" t="s">
        <v>114</v>
      </c>
      <c r="C11" s="13" t="s">
        <v>70</v>
      </c>
      <c r="D11" s="8" t="s">
        <v>86</v>
      </c>
      <c r="E11" s="16">
        <v>250</v>
      </c>
      <c r="F11" s="18">
        <v>11.9</v>
      </c>
      <c r="G11" s="17">
        <f t="shared" si="4"/>
        <v>2975</v>
      </c>
      <c r="H11" s="17">
        <f t="shared" si="5"/>
        <v>892.5</v>
      </c>
      <c r="I11" s="62">
        <f t="shared" si="6"/>
        <v>4843300</v>
      </c>
      <c r="J11" s="64">
        <f t="shared" si="7"/>
        <v>3.9384304090186442</v>
      </c>
      <c r="K11" s="48">
        <f>M11*0.7</f>
        <v>76300</v>
      </c>
      <c r="L11" s="18">
        <f>K11/G11</f>
        <v>25.647058823529413</v>
      </c>
      <c r="M11" s="17">
        <v>109000</v>
      </c>
      <c r="N11" s="19">
        <f t="shared" si="2"/>
        <v>19075000</v>
      </c>
      <c r="O11" s="52">
        <f t="shared" si="3"/>
        <v>0.3</v>
      </c>
    </row>
    <row r="12" spans="1:17" s="20" customFormat="1" x14ac:dyDescent="0.15">
      <c r="A12" s="13" t="s">
        <v>123</v>
      </c>
      <c r="B12" s="13" t="s">
        <v>115</v>
      </c>
      <c r="C12" s="13" t="s">
        <v>72</v>
      </c>
      <c r="D12" s="8" t="s">
        <v>87</v>
      </c>
      <c r="E12" s="16">
        <v>250</v>
      </c>
      <c r="F12" s="18">
        <v>11.9</v>
      </c>
      <c r="G12" s="17">
        <f>F12*E12</f>
        <v>2975</v>
      </c>
      <c r="H12" s="17">
        <f t="shared" si="5"/>
        <v>892.5</v>
      </c>
      <c r="I12" s="62">
        <f t="shared" si="6"/>
        <v>4843300</v>
      </c>
      <c r="J12" s="64">
        <f t="shared" si="7"/>
        <v>3.9384304090186442</v>
      </c>
      <c r="K12" s="48">
        <f>M12*0.7</f>
        <v>76300</v>
      </c>
      <c r="L12" s="18">
        <f>K12/G12</f>
        <v>25.647058823529413</v>
      </c>
      <c r="M12" s="17">
        <v>109000</v>
      </c>
      <c r="N12" s="19">
        <f t="shared" si="2"/>
        <v>19075000</v>
      </c>
      <c r="O12" s="52">
        <f t="shared" si="3"/>
        <v>0.3</v>
      </c>
    </row>
    <row r="13" spans="1:17" x14ac:dyDescent="0.15">
      <c r="A13" s="13" t="s">
        <v>123</v>
      </c>
      <c r="B13" s="13" t="s">
        <v>110</v>
      </c>
      <c r="C13" s="13" t="s">
        <v>73</v>
      </c>
      <c r="D13" s="8" t="s">
        <v>88</v>
      </c>
      <c r="E13" s="16">
        <v>250</v>
      </c>
      <c r="F13" s="18">
        <v>11.6</v>
      </c>
      <c r="G13" s="17">
        <f t="shared" si="4"/>
        <v>2900</v>
      </c>
      <c r="H13" s="17">
        <f t="shared" si="5"/>
        <v>870</v>
      </c>
      <c r="I13" s="62">
        <f t="shared" si="6"/>
        <v>4721200</v>
      </c>
      <c r="J13" s="64">
        <f t="shared" si="7"/>
        <v>4.0402863678725751</v>
      </c>
      <c r="K13" s="48">
        <f>M13*0.7</f>
        <v>76300</v>
      </c>
      <c r="L13" s="18">
        <f>K13/G13</f>
        <v>26.310344827586206</v>
      </c>
      <c r="M13" s="17">
        <v>109000</v>
      </c>
      <c r="N13" s="19">
        <f t="shared" si="2"/>
        <v>19075000</v>
      </c>
      <c r="O13" s="52">
        <f t="shared" si="3"/>
        <v>0.3</v>
      </c>
      <c r="Q13" s="44"/>
    </row>
    <row r="14" spans="1:17" x14ac:dyDescent="0.15">
      <c r="A14" s="13" t="s">
        <v>123</v>
      </c>
      <c r="B14" s="13" t="s">
        <v>110</v>
      </c>
      <c r="C14" s="13" t="s">
        <v>74</v>
      </c>
      <c r="D14" s="8" t="s">
        <v>89</v>
      </c>
      <c r="E14" s="16">
        <v>250</v>
      </c>
      <c r="F14" s="18">
        <v>11.6</v>
      </c>
      <c r="G14" s="17">
        <f t="shared" si="4"/>
        <v>2900</v>
      </c>
      <c r="H14" s="17">
        <f t="shared" si="5"/>
        <v>870</v>
      </c>
      <c r="I14" s="62">
        <f t="shared" si="6"/>
        <v>4721200</v>
      </c>
      <c r="J14" s="64">
        <f t="shared" si="7"/>
        <v>4.0402863678725751</v>
      </c>
      <c r="K14" s="48">
        <f>M14*0.7</f>
        <v>76300</v>
      </c>
      <c r="L14" s="18">
        <f>K14/G14</f>
        <v>26.310344827586206</v>
      </c>
      <c r="M14" s="17">
        <v>109000</v>
      </c>
      <c r="N14" s="19">
        <f t="shared" si="2"/>
        <v>19075000</v>
      </c>
      <c r="O14" s="52">
        <f t="shared" si="3"/>
        <v>0.3</v>
      </c>
    </row>
    <row r="15" spans="1:17" s="20" customFormat="1" x14ac:dyDescent="0.15">
      <c r="A15" s="13" t="s">
        <v>124</v>
      </c>
      <c r="B15" s="13" t="s">
        <v>125</v>
      </c>
      <c r="C15" s="8" t="s">
        <v>94</v>
      </c>
      <c r="D15" s="12" t="s">
        <v>97</v>
      </c>
      <c r="E15" s="11">
        <v>250</v>
      </c>
      <c r="F15" s="18">
        <v>11.3</v>
      </c>
      <c r="G15" s="17">
        <f t="shared" si="4"/>
        <v>2825</v>
      </c>
      <c r="H15" s="17">
        <f t="shared" si="5"/>
        <v>847.5</v>
      </c>
      <c r="I15" s="62">
        <f t="shared" si="6"/>
        <v>4599100</v>
      </c>
      <c r="J15" s="64">
        <f t="shared" si="7"/>
        <v>3.7289904546541717</v>
      </c>
      <c r="K15" s="48">
        <f t="shared" ref="K15:K21" si="8">M15*0.7</f>
        <v>68600</v>
      </c>
      <c r="L15" s="18">
        <f t="shared" ref="L15:L21" si="9">K15/G15</f>
        <v>24.283185840707965</v>
      </c>
      <c r="M15" s="17">
        <v>98000</v>
      </c>
      <c r="N15" s="19">
        <f t="shared" si="2"/>
        <v>17150000</v>
      </c>
      <c r="O15" s="52">
        <f t="shared" si="3"/>
        <v>0.3</v>
      </c>
    </row>
    <row r="16" spans="1:17" s="20" customFormat="1" x14ac:dyDescent="0.15">
      <c r="A16" s="13" t="s">
        <v>124</v>
      </c>
      <c r="B16" s="13" t="s">
        <v>125</v>
      </c>
      <c r="C16" s="8" t="s">
        <v>95</v>
      </c>
      <c r="D16" s="12" t="s">
        <v>98</v>
      </c>
      <c r="E16" s="11">
        <v>250</v>
      </c>
      <c r="F16" s="18">
        <v>11.3</v>
      </c>
      <c r="G16" s="17">
        <f t="shared" si="4"/>
        <v>2825</v>
      </c>
      <c r="H16" s="17">
        <f t="shared" si="5"/>
        <v>847.5</v>
      </c>
      <c r="I16" s="62">
        <f t="shared" si="6"/>
        <v>4599100</v>
      </c>
      <c r="J16" s="64">
        <f t="shared" si="7"/>
        <v>3.7289904546541717</v>
      </c>
      <c r="K16" s="48">
        <f t="shared" si="8"/>
        <v>68600</v>
      </c>
      <c r="L16" s="18">
        <f t="shared" si="9"/>
        <v>24.283185840707965</v>
      </c>
      <c r="M16" s="17">
        <v>98000</v>
      </c>
      <c r="N16" s="19">
        <f t="shared" si="2"/>
        <v>17150000</v>
      </c>
      <c r="O16" s="52">
        <f t="shared" si="3"/>
        <v>0.3</v>
      </c>
    </row>
    <row r="17" spans="1:15" s="20" customFormat="1" x14ac:dyDescent="0.15">
      <c r="A17" s="13" t="s">
        <v>124</v>
      </c>
      <c r="B17" s="13" t="s">
        <v>125</v>
      </c>
      <c r="C17" s="8" t="s">
        <v>96</v>
      </c>
      <c r="D17" s="12" t="s">
        <v>99</v>
      </c>
      <c r="E17" s="11">
        <v>250</v>
      </c>
      <c r="F17" s="18">
        <v>11.3</v>
      </c>
      <c r="G17" s="17">
        <f t="shared" si="4"/>
        <v>2825</v>
      </c>
      <c r="H17" s="17">
        <f t="shared" si="5"/>
        <v>847.5</v>
      </c>
      <c r="I17" s="62">
        <f t="shared" si="6"/>
        <v>4599100</v>
      </c>
      <c r="J17" s="64">
        <f t="shared" si="7"/>
        <v>3.7289904546541717</v>
      </c>
      <c r="K17" s="48">
        <f t="shared" si="8"/>
        <v>68600</v>
      </c>
      <c r="L17" s="18">
        <f t="shared" si="9"/>
        <v>24.283185840707965</v>
      </c>
      <c r="M17" s="17">
        <v>98000</v>
      </c>
      <c r="N17" s="19">
        <f t="shared" si="2"/>
        <v>17150000</v>
      </c>
      <c r="O17" s="52">
        <f t="shared" si="3"/>
        <v>0.3</v>
      </c>
    </row>
    <row r="18" spans="1:15" s="20" customFormat="1" x14ac:dyDescent="0.15">
      <c r="A18" s="13" t="s">
        <v>124</v>
      </c>
      <c r="B18" s="13" t="s">
        <v>125</v>
      </c>
      <c r="C18" s="8" t="s">
        <v>90</v>
      </c>
      <c r="D18" s="12" t="s">
        <v>100</v>
      </c>
      <c r="E18" s="11">
        <v>250</v>
      </c>
      <c r="F18" s="18">
        <v>10.199999999999999</v>
      </c>
      <c r="G18" s="17">
        <f t="shared" si="4"/>
        <v>2550</v>
      </c>
      <c r="H18" s="17">
        <f t="shared" si="5"/>
        <v>765</v>
      </c>
      <c r="I18" s="62">
        <f t="shared" si="6"/>
        <v>4151400.0000000005</v>
      </c>
      <c r="J18" s="64">
        <f t="shared" si="7"/>
        <v>4.1311364840776603</v>
      </c>
      <c r="K18" s="48">
        <f t="shared" si="8"/>
        <v>68600</v>
      </c>
      <c r="L18" s="18">
        <f t="shared" si="9"/>
        <v>26.901960784313726</v>
      </c>
      <c r="M18" s="17">
        <v>98000</v>
      </c>
      <c r="N18" s="19">
        <f t="shared" si="2"/>
        <v>17150000</v>
      </c>
      <c r="O18" s="52">
        <f t="shared" si="3"/>
        <v>0.3</v>
      </c>
    </row>
    <row r="19" spans="1:15" s="20" customFormat="1" x14ac:dyDescent="0.15">
      <c r="A19" s="13" t="s">
        <v>124</v>
      </c>
      <c r="B19" s="13" t="s">
        <v>125</v>
      </c>
      <c r="C19" s="8" t="s">
        <v>91</v>
      </c>
      <c r="D19" s="12" t="s">
        <v>101</v>
      </c>
      <c r="E19" s="11">
        <v>250</v>
      </c>
      <c r="F19" s="18">
        <v>10.199999999999999</v>
      </c>
      <c r="G19" s="17">
        <f t="shared" si="4"/>
        <v>2550</v>
      </c>
      <c r="H19" s="17">
        <f t="shared" si="5"/>
        <v>765</v>
      </c>
      <c r="I19" s="62">
        <f t="shared" si="6"/>
        <v>4151400.0000000005</v>
      </c>
      <c r="J19" s="64">
        <f t="shared" si="7"/>
        <v>4.1311364840776603</v>
      </c>
      <c r="K19" s="48">
        <f t="shared" si="8"/>
        <v>68600</v>
      </c>
      <c r="L19" s="18">
        <f t="shared" si="9"/>
        <v>26.901960784313726</v>
      </c>
      <c r="M19" s="17">
        <v>98000</v>
      </c>
      <c r="N19" s="19">
        <f t="shared" si="2"/>
        <v>17150000</v>
      </c>
      <c r="O19" s="52">
        <f t="shared" si="3"/>
        <v>0.3</v>
      </c>
    </row>
    <row r="20" spans="1:15" s="20" customFormat="1" x14ac:dyDescent="0.15">
      <c r="A20" s="13" t="s">
        <v>124</v>
      </c>
      <c r="B20" s="13" t="s">
        <v>125</v>
      </c>
      <c r="C20" s="8" t="s">
        <v>92</v>
      </c>
      <c r="D20" s="12" t="s">
        <v>102</v>
      </c>
      <c r="E20" s="11">
        <v>250</v>
      </c>
      <c r="F20" s="18">
        <v>10.199999999999999</v>
      </c>
      <c r="G20" s="17">
        <f t="shared" si="4"/>
        <v>2550</v>
      </c>
      <c r="H20" s="17">
        <f t="shared" si="5"/>
        <v>765</v>
      </c>
      <c r="I20" s="62">
        <f t="shared" si="6"/>
        <v>4151400.0000000005</v>
      </c>
      <c r="J20" s="64">
        <f t="shared" si="7"/>
        <v>4.1311364840776603</v>
      </c>
      <c r="K20" s="48">
        <f t="shared" si="8"/>
        <v>68600</v>
      </c>
      <c r="L20" s="18">
        <f t="shared" si="9"/>
        <v>26.901960784313726</v>
      </c>
      <c r="M20" s="17">
        <v>98000</v>
      </c>
      <c r="N20" s="19">
        <f t="shared" si="2"/>
        <v>17150000</v>
      </c>
      <c r="O20" s="52">
        <f t="shared" si="3"/>
        <v>0.3</v>
      </c>
    </row>
    <row r="21" spans="1:15" s="20" customFormat="1" x14ac:dyDescent="0.15">
      <c r="A21" s="13" t="s">
        <v>124</v>
      </c>
      <c r="B21" s="13" t="s">
        <v>125</v>
      </c>
      <c r="C21" s="8" t="s">
        <v>93</v>
      </c>
      <c r="D21" s="12" t="s">
        <v>103</v>
      </c>
      <c r="E21" s="11">
        <v>250</v>
      </c>
      <c r="F21" s="18">
        <v>10.199999999999999</v>
      </c>
      <c r="G21" s="17">
        <f t="shared" si="4"/>
        <v>2550</v>
      </c>
      <c r="H21" s="17">
        <f t="shared" si="5"/>
        <v>765</v>
      </c>
      <c r="I21" s="62">
        <f t="shared" si="6"/>
        <v>4151400.0000000005</v>
      </c>
      <c r="J21" s="64">
        <f t="shared" si="7"/>
        <v>4.1311364840776603</v>
      </c>
      <c r="K21" s="48">
        <f t="shared" si="8"/>
        <v>68600</v>
      </c>
      <c r="L21" s="18">
        <f t="shared" si="9"/>
        <v>26.901960784313726</v>
      </c>
      <c r="M21" s="17">
        <v>98000</v>
      </c>
      <c r="N21" s="19">
        <f t="shared" si="2"/>
        <v>17150000</v>
      </c>
      <c r="O21" s="52">
        <f t="shared" si="3"/>
        <v>0.3</v>
      </c>
    </row>
    <row r="22" spans="1:15" x14ac:dyDescent="0.15">
      <c r="A22" s="8"/>
      <c r="B22" s="8"/>
      <c r="C22" s="8">
        <v>62</v>
      </c>
      <c r="D22" s="9"/>
      <c r="E22" s="50">
        <f>SUM(E4:E21)</f>
        <v>4500</v>
      </c>
      <c r="F22" s="1"/>
      <c r="G22" s="50">
        <f>SUM(G4:G21)</f>
        <v>57750</v>
      </c>
      <c r="H22" s="50">
        <f>SUM(H4:H21)</f>
        <v>17325</v>
      </c>
      <c r="I22" s="50">
        <f>SUM(I4:I21)</f>
        <v>94017000</v>
      </c>
      <c r="J22" s="64">
        <f t="shared" si="7"/>
        <v>4.1303700394609484</v>
      </c>
      <c r="K22" s="50"/>
      <c r="L22" s="51">
        <f>N22/H22</f>
        <v>22414.141414141413</v>
      </c>
      <c r="M22" s="50"/>
      <c r="N22" s="50">
        <f>SUM(N4:N21)</f>
        <v>388325000</v>
      </c>
      <c r="O22" s="1"/>
    </row>
    <row r="23" spans="1:15" x14ac:dyDescent="0.15">
      <c r="N23" s="63">
        <f>N22/I22</f>
        <v>4.1303700394609484</v>
      </c>
    </row>
  </sheetData>
  <mergeCells count="1">
    <mergeCell ref="A1:C1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Views>
    <sheetView topLeftCell="G2" workbookViewId="0">
      <selection activeCell="G3" sqref="G3:J13"/>
    </sheetView>
  </sheetViews>
  <sheetFormatPr defaultRowHeight="13.5" x14ac:dyDescent="0.15"/>
  <cols>
    <col min="1" max="3" width="0" style="6" hidden="1" customWidth="1"/>
    <col min="4" max="4" width="11.44140625" style="6" hidden="1" customWidth="1"/>
    <col min="5" max="6" width="11.44140625" style="5" hidden="1" customWidth="1"/>
    <col min="7" max="7" width="27.6640625" style="5" customWidth="1"/>
    <col min="8" max="8" width="30.5546875" style="6" customWidth="1"/>
    <col min="9" max="9" width="35.6640625" style="6" hidden="1" customWidth="1"/>
    <col min="10" max="10" width="12" style="5" customWidth="1"/>
    <col min="11" max="11" width="8.88671875" style="6"/>
    <col min="12" max="12" width="13.44140625" customWidth="1"/>
    <col min="13" max="13" width="17.109375" customWidth="1"/>
    <col min="14" max="14" width="13.44140625" customWidth="1"/>
    <col min="15" max="15" width="18.6640625" customWidth="1"/>
    <col min="16" max="17" width="15.33203125" customWidth="1"/>
    <col min="18" max="19" width="15.33203125" hidden="1" customWidth="1"/>
    <col min="20" max="20" width="11.5546875" bestFit="1" customWidth="1"/>
    <col min="21" max="22" width="13.88671875" customWidth="1"/>
    <col min="23" max="23" width="17.5546875" style="7" customWidth="1"/>
    <col min="24" max="24" width="15.44140625" customWidth="1"/>
    <col min="25" max="25" width="8.88671875" customWidth="1"/>
    <col min="27" max="27" width="10.44140625" bestFit="1" customWidth="1"/>
  </cols>
  <sheetData>
    <row r="1" spans="1:25" x14ac:dyDescent="0.15">
      <c r="A1" s="94" t="s">
        <v>50</v>
      </c>
      <c r="B1" s="94"/>
      <c r="C1" s="94"/>
      <c r="D1" s="94"/>
      <c r="E1" s="94"/>
      <c r="F1" s="94"/>
      <c r="G1" s="94"/>
      <c r="H1" s="4"/>
    </row>
    <row r="3" spans="1:25" s="60" customFormat="1" ht="14.25" x14ac:dyDescent="0.15">
      <c r="A3" s="8" t="s">
        <v>0</v>
      </c>
      <c r="B3" s="8" t="s">
        <v>12</v>
      </c>
      <c r="C3" s="8" t="s">
        <v>1</v>
      </c>
      <c r="D3" s="8" t="s">
        <v>2</v>
      </c>
      <c r="E3" s="8" t="s">
        <v>120</v>
      </c>
      <c r="F3" s="8" t="s">
        <v>107</v>
      </c>
      <c r="G3" s="8" t="s">
        <v>3</v>
      </c>
      <c r="H3" s="8" t="s">
        <v>4</v>
      </c>
      <c r="I3" s="8" t="s">
        <v>6</v>
      </c>
      <c r="J3" s="10" t="s">
        <v>13</v>
      </c>
      <c r="K3" s="8" t="s">
        <v>5</v>
      </c>
      <c r="L3" s="45" t="s">
        <v>178</v>
      </c>
      <c r="M3" s="45" t="s">
        <v>182</v>
      </c>
      <c r="N3" s="45" t="s">
        <v>179</v>
      </c>
      <c r="O3" s="45" t="s">
        <v>183</v>
      </c>
      <c r="P3" s="3" t="s">
        <v>67</v>
      </c>
      <c r="Q3" s="3" t="s">
        <v>69</v>
      </c>
      <c r="R3" s="3" t="s">
        <v>7</v>
      </c>
      <c r="S3" s="3" t="s">
        <v>8</v>
      </c>
      <c r="T3" s="3" t="s">
        <v>9</v>
      </c>
      <c r="U3" s="3" t="s">
        <v>180</v>
      </c>
      <c r="V3" s="3" t="s">
        <v>10</v>
      </c>
      <c r="W3" s="47" t="s">
        <v>43</v>
      </c>
      <c r="X3" s="3" t="s">
        <v>11</v>
      </c>
      <c r="Y3" s="59" t="s">
        <v>44</v>
      </c>
    </row>
    <row r="4" spans="1:25" s="20" customFormat="1" x14ac:dyDescent="0.15">
      <c r="A4" s="13"/>
      <c r="B4" s="13"/>
      <c r="C4" s="16"/>
      <c r="D4" s="16"/>
      <c r="E4" s="8" t="s">
        <v>121</v>
      </c>
      <c r="F4" s="8"/>
      <c r="G4" s="8" t="s">
        <v>155</v>
      </c>
      <c r="H4" s="12" t="s">
        <v>161</v>
      </c>
      <c r="I4" s="12" t="s">
        <v>176</v>
      </c>
      <c r="J4" s="14" t="s">
        <v>173</v>
      </c>
      <c r="K4" s="11">
        <v>400</v>
      </c>
      <c r="L4" s="17">
        <v>36600</v>
      </c>
      <c r="M4" s="17">
        <f>L4*K4</f>
        <v>14640000</v>
      </c>
      <c r="N4" s="70">
        <v>36200</v>
      </c>
      <c r="O4" s="17">
        <f>N4*K4</f>
        <v>14480000</v>
      </c>
      <c r="P4" s="17">
        <f>N4*1.1</f>
        <v>39820</v>
      </c>
      <c r="Q4" s="17">
        <f t="shared" ref="Q4:Q13" si="0">P4*K4</f>
        <v>15928000</v>
      </c>
      <c r="R4" s="17"/>
      <c r="S4" s="17"/>
      <c r="T4" s="17">
        <f t="shared" ref="T4:T9" si="1">W4*0.7</f>
        <v>159600</v>
      </c>
      <c r="U4" s="17">
        <f>T4*K4</f>
        <v>63840000</v>
      </c>
      <c r="V4" s="18">
        <f t="shared" ref="V4:V9" si="2">T4/P4</f>
        <v>4.0080361627322949</v>
      </c>
      <c r="W4" s="17">
        <v>228000</v>
      </c>
      <c r="X4" s="19">
        <f t="shared" ref="X4:X13" si="3">T4*K4</f>
        <v>63840000</v>
      </c>
      <c r="Y4" s="52">
        <f>(W4-T4)/W4</f>
        <v>0.3</v>
      </c>
    </row>
    <row r="5" spans="1:25" s="20" customFormat="1" x14ac:dyDescent="0.15">
      <c r="A5" s="13"/>
      <c r="B5" s="13"/>
      <c r="C5" s="16"/>
      <c r="D5" s="16"/>
      <c r="E5" s="8" t="s">
        <v>121</v>
      </c>
      <c r="F5" s="8"/>
      <c r="G5" s="8" t="s">
        <v>157</v>
      </c>
      <c r="H5" s="12" t="s">
        <v>162</v>
      </c>
      <c r="I5" s="12" t="s">
        <v>177</v>
      </c>
      <c r="J5" s="14" t="s">
        <v>173</v>
      </c>
      <c r="K5" s="11">
        <v>200</v>
      </c>
      <c r="L5" s="17">
        <v>36600</v>
      </c>
      <c r="M5" s="17">
        <f t="shared" ref="M5:M13" si="4">L5*K5</f>
        <v>7320000</v>
      </c>
      <c r="N5" s="70">
        <v>36200</v>
      </c>
      <c r="O5" s="17">
        <f t="shared" ref="O5:O13" si="5">N5*K5</f>
        <v>7240000</v>
      </c>
      <c r="P5" s="17">
        <f>N5*1.1</f>
        <v>39820</v>
      </c>
      <c r="Q5" s="17">
        <f t="shared" si="0"/>
        <v>7964000</v>
      </c>
      <c r="R5" s="17"/>
      <c r="S5" s="17"/>
      <c r="T5" s="17">
        <f t="shared" si="1"/>
        <v>159600</v>
      </c>
      <c r="U5" s="17">
        <f t="shared" ref="U5:U13" si="6">T5*K5</f>
        <v>31920000</v>
      </c>
      <c r="V5" s="18">
        <f t="shared" si="2"/>
        <v>4.0080361627322949</v>
      </c>
      <c r="W5" s="17">
        <v>228000</v>
      </c>
      <c r="X5" s="19">
        <f t="shared" si="3"/>
        <v>31920000</v>
      </c>
      <c r="Y5" s="52">
        <f>(W5-T5)/W5</f>
        <v>0.3</v>
      </c>
    </row>
    <row r="6" spans="1:25" s="20" customFormat="1" x14ac:dyDescent="0.15">
      <c r="A6" s="13"/>
      <c r="B6" s="13"/>
      <c r="C6" s="16"/>
      <c r="D6" s="16"/>
      <c r="E6" s="8" t="s">
        <v>121</v>
      </c>
      <c r="F6" s="8"/>
      <c r="G6" s="8" t="s">
        <v>156</v>
      </c>
      <c r="H6" s="12" t="s">
        <v>163</v>
      </c>
      <c r="I6" s="12" t="s">
        <v>175</v>
      </c>
      <c r="J6" s="14" t="s">
        <v>172</v>
      </c>
      <c r="K6" s="11">
        <v>300</v>
      </c>
      <c r="L6" s="17">
        <v>23800</v>
      </c>
      <c r="M6" s="17">
        <f t="shared" si="4"/>
        <v>7140000</v>
      </c>
      <c r="N6" s="70">
        <v>23000</v>
      </c>
      <c r="O6" s="17">
        <f t="shared" si="5"/>
        <v>6900000</v>
      </c>
      <c r="P6" s="17">
        <f>N6*1.1</f>
        <v>25300.000000000004</v>
      </c>
      <c r="Q6" s="17">
        <f t="shared" si="0"/>
        <v>7590000.0000000009</v>
      </c>
      <c r="R6" s="17"/>
      <c r="S6" s="17"/>
      <c r="T6" s="17">
        <f t="shared" si="1"/>
        <v>98000</v>
      </c>
      <c r="U6" s="17">
        <f t="shared" si="6"/>
        <v>29400000</v>
      </c>
      <c r="V6" s="18">
        <f t="shared" si="2"/>
        <v>3.8735177865612642</v>
      </c>
      <c r="W6" s="17">
        <v>140000</v>
      </c>
      <c r="X6" s="19">
        <f t="shared" si="3"/>
        <v>29400000</v>
      </c>
      <c r="Y6" s="52">
        <f>(W6-T6)/W6</f>
        <v>0.3</v>
      </c>
    </row>
    <row r="7" spans="1:25" s="20" customFormat="1" x14ac:dyDescent="0.15">
      <c r="A7" s="13"/>
      <c r="B7" s="13"/>
      <c r="C7" s="16"/>
      <c r="D7" s="16"/>
      <c r="E7" s="8" t="s">
        <v>121</v>
      </c>
      <c r="F7" s="8"/>
      <c r="G7" s="8" t="s">
        <v>158</v>
      </c>
      <c r="H7" s="12" t="s">
        <v>164</v>
      </c>
      <c r="I7" s="12" t="s">
        <v>175</v>
      </c>
      <c r="J7" s="14" t="s">
        <v>172</v>
      </c>
      <c r="K7" s="11">
        <v>200</v>
      </c>
      <c r="L7" s="17">
        <v>23800</v>
      </c>
      <c r="M7" s="17">
        <f t="shared" si="4"/>
        <v>4760000</v>
      </c>
      <c r="N7" s="70">
        <v>23000</v>
      </c>
      <c r="O7" s="17">
        <f t="shared" si="5"/>
        <v>4600000</v>
      </c>
      <c r="P7" s="17">
        <f t="shared" ref="P7:P13" si="7">N7*1.1</f>
        <v>25300.000000000004</v>
      </c>
      <c r="Q7" s="17">
        <f t="shared" si="0"/>
        <v>5060000.0000000009</v>
      </c>
      <c r="R7" s="17"/>
      <c r="S7" s="17"/>
      <c r="T7" s="17">
        <f t="shared" si="1"/>
        <v>98000</v>
      </c>
      <c r="U7" s="17">
        <f t="shared" si="6"/>
        <v>19600000</v>
      </c>
      <c r="V7" s="18">
        <f t="shared" si="2"/>
        <v>3.8735177865612642</v>
      </c>
      <c r="W7" s="17">
        <v>140000</v>
      </c>
      <c r="X7" s="19">
        <f t="shared" si="3"/>
        <v>19600000</v>
      </c>
      <c r="Y7" s="52">
        <f>(W7-T7)/W7</f>
        <v>0.3</v>
      </c>
    </row>
    <row r="8" spans="1:25" s="20" customFormat="1" x14ac:dyDescent="0.15">
      <c r="A8" s="13"/>
      <c r="B8" s="13"/>
      <c r="C8" s="16"/>
      <c r="D8" s="16"/>
      <c r="E8" s="8" t="s">
        <v>121</v>
      </c>
      <c r="F8" s="8"/>
      <c r="G8" s="8" t="s">
        <v>159</v>
      </c>
      <c r="H8" s="12" t="s">
        <v>165</v>
      </c>
      <c r="I8" s="12" t="s">
        <v>174</v>
      </c>
      <c r="J8" s="14" t="s">
        <v>172</v>
      </c>
      <c r="K8" s="11">
        <v>300</v>
      </c>
      <c r="L8" s="17">
        <v>23000</v>
      </c>
      <c r="M8" s="17">
        <f t="shared" si="4"/>
        <v>6900000</v>
      </c>
      <c r="N8" s="70">
        <v>23000</v>
      </c>
      <c r="O8" s="17">
        <f t="shared" si="5"/>
        <v>6900000</v>
      </c>
      <c r="P8" s="17">
        <f t="shared" si="7"/>
        <v>25300.000000000004</v>
      </c>
      <c r="Q8" s="17">
        <f t="shared" si="0"/>
        <v>7590000.0000000009</v>
      </c>
      <c r="R8" s="17"/>
      <c r="S8" s="17"/>
      <c r="T8" s="17">
        <f t="shared" si="1"/>
        <v>98000</v>
      </c>
      <c r="U8" s="17">
        <f t="shared" si="6"/>
        <v>29400000</v>
      </c>
      <c r="V8" s="18">
        <f t="shared" si="2"/>
        <v>3.8735177865612642</v>
      </c>
      <c r="W8" s="17">
        <v>140000</v>
      </c>
      <c r="X8" s="19">
        <f t="shared" si="3"/>
        <v>29400000</v>
      </c>
      <c r="Y8" s="52">
        <f t="shared" ref="Y8:Y13" si="8">(W8-T8)/W8</f>
        <v>0.3</v>
      </c>
    </row>
    <row r="9" spans="1:25" s="20" customFormat="1" x14ac:dyDescent="0.15">
      <c r="A9" s="13"/>
      <c r="B9" s="13"/>
      <c r="C9" s="16"/>
      <c r="D9" s="16"/>
      <c r="E9" s="8" t="s">
        <v>121</v>
      </c>
      <c r="F9" s="8"/>
      <c r="G9" s="8" t="s">
        <v>160</v>
      </c>
      <c r="H9" s="12" t="s">
        <v>166</v>
      </c>
      <c r="I9" s="12" t="s">
        <v>174</v>
      </c>
      <c r="J9" s="14" t="s">
        <v>172</v>
      </c>
      <c r="K9" s="11">
        <v>200</v>
      </c>
      <c r="L9" s="17">
        <v>23000</v>
      </c>
      <c r="M9" s="17">
        <f t="shared" si="4"/>
        <v>4600000</v>
      </c>
      <c r="N9" s="70">
        <v>23000</v>
      </c>
      <c r="O9" s="17">
        <f t="shared" si="5"/>
        <v>4600000</v>
      </c>
      <c r="P9" s="17">
        <f t="shared" si="7"/>
        <v>25300.000000000004</v>
      </c>
      <c r="Q9" s="17">
        <f t="shared" si="0"/>
        <v>5060000.0000000009</v>
      </c>
      <c r="R9" s="17"/>
      <c r="S9" s="17"/>
      <c r="T9" s="17">
        <f t="shared" si="1"/>
        <v>98000</v>
      </c>
      <c r="U9" s="17">
        <f t="shared" si="6"/>
        <v>19600000</v>
      </c>
      <c r="V9" s="18">
        <f t="shared" si="2"/>
        <v>3.8735177865612642</v>
      </c>
      <c r="W9" s="17">
        <v>140000</v>
      </c>
      <c r="X9" s="19">
        <f t="shared" si="3"/>
        <v>19600000</v>
      </c>
      <c r="Y9" s="52">
        <f t="shared" si="8"/>
        <v>0.3</v>
      </c>
    </row>
    <row r="10" spans="1:25" ht="13.5" customHeight="1" x14ac:dyDescent="0.15">
      <c r="A10" s="8"/>
      <c r="B10" s="8"/>
      <c r="C10" s="9"/>
      <c r="D10" s="9"/>
      <c r="E10" s="13" t="s">
        <v>123</v>
      </c>
      <c r="F10" s="13" t="s">
        <v>111</v>
      </c>
      <c r="G10" s="13" t="s">
        <v>147</v>
      </c>
      <c r="H10" s="13" t="s">
        <v>171</v>
      </c>
      <c r="I10" s="68"/>
      <c r="J10" s="14" t="s">
        <v>172</v>
      </c>
      <c r="K10" s="16">
        <v>300</v>
      </c>
      <c r="L10" s="65">
        <v>23400</v>
      </c>
      <c r="M10" s="17">
        <f t="shared" si="4"/>
        <v>7020000</v>
      </c>
      <c r="N10" s="71">
        <v>23000</v>
      </c>
      <c r="O10" s="17">
        <f t="shared" si="5"/>
        <v>6900000</v>
      </c>
      <c r="P10" s="17">
        <f t="shared" si="7"/>
        <v>25300.000000000004</v>
      </c>
      <c r="Q10" s="17">
        <f t="shared" si="0"/>
        <v>7590000.0000000009</v>
      </c>
      <c r="R10" s="54"/>
      <c r="S10" s="54"/>
      <c r="T10" s="67">
        <f>W10*0.7</f>
        <v>98000</v>
      </c>
      <c r="U10" s="17">
        <f t="shared" si="6"/>
        <v>29400000</v>
      </c>
      <c r="V10" s="18">
        <f>T10/P10</f>
        <v>3.8735177865612642</v>
      </c>
      <c r="W10" s="17">
        <v>140000</v>
      </c>
      <c r="X10" s="19">
        <f t="shared" si="3"/>
        <v>29400000</v>
      </c>
      <c r="Y10" s="52">
        <f t="shared" si="8"/>
        <v>0.3</v>
      </c>
    </row>
    <row r="11" spans="1:25" ht="13.5" customHeight="1" x14ac:dyDescent="0.15">
      <c r="A11" s="8"/>
      <c r="B11" s="8"/>
      <c r="C11" s="9"/>
      <c r="D11" s="9"/>
      <c r="E11" s="13" t="s">
        <v>123</v>
      </c>
      <c r="F11" s="13" t="s">
        <v>111</v>
      </c>
      <c r="G11" s="13" t="s">
        <v>148</v>
      </c>
      <c r="H11" s="13" t="s">
        <v>167</v>
      </c>
      <c r="I11" s="68"/>
      <c r="J11" s="14" t="s">
        <v>172</v>
      </c>
      <c r="K11" s="16">
        <v>200</v>
      </c>
      <c r="L11" s="65">
        <v>23400</v>
      </c>
      <c r="M11" s="17">
        <f t="shared" si="4"/>
        <v>4680000</v>
      </c>
      <c r="N11" s="71">
        <v>23000</v>
      </c>
      <c r="O11" s="17">
        <f t="shared" si="5"/>
        <v>4600000</v>
      </c>
      <c r="P11" s="17">
        <f t="shared" si="7"/>
        <v>25300.000000000004</v>
      </c>
      <c r="Q11" s="17">
        <f t="shared" si="0"/>
        <v>5060000.0000000009</v>
      </c>
      <c r="R11" s="54"/>
      <c r="S11" s="54"/>
      <c r="T11" s="67">
        <f>W11*0.7</f>
        <v>98000</v>
      </c>
      <c r="U11" s="17">
        <f t="shared" si="6"/>
        <v>19600000</v>
      </c>
      <c r="V11" s="18">
        <f>T11/P11</f>
        <v>3.8735177865612642</v>
      </c>
      <c r="W11" s="17">
        <v>140000</v>
      </c>
      <c r="X11" s="19">
        <f t="shared" si="3"/>
        <v>19600000</v>
      </c>
      <c r="Y11" s="52">
        <f t="shared" si="8"/>
        <v>0.3</v>
      </c>
    </row>
    <row r="12" spans="1:25" ht="13.5" customHeight="1" x14ac:dyDescent="0.15">
      <c r="A12" s="8"/>
      <c r="B12" s="8"/>
      <c r="C12" s="9"/>
      <c r="D12" s="9"/>
      <c r="E12" s="13" t="s">
        <v>123</v>
      </c>
      <c r="F12" s="13" t="s">
        <v>111</v>
      </c>
      <c r="G12" s="13" t="s">
        <v>149</v>
      </c>
      <c r="H12" s="13" t="s">
        <v>151</v>
      </c>
      <c r="I12" s="68"/>
      <c r="J12" s="14" t="s">
        <v>172</v>
      </c>
      <c r="K12" s="16">
        <v>300</v>
      </c>
      <c r="L12" s="65">
        <v>23500</v>
      </c>
      <c r="M12" s="17">
        <f t="shared" si="4"/>
        <v>7050000</v>
      </c>
      <c r="N12" s="71">
        <v>23500</v>
      </c>
      <c r="O12" s="17">
        <f t="shared" si="5"/>
        <v>7050000</v>
      </c>
      <c r="P12" s="17">
        <f t="shared" si="7"/>
        <v>25850.000000000004</v>
      </c>
      <c r="Q12" s="17">
        <f t="shared" si="0"/>
        <v>7755000.0000000009</v>
      </c>
      <c r="R12" s="54"/>
      <c r="S12" s="54"/>
      <c r="T12" s="67">
        <v>98000</v>
      </c>
      <c r="U12" s="17">
        <f t="shared" si="6"/>
        <v>29400000</v>
      </c>
      <c r="V12" s="18">
        <f>T12/P12</f>
        <v>3.7911025145067692</v>
      </c>
      <c r="W12" s="17">
        <v>155000</v>
      </c>
      <c r="X12" s="19">
        <f t="shared" si="3"/>
        <v>29400000</v>
      </c>
      <c r="Y12" s="52">
        <f t="shared" si="8"/>
        <v>0.36774193548387096</v>
      </c>
    </row>
    <row r="13" spans="1:25" ht="13.5" customHeight="1" x14ac:dyDescent="0.15">
      <c r="A13" s="8"/>
      <c r="B13" s="8"/>
      <c r="C13" s="9"/>
      <c r="D13" s="9"/>
      <c r="E13" s="13" t="s">
        <v>123</v>
      </c>
      <c r="F13" s="13" t="s">
        <v>111</v>
      </c>
      <c r="G13" s="13" t="s">
        <v>150</v>
      </c>
      <c r="H13" s="13" t="s">
        <v>152</v>
      </c>
      <c r="I13" s="68"/>
      <c r="J13" s="14" t="s">
        <v>172</v>
      </c>
      <c r="K13" s="16">
        <v>200</v>
      </c>
      <c r="L13" s="65">
        <v>23500</v>
      </c>
      <c r="M13" s="17">
        <f t="shared" si="4"/>
        <v>4700000</v>
      </c>
      <c r="N13" s="71">
        <v>23500</v>
      </c>
      <c r="O13" s="17">
        <f t="shared" si="5"/>
        <v>4700000</v>
      </c>
      <c r="P13" s="17">
        <f t="shared" si="7"/>
        <v>25850.000000000004</v>
      </c>
      <c r="Q13" s="17">
        <f t="shared" si="0"/>
        <v>5170000.0000000009</v>
      </c>
      <c r="R13" s="54"/>
      <c r="S13" s="54"/>
      <c r="T13" s="67">
        <f>W13*0.7</f>
        <v>108500</v>
      </c>
      <c r="U13" s="17">
        <f t="shared" si="6"/>
        <v>21700000</v>
      </c>
      <c r="V13" s="18">
        <f>T13/P13</f>
        <v>4.1972920696324945</v>
      </c>
      <c r="W13" s="17">
        <v>155000</v>
      </c>
      <c r="X13" s="19">
        <f t="shared" si="3"/>
        <v>21700000</v>
      </c>
      <c r="Y13" s="52">
        <f t="shared" si="8"/>
        <v>0.3</v>
      </c>
    </row>
    <row r="14" spans="1:25" ht="13.5" customHeight="1" x14ac:dyDescent="0.15">
      <c r="A14" s="8"/>
      <c r="B14" s="8"/>
      <c r="C14" s="9"/>
      <c r="D14" s="9"/>
      <c r="E14" s="13"/>
      <c r="F14" s="13"/>
      <c r="G14" s="13"/>
      <c r="H14" s="13"/>
      <c r="I14" s="68"/>
      <c r="J14" s="14"/>
      <c r="K14" s="16"/>
      <c r="L14" s="65"/>
      <c r="M14" s="65">
        <f>SUM(M4:M13)</f>
        <v>68810000</v>
      </c>
      <c r="N14" s="65"/>
      <c r="O14" s="65">
        <f>SUM(O4:O13)</f>
        <v>67970000</v>
      </c>
      <c r="P14" s="17"/>
      <c r="Q14" s="17">
        <f>SUM(Q4:Q13)</f>
        <v>74767000</v>
      </c>
      <c r="R14" s="54"/>
      <c r="S14" s="54"/>
      <c r="T14" s="67"/>
      <c r="U14" s="67">
        <f>SUM(U4:U13)</f>
        <v>293860000</v>
      </c>
      <c r="V14" s="18">
        <f>U14/Q14</f>
        <v>3.9303436007864434</v>
      </c>
      <c r="W14" s="17"/>
      <c r="X14" s="19">
        <f>SUM(X4:X13)</f>
        <v>293860000</v>
      </c>
      <c r="Y14" s="52"/>
    </row>
    <row r="15" spans="1:25" ht="13.5" customHeight="1" x14ac:dyDescent="0.15">
      <c r="A15" s="8"/>
      <c r="B15" s="8"/>
      <c r="C15" s="9"/>
      <c r="D15" s="9"/>
      <c r="E15" s="13"/>
      <c r="F15" s="13"/>
      <c r="G15" s="13"/>
      <c r="H15" s="13"/>
      <c r="I15" s="68"/>
      <c r="J15" s="14"/>
      <c r="K15" s="16"/>
      <c r="L15" s="65"/>
      <c r="M15" s="111" t="s">
        <v>181</v>
      </c>
      <c r="N15" s="112"/>
      <c r="O15" s="72">
        <f>M14-O14</f>
        <v>840000</v>
      </c>
      <c r="P15" s="17"/>
      <c r="Q15" s="53"/>
      <c r="R15" s="54"/>
      <c r="S15" s="54"/>
      <c r="T15" s="55"/>
      <c r="U15" s="55"/>
      <c r="V15" s="56"/>
      <c r="W15" s="53"/>
      <c r="X15" s="57"/>
      <c r="Y15" s="58"/>
    </row>
    <row r="16" spans="1:25" s="20" customFormat="1" ht="13.5" customHeight="1" x14ac:dyDescent="0.15">
      <c r="A16" s="13"/>
      <c r="B16" s="13"/>
      <c r="C16" s="16"/>
      <c r="D16" s="16"/>
      <c r="E16" s="13" t="s">
        <v>123</v>
      </c>
      <c r="F16" s="13" t="s">
        <v>111</v>
      </c>
      <c r="G16" s="13" t="s">
        <v>154</v>
      </c>
      <c r="H16" s="13" t="s">
        <v>170</v>
      </c>
      <c r="I16" s="69"/>
      <c r="J16" s="14"/>
      <c r="K16" s="16">
        <v>300</v>
      </c>
      <c r="L16" s="65"/>
      <c r="M16" s="65"/>
      <c r="N16" s="65"/>
      <c r="O16" s="73">
        <f>O15/O14</f>
        <v>1.2358393408856848E-2</v>
      </c>
      <c r="P16" s="17">
        <f>L16*1.1</f>
        <v>0</v>
      </c>
      <c r="Q16" s="17">
        <f>P16*K16</f>
        <v>0</v>
      </c>
      <c r="R16" s="66"/>
      <c r="S16" s="66"/>
      <c r="T16" s="67"/>
      <c r="U16" s="67"/>
      <c r="V16" s="18" t="e">
        <f>T16/P16</f>
        <v>#DIV/0!</v>
      </c>
      <c r="W16" s="17">
        <v>145000</v>
      </c>
      <c r="X16" s="19">
        <f>T16*K16</f>
        <v>0</v>
      </c>
      <c r="Y16" s="52">
        <f>(W16-T16)/W16</f>
        <v>1</v>
      </c>
    </row>
  </sheetData>
  <mergeCells count="2">
    <mergeCell ref="A1:G1"/>
    <mergeCell ref="M15:N15"/>
  </mergeCells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3"/>
  <sheetViews>
    <sheetView workbookViewId="0">
      <selection activeCell="G7" sqref="G7"/>
    </sheetView>
  </sheetViews>
  <sheetFormatPr defaultRowHeight="13.5" x14ac:dyDescent="0.15"/>
  <cols>
    <col min="1" max="1" width="14.5546875" customWidth="1"/>
    <col min="2" max="2" width="14.21875" customWidth="1"/>
    <col min="3" max="3" width="29.5546875" customWidth="1"/>
    <col min="4" max="4" width="29.109375" customWidth="1"/>
  </cols>
  <sheetData>
    <row r="3" spans="1:4" ht="16.5" customHeight="1" x14ac:dyDescent="0.15">
      <c r="A3" s="8" t="s">
        <v>3</v>
      </c>
      <c r="B3" s="8" t="s">
        <v>275</v>
      </c>
      <c r="C3" s="8" t="s">
        <v>4</v>
      </c>
      <c r="D3" s="8" t="s">
        <v>274</v>
      </c>
    </row>
    <row r="4" spans="1:4" ht="57.75" customHeight="1" x14ac:dyDescent="0.15">
      <c r="A4" s="81" t="s">
        <v>155</v>
      </c>
      <c r="B4" s="113" t="s">
        <v>276</v>
      </c>
      <c r="C4" s="12" t="s">
        <v>161</v>
      </c>
      <c r="D4" s="86" t="s">
        <v>280</v>
      </c>
    </row>
    <row r="5" spans="1:4" x14ac:dyDescent="0.15">
      <c r="A5" s="81" t="s">
        <v>157</v>
      </c>
      <c r="B5" s="114"/>
      <c r="C5" s="12" t="s">
        <v>162</v>
      </c>
      <c r="D5" s="14" t="s">
        <v>279</v>
      </c>
    </row>
    <row r="6" spans="1:4" ht="30" customHeight="1" x14ac:dyDescent="0.15">
      <c r="A6" s="81" t="s">
        <v>156</v>
      </c>
      <c r="B6" s="114"/>
      <c r="C6" s="12" t="s">
        <v>163</v>
      </c>
      <c r="D6" s="86" t="s">
        <v>281</v>
      </c>
    </row>
    <row r="7" spans="1:4" ht="30" customHeight="1" x14ac:dyDescent="0.15">
      <c r="A7" s="81" t="s">
        <v>158</v>
      </c>
      <c r="B7" s="114"/>
      <c r="C7" s="12" t="s">
        <v>164</v>
      </c>
      <c r="D7" s="86" t="s">
        <v>281</v>
      </c>
    </row>
    <row r="8" spans="1:4" x14ac:dyDescent="0.15">
      <c r="A8" s="81" t="s">
        <v>159</v>
      </c>
      <c r="B8" s="114"/>
      <c r="C8" s="12" t="s">
        <v>165</v>
      </c>
      <c r="D8" s="12" t="s">
        <v>277</v>
      </c>
    </row>
    <row r="9" spans="1:4" x14ac:dyDescent="0.15">
      <c r="A9" s="81" t="s">
        <v>160</v>
      </c>
      <c r="B9" s="114"/>
      <c r="C9" s="12" t="s">
        <v>166</v>
      </c>
      <c r="D9" s="12" t="s">
        <v>278</v>
      </c>
    </row>
    <row r="10" spans="1:4" ht="14.25" x14ac:dyDescent="0.15">
      <c r="A10" s="12" t="s">
        <v>147</v>
      </c>
      <c r="B10" s="114"/>
      <c r="C10" s="12" t="s">
        <v>171</v>
      </c>
      <c r="D10" s="85" t="s">
        <v>278</v>
      </c>
    </row>
    <row r="11" spans="1:4" ht="14.25" x14ac:dyDescent="0.15">
      <c r="A11" s="12" t="s">
        <v>148</v>
      </c>
      <c r="B11" s="114"/>
      <c r="C11" s="12" t="s">
        <v>167</v>
      </c>
      <c r="D11" s="85" t="s">
        <v>278</v>
      </c>
    </row>
    <row r="12" spans="1:4" ht="14.25" x14ac:dyDescent="0.15">
      <c r="A12" s="12" t="s">
        <v>149</v>
      </c>
      <c r="B12" s="114"/>
      <c r="C12" s="12" t="s">
        <v>151</v>
      </c>
      <c r="D12" s="85" t="s">
        <v>278</v>
      </c>
    </row>
    <row r="13" spans="1:4" ht="14.25" x14ac:dyDescent="0.15">
      <c r="A13" s="12" t="s">
        <v>150</v>
      </c>
      <c r="B13" s="115"/>
      <c r="C13" s="12" t="s">
        <v>152</v>
      </c>
      <c r="D13" s="85" t="s">
        <v>278</v>
      </c>
    </row>
  </sheetData>
  <mergeCells count="1">
    <mergeCell ref="B4:B13"/>
  </mergeCells>
  <phoneticPr fontId="2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최종진행스타일</vt:lpstr>
      <vt:lpstr>원가투입2</vt:lpstr>
      <vt:lpstr>최종진행스타일 (2)</vt:lpstr>
      <vt:lpstr>최종진행스타일 (3)</vt:lpstr>
      <vt:lpstr>Sheet1</vt:lpstr>
    </vt:vector>
  </TitlesOfParts>
  <Company>GNCO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박정학</dc:creator>
  <cp:lastModifiedBy>Windows 사용자</cp:lastModifiedBy>
  <cp:lastPrinted>2025-12-12T02:52:44Z</cp:lastPrinted>
  <dcterms:created xsi:type="dcterms:W3CDTF">2013-09-05T06:49:17Z</dcterms:created>
  <dcterms:modified xsi:type="dcterms:W3CDTF">2026-03-23T02:19:30Z</dcterms:modified>
</cp:coreProperties>
</file>