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集团内控月度上网电量计划-存量新增" sheetId="1" r:id="rId1"/>
    <sheet name="公司内部月度上网电量计划-存量新增" sheetId="4" r:id="rId2"/>
  </sheets>
  <definedNames>
    <definedName name="_xlnm._FilterDatabase" localSheetId="0" hidden="1">'集团内控月度上网电量计划-存量新增'!$A$2:$AB$47</definedName>
  </definedNames>
  <calcPr calcId="144525"/>
</workbook>
</file>

<file path=xl/sharedStrings.xml><?xml version="1.0" encoding="utf-8"?>
<sst xmlns="http://schemas.openxmlformats.org/spreadsheetml/2006/main" count="174" uniqueCount="63">
  <si>
    <t>序号</t>
  </si>
  <si>
    <t>电厂名称</t>
  </si>
  <si>
    <t>集团内控上网电量计划（万kWh）</t>
  </si>
  <si>
    <t>集团内控发电量计划（万kWh）</t>
  </si>
  <si>
    <t>2024年集团内控上网电量计划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</si>
  <si>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</si>
  <si>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</si>
  <si>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</si>
  <si>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</si>
  <si>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</si>
  <si>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</si>
  <si>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</si>
  <si>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</si>
  <si>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</si>
  <si>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</si>
  <si>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</si>
  <si>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</si>
  <si>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2024年集团内控发电量计划</t>
  </si>
  <si>
    <t>宁夏吴忠侯桥第一风电场2号一期</t>
  </si>
  <si>
    <t>宁夏吴忠侯桥第一风电场1号一期</t>
  </si>
  <si>
    <t>宁夏吴忠侯桥第一风电场3号一期</t>
  </si>
  <si>
    <t>宁夏吴忠侯桥第一风电场1号二期</t>
  </si>
  <si>
    <t>宁夏吴忠侯桥第一风电场1号二期扩建</t>
  </si>
  <si>
    <t>宁夏吴忠侯桥第一风电场</t>
  </si>
  <si>
    <t>宁夏中卫凯歌第二风电场</t>
  </si>
  <si>
    <t>宁夏灵武同利第二风电场</t>
  </si>
  <si>
    <t>宁夏中卫新星第一分散式风电场</t>
  </si>
  <si>
    <t>宁夏银川第五光伏电站</t>
  </si>
  <si>
    <t>宁夏中卫第五十四光伏电站</t>
  </si>
  <si>
    <t>宁夏中卫第七十光伏电站</t>
  </si>
  <si>
    <t>宁夏吴忠第五十二光伏电站</t>
  </si>
  <si>
    <t>宁夏吴忠聚新第一储能电站</t>
  </si>
  <si>
    <t>/</t>
  </si>
  <si>
    <t>宁夏区域存量</t>
  </si>
  <si>
    <t>宁夏吴忠市利通区分布式光伏电站</t>
  </si>
  <si>
    <t>宁夏中卫沙坡头区120MW牛棚光伏项目</t>
  </si>
  <si>
    <t>新增项目（市场一部）</t>
  </si>
  <si>
    <t>宁夏区域新增</t>
  </si>
  <si>
    <t>陕西大荔屈家风电场</t>
  </si>
  <si>
    <t>陕西大荔蔡庄风电场</t>
  </si>
  <si>
    <t>陕西神木堡则风电场</t>
  </si>
  <si>
    <t>陕西甘泉梅花沟光伏电站</t>
  </si>
  <si>
    <t>陕西区域存量</t>
  </si>
  <si>
    <t>陕西白水南纪庄光伏电站</t>
  </si>
  <si>
    <t>陕西陇县麦枣光伏电站</t>
  </si>
  <si>
    <t>陕西省宝鸡千阳100MW光伏发电项目</t>
  </si>
  <si>
    <t>白水5万千瓦光伏项目（白水二期）</t>
  </si>
  <si>
    <t>陕西省榆林市横山区100MW农光分布式光伏项目</t>
  </si>
  <si>
    <t>陕西恒联众一实业有限公司3.08MW分布式光伏项目</t>
  </si>
  <si>
    <t>新增项目（市场二部）</t>
  </si>
  <si>
    <t>陕西区域新增</t>
  </si>
  <si>
    <t>山西省运城市绛县开发区104.84MW分布式光伏发电项目</t>
  </si>
  <si>
    <t>中电建金昌200MW风电项目</t>
  </si>
  <si>
    <t>域外合计</t>
  </si>
  <si>
    <t>宁夏分公司合计</t>
  </si>
  <si>
    <t>宁夏区域合计（含储能）</t>
  </si>
  <si>
    <t>风电合计</t>
  </si>
  <si>
    <t>光伏合计</t>
  </si>
  <si>
    <t>陕西区域合计</t>
  </si>
  <si>
    <t>公司内部上网电量计划</t>
  </si>
  <si>
    <t>公司内部发电量计划</t>
  </si>
  <si>
    <t>2024年公司内部上网电量计划</t>
  </si>
  <si>
    <t>2024年公司内部发电量计划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</si>
</sst>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23" fillId="20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 wrapText="1"/>
    </xf>
    <xf numFmtId="176" fontId="6" fillId="4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6" fillId="4" borderId="3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1" fillId="8" borderId="4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8" fillId="4" borderId="2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8" fillId="9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76" fontId="8" fillId="9" borderId="8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4A9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47"/>
  <sheetViews>
    <sheetView tabSelected="1" zoomScale="50" zoomScaleNormal="50" workbookViewId="0">
      <pane xSplit="2" topLeftCell="C1" activePane="topRight" state="frozen"/>
      <selection/>
      <selection pane="topRight" activeCell="G14" sqref="G14"/>
    </sheetView>
  </sheetViews>
  <sheetFormatPr defaultColWidth="9" defaultRowHeight="30" customHeight="1"/>
  <cols>
    <col min="1" max="1" width="5" style="3" customWidth="1"/>
    <col min="2" max="2" width="36.8611111111111" style="3" customWidth="1"/>
    <col min="3" max="3" width="23.4907407407407" style="3" customWidth="1"/>
    <col min="4" max="15" width="15.037037037037" style="1" customWidth="1"/>
    <col min="16" max="16" width="20.1481481481481" style="1" customWidth="1"/>
    <col min="17" max="28" width="14.1666666666667" style="1" customWidth="1"/>
    <col min="29" max="16384" width="9" style="1"/>
  </cols>
  <sheetData>
    <row r="1" customHeight="1" spans="1:28">
      <c r="A1" s="7" t="s">
        <v>0</v>
      </c>
      <c r="B1" s="7" t="s">
        <v>1</v>
      </c>
      <c r="C1" s="8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 t="s">
        <v>3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customHeight="1" spans="1:28">
      <c r="A2" s="7"/>
      <c r="B2" s="7"/>
      <c r="C2" s="7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7" t="s">
        <v>17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11</v>
      </c>
      <c r="X2" s="10" t="s">
        <v>12</v>
      </c>
      <c r="Y2" s="10" t="s">
        <v>13</v>
      </c>
      <c r="Z2" s="10" t="s">
        <v>14</v>
      </c>
      <c r="AA2" s="10" t="s">
        <v>15</v>
      </c>
      <c r="AB2" s="10" t="s">
        <v>16</v>
      </c>
    </row>
    <row r="3" customHeight="1" spans="1:28">
      <c r="A3" s="11">
        <v>1.1</v>
      </c>
      <c r="B3" s="12" t="s">
        <v>18</v>
      </c>
      <c r="C3" s="48">
        <v>7200</v>
      </c>
      <c r="D3" s="49">
        <v>534.67</v>
      </c>
      <c r="E3" s="49">
        <v>471.56</v>
      </c>
      <c r="F3" s="49">
        <v>590.39</v>
      </c>
      <c r="G3" s="49">
        <v>711.99</v>
      </c>
      <c r="H3" s="49">
        <v>771.65</v>
      </c>
      <c r="I3" s="49">
        <v>598.97</v>
      </c>
      <c r="J3" s="49">
        <v>728.59</v>
      </c>
      <c r="K3" s="49">
        <v>546.27</v>
      </c>
      <c r="L3" s="49">
        <v>574.13</v>
      </c>
      <c r="M3" s="49">
        <v>498.61</v>
      </c>
      <c r="N3" s="49">
        <v>603.26</v>
      </c>
      <c r="O3" s="49">
        <v>569.91</v>
      </c>
      <c r="P3" s="37">
        <v>7539.25</v>
      </c>
      <c r="Q3" s="49">
        <v>559.86</v>
      </c>
      <c r="R3" s="49">
        <v>493.78</v>
      </c>
      <c r="S3" s="49">
        <v>618.21</v>
      </c>
      <c r="T3" s="49">
        <v>745.54</v>
      </c>
      <c r="U3" s="49">
        <v>808.01</v>
      </c>
      <c r="V3" s="49">
        <v>627.19</v>
      </c>
      <c r="W3" s="49">
        <v>762.92</v>
      </c>
      <c r="X3" s="49">
        <v>572.01</v>
      </c>
      <c r="Y3" s="49">
        <v>601.18</v>
      </c>
      <c r="Z3" s="49">
        <v>522.1</v>
      </c>
      <c r="AA3" s="49">
        <v>631.69</v>
      </c>
      <c r="AB3" s="49">
        <v>596.76</v>
      </c>
    </row>
    <row r="4" customHeight="1" spans="1:28">
      <c r="A4" s="11">
        <v>1.2</v>
      </c>
      <c r="B4" s="12" t="s">
        <v>19</v>
      </c>
      <c r="C4" s="48">
        <v>7900</v>
      </c>
      <c r="D4" s="49">
        <v>553.17</v>
      </c>
      <c r="E4" s="49">
        <v>487.87</v>
      </c>
      <c r="F4" s="49">
        <v>615.67</v>
      </c>
      <c r="G4" s="49">
        <v>793.3</v>
      </c>
      <c r="H4" s="49">
        <v>859.78</v>
      </c>
      <c r="I4" s="49">
        <v>667.38</v>
      </c>
      <c r="J4" s="49">
        <v>811.78</v>
      </c>
      <c r="K4" s="49">
        <v>608.65</v>
      </c>
      <c r="L4" s="49">
        <v>639.7</v>
      </c>
      <c r="M4" s="49">
        <v>555.55</v>
      </c>
      <c r="N4" s="49">
        <v>672.15</v>
      </c>
      <c r="O4" s="49">
        <v>635</v>
      </c>
      <c r="P4" s="37">
        <v>8272.25</v>
      </c>
      <c r="Q4" s="49">
        <v>579.24</v>
      </c>
      <c r="R4" s="49">
        <v>510.86</v>
      </c>
      <c r="S4" s="49">
        <v>644.68</v>
      </c>
      <c r="T4" s="49">
        <v>830.68</v>
      </c>
      <c r="U4" s="49">
        <v>900.29</v>
      </c>
      <c r="V4" s="49">
        <v>698.83</v>
      </c>
      <c r="W4" s="49">
        <v>850.03</v>
      </c>
      <c r="X4" s="49">
        <v>637.33</v>
      </c>
      <c r="Y4" s="49">
        <v>669.84</v>
      </c>
      <c r="Z4" s="49">
        <v>581.73</v>
      </c>
      <c r="AA4" s="49">
        <v>703.82</v>
      </c>
      <c r="AB4" s="49">
        <v>664.92</v>
      </c>
    </row>
    <row r="5" customHeight="1" spans="1:28">
      <c r="A5" s="11">
        <v>1.3</v>
      </c>
      <c r="B5" s="12" t="s">
        <v>20</v>
      </c>
      <c r="C5" s="48">
        <v>7200</v>
      </c>
      <c r="D5" s="49">
        <v>506.06</v>
      </c>
      <c r="E5" s="49">
        <v>446.32</v>
      </c>
      <c r="F5" s="49">
        <v>565.19</v>
      </c>
      <c r="G5" s="49">
        <v>722.03</v>
      </c>
      <c r="H5" s="49">
        <v>782.53</v>
      </c>
      <c r="I5" s="49">
        <v>607.43</v>
      </c>
      <c r="J5" s="49">
        <v>738.86</v>
      </c>
      <c r="K5" s="49">
        <v>553.98</v>
      </c>
      <c r="L5" s="49">
        <v>582.23</v>
      </c>
      <c r="M5" s="49">
        <v>505.65</v>
      </c>
      <c r="N5" s="49">
        <v>611.77</v>
      </c>
      <c r="O5" s="49">
        <v>577.95</v>
      </c>
      <c r="P5" s="37">
        <v>7539.26</v>
      </c>
      <c r="Q5" s="49">
        <v>529.91</v>
      </c>
      <c r="R5" s="49">
        <v>467.35</v>
      </c>
      <c r="S5" s="49">
        <v>591.82</v>
      </c>
      <c r="T5" s="49">
        <v>756.05</v>
      </c>
      <c r="U5" s="49">
        <v>819.4</v>
      </c>
      <c r="V5" s="49">
        <v>636.05</v>
      </c>
      <c r="W5" s="49">
        <v>773.68</v>
      </c>
      <c r="X5" s="49">
        <v>580.08</v>
      </c>
      <c r="Y5" s="49">
        <v>609.66</v>
      </c>
      <c r="Z5" s="49">
        <v>529.48</v>
      </c>
      <c r="AA5" s="49">
        <v>640.6</v>
      </c>
      <c r="AB5" s="49">
        <v>605.18</v>
      </c>
    </row>
    <row r="6" customHeight="1" spans="1:28">
      <c r="A6" s="11">
        <v>1.4</v>
      </c>
      <c r="B6" s="12" t="s">
        <v>21</v>
      </c>
      <c r="C6" s="48">
        <v>19000</v>
      </c>
      <c r="D6" s="49">
        <v>1357.97</v>
      </c>
      <c r="E6" s="49">
        <v>1197.67</v>
      </c>
      <c r="F6" s="49">
        <v>1527.95</v>
      </c>
      <c r="G6" s="49">
        <v>1895.33</v>
      </c>
      <c r="H6" s="49">
        <v>2054.17</v>
      </c>
      <c r="I6" s="49">
        <v>1594.49</v>
      </c>
      <c r="J6" s="49">
        <v>1939.53</v>
      </c>
      <c r="K6" s="49">
        <v>1454.19</v>
      </c>
      <c r="L6" s="49">
        <v>1528.36</v>
      </c>
      <c r="M6" s="49">
        <v>1327.32</v>
      </c>
      <c r="N6" s="49">
        <v>1605.89</v>
      </c>
      <c r="O6" s="49">
        <v>1517.13</v>
      </c>
      <c r="P6" s="37">
        <v>19895.28</v>
      </c>
      <c r="Q6" s="49">
        <v>1421.96</v>
      </c>
      <c r="R6" s="49">
        <v>1254.1</v>
      </c>
      <c r="S6" s="49">
        <v>1599.95</v>
      </c>
      <c r="T6" s="49">
        <v>1984.64</v>
      </c>
      <c r="U6" s="49">
        <v>2150.96</v>
      </c>
      <c r="V6" s="49">
        <v>1669.62</v>
      </c>
      <c r="W6" s="49">
        <v>2030.92</v>
      </c>
      <c r="X6" s="49">
        <v>1522.71</v>
      </c>
      <c r="Y6" s="49">
        <v>1600.38</v>
      </c>
      <c r="Z6" s="49">
        <v>1389.86</v>
      </c>
      <c r="AA6" s="49">
        <v>1681.56</v>
      </c>
      <c r="AB6" s="49">
        <v>1588.62</v>
      </c>
    </row>
    <row r="7" customHeight="1" spans="1:28">
      <c r="A7" s="11">
        <v>1.5</v>
      </c>
      <c r="B7" s="12" t="s">
        <v>22</v>
      </c>
      <c r="C7" s="48">
        <v>7400</v>
      </c>
      <c r="D7" s="49">
        <v>538.16</v>
      </c>
      <c r="E7" s="49">
        <v>474.63</v>
      </c>
      <c r="F7" s="49">
        <v>594.24</v>
      </c>
      <c r="G7" s="49">
        <v>736.08</v>
      </c>
      <c r="H7" s="49">
        <v>797.76</v>
      </c>
      <c r="I7" s="49">
        <v>619.24</v>
      </c>
      <c r="J7" s="49">
        <v>753.23</v>
      </c>
      <c r="K7" s="49">
        <v>564.75</v>
      </c>
      <c r="L7" s="49">
        <v>593.56</v>
      </c>
      <c r="M7" s="49">
        <v>515.48</v>
      </c>
      <c r="N7" s="49">
        <v>623.67</v>
      </c>
      <c r="O7" s="49">
        <v>589.2</v>
      </c>
      <c r="P7" s="37">
        <v>7748.68</v>
      </c>
      <c r="Q7" s="49">
        <v>563.52</v>
      </c>
      <c r="R7" s="49">
        <v>496.99</v>
      </c>
      <c r="S7" s="49">
        <v>622.24</v>
      </c>
      <c r="T7" s="49">
        <v>770.76</v>
      </c>
      <c r="U7" s="49">
        <v>835.35</v>
      </c>
      <c r="V7" s="49">
        <v>648.42</v>
      </c>
      <c r="W7" s="49">
        <v>788.72</v>
      </c>
      <c r="X7" s="49">
        <v>591.36</v>
      </c>
      <c r="Y7" s="49">
        <v>621.53</v>
      </c>
      <c r="Z7" s="49">
        <v>539.77</v>
      </c>
      <c r="AA7" s="49">
        <v>653.06</v>
      </c>
      <c r="AB7" s="49">
        <v>616.96</v>
      </c>
    </row>
    <row r="8" customHeight="1" spans="1:28">
      <c r="A8" s="11">
        <v>1</v>
      </c>
      <c r="B8" s="12" t="s">
        <v>23</v>
      </c>
      <c r="C8" s="50">
        <f>SUM(C3:C7)</f>
        <v>48700</v>
      </c>
      <c r="D8" s="49">
        <f t="shared" ref="D8:P8" si="0">SUM(D3:D7)</f>
        <v>3490.03</v>
      </c>
      <c r="E8" s="49">
        <f t="shared" si="0"/>
        <v>3078.05</v>
      </c>
      <c r="F8" s="49">
        <f t="shared" si="0"/>
        <v>3893.44</v>
      </c>
      <c r="G8" s="49">
        <f t="shared" si="0"/>
        <v>4858.73</v>
      </c>
      <c r="H8" s="49">
        <f t="shared" si="0"/>
        <v>5265.89</v>
      </c>
      <c r="I8" s="49">
        <f t="shared" si="0"/>
        <v>4087.51</v>
      </c>
      <c r="J8" s="49">
        <f t="shared" si="0"/>
        <v>4971.99</v>
      </c>
      <c r="K8" s="49">
        <f t="shared" si="0"/>
        <v>3727.84</v>
      </c>
      <c r="L8" s="49">
        <f t="shared" si="0"/>
        <v>3917.98</v>
      </c>
      <c r="M8" s="49">
        <f t="shared" si="0"/>
        <v>3402.61</v>
      </c>
      <c r="N8" s="49">
        <f t="shared" si="0"/>
        <v>4116.74</v>
      </c>
      <c r="O8" s="49">
        <f t="shared" si="0"/>
        <v>3889.19</v>
      </c>
      <c r="P8" s="37">
        <f t="shared" ref="P8:P16" si="1">SUM(Q8:AB8)</f>
        <v>50994.72</v>
      </c>
      <c r="Q8" s="46">
        <f>SUM(Q3:Q7)</f>
        <v>3654.49</v>
      </c>
      <c r="R8" s="46">
        <f t="shared" ref="R8:AB8" si="2">SUM(R3:R7)</f>
        <v>3223.08</v>
      </c>
      <c r="S8" s="46">
        <f t="shared" si="2"/>
        <v>4076.9</v>
      </c>
      <c r="T8" s="46">
        <f t="shared" si="2"/>
        <v>5087.67</v>
      </c>
      <c r="U8" s="46">
        <f t="shared" si="2"/>
        <v>5514.01</v>
      </c>
      <c r="V8" s="46">
        <f t="shared" si="2"/>
        <v>4280.11</v>
      </c>
      <c r="W8" s="46">
        <f t="shared" si="2"/>
        <v>5206.27</v>
      </c>
      <c r="X8" s="46">
        <f t="shared" si="2"/>
        <v>3903.49</v>
      </c>
      <c r="Y8" s="46">
        <f t="shared" si="2"/>
        <v>4102.59</v>
      </c>
      <c r="Z8" s="46">
        <f t="shared" si="2"/>
        <v>3562.94</v>
      </c>
      <c r="AA8" s="46">
        <f t="shared" si="2"/>
        <v>4310.73</v>
      </c>
      <c r="AB8" s="46">
        <f t="shared" si="2"/>
        <v>4072.44</v>
      </c>
    </row>
    <row r="9" customHeight="1" spans="1:28">
      <c r="A9" s="11">
        <v>2</v>
      </c>
      <c r="B9" s="12" t="s">
        <v>24</v>
      </c>
      <c r="C9" s="50">
        <v>40231.1374</v>
      </c>
      <c r="D9" s="18">
        <v>3243</v>
      </c>
      <c r="E9" s="18">
        <v>2973</v>
      </c>
      <c r="F9" s="18">
        <v>2752</v>
      </c>
      <c r="G9" s="18">
        <v>3781</v>
      </c>
      <c r="H9" s="18">
        <v>4008</v>
      </c>
      <c r="I9" s="18">
        <v>3637</v>
      </c>
      <c r="J9" s="18">
        <v>4331</v>
      </c>
      <c r="K9" s="18">
        <v>3388</v>
      </c>
      <c r="L9" s="18">
        <v>2999</v>
      </c>
      <c r="M9" s="18">
        <v>3179.1374</v>
      </c>
      <c r="N9" s="18">
        <v>3086</v>
      </c>
      <c r="O9" s="18">
        <v>2854</v>
      </c>
      <c r="P9" s="37">
        <f t="shared" si="1"/>
        <v>41438</v>
      </c>
      <c r="Q9" s="18">
        <v>3331</v>
      </c>
      <c r="R9" s="18">
        <v>3053</v>
      </c>
      <c r="S9" s="18">
        <v>2833</v>
      </c>
      <c r="T9" s="18">
        <v>3881</v>
      </c>
      <c r="U9" s="18">
        <v>4116</v>
      </c>
      <c r="V9" s="18">
        <v>3750</v>
      </c>
      <c r="W9" s="18">
        <v>4445</v>
      </c>
      <c r="X9" s="18">
        <v>3512</v>
      </c>
      <c r="Y9" s="18">
        <v>3111</v>
      </c>
      <c r="Z9" s="18">
        <v>3276</v>
      </c>
      <c r="AA9" s="18">
        <v>3182</v>
      </c>
      <c r="AB9" s="18">
        <v>2948</v>
      </c>
    </row>
    <row r="10" customHeight="1" spans="1:28">
      <c r="A10" s="11">
        <v>3</v>
      </c>
      <c r="B10" s="12" t="s">
        <v>25</v>
      </c>
      <c r="C10" s="50">
        <v>40048.624</v>
      </c>
      <c r="D10" s="18">
        <v>3721</v>
      </c>
      <c r="E10" s="18">
        <v>2911</v>
      </c>
      <c r="F10" s="18">
        <v>3124</v>
      </c>
      <c r="G10" s="18">
        <v>3531</v>
      </c>
      <c r="H10" s="18">
        <v>3431</v>
      </c>
      <c r="I10" s="18">
        <v>3341</v>
      </c>
      <c r="J10" s="18">
        <v>3541</v>
      </c>
      <c r="K10" s="18">
        <v>3441</v>
      </c>
      <c r="L10" s="18">
        <v>3311</v>
      </c>
      <c r="M10" s="18">
        <v>2854.62</v>
      </c>
      <c r="N10" s="18">
        <v>3301</v>
      </c>
      <c r="O10" s="18">
        <v>3541</v>
      </c>
      <c r="P10" s="37">
        <f t="shared" si="1"/>
        <v>41780.58</v>
      </c>
      <c r="Q10" s="43">
        <v>3875</v>
      </c>
      <c r="R10" s="43">
        <v>3065</v>
      </c>
      <c r="S10" s="43">
        <v>3265</v>
      </c>
      <c r="T10" s="43">
        <v>3665</v>
      </c>
      <c r="U10" s="43">
        <v>3565</v>
      </c>
      <c r="V10" s="43">
        <v>3480</v>
      </c>
      <c r="W10" s="43">
        <v>3680</v>
      </c>
      <c r="X10" s="43">
        <v>3585</v>
      </c>
      <c r="Y10" s="43">
        <v>3463</v>
      </c>
      <c r="Z10" s="43">
        <v>3002.58</v>
      </c>
      <c r="AA10" s="43">
        <v>3453</v>
      </c>
      <c r="AB10" s="43">
        <v>3682</v>
      </c>
    </row>
    <row r="11" customHeight="1" spans="1:28">
      <c r="A11" s="11">
        <v>4</v>
      </c>
      <c r="B11" s="12" t="s">
        <v>26</v>
      </c>
      <c r="C11" s="50">
        <v>11583.52</v>
      </c>
      <c r="D11" s="18">
        <v>970</v>
      </c>
      <c r="E11" s="18">
        <v>783</v>
      </c>
      <c r="F11" s="18">
        <v>805</v>
      </c>
      <c r="G11" s="18">
        <v>1187</v>
      </c>
      <c r="H11" s="18">
        <v>1237</v>
      </c>
      <c r="I11" s="18">
        <v>1075</v>
      </c>
      <c r="J11" s="18">
        <v>1097</v>
      </c>
      <c r="K11" s="18">
        <v>1016</v>
      </c>
      <c r="L11" s="18">
        <v>1065</v>
      </c>
      <c r="M11" s="18">
        <v>837.52</v>
      </c>
      <c r="N11" s="18">
        <v>765</v>
      </c>
      <c r="O11" s="18">
        <v>746</v>
      </c>
      <c r="P11" s="37">
        <f t="shared" si="1"/>
        <v>11890</v>
      </c>
      <c r="Q11" s="18">
        <v>994</v>
      </c>
      <c r="R11" s="18">
        <v>801</v>
      </c>
      <c r="S11" s="18">
        <v>824</v>
      </c>
      <c r="T11" s="18">
        <v>1221</v>
      </c>
      <c r="U11" s="18">
        <v>1270</v>
      </c>
      <c r="V11" s="18">
        <v>1099</v>
      </c>
      <c r="W11" s="18">
        <v>1127</v>
      </c>
      <c r="X11" s="18">
        <v>1048</v>
      </c>
      <c r="Y11" s="18">
        <v>1094</v>
      </c>
      <c r="Z11" s="18">
        <v>860</v>
      </c>
      <c r="AA11" s="18">
        <v>786</v>
      </c>
      <c r="AB11" s="18">
        <v>766</v>
      </c>
    </row>
    <row r="12" customHeight="1" spans="1:28">
      <c r="A12" s="11">
        <v>5</v>
      </c>
      <c r="B12" s="12" t="s">
        <v>27</v>
      </c>
      <c r="C12" s="50">
        <v>1520.18</v>
      </c>
      <c r="D12" s="18">
        <v>110</v>
      </c>
      <c r="E12" s="18">
        <v>115</v>
      </c>
      <c r="F12" s="18">
        <v>126</v>
      </c>
      <c r="G12" s="18">
        <v>130</v>
      </c>
      <c r="H12" s="18">
        <v>136</v>
      </c>
      <c r="I12" s="18">
        <v>139</v>
      </c>
      <c r="J12" s="18">
        <v>136</v>
      </c>
      <c r="K12" s="18">
        <v>131</v>
      </c>
      <c r="L12" s="18">
        <v>126</v>
      </c>
      <c r="M12" s="18">
        <v>111.18</v>
      </c>
      <c r="N12" s="18">
        <v>126</v>
      </c>
      <c r="O12" s="18">
        <v>134</v>
      </c>
      <c r="P12" s="37">
        <f t="shared" si="1"/>
        <v>1576.69</v>
      </c>
      <c r="Q12" s="43">
        <v>116</v>
      </c>
      <c r="R12" s="43">
        <v>120</v>
      </c>
      <c r="S12" s="43">
        <v>130</v>
      </c>
      <c r="T12" s="43">
        <v>135</v>
      </c>
      <c r="U12" s="43">
        <v>140</v>
      </c>
      <c r="V12" s="43">
        <v>143</v>
      </c>
      <c r="W12" s="43">
        <v>140</v>
      </c>
      <c r="X12" s="43">
        <v>135</v>
      </c>
      <c r="Y12" s="43">
        <v>130</v>
      </c>
      <c r="Z12" s="43">
        <v>114.87</v>
      </c>
      <c r="AA12" s="43">
        <v>129.82</v>
      </c>
      <c r="AB12" s="43">
        <v>143</v>
      </c>
    </row>
    <row r="13" customHeight="1" spans="1:28">
      <c r="A13" s="11">
        <v>6</v>
      </c>
      <c r="B13" s="12" t="s">
        <v>28</v>
      </c>
      <c r="C13" s="50">
        <v>7614.358</v>
      </c>
      <c r="D13" s="18">
        <v>640</v>
      </c>
      <c r="E13" s="18">
        <v>580</v>
      </c>
      <c r="F13" s="18">
        <v>650</v>
      </c>
      <c r="G13" s="18">
        <v>650</v>
      </c>
      <c r="H13" s="18">
        <v>680</v>
      </c>
      <c r="I13" s="18">
        <v>704.36</v>
      </c>
      <c r="J13" s="18">
        <v>710</v>
      </c>
      <c r="K13" s="18">
        <v>690</v>
      </c>
      <c r="L13" s="18">
        <v>600</v>
      </c>
      <c r="M13" s="18">
        <v>600</v>
      </c>
      <c r="N13" s="18">
        <v>560</v>
      </c>
      <c r="O13" s="18">
        <v>550</v>
      </c>
      <c r="P13" s="37">
        <f t="shared" si="1"/>
        <v>7809.6</v>
      </c>
      <c r="Q13" s="62">
        <v>656.410256410256</v>
      </c>
      <c r="R13" s="62">
        <v>594.871794871795</v>
      </c>
      <c r="S13" s="62">
        <v>666.666666666667</v>
      </c>
      <c r="T13" s="62">
        <v>666.666666666667</v>
      </c>
      <c r="U13" s="62">
        <v>697.435897435897</v>
      </c>
      <c r="V13" s="62">
        <v>722.420512820513</v>
      </c>
      <c r="W13" s="62">
        <v>728.205128205128</v>
      </c>
      <c r="X13" s="62">
        <v>707.692307692308</v>
      </c>
      <c r="Y13" s="62">
        <v>615.384615384615</v>
      </c>
      <c r="Z13" s="62">
        <v>615.384615384615</v>
      </c>
      <c r="AA13" s="62">
        <v>574.358974358974</v>
      </c>
      <c r="AB13" s="62">
        <v>564.102564102564</v>
      </c>
    </row>
    <row r="14" customHeight="1" spans="1:28">
      <c r="A14" s="11">
        <v>7</v>
      </c>
      <c r="B14" s="12" t="s">
        <v>29</v>
      </c>
      <c r="C14" s="50">
        <v>24715.905</v>
      </c>
      <c r="D14" s="18">
        <v>1850</v>
      </c>
      <c r="E14" s="18">
        <v>1750</v>
      </c>
      <c r="F14" s="18">
        <v>1950</v>
      </c>
      <c r="G14" s="18">
        <v>2160</v>
      </c>
      <c r="H14" s="18">
        <v>2289</v>
      </c>
      <c r="I14" s="18">
        <v>2360.45</v>
      </c>
      <c r="J14" s="18">
        <v>2460</v>
      </c>
      <c r="K14" s="18">
        <v>1625</v>
      </c>
      <c r="L14" s="18">
        <v>2260</v>
      </c>
      <c r="M14" s="18">
        <v>2152</v>
      </c>
      <c r="N14" s="18">
        <v>1954.46</v>
      </c>
      <c r="O14" s="18">
        <v>1905</v>
      </c>
      <c r="P14" s="61">
        <f t="shared" si="1"/>
        <v>25220.3163265306</v>
      </c>
      <c r="Q14" s="16">
        <v>1887.75510204082</v>
      </c>
      <c r="R14" s="16">
        <v>1785.71428571429</v>
      </c>
      <c r="S14" s="16">
        <v>1989.79591836735</v>
      </c>
      <c r="T14" s="16">
        <v>2204.08163265306</v>
      </c>
      <c r="U14" s="16">
        <v>2335.71428571429</v>
      </c>
      <c r="V14" s="16">
        <v>2408.62244897959</v>
      </c>
      <c r="W14" s="16">
        <v>2510.20408163265</v>
      </c>
      <c r="X14" s="16">
        <v>1658.16326530612</v>
      </c>
      <c r="Y14" s="16">
        <v>2306.12244897959</v>
      </c>
      <c r="Z14" s="16">
        <v>2195.91836734694</v>
      </c>
      <c r="AA14" s="16">
        <v>1994.34693877551</v>
      </c>
      <c r="AB14" s="16">
        <v>1943.87755102041</v>
      </c>
    </row>
    <row r="15" customHeight="1" spans="1:28">
      <c r="A15" s="11">
        <v>8</v>
      </c>
      <c r="B15" s="12" t="s">
        <v>30</v>
      </c>
      <c r="C15" s="50">
        <v>16193</v>
      </c>
      <c r="D15" s="18">
        <v>1124.44</v>
      </c>
      <c r="E15" s="18">
        <v>1136.67</v>
      </c>
      <c r="F15" s="18">
        <v>1336.67</v>
      </c>
      <c r="G15" s="18">
        <v>1390</v>
      </c>
      <c r="H15" s="18">
        <v>1400</v>
      </c>
      <c r="I15" s="18">
        <v>1582.22</v>
      </c>
      <c r="J15" s="18">
        <v>1594.44</v>
      </c>
      <c r="K15" s="18">
        <v>1490</v>
      </c>
      <c r="L15" s="18">
        <v>1424.44</v>
      </c>
      <c r="M15" s="18">
        <v>1358.89</v>
      </c>
      <c r="N15" s="18">
        <v>1225.56</v>
      </c>
      <c r="O15" s="18">
        <v>1130</v>
      </c>
      <c r="P15" s="37">
        <f t="shared" si="1"/>
        <v>17992.23</v>
      </c>
      <c r="Q15" s="63">
        <v>1250</v>
      </c>
      <c r="R15" s="63">
        <v>1262.22</v>
      </c>
      <c r="S15" s="63">
        <v>1485.56</v>
      </c>
      <c r="T15" s="63">
        <v>1544.44</v>
      </c>
      <c r="U15" s="63">
        <v>1556.67</v>
      </c>
      <c r="V15" s="63">
        <v>1758.89</v>
      </c>
      <c r="W15" s="63">
        <v>1772.22</v>
      </c>
      <c r="X15" s="63">
        <v>1656.67</v>
      </c>
      <c r="Y15" s="63">
        <v>1577.78</v>
      </c>
      <c r="Z15" s="63">
        <v>1510</v>
      </c>
      <c r="AA15" s="63">
        <v>1362.22</v>
      </c>
      <c r="AB15" s="63">
        <v>1255.56</v>
      </c>
    </row>
    <row r="16" customHeight="1" spans="1:28">
      <c r="A16" s="11">
        <v>9</v>
      </c>
      <c r="B16" s="19" t="s">
        <v>31</v>
      </c>
      <c r="C16" s="50">
        <v>4423</v>
      </c>
      <c r="D16" s="43">
        <v>332.36</v>
      </c>
      <c r="E16" s="43">
        <v>367.38</v>
      </c>
      <c r="F16" s="43">
        <v>423.9</v>
      </c>
      <c r="G16" s="43">
        <v>395.64</v>
      </c>
      <c r="H16" s="43">
        <v>367.38</v>
      </c>
      <c r="I16" s="43">
        <v>367.38</v>
      </c>
      <c r="J16" s="43">
        <v>353.25</v>
      </c>
      <c r="K16" s="43">
        <v>296.73</v>
      </c>
      <c r="L16" s="43">
        <v>367.38</v>
      </c>
      <c r="M16" s="43">
        <v>367.38</v>
      </c>
      <c r="N16" s="43">
        <v>388.58</v>
      </c>
      <c r="O16" s="43">
        <v>395.64</v>
      </c>
      <c r="P16" s="37">
        <f t="shared" si="1"/>
        <v>0</v>
      </c>
      <c r="Q16" s="43" t="s">
        <v>32</v>
      </c>
      <c r="R16" s="43" t="s">
        <v>32</v>
      </c>
      <c r="S16" s="43" t="s">
        <v>32</v>
      </c>
      <c r="T16" s="43" t="s">
        <v>32</v>
      </c>
      <c r="U16" s="43" t="s">
        <v>32</v>
      </c>
      <c r="V16" s="43" t="s">
        <v>32</v>
      </c>
      <c r="W16" s="43" t="s">
        <v>32</v>
      </c>
      <c r="X16" s="43" t="s">
        <v>32</v>
      </c>
      <c r="Y16" s="43" t="s">
        <v>32</v>
      </c>
      <c r="Z16" s="43" t="s">
        <v>32</v>
      </c>
      <c r="AA16" s="43" t="s">
        <v>32</v>
      </c>
      <c r="AB16" s="43" t="s">
        <v>32</v>
      </c>
    </row>
    <row r="17" s="2" customFormat="1" customHeight="1" spans="1:28">
      <c r="A17" s="20" t="s">
        <v>33</v>
      </c>
      <c r="B17" s="21"/>
      <c r="C17" s="51">
        <f>SUM(C8:C16)</f>
        <v>195029.7244</v>
      </c>
      <c r="D17" s="51">
        <f t="shared" ref="D17:AB17" si="3">SUM(D8:D16)</f>
        <v>15480.83</v>
      </c>
      <c r="E17" s="51">
        <f t="shared" si="3"/>
        <v>13694.1</v>
      </c>
      <c r="F17" s="51">
        <f t="shared" si="3"/>
        <v>15061.01</v>
      </c>
      <c r="G17" s="51">
        <f t="shared" si="3"/>
        <v>18083.37</v>
      </c>
      <c r="H17" s="51">
        <f t="shared" si="3"/>
        <v>18814.27</v>
      </c>
      <c r="I17" s="51">
        <f t="shared" si="3"/>
        <v>17293.92</v>
      </c>
      <c r="J17" s="51">
        <f t="shared" si="3"/>
        <v>19194.68</v>
      </c>
      <c r="K17" s="51">
        <f t="shared" si="3"/>
        <v>15805.57</v>
      </c>
      <c r="L17" s="51">
        <f t="shared" si="3"/>
        <v>16070.8</v>
      </c>
      <c r="M17" s="51">
        <f t="shared" si="3"/>
        <v>14863.3374</v>
      </c>
      <c r="N17" s="51">
        <f t="shared" si="3"/>
        <v>15523.34</v>
      </c>
      <c r="O17" s="51">
        <f t="shared" si="3"/>
        <v>15144.83</v>
      </c>
      <c r="P17" s="51">
        <f t="shared" si="3"/>
        <v>198702.136326531</v>
      </c>
      <c r="Q17" s="51">
        <f t="shared" si="3"/>
        <v>15764.6553584511</v>
      </c>
      <c r="R17" s="51">
        <f t="shared" si="3"/>
        <v>13904.8860805861</v>
      </c>
      <c r="S17" s="51">
        <f t="shared" si="3"/>
        <v>15270.922585034</v>
      </c>
      <c r="T17" s="51">
        <f t="shared" si="3"/>
        <v>18404.8582993197</v>
      </c>
      <c r="U17" s="51">
        <f t="shared" si="3"/>
        <v>19194.8301831502</v>
      </c>
      <c r="V17" s="51">
        <f t="shared" si="3"/>
        <v>17642.0429618001</v>
      </c>
      <c r="W17" s="51">
        <f t="shared" si="3"/>
        <v>19608.8992098378</v>
      </c>
      <c r="X17" s="51">
        <f t="shared" si="3"/>
        <v>16206.0155729984</v>
      </c>
      <c r="Y17" s="51">
        <f t="shared" si="3"/>
        <v>16399.8770643642</v>
      </c>
      <c r="Z17" s="51">
        <f t="shared" si="3"/>
        <v>15137.6929827316</v>
      </c>
      <c r="AA17" s="51">
        <f t="shared" si="3"/>
        <v>15792.4759131345</v>
      </c>
      <c r="AB17" s="51">
        <f t="shared" si="3"/>
        <v>15374.980115123</v>
      </c>
    </row>
    <row r="18" customHeight="1" spans="1:28">
      <c r="A18" s="11">
        <v>10</v>
      </c>
      <c r="B18" s="19" t="s">
        <v>34</v>
      </c>
      <c r="C18" s="52">
        <v>761.95</v>
      </c>
      <c r="D18" s="43">
        <v>33.74</v>
      </c>
      <c r="E18" s="43">
        <v>26.97</v>
      </c>
      <c r="F18" s="43">
        <v>44.43</v>
      </c>
      <c r="G18" s="43">
        <v>77.34</v>
      </c>
      <c r="H18" s="43">
        <v>72.92</v>
      </c>
      <c r="I18" s="43">
        <v>94.47</v>
      </c>
      <c r="J18" s="43">
        <v>87.85</v>
      </c>
      <c r="K18" s="43">
        <v>80.46</v>
      </c>
      <c r="L18" s="43">
        <v>65.33</v>
      </c>
      <c r="M18" s="43">
        <v>62.9</v>
      </c>
      <c r="N18" s="43">
        <v>57.04</v>
      </c>
      <c r="O18" s="43">
        <v>58.5</v>
      </c>
      <c r="P18" s="37">
        <f>SUM(Q18:AB18)</f>
        <v>765.78</v>
      </c>
      <c r="Q18" s="43">
        <v>33.91</v>
      </c>
      <c r="R18" s="43">
        <v>27.11</v>
      </c>
      <c r="S18" s="43">
        <v>44.65</v>
      </c>
      <c r="T18" s="43">
        <v>77.73</v>
      </c>
      <c r="U18" s="43">
        <v>73.29</v>
      </c>
      <c r="V18" s="43">
        <v>94.94</v>
      </c>
      <c r="W18" s="43">
        <v>88.29</v>
      </c>
      <c r="X18" s="43">
        <v>80.86</v>
      </c>
      <c r="Y18" s="43">
        <v>65.66</v>
      </c>
      <c r="Z18" s="43">
        <v>63.22</v>
      </c>
      <c r="AA18" s="43">
        <v>57.33</v>
      </c>
      <c r="AB18" s="43">
        <v>58.79</v>
      </c>
    </row>
    <row r="19" customHeight="1" spans="1:28">
      <c r="A19" s="11">
        <v>11</v>
      </c>
      <c r="B19" s="19" t="s">
        <v>35</v>
      </c>
      <c r="C19" s="52">
        <v>1008.76</v>
      </c>
      <c r="D19" s="16">
        <v>0</v>
      </c>
      <c r="E19" s="16">
        <v>0</v>
      </c>
      <c r="F19" s="16">
        <v>0</v>
      </c>
      <c r="G19" s="16">
        <v>0</v>
      </c>
      <c r="H19" s="16">
        <v>63.24</v>
      </c>
      <c r="I19" s="16">
        <v>150.87</v>
      </c>
      <c r="J19" s="16">
        <v>152.08</v>
      </c>
      <c r="K19" s="16">
        <v>147.79</v>
      </c>
      <c r="L19" s="16">
        <v>128.52</v>
      </c>
      <c r="M19" s="16">
        <v>128.52</v>
      </c>
      <c r="N19" s="16">
        <v>119.94</v>
      </c>
      <c r="O19" s="16">
        <v>117.8</v>
      </c>
      <c r="P19" s="37">
        <f>SUM(Q19:AB19)</f>
        <v>1036.11</v>
      </c>
      <c r="Q19" s="16">
        <v>0</v>
      </c>
      <c r="R19" s="16">
        <v>0</v>
      </c>
      <c r="S19" s="16">
        <v>0</v>
      </c>
      <c r="T19" s="16">
        <v>0</v>
      </c>
      <c r="U19" s="16">
        <v>64.95</v>
      </c>
      <c r="V19" s="16">
        <v>154.96</v>
      </c>
      <c r="W19" s="16">
        <v>156.2</v>
      </c>
      <c r="X19" s="16">
        <v>151.8</v>
      </c>
      <c r="Y19" s="16">
        <v>132</v>
      </c>
      <c r="Z19" s="16">
        <v>132</v>
      </c>
      <c r="AA19" s="16">
        <v>123.2</v>
      </c>
      <c r="AB19" s="16">
        <v>121</v>
      </c>
    </row>
    <row r="20" s="3" customFormat="1" customHeight="1" spans="1:28">
      <c r="A20" s="11">
        <v>24</v>
      </c>
      <c r="B20" s="24" t="s">
        <v>36</v>
      </c>
      <c r="C20" s="25">
        <v>3840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1280</v>
      </c>
      <c r="N20" s="16">
        <v>1280</v>
      </c>
      <c r="O20" s="16">
        <v>1280</v>
      </c>
      <c r="P20" s="35">
        <v>3908.2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f>P20/3</f>
        <v>1302.73333333333</v>
      </c>
      <c r="AA20" s="16">
        <f>P20/3</f>
        <v>1302.73333333333</v>
      </c>
      <c r="AB20" s="16">
        <f>P20/3</f>
        <v>1302.73333333333</v>
      </c>
    </row>
    <row r="21" s="2" customFormat="1" customHeight="1" spans="1:28">
      <c r="A21" s="20" t="s">
        <v>37</v>
      </c>
      <c r="B21" s="21"/>
      <c r="C21" s="22">
        <f>SUM(C18:C20)</f>
        <v>5610.71</v>
      </c>
      <c r="D21" s="22">
        <f t="shared" ref="D21:AB21" si="4">SUM(D18:D20)</f>
        <v>33.74</v>
      </c>
      <c r="E21" s="22">
        <f t="shared" si="4"/>
        <v>26.97</v>
      </c>
      <c r="F21" s="22">
        <f t="shared" si="4"/>
        <v>44.43</v>
      </c>
      <c r="G21" s="22">
        <f t="shared" si="4"/>
        <v>77.34</v>
      </c>
      <c r="H21" s="22">
        <f t="shared" si="4"/>
        <v>136.16</v>
      </c>
      <c r="I21" s="22">
        <f t="shared" si="4"/>
        <v>245.34</v>
      </c>
      <c r="J21" s="22">
        <f t="shared" si="4"/>
        <v>239.93</v>
      </c>
      <c r="K21" s="22">
        <f t="shared" si="4"/>
        <v>228.25</v>
      </c>
      <c r="L21" s="22">
        <f t="shared" si="4"/>
        <v>193.85</v>
      </c>
      <c r="M21" s="22">
        <f t="shared" si="4"/>
        <v>1471.42</v>
      </c>
      <c r="N21" s="22">
        <f t="shared" si="4"/>
        <v>1456.98</v>
      </c>
      <c r="O21" s="22">
        <f t="shared" si="4"/>
        <v>1456.3</v>
      </c>
      <c r="P21" s="22">
        <f t="shared" si="4"/>
        <v>5710.09</v>
      </c>
      <c r="Q21" s="22">
        <f t="shared" si="4"/>
        <v>33.91</v>
      </c>
      <c r="R21" s="22">
        <f t="shared" si="4"/>
        <v>27.11</v>
      </c>
      <c r="S21" s="22">
        <f t="shared" si="4"/>
        <v>44.65</v>
      </c>
      <c r="T21" s="22">
        <f t="shared" si="4"/>
        <v>77.73</v>
      </c>
      <c r="U21" s="22">
        <f t="shared" si="4"/>
        <v>138.24</v>
      </c>
      <c r="V21" s="22">
        <f t="shared" si="4"/>
        <v>249.9</v>
      </c>
      <c r="W21" s="22">
        <f t="shared" si="4"/>
        <v>244.49</v>
      </c>
      <c r="X21" s="22">
        <f t="shared" si="4"/>
        <v>232.66</v>
      </c>
      <c r="Y21" s="22">
        <f t="shared" si="4"/>
        <v>197.66</v>
      </c>
      <c r="Z21" s="22">
        <f t="shared" si="4"/>
        <v>1497.95333333333</v>
      </c>
      <c r="AA21" s="22">
        <f t="shared" si="4"/>
        <v>1483.26333333333</v>
      </c>
      <c r="AB21" s="22">
        <f t="shared" si="4"/>
        <v>1482.52333333333</v>
      </c>
    </row>
    <row r="22" customHeight="1" spans="1:28">
      <c r="A22" s="11">
        <v>12</v>
      </c>
      <c r="B22" s="19" t="s">
        <v>38</v>
      </c>
      <c r="C22" s="53">
        <v>8130.5</v>
      </c>
      <c r="D22" s="54">
        <v>629</v>
      </c>
      <c r="E22" s="55">
        <v>595</v>
      </c>
      <c r="F22" s="55">
        <v>607</v>
      </c>
      <c r="G22" s="55">
        <v>762.61</v>
      </c>
      <c r="H22" s="55">
        <v>584.7</v>
      </c>
      <c r="I22" s="55">
        <v>580.66</v>
      </c>
      <c r="J22" s="55">
        <v>842.42</v>
      </c>
      <c r="K22" s="55">
        <v>614.76</v>
      </c>
      <c r="L22" s="55">
        <v>741.03</v>
      </c>
      <c r="M22" s="55">
        <v>581.58</v>
      </c>
      <c r="N22" s="55">
        <v>742.88</v>
      </c>
      <c r="O22" s="55">
        <v>848.86</v>
      </c>
      <c r="P22" s="37">
        <f>SUM(Q22:AB22)</f>
        <v>8401.38</v>
      </c>
      <c r="Q22" s="54">
        <v>642</v>
      </c>
      <c r="R22" s="55">
        <v>607</v>
      </c>
      <c r="S22" s="55">
        <v>619</v>
      </c>
      <c r="T22" s="55">
        <v>811.77</v>
      </c>
      <c r="U22" s="55">
        <v>603.91</v>
      </c>
      <c r="V22" s="55">
        <v>599.24</v>
      </c>
      <c r="W22" s="55">
        <v>870.86</v>
      </c>
      <c r="X22" s="55">
        <v>635.28</v>
      </c>
      <c r="Y22" s="55">
        <v>765.76</v>
      </c>
      <c r="Z22" s="55">
        <v>600.99</v>
      </c>
      <c r="AA22" s="55">
        <v>767.25</v>
      </c>
      <c r="AB22" s="55">
        <v>878.32</v>
      </c>
    </row>
    <row r="23" customHeight="1" spans="1:28">
      <c r="A23" s="11">
        <v>13</v>
      </c>
      <c r="B23" s="19" t="s">
        <v>39</v>
      </c>
      <c r="C23" s="56">
        <v>8480.8</v>
      </c>
      <c r="D23" s="54">
        <v>564.13</v>
      </c>
      <c r="E23" s="55">
        <v>599.73</v>
      </c>
      <c r="F23" s="55">
        <v>619.35</v>
      </c>
      <c r="G23" s="55">
        <v>561.05</v>
      </c>
      <c r="H23" s="55">
        <v>676.68</v>
      </c>
      <c r="I23" s="55">
        <v>662.73</v>
      </c>
      <c r="J23" s="55">
        <v>795.28</v>
      </c>
      <c r="K23" s="55">
        <v>732.26</v>
      </c>
      <c r="L23" s="55">
        <v>786.81</v>
      </c>
      <c r="M23" s="55">
        <v>830.68</v>
      </c>
      <c r="N23" s="55">
        <v>822.97</v>
      </c>
      <c r="O23" s="55">
        <v>829.13</v>
      </c>
      <c r="P23" s="39">
        <f>SUM(Q23:AB23)</f>
        <v>8775.63</v>
      </c>
      <c r="Q23" s="54">
        <v>575.64</v>
      </c>
      <c r="R23" s="55">
        <v>611.97</v>
      </c>
      <c r="S23" s="55">
        <v>631.99</v>
      </c>
      <c r="T23" s="55">
        <v>580.55</v>
      </c>
      <c r="U23" s="55">
        <v>700.21</v>
      </c>
      <c r="V23" s="55">
        <v>685.77</v>
      </c>
      <c r="W23" s="55">
        <v>827.84</v>
      </c>
      <c r="X23" s="55">
        <v>757.71</v>
      </c>
      <c r="Y23" s="55">
        <v>814.17</v>
      </c>
      <c r="Z23" s="55">
        <v>869.9</v>
      </c>
      <c r="AA23" s="55">
        <v>861.92</v>
      </c>
      <c r="AB23" s="55">
        <v>857.96</v>
      </c>
    </row>
    <row r="24" customHeight="1" spans="1:28">
      <c r="A24" s="11">
        <v>14</v>
      </c>
      <c r="B24" s="19" t="s">
        <v>40</v>
      </c>
      <c r="C24" s="56">
        <v>8053.4</v>
      </c>
      <c r="D24" s="57">
        <v>352</v>
      </c>
      <c r="E24" s="57">
        <v>551</v>
      </c>
      <c r="F24" s="57">
        <v>587</v>
      </c>
      <c r="G24" s="57">
        <v>1103</v>
      </c>
      <c r="H24" s="57">
        <v>833.4</v>
      </c>
      <c r="I24" s="57">
        <v>712</v>
      </c>
      <c r="J24" s="57">
        <v>809</v>
      </c>
      <c r="K24" s="57">
        <v>636</v>
      </c>
      <c r="L24" s="57">
        <v>674</v>
      </c>
      <c r="M24" s="57">
        <v>437</v>
      </c>
      <c r="N24" s="57">
        <v>764</v>
      </c>
      <c r="O24" s="57">
        <v>595</v>
      </c>
      <c r="P24" s="39">
        <f>SUM(Q24:AB24)</f>
        <v>8212.51</v>
      </c>
      <c r="Q24" s="46">
        <v>359</v>
      </c>
      <c r="R24" s="46">
        <v>562</v>
      </c>
      <c r="S24" s="46">
        <v>599</v>
      </c>
      <c r="T24" s="57">
        <v>1125</v>
      </c>
      <c r="U24" s="57">
        <v>850.51</v>
      </c>
      <c r="V24" s="57">
        <v>726</v>
      </c>
      <c r="W24" s="57">
        <v>825</v>
      </c>
      <c r="X24" s="57">
        <v>648</v>
      </c>
      <c r="Y24" s="57">
        <v>687</v>
      </c>
      <c r="Z24" s="57">
        <v>445</v>
      </c>
      <c r="AA24" s="57">
        <v>779</v>
      </c>
      <c r="AB24" s="57">
        <v>607</v>
      </c>
    </row>
    <row r="25" customHeight="1" spans="1:28">
      <c r="A25" s="11">
        <v>15</v>
      </c>
      <c r="B25" s="26" t="s">
        <v>41</v>
      </c>
      <c r="C25" s="29">
        <v>2859</v>
      </c>
      <c r="D25" s="27">
        <v>214</v>
      </c>
      <c r="E25" s="27">
        <v>171</v>
      </c>
      <c r="F25" s="27">
        <v>284</v>
      </c>
      <c r="G25" s="27">
        <v>246</v>
      </c>
      <c r="H25" s="27">
        <v>231</v>
      </c>
      <c r="I25" s="27">
        <v>300</v>
      </c>
      <c r="J25" s="27">
        <v>279</v>
      </c>
      <c r="K25" s="27">
        <v>255</v>
      </c>
      <c r="L25" s="27">
        <v>207</v>
      </c>
      <c r="M25" s="27">
        <v>227</v>
      </c>
      <c r="N25" s="27">
        <v>242</v>
      </c>
      <c r="O25" s="27">
        <v>203</v>
      </c>
      <c r="P25" s="39">
        <f>SUM(Q25:AB25)</f>
        <v>2927</v>
      </c>
      <c r="Q25" s="46">
        <v>220</v>
      </c>
      <c r="R25" s="46">
        <v>176</v>
      </c>
      <c r="S25" s="46">
        <v>289</v>
      </c>
      <c r="T25" s="46">
        <v>251</v>
      </c>
      <c r="U25" s="46">
        <v>237</v>
      </c>
      <c r="V25" s="46">
        <v>307</v>
      </c>
      <c r="W25" s="46">
        <v>286</v>
      </c>
      <c r="X25" s="46">
        <v>261</v>
      </c>
      <c r="Y25" s="46">
        <v>212</v>
      </c>
      <c r="Z25" s="46">
        <v>232</v>
      </c>
      <c r="AA25" s="46">
        <v>248</v>
      </c>
      <c r="AB25" s="46">
        <v>208</v>
      </c>
    </row>
    <row r="26" s="2" customFormat="1" customHeight="1" spans="1:28">
      <c r="A26" s="20" t="s">
        <v>42</v>
      </c>
      <c r="B26" s="21"/>
      <c r="C26" s="28">
        <f>SUM(C22:C25)</f>
        <v>27523.7</v>
      </c>
      <c r="D26" s="28">
        <f t="shared" ref="D26:AB26" si="5">SUM(D22:D25)</f>
        <v>1759.13</v>
      </c>
      <c r="E26" s="28">
        <f t="shared" si="5"/>
        <v>1916.73</v>
      </c>
      <c r="F26" s="28">
        <f t="shared" si="5"/>
        <v>2097.35</v>
      </c>
      <c r="G26" s="28">
        <f t="shared" si="5"/>
        <v>2672.66</v>
      </c>
      <c r="H26" s="28">
        <f t="shared" si="5"/>
        <v>2325.78</v>
      </c>
      <c r="I26" s="28">
        <f t="shared" si="5"/>
        <v>2255.39</v>
      </c>
      <c r="J26" s="28">
        <f t="shared" si="5"/>
        <v>2725.7</v>
      </c>
      <c r="K26" s="28">
        <f t="shared" si="5"/>
        <v>2238.02</v>
      </c>
      <c r="L26" s="28">
        <f t="shared" si="5"/>
        <v>2408.84</v>
      </c>
      <c r="M26" s="28">
        <f t="shared" si="5"/>
        <v>2076.26</v>
      </c>
      <c r="N26" s="28">
        <f t="shared" si="5"/>
        <v>2571.85</v>
      </c>
      <c r="O26" s="28">
        <f t="shared" si="5"/>
        <v>2475.99</v>
      </c>
      <c r="P26" s="28">
        <f t="shared" si="5"/>
        <v>28316.52</v>
      </c>
      <c r="Q26" s="28">
        <f t="shared" si="5"/>
        <v>1796.64</v>
      </c>
      <c r="R26" s="28">
        <f t="shared" si="5"/>
        <v>1956.97</v>
      </c>
      <c r="S26" s="28">
        <f t="shared" si="5"/>
        <v>2138.99</v>
      </c>
      <c r="T26" s="28">
        <f t="shared" si="5"/>
        <v>2768.32</v>
      </c>
      <c r="U26" s="28">
        <f t="shared" si="5"/>
        <v>2391.63</v>
      </c>
      <c r="V26" s="28">
        <f t="shared" si="5"/>
        <v>2318.01</v>
      </c>
      <c r="W26" s="28">
        <f t="shared" si="5"/>
        <v>2809.7</v>
      </c>
      <c r="X26" s="28">
        <f t="shared" si="5"/>
        <v>2301.99</v>
      </c>
      <c r="Y26" s="28">
        <f t="shared" si="5"/>
        <v>2478.93</v>
      </c>
      <c r="Z26" s="28">
        <f t="shared" si="5"/>
        <v>2147.89</v>
      </c>
      <c r="AA26" s="28">
        <f t="shared" si="5"/>
        <v>2656.17</v>
      </c>
      <c r="AB26" s="28">
        <f t="shared" si="5"/>
        <v>2551.28</v>
      </c>
    </row>
    <row r="27" customHeight="1" spans="1:28">
      <c r="A27" s="11">
        <v>16</v>
      </c>
      <c r="B27" s="26" t="s">
        <v>43</v>
      </c>
      <c r="C27" s="29">
        <v>9962.77</v>
      </c>
      <c r="D27" s="54">
        <v>435</v>
      </c>
      <c r="E27" s="55">
        <v>385</v>
      </c>
      <c r="F27" s="55">
        <v>450</v>
      </c>
      <c r="G27" s="55">
        <v>451.82</v>
      </c>
      <c r="H27" s="55">
        <v>517.72</v>
      </c>
      <c r="I27" s="55">
        <v>611.85</v>
      </c>
      <c r="J27" s="55">
        <v>1308.58</v>
      </c>
      <c r="K27" s="55">
        <v>1335.57</v>
      </c>
      <c r="L27" s="55">
        <v>1252.16</v>
      </c>
      <c r="M27" s="55">
        <v>1122.05</v>
      </c>
      <c r="N27" s="55">
        <v>1035.07</v>
      </c>
      <c r="O27" s="55">
        <v>1057.95</v>
      </c>
      <c r="P27" s="39">
        <f>SUM(Q27:AB27)</f>
        <v>10311.46</v>
      </c>
      <c r="Q27" s="54">
        <v>453</v>
      </c>
      <c r="R27" s="55">
        <v>401</v>
      </c>
      <c r="S27" s="55">
        <v>469</v>
      </c>
      <c r="T27" s="55">
        <v>467.68</v>
      </c>
      <c r="U27" s="55">
        <v>535.96</v>
      </c>
      <c r="V27" s="55">
        <v>633.24</v>
      </c>
      <c r="W27" s="55">
        <v>1346.53</v>
      </c>
      <c r="X27" s="55">
        <v>1382.47</v>
      </c>
      <c r="Y27" s="55">
        <v>1296.42</v>
      </c>
      <c r="Z27" s="55">
        <v>1160.79</v>
      </c>
      <c r="AA27" s="55">
        <v>1070.99</v>
      </c>
      <c r="AB27" s="55">
        <v>1094.38</v>
      </c>
    </row>
    <row r="28" customHeight="1" spans="1:28">
      <c r="A28" s="11">
        <v>17</v>
      </c>
      <c r="B28" s="26" t="s">
        <v>44</v>
      </c>
      <c r="C28" s="29">
        <v>7029.47</v>
      </c>
      <c r="D28" s="16">
        <v>435</v>
      </c>
      <c r="E28" s="16">
        <v>385</v>
      </c>
      <c r="F28" s="16">
        <v>450</v>
      </c>
      <c r="G28" s="45">
        <v>210</v>
      </c>
      <c r="H28" s="45">
        <v>513</v>
      </c>
      <c r="I28" s="45">
        <v>608</v>
      </c>
      <c r="J28" s="45">
        <v>800.37</v>
      </c>
      <c r="K28" s="45">
        <v>834.46</v>
      </c>
      <c r="L28" s="45">
        <v>725.62</v>
      </c>
      <c r="M28" s="45">
        <v>725.62</v>
      </c>
      <c r="N28" s="45">
        <v>677.25</v>
      </c>
      <c r="O28" s="45">
        <v>665.15</v>
      </c>
      <c r="P28" s="39">
        <f>SUM(Q28:AB28)</f>
        <v>7436.47</v>
      </c>
      <c r="Q28" s="45">
        <v>461.3</v>
      </c>
      <c r="R28" s="45">
        <v>414.1</v>
      </c>
      <c r="S28" s="45">
        <v>483.9</v>
      </c>
      <c r="T28" s="45">
        <v>218.86</v>
      </c>
      <c r="U28" s="45">
        <v>549.06</v>
      </c>
      <c r="V28" s="45">
        <v>636.6</v>
      </c>
      <c r="W28" s="45">
        <v>832.23</v>
      </c>
      <c r="X28" s="45">
        <v>909.38</v>
      </c>
      <c r="Y28" s="45">
        <v>762.77</v>
      </c>
      <c r="Z28" s="45">
        <v>761.34</v>
      </c>
      <c r="AA28" s="45">
        <v>702.06</v>
      </c>
      <c r="AB28" s="45">
        <v>704.87</v>
      </c>
    </row>
    <row r="29" customHeight="1" spans="1:28">
      <c r="A29" s="11">
        <v>18</v>
      </c>
      <c r="B29" s="26" t="s">
        <v>45</v>
      </c>
      <c r="C29" s="29">
        <v>500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40</v>
      </c>
      <c r="L29" s="14">
        <v>70</v>
      </c>
      <c r="M29" s="14">
        <v>90</v>
      </c>
      <c r="N29" s="14">
        <v>120</v>
      </c>
      <c r="O29" s="14">
        <v>180</v>
      </c>
      <c r="P29" s="39">
        <f>SUM(Q29:AB29)</f>
        <v>566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44</v>
      </c>
      <c r="Y29" s="14">
        <v>76</v>
      </c>
      <c r="Z29" s="14">
        <v>98</v>
      </c>
      <c r="AA29" s="14">
        <v>132</v>
      </c>
      <c r="AB29" s="14">
        <v>216</v>
      </c>
    </row>
    <row r="30" customHeight="1" spans="1:28">
      <c r="A30" s="11">
        <v>19</v>
      </c>
      <c r="B30" s="26" t="s">
        <v>46</v>
      </c>
      <c r="C30" s="29">
        <v>2241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38">
        <v>300</v>
      </c>
      <c r="L30" s="38">
        <v>400</v>
      </c>
      <c r="M30" s="38">
        <v>491</v>
      </c>
      <c r="N30" s="38">
        <v>520</v>
      </c>
      <c r="O30" s="38">
        <v>530</v>
      </c>
      <c r="P30" s="39">
        <f>SUM(Q30:AB30)</f>
        <v>2308.23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7">
        <v>0</v>
      </c>
      <c r="X30" s="16">
        <v>309</v>
      </c>
      <c r="Y30" s="16">
        <v>412</v>
      </c>
      <c r="Z30" s="16">
        <v>505.73</v>
      </c>
      <c r="AA30" s="16">
        <v>535.6</v>
      </c>
      <c r="AB30" s="16">
        <v>545.9</v>
      </c>
    </row>
    <row r="31" s="3" customFormat="1" customHeight="1" spans="1:28">
      <c r="A31" s="11">
        <v>21</v>
      </c>
      <c r="B31" s="26" t="s">
        <v>47</v>
      </c>
      <c r="C31" s="29">
        <v>1660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260</v>
      </c>
      <c r="L31" s="14">
        <v>310</v>
      </c>
      <c r="M31" s="14">
        <v>340</v>
      </c>
      <c r="N31" s="14">
        <v>370</v>
      </c>
      <c r="O31" s="14">
        <v>380</v>
      </c>
      <c r="P31" s="39">
        <f>SUM(Q31:AB31)</f>
        <v>1693.88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265.3</v>
      </c>
      <c r="Y31" s="14">
        <v>316.32</v>
      </c>
      <c r="Z31" s="14">
        <v>346.94</v>
      </c>
      <c r="AA31" s="14">
        <v>377.56</v>
      </c>
      <c r="AB31" s="14">
        <v>387.76</v>
      </c>
    </row>
    <row r="32" s="3" customFormat="1" customHeight="1" spans="1:28">
      <c r="A32" s="11">
        <v>22</v>
      </c>
      <c r="B32" s="26" t="s">
        <v>48</v>
      </c>
      <c r="C32" s="29">
        <v>208.16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10</v>
      </c>
      <c r="K32" s="14">
        <v>28.58</v>
      </c>
      <c r="L32" s="14">
        <v>35</v>
      </c>
      <c r="M32" s="14">
        <v>43</v>
      </c>
      <c r="N32" s="14">
        <v>45</v>
      </c>
      <c r="O32" s="14">
        <v>46.58</v>
      </c>
      <c r="P32" s="39">
        <v>208.58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10.02</v>
      </c>
      <c r="X32" s="14">
        <v>28.64</v>
      </c>
      <c r="Y32" s="14">
        <v>35.07</v>
      </c>
      <c r="Z32" s="14">
        <v>43.09</v>
      </c>
      <c r="AA32" s="14">
        <v>45.09</v>
      </c>
      <c r="AB32" s="14">
        <v>46.67</v>
      </c>
    </row>
    <row r="33" s="4" customFormat="1" customHeight="1" spans="1:28">
      <c r="A33" s="11">
        <v>25</v>
      </c>
      <c r="B33" s="24" t="s">
        <v>49</v>
      </c>
      <c r="C33" s="25">
        <v>3840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1280</v>
      </c>
      <c r="N33" s="16">
        <v>1280</v>
      </c>
      <c r="O33" s="16">
        <v>1280</v>
      </c>
      <c r="P33" s="35">
        <v>3908.2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f>P33/3</f>
        <v>1302.73333333333</v>
      </c>
      <c r="AA33" s="16">
        <f>P33/3</f>
        <v>1302.73333333333</v>
      </c>
      <c r="AB33" s="16">
        <f>P33/3</f>
        <v>1302.73333333333</v>
      </c>
    </row>
    <row r="34" s="5" customFormat="1" customHeight="1" spans="1:28">
      <c r="A34" s="20" t="s">
        <v>50</v>
      </c>
      <c r="B34" s="21"/>
      <c r="C34" s="28">
        <f>SUM(C27:C33)</f>
        <v>25441.4</v>
      </c>
      <c r="D34" s="28">
        <f t="shared" ref="D34:AB34" si="6">SUM(D27:D33)</f>
        <v>870</v>
      </c>
      <c r="E34" s="28">
        <f t="shared" si="6"/>
        <v>770</v>
      </c>
      <c r="F34" s="28">
        <f t="shared" si="6"/>
        <v>900</v>
      </c>
      <c r="G34" s="28">
        <f t="shared" si="6"/>
        <v>661.82</v>
      </c>
      <c r="H34" s="28">
        <f t="shared" si="6"/>
        <v>1030.72</v>
      </c>
      <c r="I34" s="28">
        <f t="shared" si="6"/>
        <v>1219.85</v>
      </c>
      <c r="J34" s="28">
        <f t="shared" si="6"/>
        <v>2118.95</v>
      </c>
      <c r="K34" s="28">
        <f t="shared" si="6"/>
        <v>2798.61</v>
      </c>
      <c r="L34" s="28">
        <f t="shared" si="6"/>
        <v>2792.78</v>
      </c>
      <c r="M34" s="28">
        <f t="shared" si="6"/>
        <v>4091.67</v>
      </c>
      <c r="N34" s="28">
        <f t="shared" si="6"/>
        <v>4047.32</v>
      </c>
      <c r="O34" s="28">
        <f t="shared" si="6"/>
        <v>4139.68</v>
      </c>
      <c r="P34" s="28">
        <f t="shared" si="6"/>
        <v>26432.82</v>
      </c>
      <c r="Q34" s="28">
        <f t="shared" si="6"/>
        <v>914.3</v>
      </c>
      <c r="R34" s="28">
        <f t="shared" si="6"/>
        <v>815.1</v>
      </c>
      <c r="S34" s="28">
        <f t="shared" si="6"/>
        <v>952.9</v>
      </c>
      <c r="T34" s="28">
        <f t="shared" si="6"/>
        <v>686.54</v>
      </c>
      <c r="U34" s="28">
        <f t="shared" si="6"/>
        <v>1085.02</v>
      </c>
      <c r="V34" s="28">
        <f t="shared" si="6"/>
        <v>1269.84</v>
      </c>
      <c r="W34" s="28">
        <f t="shared" si="6"/>
        <v>2188.78</v>
      </c>
      <c r="X34" s="28">
        <f t="shared" si="6"/>
        <v>2938.79</v>
      </c>
      <c r="Y34" s="28">
        <f t="shared" si="6"/>
        <v>2898.58</v>
      </c>
      <c r="Z34" s="28">
        <f t="shared" si="6"/>
        <v>4218.62333333333</v>
      </c>
      <c r="AA34" s="28">
        <f t="shared" si="6"/>
        <v>4166.03333333333</v>
      </c>
      <c r="AB34" s="28">
        <f t="shared" si="6"/>
        <v>4298.31333333333</v>
      </c>
    </row>
    <row r="35" customHeight="1" spans="1:28">
      <c r="A35" s="11">
        <v>20</v>
      </c>
      <c r="B35" s="26" t="s">
        <v>51</v>
      </c>
      <c r="C35" s="29">
        <v>4741.02</v>
      </c>
      <c r="D35" s="14">
        <v>96.44</v>
      </c>
      <c r="E35" s="14">
        <v>106</v>
      </c>
      <c r="F35" s="14">
        <v>244.15</v>
      </c>
      <c r="G35" s="16">
        <v>324</v>
      </c>
      <c r="H35" s="16">
        <v>450</v>
      </c>
      <c r="I35" s="16">
        <v>485</v>
      </c>
      <c r="J35" s="16">
        <v>514</v>
      </c>
      <c r="K35" s="16">
        <v>525</v>
      </c>
      <c r="L35" s="16">
        <v>515</v>
      </c>
      <c r="M35" s="16">
        <v>501</v>
      </c>
      <c r="N35" s="16">
        <v>495</v>
      </c>
      <c r="O35" s="16">
        <v>485.43</v>
      </c>
      <c r="P35" s="39">
        <f>SUM(Q35:AB35)</f>
        <v>4933.16</v>
      </c>
      <c r="Q35" s="16">
        <v>101.26</v>
      </c>
      <c r="R35" s="16">
        <v>110.3</v>
      </c>
      <c r="S35" s="16">
        <v>256.35</v>
      </c>
      <c r="T35" s="16">
        <v>340</v>
      </c>
      <c r="U35" s="16">
        <v>472.5</v>
      </c>
      <c r="V35" s="16">
        <v>494.7</v>
      </c>
      <c r="W35" s="16">
        <v>529</v>
      </c>
      <c r="X35" s="16">
        <v>540.7</v>
      </c>
      <c r="Y35" s="16">
        <v>532.6</v>
      </c>
      <c r="Z35" s="16">
        <v>526</v>
      </c>
      <c r="AA35" s="16">
        <v>519.75</v>
      </c>
      <c r="AB35" s="16">
        <v>510</v>
      </c>
    </row>
    <row r="36" s="3" customFormat="1" customHeight="1" spans="1:28">
      <c r="A36" s="11">
        <v>23</v>
      </c>
      <c r="B36" s="26" t="s">
        <v>52</v>
      </c>
      <c r="C36" s="29">
        <v>1660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660</v>
      </c>
      <c r="O36" s="16">
        <v>1000</v>
      </c>
      <c r="P36" s="35">
        <v>1720.21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683.9389157</v>
      </c>
      <c r="AB36" s="16">
        <v>1036.271084</v>
      </c>
    </row>
    <row r="37" s="6" customFormat="1" customHeight="1" spans="1:28">
      <c r="A37" s="20" t="s">
        <v>53</v>
      </c>
      <c r="B37" s="30"/>
      <c r="C37" s="22">
        <f>SUM(C35:C36)</f>
        <v>6401.02</v>
      </c>
      <c r="D37" s="22">
        <f t="shared" ref="D37:AB37" si="7">SUM(D35:D36)</f>
        <v>96.44</v>
      </c>
      <c r="E37" s="22">
        <f t="shared" si="7"/>
        <v>106</v>
      </c>
      <c r="F37" s="22">
        <f t="shared" si="7"/>
        <v>244.15</v>
      </c>
      <c r="G37" s="22">
        <f t="shared" si="7"/>
        <v>324</v>
      </c>
      <c r="H37" s="22">
        <f t="shared" si="7"/>
        <v>450</v>
      </c>
      <c r="I37" s="22">
        <f t="shared" si="7"/>
        <v>485</v>
      </c>
      <c r="J37" s="22">
        <f t="shared" si="7"/>
        <v>514</v>
      </c>
      <c r="K37" s="22">
        <f t="shared" si="7"/>
        <v>525</v>
      </c>
      <c r="L37" s="22">
        <f t="shared" si="7"/>
        <v>515</v>
      </c>
      <c r="M37" s="22">
        <f t="shared" si="7"/>
        <v>501</v>
      </c>
      <c r="N37" s="22">
        <f t="shared" si="7"/>
        <v>1155</v>
      </c>
      <c r="O37" s="22">
        <f t="shared" si="7"/>
        <v>1485.43</v>
      </c>
      <c r="P37" s="22">
        <f t="shared" si="7"/>
        <v>6653.37</v>
      </c>
      <c r="Q37" s="22">
        <f t="shared" si="7"/>
        <v>101.26</v>
      </c>
      <c r="R37" s="22">
        <f t="shared" si="7"/>
        <v>110.3</v>
      </c>
      <c r="S37" s="22">
        <f t="shared" si="7"/>
        <v>256.35</v>
      </c>
      <c r="T37" s="22">
        <f t="shared" si="7"/>
        <v>340</v>
      </c>
      <c r="U37" s="22">
        <f t="shared" si="7"/>
        <v>472.5</v>
      </c>
      <c r="V37" s="22">
        <f t="shared" si="7"/>
        <v>494.7</v>
      </c>
      <c r="W37" s="22">
        <f t="shared" si="7"/>
        <v>529</v>
      </c>
      <c r="X37" s="22">
        <f t="shared" si="7"/>
        <v>540.7</v>
      </c>
      <c r="Y37" s="22">
        <f t="shared" si="7"/>
        <v>532.6</v>
      </c>
      <c r="Z37" s="22">
        <f t="shared" si="7"/>
        <v>526</v>
      </c>
      <c r="AA37" s="22">
        <f t="shared" si="7"/>
        <v>1203.6889157</v>
      </c>
      <c r="AB37" s="22">
        <f t="shared" si="7"/>
        <v>1546.271084</v>
      </c>
    </row>
    <row r="38" customHeight="1" spans="1:28">
      <c r="A38" s="31" t="s">
        <v>54</v>
      </c>
      <c r="B38" s="31"/>
      <c r="C38" s="32">
        <f>C17+C21+C26+C34+C37</f>
        <v>260006.5544</v>
      </c>
      <c r="D38" s="32">
        <f t="shared" ref="D38:AB38" si="8">D17+D21+D26+D34+D37</f>
        <v>18240.14</v>
      </c>
      <c r="E38" s="32">
        <f t="shared" si="8"/>
        <v>16513.8</v>
      </c>
      <c r="F38" s="32">
        <f t="shared" si="8"/>
        <v>18346.94</v>
      </c>
      <c r="G38" s="32">
        <f t="shared" si="8"/>
        <v>21819.19</v>
      </c>
      <c r="H38" s="32">
        <f t="shared" si="8"/>
        <v>22756.93</v>
      </c>
      <c r="I38" s="32">
        <f t="shared" si="8"/>
        <v>21499.5</v>
      </c>
      <c r="J38" s="32">
        <f t="shared" si="8"/>
        <v>24793.26</v>
      </c>
      <c r="K38" s="32">
        <f t="shared" si="8"/>
        <v>21595.45</v>
      </c>
      <c r="L38" s="32">
        <f t="shared" si="8"/>
        <v>21981.27</v>
      </c>
      <c r="M38" s="32">
        <f t="shared" si="8"/>
        <v>23003.6874</v>
      </c>
      <c r="N38" s="32">
        <f t="shared" si="8"/>
        <v>24754.49</v>
      </c>
      <c r="O38" s="32">
        <f t="shared" si="8"/>
        <v>24702.23</v>
      </c>
      <c r="P38" s="32">
        <f t="shared" si="8"/>
        <v>265814.936326531</v>
      </c>
      <c r="Q38" s="32">
        <f t="shared" si="8"/>
        <v>18610.7653584511</v>
      </c>
      <c r="R38" s="32">
        <f t="shared" si="8"/>
        <v>16814.3660805861</v>
      </c>
      <c r="S38" s="32">
        <f t="shared" si="8"/>
        <v>18663.812585034</v>
      </c>
      <c r="T38" s="32">
        <f t="shared" si="8"/>
        <v>22277.4482993197</v>
      </c>
      <c r="U38" s="32">
        <f t="shared" si="8"/>
        <v>23282.2201831502</v>
      </c>
      <c r="V38" s="32">
        <f t="shared" si="8"/>
        <v>21974.4929618001</v>
      </c>
      <c r="W38" s="32">
        <f t="shared" si="8"/>
        <v>25380.8692098378</v>
      </c>
      <c r="X38" s="32">
        <f t="shared" si="8"/>
        <v>22220.1555729984</v>
      </c>
      <c r="Y38" s="32">
        <f t="shared" si="8"/>
        <v>22507.6470643642</v>
      </c>
      <c r="Z38" s="32">
        <f t="shared" si="8"/>
        <v>23528.1596493982</v>
      </c>
      <c r="AA38" s="32">
        <f t="shared" si="8"/>
        <v>25301.6314955012</v>
      </c>
      <c r="AB38" s="32">
        <f t="shared" si="8"/>
        <v>25253.3678657896</v>
      </c>
    </row>
    <row r="39" customHeight="1" spans="1:28">
      <c r="A39" s="58" t="s">
        <v>55</v>
      </c>
      <c r="B39" s="58"/>
      <c r="C39" s="58">
        <f>C17+C21</f>
        <v>200640.4344</v>
      </c>
      <c r="D39" s="58">
        <f t="shared" ref="D39:AB39" si="9">D17+D21</f>
        <v>15514.57</v>
      </c>
      <c r="E39" s="58">
        <f t="shared" si="9"/>
        <v>13721.07</v>
      </c>
      <c r="F39" s="58">
        <f t="shared" si="9"/>
        <v>15105.44</v>
      </c>
      <c r="G39" s="58">
        <f t="shared" si="9"/>
        <v>18160.71</v>
      </c>
      <c r="H39" s="58">
        <f t="shared" si="9"/>
        <v>18950.43</v>
      </c>
      <c r="I39" s="58">
        <f t="shared" si="9"/>
        <v>17539.26</v>
      </c>
      <c r="J39" s="58">
        <f t="shared" si="9"/>
        <v>19434.61</v>
      </c>
      <c r="K39" s="58">
        <f t="shared" si="9"/>
        <v>16033.82</v>
      </c>
      <c r="L39" s="58">
        <f t="shared" si="9"/>
        <v>16264.65</v>
      </c>
      <c r="M39" s="58">
        <f t="shared" si="9"/>
        <v>16334.7574</v>
      </c>
      <c r="N39" s="58">
        <f t="shared" si="9"/>
        <v>16980.32</v>
      </c>
      <c r="O39" s="58">
        <f t="shared" si="9"/>
        <v>16601.13</v>
      </c>
      <c r="P39" s="58">
        <f t="shared" si="9"/>
        <v>204412.226326531</v>
      </c>
      <c r="Q39" s="58">
        <f t="shared" si="9"/>
        <v>15798.5653584511</v>
      </c>
      <c r="R39" s="58">
        <f t="shared" si="9"/>
        <v>13931.9960805861</v>
      </c>
      <c r="S39" s="58">
        <f t="shared" si="9"/>
        <v>15315.572585034</v>
      </c>
      <c r="T39" s="58">
        <f t="shared" si="9"/>
        <v>18482.5882993197</v>
      </c>
      <c r="U39" s="58">
        <f t="shared" si="9"/>
        <v>19333.0701831502</v>
      </c>
      <c r="V39" s="58">
        <f t="shared" si="9"/>
        <v>17891.9429618001</v>
      </c>
      <c r="W39" s="58">
        <f t="shared" si="9"/>
        <v>19853.3892098378</v>
      </c>
      <c r="X39" s="58">
        <f t="shared" si="9"/>
        <v>16438.6755729984</v>
      </c>
      <c r="Y39" s="58">
        <f t="shared" si="9"/>
        <v>16597.5370643642</v>
      </c>
      <c r="Z39" s="58">
        <f t="shared" si="9"/>
        <v>16635.6463160649</v>
      </c>
      <c r="AA39" s="58">
        <f t="shared" si="9"/>
        <v>17275.7392464678</v>
      </c>
      <c r="AB39" s="58">
        <f t="shared" si="9"/>
        <v>16857.5034484563</v>
      </c>
    </row>
    <row r="40" customHeight="1" spans="1:28">
      <c r="A40" s="34" t="s">
        <v>56</v>
      </c>
      <c r="B40" s="34"/>
      <c r="C40" s="34">
        <f>SUM(C8:C11)</f>
        <v>140563.2814</v>
      </c>
      <c r="D40" s="34">
        <f t="shared" ref="D40:AB40" si="10">SUM(D8:D11)</f>
        <v>11424.03</v>
      </c>
      <c r="E40" s="34">
        <f t="shared" si="10"/>
        <v>9745.05</v>
      </c>
      <c r="F40" s="34">
        <f t="shared" si="10"/>
        <v>10574.44</v>
      </c>
      <c r="G40" s="34">
        <f t="shared" si="10"/>
        <v>13357.73</v>
      </c>
      <c r="H40" s="34">
        <f t="shared" si="10"/>
        <v>13941.89</v>
      </c>
      <c r="I40" s="34">
        <f t="shared" si="10"/>
        <v>12140.51</v>
      </c>
      <c r="J40" s="34">
        <f t="shared" si="10"/>
        <v>13940.99</v>
      </c>
      <c r="K40" s="34">
        <f t="shared" si="10"/>
        <v>11572.84</v>
      </c>
      <c r="L40" s="34">
        <f t="shared" si="10"/>
        <v>11292.98</v>
      </c>
      <c r="M40" s="34">
        <f t="shared" si="10"/>
        <v>10273.8874</v>
      </c>
      <c r="N40" s="34">
        <f t="shared" si="10"/>
        <v>11268.74</v>
      </c>
      <c r="O40" s="34">
        <f t="shared" si="10"/>
        <v>11030.19</v>
      </c>
      <c r="P40" s="34">
        <f t="shared" si="10"/>
        <v>146103.3</v>
      </c>
      <c r="Q40" s="34">
        <f t="shared" si="10"/>
        <v>11854.49</v>
      </c>
      <c r="R40" s="34">
        <f t="shared" si="10"/>
        <v>10142.08</v>
      </c>
      <c r="S40" s="34">
        <f t="shared" si="10"/>
        <v>10998.9</v>
      </c>
      <c r="T40" s="34">
        <f t="shared" si="10"/>
        <v>13854.67</v>
      </c>
      <c r="U40" s="34">
        <f t="shared" si="10"/>
        <v>14465.01</v>
      </c>
      <c r="V40" s="34">
        <f t="shared" si="10"/>
        <v>12609.11</v>
      </c>
      <c r="W40" s="34">
        <f t="shared" si="10"/>
        <v>14458.27</v>
      </c>
      <c r="X40" s="34">
        <f t="shared" si="10"/>
        <v>12048.49</v>
      </c>
      <c r="Y40" s="34">
        <f t="shared" si="10"/>
        <v>11770.59</v>
      </c>
      <c r="Z40" s="34">
        <f t="shared" si="10"/>
        <v>10701.52</v>
      </c>
      <c r="AA40" s="34">
        <f t="shared" si="10"/>
        <v>11731.73</v>
      </c>
      <c r="AB40" s="34">
        <f t="shared" si="10"/>
        <v>11468.44</v>
      </c>
    </row>
    <row r="41" customHeight="1" spans="1:28">
      <c r="A41" s="34" t="s">
        <v>57</v>
      </c>
      <c r="B41" s="34"/>
      <c r="C41" s="34">
        <f>SUM(C12:C15,C18:C19)</f>
        <v>51814.153</v>
      </c>
      <c r="D41" s="34">
        <f t="shared" ref="D41:AB41" si="11">SUM(D12:D15,D18:D19)</f>
        <v>3758.18</v>
      </c>
      <c r="E41" s="34">
        <f t="shared" si="11"/>
        <v>3608.64</v>
      </c>
      <c r="F41" s="34">
        <f t="shared" si="11"/>
        <v>4107.1</v>
      </c>
      <c r="G41" s="34">
        <f t="shared" si="11"/>
        <v>4407.34</v>
      </c>
      <c r="H41" s="34">
        <f t="shared" si="11"/>
        <v>4641.16</v>
      </c>
      <c r="I41" s="34">
        <f t="shared" si="11"/>
        <v>5031.37</v>
      </c>
      <c r="J41" s="34">
        <f t="shared" si="11"/>
        <v>5140.37</v>
      </c>
      <c r="K41" s="34">
        <f t="shared" si="11"/>
        <v>4164.25</v>
      </c>
      <c r="L41" s="34">
        <f t="shared" si="11"/>
        <v>4604.29</v>
      </c>
      <c r="M41" s="34">
        <f t="shared" si="11"/>
        <v>4413.49</v>
      </c>
      <c r="N41" s="34">
        <f t="shared" si="11"/>
        <v>4043</v>
      </c>
      <c r="O41" s="34">
        <f t="shared" si="11"/>
        <v>3895.3</v>
      </c>
      <c r="P41" s="34">
        <f t="shared" si="11"/>
        <v>54400.7263265306</v>
      </c>
      <c r="Q41" s="34">
        <f t="shared" si="11"/>
        <v>3944.07535845108</v>
      </c>
      <c r="R41" s="34">
        <f t="shared" si="11"/>
        <v>3789.91608058609</v>
      </c>
      <c r="S41" s="34">
        <f t="shared" si="11"/>
        <v>4316.67258503402</v>
      </c>
      <c r="T41" s="34">
        <f t="shared" si="11"/>
        <v>4627.91829931973</v>
      </c>
      <c r="U41" s="34">
        <f t="shared" si="11"/>
        <v>4868.06018315019</v>
      </c>
      <c r="V41" s="34">
        <f t="shared" si="11"/>
        <v>5282.8329618001</v>
      </c>
      <c r="W41" s="34">
        <f t="shared" si="11"/>
        <v>5395.11920983778</v>
      </c>
      <c r="X41" s="34">
        <f t="shared" si="11"/>
        <v>4390.18557299843</v>
      </c>
      <c r="Y41" s="34">
        <f t="shared" si="11"/>
        <v>4826.9470643642</v>
      </c>
      <c r="Z41" s="34">
        <f t="shared" si="11"/>
        <v>4631.39298273156</v>
      </c>
      <c r="AA41" s="34">
        <f t="shared" si="11"/>
        <v>4241.27591313448</v>
      </c>
      <c r="AB41" s="34">
        <f t="shared" si="11"/>
        <v>4086.33011512297</v>
      </c>
    </row>
    <row r="42" customHeight="1" spans="1:28">
      <c r="A42" s="58" t="s">
        <v>58</v>
      </c>
      <c r="B42" s="58"/>
      <c r="C42" s="58">
        <f>C26+C34</f>
        <v>52965.1</v>
      </c>
      <c r="D42" s="58">
        <f t="shared" ref="D42:AB42" si="12">D26+D34</f>
        <v>2629.13</v>
      </c>
      <c r="E42" s="58">
        <f t="shared" si="12"/>
        <v>2686.73</v>
      </c>
      <c r="F42" s="58">
        <f t="shared" si="12"/>
        <v>2997.35</v>
      </c>
      <c r="G42" s="58">
        <f t="shared" si="12"/>
        <v>3334.48</v>
      </c>
      <c r="H42" s="58">
        <f t="shared" si="12"/>
        <v>3356.5</v>
      </c>
      <c r="I42" s="58">
        <f t="shared" si="12"/>
        <v>3475.24</v>
      </c>
      <c r="J42" s="58">
        <f t="shared" si="12"/>
        <v>4844.65</v>
      </c>
      <c r="K42" s="58">
        <f t="shared" si="12"/>
        <v>5036.63</v>
      </c>
      <c r="L42" s="58">
        <f t="shared" si="12"/>
        <v>5201.62</v>
      </c>
      <c r="M42" s="58">
        <f t="shared" si="12"/>
        <v>6167.93</v>
      </c>
      <c r="N42" s="58">
        <f t="shared" si="12"/>
        <v>6619.17</v>
      </c>
      <c r="O42" s="58">
        <f t="shared" si="12"/>
        <v>6615.67</v>
      </c>
      <c r="P42" s="58">
        <f t="shared" si="12"/>
        <v>54749.34</v>
      </c>
      <c r="Q42" s="58">
        <f t="shared" si="12"/>
        <v>2710.94</v>
      </c>
      <c r="R42" s="58">
        <f t="shared" si="12"/>
        <v>2772.07</v>
      </c>
      <c r="S42" s="58">
        <f t="shared" si="12"/>
        <v>3091.89</v>
      </c>
      <c r="T42" s="58">
        <f t="shared" si="12"/>
        <v>3454.86</v>
      </c>
      <c r="U42" s="58">
        <f t="shared" si="12"/>
        <v>3476.65</v>
      </c>
      <c r="V42" s="58">
        <f t="shared" si="12"/>
        <v>3587.85</v>
      </c>
      <c r="W42" s="58">
        <f t="shared" si="12"/>
        <v>4998.48</v>
      </c>
      <c r="X42" s="58">
        <f t="shared" si="12"/>
        <v>5240.78</v>
      </c>
      <c r="Y42" s="58">
        <f t="shared" si="12"/>
        <v>5377.51</v>
      </c>
      <c r="Z42" s="58">
        <f t="shared" si="12"/>
        <v>6366.51333333333</v>
      </c>
      <c r="AA42" s="58">
        <f t="shared" si="12"/>
        <v>6822.20333333333</v>
      </c>
      <c r="AB42" s="58">
        <f t="shared" si="12"/>
        <v>6849.59333333333</v>
      </c>
    </row>
    <row r="43" customHeight="1" spans="1:28">
      <c r="A43" s="34" t="s">
        <v>56</v>
      </c>
      <c r="B43" s="34"/>
      <c r="C43" s="34">
        <f>SUM(C22:C24)</f>
        <v>24664.7</v>
      </c>
      <c r="D43" s="34">
        <f t="shared" ref="D43:AB43" si="13">SUM(D22:D24)</f>
        <v>1545.13</v>
      </c>
      <c r="E43" s="34">
        <f t="shared" si="13"/>
        <v>1745.73</v>
      </c>
      <c r="F43" s="34">
        <f t="shared" si="13"/>
        <v>1813.35</v>
      </c>
      <c r="G43" s="34">
        <f t="shared" si="13"/>
        <v>2426.66</v>
      </c>
      <c r="H43" s="34">
        <f t="shared" si="13"/>
        <v>2094.78</v>
      </c>
      <c r="I43" s="34">
        <f t="shared" si="13"/>
        <v>1955.39</v>
      </c>
      <c r="J43" s="34">
        <f t="shared" si="13"/>
        <v>2446.7</v>
      </c>
      <c r="K43" s="34">
        <f t="shared" si="13"/>
        <v>1983.02</v>
      </c>
      <c r="L43" s="34">
        <f t="shared" si="13"/>
        <v>2201.84</v>
      </c>
      <c r="M43" s="34">
        <f t="shared" si="13"/>
        <v>1849.26</v>
      </c>
      <c r="N43" s="34">
        <f t="shared" si="13"/>
        <v>2329.85</v>
      </c>
      <c r="O43" s="34">
        <f t="shared" si="13"/>
        <v>2272.99</v>
      </c>
      <c r="P43" s="34">
        <f t="shared" si="13"/>
        <v>25389.52</v>
      </c>
      <c r="Q43" s="34">
        <f t="shared" si="13"/>
        <v>1576.64</v>
      </c>
      <c r="R43" s="34">
        <f t="shared" si="13"/>
        <v>1780.97</v>
      </c>
      <c r="S43" s="34">
        <f t="shared" si="13"/>
        <v>1849.99</v>
      </c>
      <c r="T43" s="34">
        <f t="shared" si="13"/>
        <v>2517.32</v>
      </c>
      <c r="U43" s="34">
        <f t="shared" si="13"/>
        <v>2154.63</v>
      </c>
      <c r="V43" s="34">
        <f t="shared" si="13"/>
        <v>2011.01</v>
      </c>
      <c r="W43" s="34">
        <f t="shared" si="13"/>
        <v>2523.7</v>
      </c>
      <c r="X43" s="34">
        <f t="shared" si="13"/>
        <v>2040.99</v>
      </c>
      <c r="Y43" s="34">
        <f t="shared" si="13"/>
        <v>2266.93</v>
      </c>
      <c r="Z43" s="34">
        <f t="shared" si="13"/>
        <v>1915.89</v>
      </c>
      <c r="AA43" s="34">
        <f t="shared" si="13"/>
        <v>2408.17</v>
      </c>
      <c r="AB43" s="34">
        <f t="shared" si="13"/>
        <v>2343.28</v>
      </c>
    </row>
    <row r="44" customHeight="1" spans="1:28">
      <c r="A44" s="34" t="s">
        <v>57</v>
      </c>
      <c r="B44" s="34"/>
      <c r="C44" s="34">
        <f>SUM(C25,C27:C32)</f>
        <v>24460.4</v>
      </c>
      <c r="D44" s="34">
        <f t="shared" ref="D44:AB44" si="14">SUM(D25,D27:D32)</f>
        <v>1084</v>
      </c>
      <c r="E44" s="34">
        <f t="shared" si="14"/>
        <v>941</v>
      </c>
      <c r="F44" s="34">
        <f t="shared" si="14"/>
        <v>1184</v>
      </c>
      <c r="G44" s="34">
        <f t="shared" si="14"/>
        <v>907.82</v>
      </c>
      <c r="H44" s="34">
        <f t="shared" si="14"/>
        <v>1261.72</v>
      </c>
      <c r="I44" s="34">
        <f t="shared" si="14"/>
        <v>1519.85</v>
      </c>
      <c r="J44" s="34">
        <f t="shared" si="14"/>
        <v>2397.95</v>
      </c>
      <c r="K44" s="34">
        <f t="shared" si="14"/>
        <v>3053.61</v>
      </c>
      <c r="L44" s="34">
        <f t="shared" si="14"/>
        <v>2999.78</v>
      </c>
      <c r="M44" s="34">
        <f t="shared" si="14"/>
        <v>3038.67</v>
      </c>
      <c r="N44" s="34">
        <f t="shared" si="14"/>
        <v>3009.32</v>
      </c>
      <c r="O44" s="34">
        <f t="shared" si="14"/>
        <v>3062.68</v>
      </c>
      <c r="P44" s="34">
        <f t="shared" si="14"/>
        <v>25451.62</v>
      </c>
      <c r="Q44" s="34">
        <f t="shared" si="14"/>
        <v>1134.3</v>
      </c>
      <c r="R44" s="34">
        <f t="shared" si="14"/>
        <v>991.1</v>
      </c>
      <c r="S44" s="34">
        <f t="shared" si="14"/>
        <v>1241.9</v>
      </c>
      <c r="T44" s="34">
        <f t="shared" si="14"/>
        <v>937.54</v>
      </c>
      <c r="U44" s="34">
        <f t="shared" si="14"/>
        <v>1322.02</v>
      </c>
      <c r="V44" s="34">
        <f t="shared" si="14"/>
        <v>1576.84</v>
      </c>
      <c r="W44" s="34">
        <f t="shared" si="14"/>
        <v>2474.78</v>
      </c>
      <c r="X44" s="34">
        <f t="shared" si="14"/>
        <v>3199.79</v>
      </c>
      <c r="Y44" s="34">
        <f t="shared" si="14"/>
        <v>3110.58</v>
      </c>
      <c r="Z44" s="34">
        <f t="shared" si="14"/>
        <v>3147.89</v>
      </c>
      <c r="AA44" s="34">
        <f t="shared" si="14"/>
        <v>3111.3</v>
      </c>
      <c r="AB44" s="34">
        <f t="shared" si="14"/>
        <v>3203.58</v>
      </c>
    </row>
    <row r="45" customHeight="1" spans="1:28">
      <c r="A45" s="58" t="s">
        <v>53</v>
      </c>
      <c r="B45" s="58"/>
      <c r="C45" s="59">
        <f>SUM(C37)</f>
        <v>6401.02</v>
      </c>
      <c r="D45" s="59">
        <f t="shared" ref="D45:AB45" si="15">SUM(D37)</f>
        <v>96.44</v>
      </c>
      <c r="E45" s="59">
        <f t="shared" si="15"/>
        <v>106</v>
      </c>
      <c r="F45" s="59">
        <f t="shared" si="15"/>
        <v>244.15</v>
      </c>
      <c r="G45" s="59">
        <f t="shared" si="15"/>
        <v>324</v>
      </c>
      <c r="H45" s="59">
        <f t="shared" si="15"/>
        <v>450</v>
      </c>
      <c r="I45" s="59">
        <f t="shared" si="15"/>
        <v>485</v>
      </c>
      <c r="J45" s="59">
        <f t="shared" si="15"/>
        <v>514</v>
      </c>
      <c r="K45" s="59">
        <f t="shared" si="15"/>
        <v>525</v>
      </c>
      <c r="L45" s="59">
        <f t="shared" si="15"/>
        <v>515</v>
      </c>
      <c r="M45" s="59">
        <f t="shared" si="15"/>
        <v>501</v>
      </c>
      <c r="N45" s="59">
        <f t="shared" si="15"/>
        <v>1155</v>
      </c>
      <c r="O45" s="59">
        <f t="shared" si="15"/>
        <v>1485.43</v>
      </c>
      <c r="P45" s="59">
        <f t="shared" si="15"/>
        <v>6653.37</v>
      </c>
      <c r="Q45" s="59">
        <f t="shared" si="15"/>
        <v>101.26</v>
      </c>
      <c r="R45" s="59">
        <f t="shared" si="15"/>
        <v>110.3</v>
      </c>
      <c r="S45" s="59">
        <f t="shared" si="15"/>
        <v>256.35</v>
      </c>
      <c r="T45" s="59">
        <f t="shared" si="15"/>
        <v>340</v>
      </c>
      <c r="U45" s="59">
        <f t="shared" si="15"/>
        <v>472.5</v>
      </c>
      <c r="V45" s="59">
        <f t="shared" si="15"/>
        <v>494.7</v>
      </c>
      <c r="W45" s="59">
        <f t="shared" si="15"/>
        <v>529</v>
      </c>
      <c r="X45" s="59">
        <f t="shared" si="15"/>
        <v>540.7</v>
      </c>
      <c r="Y45" s="59">
        <f t="shared" si="15"/>
        <v>532.6</v>
      </c>
      <c r="Z45" s="59">
        <f t="shared" si="15"/>
        <v>526</v>
      </c>
      <c r="AA45" s="59">
        <f t="shared" si="15"/>
        <v>1203.6889157</v>
      </c>
      <c r="AB45" s="59">
        <f t="shared" si="15"/>
        <v>1546.271084</v>
      </c>
    </row>
    <row r="46" customHeight="1" spans="1:28">
      <c r="A46" s="34" t="s">
        <v>56</v>
      </c>
      <c r="B46" s="34"/>
      <c r="C46" s="60">
        <f>C36</f>
        <v>1660</v>
      </c>
      <c r="D46" s="60">
        <f t="shared" ref="D46:AB46" si="16">D36</f>
        <v>0</v>
      </c>
      <c r="E46" s="60">
        <f t="shared" si="16"/>
        <v>0</v>
      </c>
      <c r="F46" s="60">
        <f t="shared" si="16"/>
        <v>0</v>
      </c>
      <c r="G46" s="60">
        <f t="shared" si="16"/>
        <v>0</v>
      </c>
      <c r="H46" s="60">
        <f t="shared" si="16"/>
        <v>0</v>
      </c>
      <c r="I46" s="60">
        <f t="shared" si="16"/>
        <v>0</v>
      </c>
      <c r="J46" s="60">
        <f t="shared" si="16"/>
        <v>0</v>
      </c>
      <c r="K46" s="60">
        <f t="shared" si="16"/>
        <v>0</v>
      </c>
      <c r="L46" s="60">
        <f t="shared" si="16"/>
        <v>0</v>
      </c>
      <c r="M46" s="60">
        <f t="shared" si="16"/>
        <v>0</v>
      </c>
      <c r="N46" s="60">
        <f t="shared" si="16"/>
        <v>660</v>
      </c>
      <c r="O46" s="60">
        <f t="shared" si="16"/>
        <v>1000</v>
      </c>
      <c r="P46" s="60">
        <f t="shared" si="16"/>
        <v>1720.21</v>
      </c>
      <c r="Q46" s="60">
        <f t="shared" si="16"/>
        <v>0</v>
      </c>
      <c r="R46" s="60">
        <f t="shared" si="16"/>
        <v>0</v>
      </c>
      <c r="S46" s="60">
        <f t="shared" si="16"/>
        <v>0</v>
      </c>
      <c r="T46" s="60">
        <f t="shared" si="16"/>
        <v>0</v>
      </c>
      <c r="U46" s="60">
        <f t="shared" si="16"/>
        <v>0</v>
      </c>
      <c r="V46" s="60">
        <f t="shared" si="16"/>
        <v>0</v>
      </c>
      <c r="W46" s="60">
        <f t="shared" si="16"/>
        <v>0</v>
      </c>
      <c r="X46" s="60">
        <f t="shared" si="16"/>
        <v>0</v>
      </c>
      <c r="Y46" s="60">
        <f t="shared" si="16"/>
        <v>0</v>
      </c>
      <c r="Z46" s="60">
        <f t="shared" si="16"/>
        <v>0</v>
      </c>
      <c r="AA46" s="60">
        <f t="shared" si="16"/>
        <v>683.9389157</v>
      </c>
      <c r="AB46" s="60">
        <f t="shared" si="16"/>
        <v>1036.271084</v>
      </c>
    </row>
    <row r="47" customHeight="1" spans="1:28">
      <c r="A47" s="34" t="s">
        <v>57</v>
      </c>
      <c r="B47" s="34"/>
      <c r="C47" s="60">
        <f>C35</f>
        <v>4741.02</v>
      </c>
      <c r="D47" s="60">
        <f t="shared" ref="D47:AB47" si="17">D35</f>
        <v>96.44</v>
      </c>
      <c r="E47" s="60">
        <f t="shared" si="17"/>
        <v>106</v>
      </c>
      <c r="F47" s="60">
        <f t="shared" si="17"/>
        <v>244.15</v>
      </c>
      <c r="G47" s="60">
        <f t="shared" si="17"/>
        <v>324</v>
      </c>
      <c r="H47" s="60">
        <f t="shared" si="17"/>
        <v>450</v>
      </c>
      <c r="I47" s="60">
        <f t="shared" si="17"/>
        <v>485</v>
      </c>
      <c r="J47" s="60">
        <f t="shared" si="17"/>
        <v>514</v>
      </c>
      <c r="K47" s="60">
        <f t="shared" si="17"/>
        <v>525</v>
      </c>
      <c r="L47" s="60">
        <f t="shared" si="17"/>
        <v>515</v>
      </c>
      <c r="M47" s="60">
        <f t="shared" si="17"/>
        <v>501</v>
      </c>
      <c r="N47" s="60">
        <f t="shared" si="17"/>
        <v>495</v>
      </c>
      <c r="O47" s="60">
        <f t="shared" si="17"/>
        <v>485.43</v>
      </c>
      <c r="P47" s="60">
        <f t="shared" si="17"/>
        <v>4933.16</v>
      </c>
      <c r="Q47" s="60">
        <f t="shared" si="17"/>
        <v>101.26</v>
      </c>
      <c r="R47" s="60">
        <f t="shared" si="17"/>
        <v>110.3</v>
      </c>
      <c r="S47" s="60">
        <f t="shared" si="17"/>
        <v>256.35</v>
      </c>
      <c r="T47" s="60">
        <f t="shared" si="17"/>
        <v>340</v>
      </c>
      <c r="U47" s="60">
        <f t="shared" si="17"/>
        <v>472.5</v>
      </c>
      <c r="V47" s="60">
        <f t="shared" si="17"/>
        <v>494.7</v>
      </c>
      <c r="W47" s="60">
        <f t="shared" si="17"/>
        <v>529</v>
      </c>
      <c r="X47" s="60">
        <f t="shared" si="17"/>
        <v>540.7</v>
      </c>
      <c r="Y47" s="60">
        <f t="shared" si="17"/>
        <v>532.6</v>
      </c>
      <c r="Z47" s="60">
        <f t="shared" si="17"/>
        <v>526</v>
      </c>
      <c r="AA47" s="60">
        <f t="shared" si="17"/>
        <v>519.75</v>
      </c>
      <c r="AB47" s="60">
        <f t="shared" si="17"/>
        <v>510</v>
      </c>
    </row>
  </sheetData>
  <sheetProtection formatCells="0" insertHyperlinks="0" autoFilter="0"/>
  <protectedRanges>
    <protectedRange sqref="B11" name="风电可编辑_3_2"/>
    <protectedRange sqref="B11" name="风电可编辑_3_6_1"/>
    <protectedRange sqref="B11" name="风电可编辑_3_6"/>
    <protectedRange sqref="B11" name="风电可编辑_3_2_1"/>
    <protectedRange sqref="B11" name="风电可编辑_3_4"/>
    <protectedRange sqref="B11" name="风电可编辑_3_6_1_1"/>
    <protectedRange sqref="B11" name="风电可编辑_3_2_1_1"/>
  </protectedRanges>
  <autoFilter ref="A2:AB47">
    <extLst/>
  </autoFilter>
  <mergeCells count="19">
    <mergeCell ref="C1:O1"/>
    <mergeCell ref="P1:AB1"/>
    <mergeCell ref="A17:B17"/>
    <mergeCell ref="A21:B21"/>
    <mergeCell ref="A26:B26"/>
    <mergeCell ref="A34:B3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1:A2"/>
    <mergeCell ref="B1:B2"/>
  </mergeCells>
  <printOptions gridLines="1"/>
  <pageMargins left="0.7" right="0.7" top="0.75" bottom="0.75" header="0.3" footer="0.3"/>
  <pageSetup paperSize="8" scale="4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zoomScale="55" zoomScaleNormal="55" workbookViewId="0">
      <selection activeCell="V8" sqref="V8"/>
    </sheetView>
  </sheetViews>
  <sheetFormatPr defaultColWidth="9" defaultRowHeight="30" customHeight="1"/>
  <cols>
    <col min="1" max="1" width="5" style="3" customWidth="1"/>
    <col min="2" max="2" width="36.8611111111111" style="3" customWidth="1"/>
    <col min="3" max="3" width="23.4907407407407" style="3" customWidth="1"/>
    <col min="4" max="15" width="15.037037037037" style="1" customWidth="1"/>
    <col min="16" max="16" width="20.1481481481481" style="1" customWidth="1"/>
    <col min="17" max="28" width="14.1666666666667" style="1" customWidth="1"/>
    <col min="29" max="16384" width="9" style="1"/>
  </cols>
  <sheetData>
    <row r="1" s="1" customFormat="1" customHeight="1" spans="1:28">
      <c r="A1" s="7" t="s">
        <v>0</v>
      </c>
      <c r="B1" s="7" t="s">
        <v>1</v>
      </c>
      <c r="C1" s="8" t="s">
        <v>59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 t="s">
        <v>60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="1" customFormat="1" customHeight="1" spans="1:28">
      <c r="A2" s="7"/>
      <c r="B2" s="7"/>
      <c r="C2" s="7" t="s">
        <v>61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7" t="s">
        <v>62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11</v>
      </c>
      <c r="X2" s="10" t="s">
        <v>12</v>
      </c>
      <c r="Y2" s="10" t="s">
        <v>13</v>
      </c>
      <c r="Z2" s="10" t="s">
        <v>14</v>
      </c>
      <c r="AA2" s="10" t="s">
        <v>15</v>
      </c>
      <c r="AB2" s="10" t="s">
        <v>16</v>
      </c>
    </row>
    <row r="3" s="1" customFormat="1" customHeight="1" spans="1:28">
      <c r="A3" s="11">
        <v>1.1</v>
      </c>
      <c r="B3" s="12" t="s">
        <v>18</v>
      </c>
      <c r="C3" s="13">
        <v>7200</v>
      </c>
      <c r="D3" s="14">
        <v>534.67</v>
      </c>
      <c r="E3" s="14">
        <v>471.56</v>
      </c>
      <c r="F3" s="14">
        <v>590.39</v>
      </c>
      <c r="G3" s="14">
        <v>711.99</v>
      </c>
      <c r="H3" s="14">
        <v>771.65</v>
      </c>
      <c r="I3" s="14">
        <v>598.97</v>
      </c>
      <c r="J3" s="14">
        <v>728.59</v>
      </c>
      <c r="K3" s="14">
        <v>546.27</v>
      </c>
      <c r="L3" s="14">
        <v>574.13</v>
      </c>
      <c r="M3" s="14">
        <v>498.61</v>
      </c>
      <c r="N3" s="14">
        <v>603.26</v>
      </c>
      <c r="O3" s="14">
        <v>569.91</v>
      </c>
      <c r="P3" s="35">
        <v>7539.25</v>
      </c>
      <c r="Q3" s="14">
        <v>559.86</v>
      </c>
      <c r="R3" s="14">
        <v>493.78</v>
      </c>
      <c r="S3" s="14">
        <v>618.21</v>
      </c>
      <c r="T3" s="14">
        <v>745.54</v>
      </c>
      <c r="U3" s="14">
        <v>808.01</v>
      </c>
      <c r="V3" s="14">
        <v>627.19</v>
      </c>
      <c r="W3" s="14">
        <v>762.92</v>
      </c>
      <c r="X3" s="14">
        <v>572.01</v>
      </c>
      <c r="Y3" s="14">
        <v>601.18</v>
      </c>
      <c r="Z3" s="14">
        <v>522.1</v>
      </c>
      <c r="AA3" s="14">
        <v>631.69</v>
      </c>
      <c r="AB3" s="14">
        <v>596.76</v>
      </c>
    </row>
    <row r="4" s="1" customFormat="1" customHeight="1" spans="1:28">
      <c r="A4" s="11">
        <v>1.2</v>
      </c>
      <c r="B4" s="12" t="s">
        <v>19</v>
      </c>
      <c r="C4" s="13">
        <v>7900</v>
      </c>
      <c r="D4" s="14">
        <v>553.17</v>
      </c>
      <c r="E4" s="14">
        <v>487.87</v>
      </c>
      <c r="F4" s="14">
        <v>615.67</v>
      </c>
      <c r="G4" s="14">
        <v>793.3</v>
      </c>
      <c r="H4" s="14">
        <v>859.78</v>
      </c>
      <c r="I4" s="14">
        <v>667.38</v>
      </c>
      <c r="J4" s="14">
        <v>811.78</v>
      </c>
      <c r="K4" s="14">
        <v>608.65</v>
      </c>
      <c r="L4" s="14">
        <v>639.7</v>
      </c>
      <c r="M4" s="14">
        <v>555.55</v>
      </c>
      <c r="N4" s="14">
        <v>672.15</v>
      </c>
      <c r="O4" s="14">
        <v>635</v>
      </c>
      <c r="P4" s="35">
        <v>8272.25</v>
      </c>
      <c r="Q4" s="14">
        <v>579.24</v>
      </c>
      <c r="R4" s="14">
        <v>510.86</v>
      </c>
      <c r="S4" s="14">
        <v>644.68</v>
      </c>
      <c r="T4" s="14">
        <v>830.68</v>
      </c>
      <c r="U4" s="14">
        <v>900.29</v>
      </c>
      <c r="V4" s="14">
        <v>698.83</v>
      </c>
      <c r="W4" s="14">
        <v>850.03</v>
      </c>
      <c r="X4" s="14">
        <v>637.33</v>
      </c>
      <c r="Y4" s="14">
        <v>669.84</v>
      </c>
      <c r="Z4" s="14">
        <v>581.73</v>
      </c>
      <c r="AA4" s="14">
        <v>703.82</v>
      </c>
      <c r="AB4" s="14">
        <v>664.92</v>
      </c>
    </row>
    <row r="5" s="1" customFormat="1" customHeight="1" spans="1:28">
      <c r="A5" s="11">
        <v>1.3</v>
      </c>
      <c r="B5" s="12" t="s">
        <v>20</v>
      </c>
      <c r="C5" s="13">
        <v>7200</v>
      </c>
      <c r="D5" s="14">
        <v>506.06</v>
      </c>
      <c r="E5" s="14">
        <v>446.32</v>
      </c>
      <c r="F5" s="14">
        <v>565.19</v>
      </c>
      <c r="G5" s="14">
        <v>722.03</v>
      </c>
      <c r="H5" s="14">
        <v>782.53</v>
      </c>
      <c r="I5" s="14">
        <v>607.43</v>
      </c>
      <c r="J5" s="14">
        <v>738.86</v>
      </c>
      <c r="K5" s="14">
        <v>553.98</v>
      </c>
      <c r="L5" s="14">
        <v>582.23</v>
      </c>
      <c r="M5" s="14">
        <v>505.65</v>
      </c>
      <c r="N5" s="14">
        <v>611.77</v>
      </c>
      <c r="O5" s="14">
        <v>577.95</v>
      </c>
      <c r="P5" s="35">
        <v>7539.26</v>
      </c>
      <c r="Q5" s="14">
        <v>529.91</v>
      </c>
      <c r="R5" s="14">
        <v>467.35</v>
      </c>
      <c r="S5" s="14">
        <v>591.82</v>
      </c>
      <c r="T5" s="14">
        <v>756.05</v>
      </c>
      <c r="U5" s="14">
        <v>819.4</v>
      </c>
      <c r="V5" s="14">
        <v>636.05</v>
      </c>
      <c r="W5" s="14">
        <v>773.68</v>
      </c>
      <c r="X5" s="14">
        <v>580.08</v>
      </c>
      <c r="Y5" s="14">
        <v>609.66</v>
      </c>
      <c r="Z5" s="14">
        <v>529.48</v>
      </c>
      <c r="AA5" s="14">
        <v>640.6</v>
      </c>
      <c r="AB5" s="14">
        <v>605.18</v>
      </c>
    </row>
    <row r="6" s="1" customFormat="1" customHeight="1" spans="1:28">
      <c r="A6" s="11">
        <v>1.4</v>
      </c>
      <c r="B6" s="12" t="s">
        <v>21</v>
      </c>
      <c r="C6" s="13">
        <v>19000</v>
      </c>
      <c r="D6" s="14">
        <v>1357.97</v>
      </c>
      <c r="E6" s="14">
        <v>1197.67</v>
      </c>
      <c r="F6" s="14">
        <v>1527.95</v>
      </c>
      <c r="G6" s="14">
        <v>1895.33</v>
      </c>
      <c r="H6" s="14">
        <v>2054.17</v>
      </c>
      <c r="I6" s="14">
        <v>1594.49</v>
      </c>
      <c r="J6" s="14">
        <v>1939.53</v>
      </c>
      <c r="K6" s="14">
        <v>1454.19</v>
      </c>
      <c r="L6" s="14">
        <v>1528.36</v>
      </c>
      <c r="M6" s="14">
        <v>1327.32</v>
      </c>
      <c r="N6" s="14">
        <v>1605.89</v>
      </c>
      <c r="O6" s="14">
        <v>1517.13</v>
      </c>
      <c r="P6" s="35">
        <v>19895.28</v>
      </c>
      <c r="Q6" s="14">
        <v>1421.96</v>
      </c>
      <c r="R6" s="14">
        <v>1254.1</v>
      </c>
      <c r="S6" s="14">
        <v>1599.95</v>
      </c>
      <c r="T6" s="14">
        <v>1984.64</v>
      </c>
      <c r="U6" s="14">
        <v>2150.96</v>
      </c>
      <c r="V6" s="14">
        <v>1669.62</v>
      </c>
      <c r="W6" s="14">
        <v>2030.92</v>
      </c>
      <c r="X6" s="14">
        <v>1522.71</v>
      </c>
      <c r="Y6" s="14">
        <v>1600.38</v>
      </c>
      <c r="Z6" s="14">
        <v>1389.86</v>
      </c>
      <c r="AA6" s="14">
        <v>1681.56</v>
      </c>
      <c r="AB6" s="14">
        <v>1588.62</v>
      </c>
    </row>
    <row r="7" s="1" customFormat="1" customHeight="1" spans="1:28">
      <c r="A7" s="11">
        <v>1.5</v>
      </c>
      <c r="B7" s="12" t="s">
        <v>22</v>
      </c>
      <c r="C7" s="13">
        <v>7400</v>
      </c>
      <c r="D7" s="14">
        <v>538.16</v>
      </c>
      <c r="E7" s="14">
        <v>474.63</v>
      </c>
      <c r="F7" s="14">
        <v>594.24</v>
      </c>
      <c r="G7" s="14">
        <v>736.08</v>
      </c>
      <c r="H7" s="14">
        <v>797.76</v>
      </c>
      <c r="I7" s="14">
        <v>619.24</v>
      </c>
      <c r="J7" s="14">
        <v>753.23</v>
      </c>
      <c r="K7" s="14">
        <v>564.75</v>
      </c>
      <c r="L7" s="14">
        <v>593.56</v>
      </c>
      <c r="M7" s="14">
        <v>515.48</v>
      </c>
      <c r="N7" s="14">
        <v>623.67</v>
      </c>
      <c r="O7" s="14">
        <v>589.2</v>
      </c>
      <c r="P7" s="35">
        <v>7748.68</v>
      </c>
      <c r="Q7" s="14">
        <v>563.52</v>
      </c>
      <c r="R7" s="14">
        <v>496.99</v>
      </c>
      <c r="S7" s="14">
        <v>622.24</v>
      </c>
      <c r="T7" s="14">
        <v>770.76</v>
      </c>
      <c r="U7" s="14">
        <v>835.35</v>
      </c>
      <c r="V7" s="14">
        <v>648.42</v>
      </c>
      <c r="W7" s="14">
        <v>788.72</v>
      </c>
      <c r="X7" s="14">
        <v>591.36</v>
      </c>
      <c r="Y7" s="14">
        <v>621.53</v>
      </c>
      <c r="Z7" s="14">
        <v>539.77</v>
      </c>
      <c r="AA7" s="14">
        <v>653.06</v>
      </c>
      <c r="AB7" s="14">
        <v>616.96</v>
      </c>
    </row>
    <row r="8" s="1" customFormat="1" customHeight="1" spans="1:28">
      <c r="A8" s="11">
        <v>1</v>
      </c>
      <c r="B8" s="12" t="s">
        <v>23</v>
      </c>
      <c r="C8" s="15">
        <v>48700</v>
      </c>
      <c r="D8" s="16">
        <f t="shared" ref="D8:AB8" si="0">SUM(D3:D7)</f>
        <v>3490.03</v>
      </c>
      <c r="E8" s="16">
        <f t="shared" si="0"/>
        <v>3078.05</v>
      </c>
      <c r="F8" s="16">
        <f t="shared" si="0"/>
        <v>3893.44</v>
      </c>
      <c r="G8" s="16">
        <f t="shared" si="0"/>
        <v>4858.73</v>
      </c>
      <c r="H8" s="16">
        <f t="shared" si="0"/>
        <v>5265.89</v>
      </c>
      <c r="I8" s="16">
        <f t="shared" si="0"/>
        <v>4087.51</v>
      </c>
      <c r="J8" s="16">
        <f t="shared" si="0"/>
        <v>4971.99</v>
      </c>
      <c r="K8" s="16">
        <f t="shared" si="0"/>
        <v>3727.84</v>
      </c>
      <c r="L8" s="16">
        <f t="shared" si="0"/>
        <v>3917.98</v>
      </c>
      <c r="M8" s="16">
        <f t="shared" si="0"/>
        <v>3402.61</v>
      </c>
      <c r="N8" s="16">
        <f t="shared" si="0"/>
        <v>4116.74</v>
      </c>
      <c r="O8" s="16">
        <f t="shared" si="0"/>
        <v>3889.19</v>
      </c>
      <c r="P8" s="35">
        <f t="shared" si="0"/>
        <v>50994.72</v>
      </c>
      <c r="Q8" s="40">
        <f t="shared" si="0"/>
        <v>3654.49</v>
      </c>
      <c r="R8" s="40">
        <f t="shared" si="0"/>
        <v>3223.08</v>
      </c>
      <c r="S8" s="40">
        <f t="shared" si="0"/>
        <v>4076.9</v>
      </c>
      <c r="T8" s="40">
        <f t="shared" si="0"/>
        <v>5087.67</v>
      </c>
      <c r="U8" s="40">
        <f t="shared" si="0"/>
        <v>5514.01</v>
      </c>
      <c r="V8" s="40">
        <f t="shared" si="0"/>
        <v>4280.11</v>
      </c>
      <c r="W8" s="40">
        <f t="shared" si="0"/>
        <v>5206.27</v>
      </c>
      <c r="X8" s="40">
        <f t="shared" si="0"/>
        <v>3903.49</v>
      </c>
      <c r="Y8" s="40">
        <f t="shared" si="0"/>
        <v>4102.59</v>
      </c>
      <c r="Z8" s="40">
        <f t="shared" si="0"/>
        <v>3562.94</v>
      </c>
      <c r="AA8" s="40">
        <f t="shared" si="0"/>
        <v>4310.73</v>
      </c>
      <c r="AB8" s="40">
        <f t="shared" si="0"/>
        <v>4072.44</v>
      </c>
    </row>
    <row r="9" s="1" customFormat="1" customHeight="1" spans="1:28">
      <c r="A9" s="11">
        <v>2</v>
      </c>
      <c r="B9" s="12" t="s">
        <v>24</v>
      </c>
      <c r="C9" s="15">
        <v>42539</v>
      </c>
      <c r="D9" s="16">
        <v>2451.68</v>
      </c>
      <c r="E9" s="16">
        <v>2607.62</v>
      </c>
      <c r="F9" s="16">
        <v>3942.75</v>
      </c>
      <c r="G9" s="16">
        <v>4150</v>
      </c>
      <c r="H9" s="16">
        <v>4250</v>
      </c>
      <c r="I9" s="16">
        <v>3800</v>
      </c>
      <c r="J9" s="16">
        <v>4350</v>
      </c>
      <c r="K9" s="16">
        <v>3550</v>
      </c>
      <c r="L9" s="16">
        <v>3137</v>
      </c>
      <c r="M9" s="16">
        <v>3349.95</v>
      </c>
      <c r="N9" s="16">
        <v>3450</v>
      </c>
      <c r="O9" s="16">
        <v>3500</v>
      </c>
      <c r="P9" s="36">
        <v>43815</v>
      </c>
      <c r="Q9" s="16">
        <v>2493.224</v>
      </c>
      <c r="R9" s="16">
        <v>2656.8687</v>
      </c>
      <c r="S9" s="16">
        <v>4011.5788</v>
      </c>
      <c r="T9" s="16">
        <v>4287</v>
      </c>
      <c r="U9" s="16">
        <v>4390</v>
      </c>
      <c r="V9" s="16">
        <v>3926</v>
      </c>
      <c r="W9" s="16">
        <v>4492</v>
      </c>
      <c r="X9" s="16">
        <v>3668</v>
      </c>
      <c r="Y9" s="16">
        <v>3243</v>
      </c>
      <c r="Z9" s="16">
        <v>3464.3285</v>
      </c>
      <c r="AA9" s="16">
        <v>3566</v>
      </c>
      <c r="AB9" s="16">
        <v>3617</v>
      </c>
    </row>
    <row r="10" s="1" customFormat="1" customHeight="1" spans="1:28">
      <c r="A10" s="11">
        <v>3</v>
      </c>
      <c r="B10" s="12" t="s">
        <v>25</v>
      </c>
      <c r="C10" s="17">
        <v>42087</v>
      </c>
      <c r="D10" s="16">
        <v>3907</v>
      </c>
      <c r="E10" s="16">
        <v>3057</v>
      </c>
      <c r="F10" s="16">
        <v>3280</v>
      </c>
      <c r="G10" s="16">
        <v>3708</v>
      </c>
      <c r="H10" s="16">
        <v>3603</v>
      </c>
      <c r="I10" s="16">
        <v>3508</v>
      </c>
      <c r="J10" s="16">
        <v>3718</v>
      </c>
      <c r="K10" s="16">
        <v>3613</v>
      </c>
      <c r="L10" s="16">
        <v>3477</v>
      </c>
      <c r="M10" s="16">
        <v>3032</v>
      </c>
      <c r="N10" s="16">
        <v>3466</v>
      </c>
      <c r="O10" s="16">
        <v>3718</v>
      </c>
      <c r="P10" s="35">
        <f>SUM(Q10:AB10)</f>
        <v>43904.61</v>
      </c>
      <c r="Q10" s="41">
        <v>4068.75</v>
      </c>
      <c r="R10" s="41">
        <v>3218.25</v>
      </c>
      <c r="S10" s="41">
        <v>3428.25</v>
      </c>
      <c r="T10" s="41">
        <v>3848.25</v>
      </c>
      <c r="U10" s="41">
        <v>3743.25</v>
      </c>
      <c r="V10" s="41">
        <v>3654</v>
      </c>
      <c r="W10" s="41">
        <v>3864</v>
      </c>
      <c r="X10" s="41">
        <v>3764.25</v>
      </c>
      <c r="Y10" s="41">
        <v>3636.15</v>
      </c>
      <c r="Z10" s="41">
        <v>3187.71</v>
      </c>
      <c r="AA10" s="41">
        <v>3625.65</v>
      </c>
      <c r="AB10" s="41">
        <v>3866.1</v>
      </c>
    </row>
    <row r="11" s="1" customFormat="1" customHeight="1" spans="1:28">
      <c r="A11" s="11">
        <v>4</v>
      </c>
      <c r="B11" s="12" t="s">
        <v>26</v>
      </c>
      <c r="C11" s="17">
        <v>12467</v>
      </c>
      <c r="D11" s="16">
        <v>635.71</v>
      </c>
      <c r="E11" s="16">
        <v>758.56</v>
      </c>
      <c r="F11" s="16">
        <v>1221.09</v>
      </c>
      <c r="G11" s="16">
        <v>1219</v>
      </c>
      <c r="H11" s="16">
        <v>1249</v>
      </c>
      <c r="I11" s="16">
        <v>1116</v>
      </c>
      <c r="J11" s="16">
        <v>1277</v>
      </c>
      <c r="K11" s="16">
        <v>1042</v>
      </c>
      <c r="L11" s="16">
        <v>921</v>
      </c>
      <c r="M11" s="16">
        <v>986.64</v>
      </c>
      <c r="N11" s="16">
        <v>1013</v>
      </c>
      <c r="O11" s="16">
        <v>1028</v>
      </c>
      <c r="P11" s="36">
        <v>12840</v>
      </c>
      <c r="Q11" s="16">
        <v>647.4866</v>
      </c>
      <c r="R11" s="16">
        <v>772.8844</v>
      </c>
      <c r="S11" s="16">
        <v>1260.6178</v>
      </c>
      <c r="T11" s="16">
        <v>1256</v>
      </c>
      <c r="U11" s="16">
        <v>1286</v>
      </c>
      <c r="V11" s="16">
        <v>1149</v>
      </c>
      <c r="W11" s="16">
        <v>1315</v>
      </c>
      <c r="X11" s="16">
        <v>1073</v>
      </c>
      <c r="Y11" s="16">
        <v>949</v>
      </c>
      <c r="Z11" s="16">
        <v>1029.0112</v>
      </c>
      <c r="AA11" s="16">
        <v>1043</v>
      </c>
      <c r="AB11" s="16">
        <v>1059</v>
      </c>
    </row>
    <row r="12" s="1" customFormat="1" customHeight="1" spans="1:28">
      <c r="A12" s="11">
        <v>5</v>
      </c>
      <c r="B12" s="12" t="s">
        <v>27</v>
      </c>
      <c r="C12" s="17">
        <v>1528</v>
      </c>
      <c r="D12" s="16">
        <v>116</v>
      </c>
      <c r="E12" s="16">
        <v>101</v>
      </c>
      <c r="F12" s="16">
        <v>132</v>
      </c>
      <c r="G12" s="16">
        <v>131</v>
      </c>
      <c r="H12" s="16">
        <v>137</v>
      </c>
      <c r="I12" s="16">
        <v>140</v>
      </c>
      <c r="J12" s="16">
        <v>137</v>
      </c>
      <c r="K12" s="16">
        <v>132</v>
      </c>
      <c r="L12" s="16">
        <v>127</v>
      </c>
      <c r="M12" s="16">
        <v>113</v>
      </c>
      <c r="N12" s="16">
        <v>127</v>
      </c>
      <c r="O12" s="16">
        <v>135</v>
      </c>
      <c r="P12" s="35">
        <v>1578</v>
      </c>
      <c r="Q12" s="16">
        <v>120</v>
      </c>
      <c r="R12" s="16">
        <v>104</v>
      </c>
      <c r="S12" s="16">
        <v>136</v>
      </c>
      <c r="T12" s="16">
        <v>136</v>
      </c>
      <c r="U12" s="16">
        <v>141</v>
      </c>
      <c r="V12" s="16">
        <v>144</v>
      </c>
      <c r="W12" s="16">
        <v>141</v>
      </c>
      <c r="X12" s="16">
        <v>136</v>
      </c>
      <c r="Y12" s="16">
        <v>131</v>
      </c>
      <c r="Z12" s="16">
        <v>116</v>
      </c>
      <c r="AA12" s="16">
        <v>131</v>
      </c>
      <c r="AB12" s="16">
        <v>142</v>
      </c>
    </row>
    <row r="13" s="1" customFormat="1" customHeight="1" spans="1:28">
      <c r="A13" s="11">
        <v>6</v>
      </c>
      <c r="B13" s="12" t="s">
        <v>28</v>
      </c>
      <c r="C13" s="17">
        <v>7673</v>
      </c>
      <c r="D13" s="16">
        <v>672</v>
      </c>
      <c r="E13" s="16">
        <v>609</v>
      </c>
      <c r="F13" s="16">
        <v>682.5</v>
      </c>
      <c r="G13" s="16">
        <v>660.5</v>
      </c>
      <c r="H13" s="16">
        <v>612</v>
      </c>
      <c r="I13" s="16">
        <v>695</v>
      </c>
      <c r="J13" s="16">
        <v>720</v>
      </c>
      <c r="K13" s="16">
        <v>710</v>
      </c>
      <c r="L13" s="16">
        <v>610</v>
      </c>
      <c r="M13" s="16">
        <v>590</v>
      </c>
      <c r="N13" s="16">
        <v>560</v>
      </c>
      <c r="O13" s="16">
        <v>552</v>
      </c>
      <c r="P13" s="35">
        <v>7869.74358974359</v>
      </c>
      <c r="Q13" s="16">
        <v>689.230769230769</v>
      </c>
      <c r="R13" s="16">
        <v>624.615384615385</v>
      </c>
      <c r="S13" s="16">
        <v>700</v>
      </c>
      <c r="T13" s="16">
        <v>677.435897435897</v>
      </c>
      <c r="U13" s="16">
        <v>627.692307692308</v>
      </c>
      <c r="V13" s="16">
        <v>712.820512820513</v>
      </c>
      <c r="W13" s="16">
        <v>738.461538461538</v>
      </c>
      <c r="X13" s="16">
        <v>728.205128205128</v>
      </c>
      <c r="Y13" s="16">
        <v>625.641025641026</v>
      </c>
      <c r="Z13" s="16">
        <v>605.128205128205</v>
      </c>
      <c r="AA13" s="16">
        <v>574.358974358974</v>
      </c>
      <c r="AB13" s="16">
        <v>566.153846153846</v>
      </c>
    </row>
    <row r="14" s="1" customFormat="1" customHeight="1" spans="1:28">
      <c r="A14" s="11">
        <v>7</v>
      </c>
      <c r="B14" s="12" t="s">
        <v>29</v>
      </c>
      <c r="C14" s="17">
        <v>24716</v>
      </c>
      <c r="D14" s="16">
        <v>1850</v>
      </c>
      <c r="E14" s="16">
        <v>1750</v>
      </c>
      <c r="F14" s="16">
        <v>1950</v>
      </c>
      <c r="G14" s="16">
        <v>2160</v>
      </c>
      <c r="H14" s="16">
        <v>2289</v>
      </c>
      <c r="I14" s="16">
        <v>2360.45</v>
      </c>
      <c r="J14" s="16">
        <v>2460</v>
      </c>
      <c r="K14" s="16">
        <v>1625</v>
      </c>
      <c r="L14" s="16">
        <v>2260</v>
      </c>
      <c r="M14" s="16">
        <v>2152</v>
      </c>
      <c r="N14" s="16">
        <v>1954.55</v>
      </c>
      <c r="O14" s="16">
        <v>1905</v>
      </c>
      <c r="P14" s="35">
        <v>25220.4081632653</v>
      </c>
      <c r="Q14" s="16">
        <v>1887.75510204082</v>
      </c>
      <c r="R14" s="16">
        <v>1785.71428571429</v>
      </c>
      <c r="S14" s="16">
        <v>1989.79591836735</v>
      </c>
      <c r="T14" s="16">
        <v>2204.08163265306</v>
      </c>
      <c r="U14" s="16">
        <v>2335.71428571429</v>
      </c>
      <c r="V14" s="16">
        <v>2408.62244897959</v>
      </c>
      <c r="W14" s="16">
        <v>2510.20408163265</v>
      </c>
      <c r="X14" s="16">
        <v>1658.16326530612</v>
      </c>
      <c r="Y14" s="16">
        <v>2306.12244897959</v>
      </c>
      <c r="Z14" s="16">
        <v>2195.91836734694</v>
      </c>
      <c r="AA14" s="16">
        <v>1994.4387755102</v>
      </c>
      <c r="AB14" s="16">
        <v>1943.87755102041</v>
      </c>
    </row>
    <row r="15" s="1" customFormat="1" customHeight="1" spans="1:28">
      <c r="A15" s="11">
        <v>8</v>
      </c>
      <c r="B15" s="12" t="s">
        <v>30</v>
      </c>
      <c r="C15" s="17">
        <v>16193</v>
      </c>
      <c r="D15" s="18">
        <v>1124.44</v>
      </c>
      <c r="E15" s="18">
        <v>1136.67</v>
      </c>
      <c r="F15" s="18">
        <v>1336.67</v>
      </c>
      <c r="G15" s="18">
        <v>1390</v>
      </c>
      <c r="H15" s="18">
        <v>1400</v>
      </c>
      <c r="I15" s="18">
        <v>1582.22</v>
      </c>
      <c r="J15" s="18">
        <v>1594.11</v>
      </c>
      <c r="K15" s="18">
        <v>1490</v>
      </c>
      <c r="L15" s="18">
        <v>1424.44</v>
      </c>
      <c r="M15" s="18">
        <v>1358.89</v>
      </c>
      <c r="N15" s="18">
        <v>1225.56</v>
      </c>
      <c r="O15" s="18">
        <v>1130</v>
      </c>
      <c r="P15" s="37">
        <f>SUM(Q15:AB15)</f>
        <v>17992.23</v>
      </c>
      <c r="Q15" s="42">
        <v>1250</v>
      </c>
      <c r="R15" s="42">
        <v>1262.22</v>
      </c>
      <c r="S15" s="42">
        <v>1485.56</v>
      </c>
      <c r="T15" s="42">
        <v>1544.44</v>
      </c>
      <c r="U15" s="42">
        <v>1556.67</v>
      </c>
      <c r="V15" s="42">
        <v>1758.89</v>
      </c>
      <c r="W15" s="42">
        <v>1772.22</v>
      </c>
      <c r="X15" s="42">
        <v>1656.67</v>
      </c>
      <c r="Y15" s="42">
        <v>1577.78</v>
      </c>
      <c r="Z15" s="42">
        <v>1510</v>
      </c>
      <c r="AA15" s="42">
        <v>1362.22</v>
      </c>
      <c r="AB15" s="42">
        <v>1255.56</v>
      </c>
    </row>
    <row r="16" s="1" customFormat="1" customHeight="1" spans="1:28">
      <c r="A16" s="11">
        <v>9</v>
      </c>
      <c r="B16" s="19" t="s">
        <v>31</v>
      </c>
      <c r="C16" s="17">
        <v>4750</v>
      </c>
      <c r="D16" s="18">
        <v>356.93</v>
      </c>
      <c r="E16" s="18">
        <v>394.54</v>
      </c>
      <c r="F16" s="18">
        <v>455.24</v>
      </c>
      <c r="G16" s="18">
        <v>424.89</v>
      </c>
      <c r="H16" s="18">
        <v>394.54</v>
      </c>
      <c r="I16" s="18">
        <v>394.54</v>
      </c>
      <c r="J16" s="18">
        <v>379.37</v>
      </c>
      <c r="K16" s="18">
        <v>318.67</v>
      </c>
      <c r="L16" s="18">
        <v>394.54</v>
      </c>
      <c r="M16" s="18">
        <v>394.54</v>
      </c>
      <c r="N16" s="18">
        <v>417.31</v>
      </c>
      <c r="O16" s="18">
        <v>424.89</v>
      </c>
      <c r="P16" s="37">
        <f>SUM(Q16:AB16)</f>
        <v>0</v>
      </c>
      <c r="Q16" s="43" t="s">
        <v>32</v>
      </c>
      <c r="R16" s="43" t="s">
        <v>32</v>
      </c>
      <c r="S16" s="43" t="s">
        <v>32</v>
      </c>
      <c r="T16" s="43" t="s">
        <v>32</v>
      </c>
      <c r="U16" s="43" t="s">
        <v>32</v>
      </c>
      <c r="V16" s="43" t="s">
        <v>32</v>
      </c>
      <c r="W16" s="43" t="s">
        <v>32</v>
      </c>
      <c r="X16" s="43" t="s">
        <v>32</v>
      </c>
      <c r="Y16" s="43" t="s">
        <v>32</v>
      </c>
      <c r="Z16" s="43" t="s">
        <v>32</v>
      </c>
      <c r="AA16" s="43" t="s">
        <v>32</v>
      </c>
      <c r="AB16" s="43" t="s">
        <v>32</v>
      </c>
    </row>
    <row r="17" s="2" customFormat="1" customHeight="1" spans="1:28">
      <c r="A17" s="20" t="s">
        <v>33</v>
      </c>
      <c r="B17" s="21"/>
      <c r="C17" s="22">
        <f t="shared" ref="C17:AB17" si="1">SUM(C8:C16)</f>
        <v>200653</v>
      </c>
      <c r="D17" s="22">
        <f t="shared" si="1"/>
        <v>14603.79</v>
      </c>
      <c r="E17" s="22">
        <f t="shared" si="1"/>
        <v>13492.44</v>
      </c>
      <c r="F17" s="22">
        <f t="shared" si="1"/>
        <v>16893.69</v>
      </c>
      <c r="G17" s="22">
        <f t="shared" si="1"/>
        <v>18702.12</v>
      </c>
      <c r="H17" s="22">
        <f t="shared" si="1"/>
        <v>19200.43</v>
      </c>
      <c r="I17" s="22">
        <f t="shared" si="1"/>
        <v>17683.72</v>
      </c>
      <c r="J17" s="22">
        <f t="shared" si="1"/>
        <v>19607.47</v>
      </c>
      <c r="K17" s="22">
        <f t="shared" si="1"/>
        <v>16208.51</v>
      </c>
      <c r="L17" s="22">
        <f t="shared" si="1"/>
        <v>16268.96</v>
      </c>
      <c r="M17" s="22">
        <f t="shared" si="1"/>
        <v>15379.63</v>
      </c>
      <c r="N17" s="22">
        <f t="shared" si="1"/>
        <v>16330.16</v>
      </c>
      <c r="O17" s="22">
        <f t="shared" si="1"/>
        <v>16282.08</v>
      </c>
      <c r="P17" s="22">
        <f t="shared" si="1"/>
        <v>204214.711753009</v>
      </c>
      <c r="Q17" s="22">
        <f t="shared" si="1"/>
        <v>14810.9364712716</v>
      </c>
      <c r="R17" s="22">
        <f t="shared" si="1"/>
        <v>13647.6327703297</v>
      </c>
      <c r="S17" s="22">
        <f t="shared" si="1"/>
        <v>17088.7025183674</v>
      </c>
      <c r="T17" s="22">
        <f t="shared" si="1"/>
        <v>19040.877530089</v>
      </c>
      <c r="U17" s="22">
        <f t="shared" si="1"/>
        <v>19594.3365934066</v>
      </c>
      <c r="V17" s="22">
        <f t="shared" si="1"/>
        <v>18033.4429618001</v>
      </c>
      <c r="W17" s="22">
        <f t="shared" si="1"/>
        <v>20039.1556200942</v>
      </c>
      <c r="X17" s="22">
        <f t="shared" si="1"/>
        <v>16587.7783935112</v>
      </c>
      <c r="Y17" s="22">
        <f t="shared" si="1"/>
        <v>16571.2834746206</v>
      </c>
      <c r="Z17" s="22">
        <f t="shared" si="1"/>
        <v>15671.0362724751</v>
      </c>
      <c r="AA17" s="22">
        <f t="shared" si="1"/>
        <v>16607.3977498692</v>
      </c>
      <c r="AB17" s="22">
        <f t="shared" si="1"/>
        <v>16522.1313971743</v>
      </c>
    </row>
    <row r="18" s="1" customFormat="1" customHeight="1" spans="1:28">
      <c r="A18" s="11">
        <v>10</v>
      </c>
      <c r="B18" s="19" t="s">
        <v>34</v>
      </c>
      <c r="C18" s="17">
        <v>2625</v>
      </c>
      <c r="D18" s="23">
        <v>35.43</v>
      </c>
      <c r="E18" s="23">
        <v>28.32</v>
      </c>
      <c r="F18" s="23">
        <v>46.65</v>
      </c>
      <c r="G18" s="23">
        <v>85</v>
      </c>
      <c r="H18" s="23">
        <v>135</v>
      </c>
      <c r="I18" s="23">
        <v>225</v>
      </c>
      <c r="J18" s="23">
        <v>382.32</v>
      </c>
      <c r="K18" s="23">
        <v>410.56</v>
      </c>
      <c r="L18" s="23">
        <v>380.23</v>
      </c>
      <c r="M18" s="23">
        <v>320.76</v>
      </c>
      <c r="N18" s="23">
        <v>300.34</v>
      </c>
      <c r="O18" s="23">
        <v>275.39</v>
      </c>
      <c r="P18" s="35">
        <v>2638.13</v>
      </c>
      <c r="Q18" s="16">
        <v>35.61</v>
      </c>
      <c r="R18" s="16">
        <v>28.46</v>
      </c>
      <c r="S18" s="16">
        <v>46.88</v>
      </c>
      <c r="T18" s="16">
        <v>85.43</v>
      </c>
      <c r="U18" s="16">
        <v>135.68</v>
      </c>
      <c r="V18" s="16">
        <v>226.13</v>
      </c>
      <c r="W18" s="16">
        <v>384.23</v>
      </c>
      <c r="X18" s="16">
        <v>412.61</v>
      </c>
      <c r="Y18" s="16">
        <v>382.13</v>
      </c>
      <c r="Z18" s="16">
        <v>322.36</v>
      </c>
      <c r="AA18" s="16">
        <v>301.84</v>
      </c>
      <c r="AB18" s="16">
        <v>276.77</v>
      </c>
    </row>
    <row r="19" s="1" customFormat="1" customHeight="1" spans="1:28">
      <c r="A19" s="11">
        <v>11</v>
      </c>
      <c r="B19" s="19" t="s">
        <v>35</v>
      </c>
      <c r="C19" s="17">
        <v>853</v>
      </c>
      <c r="D19" s="16">
        <v>0</v>
      </c>
      <c r="E19" s="16">
        <v>0</v>
      </c>
      <c r="F19" s="16">
        <v>0</v>
      </c>
      <c r="G19" s="16">
        <v>0</v>
      </c>
      <c r="H19" s="16">
        <v>53</v>
      </c>
      <c r="I19" s="16">
        <v>127</v>
      </c>
      <c r="J19" s="16">
        <v>129</v>
      </c>
      <c r="K19" s="16">
        <v>125</v>
      </c>
      <c r="L19" s="16">
        <v>109</v>
      </c>
      <c r="M19" s="16">
        <v>109</v>
      </c>
      <c r="N19" s="16">
        <v>101</v>
      </c>
      <c r="O19" s="16">
        <v>100</v>
      </c>
      <c r="P19" s="35">
        <v>876</v>
      </c>
      <c r="Q19" s="44">
        <v>0</v>
      </c>
      <c r="R19" s="44">
        <v>0</v>
      </c>
      <c r="S19" s="44">
        <v>0</v>
      </c>
      <c r="T19" s="44">
        <v>0</v>
      </c>
      <c r="U19" s="40">
        <v>55</v>
      </c>
      <c r="V19" s="40">
        <v>131</v>
      </c>
      <c r="W19" s="40">
        <v>132</v>
      </c>
      <c r="X19" s="40">
        <v>128</v>
      </c>
      <c r="Y19" s="40">
        <v>112</v>
      </c>
      <c r="Z19" s="40">
        <v>112</v>
      </c>
      <c r="AA19" s="40">
        <v>104</v>
      </c>
      <c r="AB19" s="40">
        <v>102</v>
      </c>
    </row>
    <row r="20" s="3" customFormat="1" customHeight="1" spans="1:28">
      <c r="A20" s="11">
        <v>24</v>
      </c>
      <c r="B20" s="24" t="s">
        <v>36</v>
      </c>
      <c r="C20" s="25">
        <v>3850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1283.33</v>
      </c>
      <c r="N20" s="16">
        <v>1283.33</v>
      </c>
      <c r="O20" s="16">
        <v>1283.34</v>
      </c>
      <c r="P20" s="35">
        <v>3918.365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f>P20/3</f>
        <v>1306.12166666667</v>
      </c>
      <c r="AA20" s="16">
        <f>P20/3</f>
        <v>1306.12166666667</v>
      </c>
      <c r="AB20" s="16">
        <f>P20/3</f>
        <v>1306.12166666667</v>
      </c>
    </row>
    <row r="21" s="2" customFormat="1" customHeight="1" spans="1:28">
      <c r="A21" s="20" t="s">
        <v>37</v>
      </c>
      <c r="B21" s="21"/>
      <c r="C21" s="22">
        <f t="shared" ref="C21:AB21" si="2">SUM(C18:C20)</f>
        <v>7328</v>
      </c>
      <c r="D21" s="22">
        <f t="shared" si="2"/>
        <v>35.43</v>
      </c>
      <c r="E21" s="22">
        <f t="shared" si="2"/>
        <v>28.32</v>
      </c>
      <c r="F21" s="22">
        <f t="shared" si="2"/>
        <v>46.65</v>
      </c>
      <c r="G21" s="22">
        <f t="shared" si="2"/>
        <v>85</v>
      </c>
      <c r="H21" s="22">
        <f t="shared" si="2"/>
        <v>188</v>
      </c>
      <c r="I21" s="22">
        <f t="shared" si="2"/>
        <v>352</v>
      </c>
      <c r="J21" s="22">
        <f t="shared" si="2"/>
        <v>511.32</v>
      </c>
      <c r="K21" s="22">
        <f t="shared" si="2"/>
        <v>535.56</v>
      </c>
      <c r="L21" s="22">
        <f t="shared" si="2"/>
        <v>489.23</v>
      </c>
      <c r="M21" s="22">
        <f t="shared" si="2"/>
        <v>1713.09</v>
      </c>
      <c r="N21" s="22">
        <f t="shared" si="2"/>
        <v>1684.67</v>
      </c>
      <c r="O21" s="22">
        <f t="shared" si="2"/>
        <v>1658.73</v>
      </c>
      <c r="P21" s="22">
        <f t="shared" si="2"/>
        <v>7432.495</v>
      </c>
      <c r="Q21" s="22">
        <f t="shared" si="2"/>
        <v>35.61</v>
      </c>
      <c r="R21" s="22">
        <f t="shared" si="2"/>
        <v>28.46</v>
      </c>
      <c r="S21" s="22">
        <f t="shared" si="2"/>
        <v>46.88</v>
      </c>
      <c r="T21" s="22">
        <f t="shared" si="2"/>
        <v>85.43</v>
      </c>
      <c r="U21" s="22">
        <f t="shared" si="2"/>
        <v>190.68</v>
      </c>
      <c r="V21" s="22">
        <f t="shared" si="2"/>
        <v>357.13</v>
      </c>
      <c r="W21" s="22">
        <f t="shared" si="2"/>
        <v>516.23</v>
      </c>
      <c r="X21" s="22">
        <f t="shared" si="2"/>
        <v>540.61</v>
      </c>
      <c r="Y21" s="22">
        <f t="shared" si="2"/>
        <v>494.13</v>
      </c>
      <c r="Z21" s="22">
        <f t="shared" si="2"/>
        <v>1740.48166666667</v>
      </c>
      <c r="AA21" s="22">
        <f t="shared" si="2"/>
        <v>1711.96166666667</v>
      </c>
      <c r="AB21" s="22">
        <f t="shared" si="2"/>
        <v>1684.89166666667</v>
      </c>
    </row>
    <row r="22" s="1" customFormat="1" customHeight="1" spans="1:28">
      <c r="A22" s="11">
        <v>12</v>
      </c>
      <c r="B22" s="19" t="s">
        <v>38</v>
      </c>
      <c r="C22" s="17">
        <v>7763</v>
      </c>
      <c r="D22" s="16">
        <v>423.23</v>
      </c>
      <c r="E22" s="16">
        <v>413.06</v>
      </c>
      <c r="F22" s="16">
        <v>737.03</v>
      </c>
      <c r="G22" s="16">
        <v>727.87</v>
      </c>
      <c r="H22" s="16">
        <v>558</v>
      </c>
      <c r="I22" s="16">
        <v>554.07</v>
      </c>
      <c r="J22" s="16">
        <v>853.75</v>
      </c>
      <c r="K22" s="16">
        <v>660.47</v>
      </c>
      <c r="L22" s="16">
        <v>756.84</v>
      </c>
      <c r="M22" s="16">
        <v>554.68</v>
      </c>
      <c r="N22" s="16">
        <v>708.43</v>
      </c>
      <c r="O22" s="16">
        <v>815.57</v>
      </c>
      <c r="P22" s="35">
        <v>8033.29</v>
      </c>
      <c r="Q22" s="16">
        <v>437.79</v>
      </c>
      <c r="R22" s="16">
        <v>428.96</v>
      </c>
      <c r="S22" s="16">
        <v>760.22</v>
      </c>
      <c r="T22" s="16">
        <v>753.35</v>
      </c>
      <c r="U22" s="16">
        <v>577.53</v>
      </c>
      <c r="V22" s="16">
        <v>573.46</v>
      </c>
      <c r="W22" s="16">
        <v>883.63</v>
      </c>
      <c r="X22" s="16">
        <v>683.59</v>
      </c>
      <c r="Y22" s="16">
        <v>783.33</v>
      </c>
      <c r="Z22" s="16">
        <v>574.09</v>
      </c>
      <c r="AA22" s="16">
        <v>733.23</v>
      </c>
      <c r="AB22" s="16">
        <v>844.11</v>
      </c>
    </row>
    <row r="23" s="1" customFormat="1" customHeight="1" spans="1:28">
      <c r="A23" s="11">
        <v>13</v>
      </c>
      <c r="B23" s="19" t="s">
        <v>39</v>
      </c>
      <c r="C23" s="17">
        <v>7825</v>
      </c>
      <c r="D23" s="16">
        <v>360.03</v>
      </c>
      <c r="E23" s="16">
        <v>424.69</v>
      </c>
      <c r="F23" s="16">
        <v>650.66</v>
      </c>
      <c r="G23" s="16">
        <v>720.67</v>
      </c>
      <c r="H23" s="16">
        <v>524.35</v>
      </c>
      <c r="I23" s="16">
        <v>611.48</v>
      </c>
      <c r="J23" s="16">
        <v>833.78</v>
      </c>
      <c r="K23" s="16">
        <v>675.64</v>
      </c>
      <c r="L23" s="16">
        <v>725.97</v>
      </c>
      <c r="M23" s="16">
        <v>766.45</v>
      </c>
      <c r="N23" s="16">
        <v>759.33</v>
      </c>
      <c r="O23" s="16">
        <v>771.95</v>
      </c>
      <c r="P23" s="35">
        <f>SUM(Q23:AB23)</f>
        <v>8097.84</v>
      </c>
      <c r="Q23" s="16">
        <v>373.11</v>
      </c>
      <c r="R23" s="16">
        <v>439.58</v>
      </c>
      <c r="S23" s="16">
        <v>671.89</v>
      </c>
      <c r="T23" s="16">
        <v>745.89</v>
      </c>
      <c r="U23" s="16">
        <v>542.7</v>
      </c>
      <c r="V23" s="16">
        <v>632.88</v>
      </c>
      <c r="W23" s="16">
        <v>862.96</v>
      </c>
      <c r="X23" s="16">
        <v>699.29</v>
      </c>
      <c r="Y23" s="16">
        <v>751.38</v>
      </c>
      <c r="Z23" s="16">
        <v>793.28</v>
      </c>
      <c r="AA23" s="16">
        <v>785.91</v>
      </c>
      <c r="AB23" s="16">
        <v>798.97</v>
      </c>
    </row>
    <row r="24" s="1" customFormat="1" customHeight="1" spans="1:28">
      <c r="A24" s="11">
        <v>14</v>
      </c>
      <c r="B24" s="19" t="s">
        <v>40</v>
      </c>
      <c r="C24" s="17">
        <v>7864</v>
      </c>
      <c r="D24" s="16">
        <v>352</v>
      </c>
      <c r="E24" s="16">
        <v>551</v>
      </c>
      <c r="F24" s="16">
        <v>587</v>
      </c>
      <c r="G24" s="16">
        <v>1080</v>
      </c>
      <c r="H24" s="16">
        <v>812</v>
      </c>
      <c r="I24" s="16">
        <v>691</v>
      </c>
      <c r="J24" s="16">
        <v>788</v>
      </c>
      <c r="K24" s="16">
        <v>615</v>
      </c>
      <c r="L24" s="16">
        <v>653</v>
      </c>
      <c r="M24" s="16">
        <v>416</v>
      </c>
      <c r="N24" s="16">
        <v>743</v>
      </c>
      <c r="O24" s="16">
        <v>576</v>
      </c>
      <c r="P24" s="35">
        <v>8021</v>
      </c>
      <c r="Q24" s="16">
        <v>359</v>
      </c>
      <c r="R24" s="16">
        <v>562</v>
      </c>
      <c r="S24" s="16">
        <v>599</v>
      </c>
      <c r="T24" s="16">
        <v>1102</v>
      </c>
      <c r="U24" s="16">
        <v>828</v>
      </c>
      <c r="V24" s="16">
        <v>705</v>
      </c>
      <c r="W24" s="16">
        <v>804</v>
      </c>
      <c r="X24" s="16">
        <v>627</v>
      </c>
      <c r="Y24" s="16">
        <v>666</v>
      </c>
      <c r="Z24" s="16">
        <v>424</v>
      </c>
      <c r="AA24" s="16">
        <v>758</v>
      </c>
      <c r="AB24" s="16">
        <v>587</v>
      </c>
    </row>
    <row r="25" s="1" customFormat="1" customHeight="1" spans="1:28">
      <c r="A25" s="11">
        <v>15</v>
      </c>
      <c r="B25" s="26" t="s">
        <v>41</v>
      </c>
      <c r="C25" s="17">
        <v>2935</v>
      </c>
      <c r="D25" s="27">
        <v>222</v>
      </c>
      <c r="E25" s="27">
        <v>157</v>
      </c>
      <c r="F25" s="27">
        <v>288</v>
      </c>
      <c r="G25" s="27">
        <v>257</v>
      </c>
      <c r="H25" s="27">
        <v>243</v>
      </c>
      <c r="I25" s="27">
        <v>310</v>
      </c>
      <c r="J25" s="27">
        <v>284</v>
      </c>
      <c r="K25" s="27">
        <v>260</v>
      </c>
      <c r="L25" s="27">
        <v>218</v>
      </c>
      <c r="M25" s="27">
        <v>238</v>
      </c>
      <c r="N25" s="27">
        <v>252</v>
      </c>
      <c r="O25" s="27">
        <v>206</v>
      </c>
      <c r="P25" s="35">
        <v>2994</v>
      </c>
      <c r="Q25" s="40">
        <v>227</v>
      </c>
      <c r="R25" s="40">
        <v>160</v>
      </c>
      <c r="S25" s="40">
        <v>294</v>
      </c>
      <c r="T25" s="40">
        <v>262</v>
      </c>
      <c r="U25" s="40">
        <v>248</v>
      </c>
      <c r="V25" s="40">
        <v>316</v>
      </c>
      <c r="W25" s="40">
        <v>290</v>
      </c>
      <c r="X25" s="40">
        <v>265</v>
      </c>
      <c r="Y25" s="40">
        <v>222</v>
      </c>
      <c r="Z25" s="40">
        <v>243</v>
      </c>
      <c r="AA25" s="40">
        <v>257</v>
      </c>
      <c r="AB25" s="40">
        <v>210</v>
      </c>
    </row>
    <row r="26" s="2" customFormat="1" customHeight="1" spans="1:28">
      <c r="A26" s="20" t="s">
        <v>42</v>
      </c>
      <c r="B26" s="21"/>
      <c r="C26" s="28">
        <f t="shared" ref="C26:AB26" si="3">SUM(C22:C25)</f>
        <v>26387</v>
      </c>
      <c r="D26" s="28">
        <f t="shared" si="3"/>
        <v>1357.26</v>
      </c>
      <c r="E26" s="28">
        <f t="shared" si="3"/>
        <v>1545.75</v>
      </c>
      <c r="F26" s="28">
        <f t="shared" si="3"/>
        <v>2262.69</v>
      </c>
      <c r="G26" s="28">
        <f t="shared" si="3"/>
        <v>2785.54</v>
      </c>
      <c r="H26" s="28">
        <f t="shared" si="3"/>
        <v>2137.35</v>
      </c>
      <c r="I26" s="28">
        <f t="shared" si="3"/>
        <v>2166.55</v>
      </c>
      <c r="J26" s="28">
        <f t="shared" si="3"/>
        <v>2759.53</v>
      </c>
      <c r="K26" s="28">
        <f t="shared" si="3"/>
        <v>2211.11</v>
      </c>
      <c r="L26" s="28">
        <f t="shared" si="3"/>
        <v>2353.81</v>
      </c>
      <c r="M26" s="28">
        <f t="shared" si="3"/>
        <v>1975.13</v>
      </c>
      <c r="N26" s="28">
        <f t="shared" si="3"/>
        <v>2462.76</v>
      </c>
      <c r="O26" s="28">
        <f t="shared" si="3"/>
        <v>2369.52</v>
      </c>
      <c r="P26" s="28">
        <f t="shared" si="3"/>
        <v>27146.13</v>
      </c>
      <c r="Q26" s="28">
        <f t="shared" si="3"/>
        <v>1396.9</v>
      </c>
      <c r="R26" s="28">
        <f t="shared" si="3"/>
        <v>1590.54</v>
      </c>
      <c r="S26" s="28">
        <f t="shared" si="3"/>
        <v>2325.11</v>
      </c>
      <c r="T26" s="28">
        <f t="shared" si="3"/>
        <v>2863.24</v>
      </c>
      <c r="U26" s="28">
        <f t="shared" si="3"/>
        <v>2196.23</v>
      </c>
      <c r="V26" s="28">
        <f t="shared" si="3"/>
        <v>2227.34</v>
      </c>
      <c r="W26" s="28">
        <f t="shared" si="3"/>
        <v>2840.59</v>
      </c>
      <c r="X26" s="28">
        <f t="shared" si="3"/>
        <v>2274.88</v>
      </c>
      <c r="Y26" s="28">
        <f t="shared" si="3"/>
        <v>2422.71</v>
      </c>
      <c r="Z26" s="28">
        <f t="shared" si="3"/>
        <v>2034.37</v>
      </c>
      <c r="AA26" s="28">
        <f t="shared" si="3"/>
        <v>2534.14</v>
      </c>
      <c r="AB26" s="28">
        <f t="shared" si="3"/>
        <v>2440.08</v>
      </c>
    </row>
    <row r="27" s="1" customFormat="1" customHeight="1" spans="1:28">
      <c r="A27" s="11">
        <v>16</v>
      </c>
      <c r="B27" s="26" t="s">
        <v>43</v>
      </c>
      <c r="C27" s="17">
        <v>9963</v>
      </c>
      <c r="D27" s="27">
        <v>431.16</v>
      </c>
      <c r="E27" s="27">
        <v>280.31</v>
      </c>
      <c r="F27" s="27">
        <v>601.52</v>
      </c>
      <c r="G27" s="27">
        <v>451.82</v>
      </c>
      <c r="H27" s="27">
        <v>517.72</v>
      </c>
      <c r="I27" s="27">
        <v>611.85</v>
      </c>
      <c r="J27" s="27">
        <v>1266.82</v>
      </c>
      <c r="K27" s="27">
        <v>1335.57</v>
      </c>
      <c r="L27" s="27">
        <v>1252.16</v>
      </c>
      <c r="M27" s="27">
        <v>1122.05</v>
      </c>
      <c r="N27" s="27">
        <v>1035.07</v>
      </c>
      <c r="O27" s="27">
        <v>1056.95</v>
      </c>
      <c r="P27" s="35">
        <v>10278.44</v>
      </c>
      <c r="Q27" s="16">
        <v>435.63</v>
      </c>
      <c r="R27" s="16">
        <v>284.09</v>
      </c>
      <c r="S27" s="16">
        <v>605.97</v>
      </c>
      <c r="T27" s="16">
        <v>467.63</v>
      </c>
      <c r="U27" s="16">
        <v>535.84</v>
      </c>
      <c r="V27" s="16">
        <v>633.26</v>
      </c>
      <c r="W27" s="16">
        <v>1311.16</v>
      </c>
      <c r="X27" s="16">
        <v>1382.31</v>
      </c>
      <c r="Y27" s="16">
        <v>1295.99</v>
      </c>
      <c r="Z27" s="16">
        <v>1161.32</v>
      </c>
      <c r="AA27" s="16">
        <v>1071.3</v>
      </c>
      <c r="AB27" s="16">
        <v>1093.94</v>
      </c>
    </row>
    <row r="28" s="1" customFormat="1" customHeight="1" spans="1:28">
      <c r="A28" s="11">
        <v>17</v>
      </c>
      <c r="B28" s="26" t="s">
        <v>44</v>
      </c>
      <c r="C28" s="17">
        <v>7469</v>
      </c>
      <c r="D28" s="27">
        <v>435</v>
      </c>
      <c r="E28" s="27">
        <v>385</v>
      </c>
      <c r="F28" s="27">
        <v>450</v>
      </c>
      <c r="G28" s="27">
        <v>210</v>
      </c>
      <c r="H28" s="27">
        <v>513</v>
      </c>
      <c r="I28" s="27">
        <v>608.53</v>
      </c>
      <c r="J28" s="27">
        <v>850.37</v>
      </c>
      <c r="K28" s="27">
        <v>900.46</v>
      </c>
      <c r="L28" s="27">
        <v>890.62</v>
      </c>
      <c r="M28" s="27">
        <v>880.62</v>
      </c>
      <c r="N28" s="27">
        <v>680.25</v>
      </c>
      <c r="O28" s="27">
        <v>665.15</v>
      </c>
      <c r="P28" s="35">
        <v>7843</v>
      </c>
      <c r="Q28" s="45">
        <v>461.3</v>
      </c>
      <c r="R28" s="45">
        <v>414.1</v>
      </c>
      <c r="S28" s="45">
        <v>483.9</v>
      </c>
      <c r="T28" s="45">
        <v>218.86</v>
      </c>
      <c r="U28" s="45">
        <v>549.06</v>
      </c>
      <c r="V28" s="45">
        <v>637.13</v>
      </c>
      <c r="W28" s="45">
        <v>882.23</v>
      </c>
      <c r="X28" s="16">
        <v>935.38</v>
      </c>
      <c r="Y28" s="16">
        <v>924.77</v>
      </c>
      <c r="Z28" s="16">
        <v>916.34</v>
      </c>
      <c r="AA28" s="16">
        <v>715.06</v>
      </c>
      <c r="AB28" s="16">
        <v>704.87</v>
      </c>
    </row>
    <row r="29" s="1" customFormat="1" customHeight="1" spans="1:28">
      <c r="A29" s="11">
        <v>18</v>
      </c>
      <c r="B29" s="26" t="s">
        <v>45</v>
      </c>
      <c r="C29" s="17">
        <v>500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40</v>
      </c>
      <c r="L29" s="14">
        <v>70</v>
      </c>
      <c r="M29" s="14">
        <v>90</v>
      </c>
      <c r="N29" s="14">
        <v>120</v>
      </c>
      <c r="O29" s="14">
        <v>180</v>
      </c>
      <c r="P29" s="35">
        <v>566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44</v>
      </c>
      <c r="Y29" s="14">
        <v>76</v>
      </c>
      <c r="Z29" s="14">
        <v>98</v>
      </c>
      <c r="AA29" s="14">
        <v>132</v>
      </c>
      <c r="AB29" s="14">
        <v>216</v>
      </c>
    </row>
    <row r="30" s="1" customFormat="1" customHeight="1" spans="1:28">
      <c r="A30" s="11">
        <v>19</v>
      </c>
      <c r="B30" s="26" t="s">
        <v>46</v>
      </c>
      <c r="C30" s="17">
        <v>2241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38">
        <v>300</v>
      </c>
      <c r="L30" s="38">
        <v>400</v>
      </c>
      <c r="M30" s="38">
        <v>491</v>
      </c>
      <c r="N30" s="38">
        <v>520</v>
      </c>
      <c r="O30" s="38">
        <v>530</v>
      </c>
      <c r="P30" s="39">
        <f t="shared" ref="P30:P35" si="4">SUM(Q30:AB30)</f>
        <v>2308.23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7">
        <v>0</v>
      </c>
      <c r="X30" s="16">
        <v>309</v>
      </c>
      <c r="Y30" s="16">
        <v>412</v>
      </c>
      <c r="Z30" s="16">
        <v>505.73</v>
      </c>
      <c r="AA30" s="16">
        <v>535.6</v>
      </c>
      <c r="AB30" s="16">
        <v>545.9</v>
      </c>
    </row>
    <row r="31" s="3" customFormat="1" customHeight="1" spans="1:28">
      <c r="A31" s="11">
        <v>21</v>
      </c>
      <c r="B31" s="26" t="s">
        <v>47</v>
      </c>
      <c r="C31" s="17">
        <v>1660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260</v>
      </c>
      <c r="L31" s="14">
        <v>310</v>
      </c>
      <c r="M31" s="14">
        <v>340</v>
      </c>
      <c r="N31" s="14">
        <v>370</v>
      </c>
      <c r="O31" s="14">
        <v>380</v>
      </c>
      <c r="P31" s="35">
        <f t="shared" si="4"/>
        <v>1693.88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265.3</v>
      </c>
      <c r="Y31" s="14">
        <v>316.32</v>
      </c>
      <c r="Z31" s="14">
        <v>346.94</v>
      </c>
      <c r="AA31" s="14">
        <v>377.56</v>
      </c>
      <c r="AB31" s="14">
        <v>387.76</v>
      </c>
    </row>
    <row r="32" s="3" customFormat="1" customHeight="1" spans="1:28">
      <c r="A32" s="11">
        <v>22</v>
      </c>
      <c r="B32" s="26" t="s">
        <v>48</v>
      </c>
      <c r="C32" s="17">
        <v>299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21</v>
      </c>
      <c r="K32" s="16">
        <v>51</v>
      </c>
      <c r="L32" s="16">
        <v>58</v>
      </c>
      <c r="M32" s="16">
        <v>56</v>
      </c>
      <c r="N32" s="16">
        <v>57</v>
      </c>
      <c r="O32" s="16">
        <v>56</v>
      </c>
      <c r="P32" s="35">
        <v>299.42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21</v>
      </c>
      <c r="X32" s="14">
        <v>51</v>
      </c>
      <c r="Y32" s="14">
        <v>58.13</v>
      </c>
      <c r="Z32" s="14">
        <v>56.29</v>
      </c>
      <c r="AA32" s="14">
        <v>57</v>
      </c>
      <c r="AB32" s="14">
        <v>56</v>
      </c>
    </row>
    <row r="33" s="4" customFormat="1" customHeight="1" spans="1:28">
      <c r="A33" s="11">
        <v>25</v>
      </c>
      <c r="B33" s="24" t="s">
        <v>49</v>
      </c>
      <c r="C33" s="25">
        <v>3850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1283.33</v>
      </c>
      <c r="N33" s="16">
        <v>1283.33</v>
      </c>
      <c r="O33" s="16">
        <v>1283.34</v>
      </c>
      <c r="P33" s="35">
        <v>3918.365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f>P33/3</f>
        <v>1306.12166666667</v>
      </c>
      <c r="AA33" s="16">
        <f>P33/3</f>
        <v>1306.12166666667</v>
      </c>
      <c r="AB33" s="16">
        <f>P33/3</f>
        <v>1306.12166666667</v>
      </c>
    </row>
    <row r="34" s="5" customFormat="1" customHeight="1" spans="1:28">
      <c r="A34" s="20" t="s">
        <v>50</v>
      </c>
      <c r="B34" s="21"/>
      <c r="C34" s="28">
        <f t="shared" ref="C34:AB34" si="5">SUM(C27:C33)</f>
        <v>25982</v>
      </c>
      <c r="D34" s="28">
        <f t="shared" si="5"/>
        <v>866.16</v>
      </c>
      <c r="E34" s="28">
        <f t="shared" si="5"/>
        <v>665.31</v>
      </c>
      <c r="F34" s="28">
        <f t="shared" si="5"/>
        <v>1051.52</v>
      </c>
      <c r="G34" s="28">
        <f t="shared" si="5"/>
        <v>661.82</v>
      </c>
      <c r="H34" s="28">
        <f t="shared" si="5"/>
        <v>1030.72</v>
      </c>
      <c r="I34" s="28">
        <f t="shared" si="5"/>
        <v>1220.38</v>
      </c>
      <c r="J34" s="28">
        <f t="shared" si="5"/>
        <v>2138.19</v>
      </c>
      <c r="K34" s="28">
        <f t="shared" si="5"/>
        <v>2887.03</v>
      </c>
      <c r="L34" s="28">
        <f t="shared" si="5"/>
        <v>2980.78</v>
      </c>
      <c r="M34" s="28">
        <f t="shared" si="5"/>
        <v>4263</v>
      </c>
      <c r="N34" s="28">
        <f t="shared" si="5"/>
        <v>4065.65</v>
      </c>
      <c r="O34" s="28">
        <f t="shared" si="5"/>
        <v>4151.44</v>
      </c>
      <c r="P34" s="28">
        <f t="shared" si="5"/>
        <v>26907.335</v>
      </c>
      <c r="Q34" s="28">
        <f t="shared" si="5"/>
        <v>896.93</v>
      </c>
      <c r="R34" s="28">
        <f t="shared" si="5"/>
        <v>698.19</v>
      </c>
      <c r="S34" s="28">
        <f t="shared" si="5"/>
        <v>1089.87</v>
      </c>
      <c r="T34" s="28">
        <f t="shared" si="5"/>
        <v>686.49</v>
      </c>
      <c r="U34" s="28">
        <f t="shared" si="5"/>
        <v>1084.9</v>
      </c>
      <c r="V34" s="28">
        <f t="shared" si="5"/>
        <v>1270.39</v>
      </c>
      <c r="W34" s="28">
        <f t="shared" si="5"/>
        <v>2214.39</v>
      </c>
      <c r="X34" s="28">
        <f t="shared" si="5"/>
        <v>2986.99</v>
      </c>
      <c r="Y34" s="28">
        <f t="shared" si="5"/>
        <v>3083.21</v>
      </c>
      <c r="Z34" s="28">
        <f t="shared" si="5"/>
        <v>4390.74166666667</v>
      </c>
      <c r="AA34" s="28">
        <f t="shared" si="5"/>
        <v>4194.64166666667</v>
      </c>
      <c r="AB34" s="28">
        <f t="shared" si="5"/>
        <v>4310.59166666667</v>
      </c>
    </row>
    <row r="35" s="1" customFormat="1" customHeight="1" spans="1:28">
      <c r="A35" s="11">
        <v>20</v>
      </c>
      <c r="B35" s="26" t="s">
        <v>51</v>
      </c>
      <c r="C35" s="17">
        <v>5492</v>
      </c>
      <c r="D35" s="14">
        <v>96.44</v>
      </c>
      <c r="E35" s="14">
        <v>106</v>
      </c>
      <c r="F35" s="14">
        <v>244.15</v>
      </c>
      <c r="G35" s="16">
        <v>462.41</v>
      </c>
      <c r="H35" s="16">
        <v>550</v>
      </c>
      <c r="I35" s="16">
        <v>580</v>
      </c>
      <c r="J35" s="16">
        <v>612</v>
      </c>
      <c r="K35" s="16">
        <v>608</v>
      </c>
      <c r="L35" s="16">
        <v>595</v>
      </c>
      <c r="M35" s="16">
        <v>580</v>
      </c>
      <c r="N35" s="16">
        <v>540</v>
      </c>
      <c r="O35" s="16">
        <v>518</v>
      </c>
      <c r="P35" s="35">
        <f t="shared" si="4"/>
        <v>5728.11</v>
      </c>
      <c r="Q35" s="16">
        <v>101.26</v>
      </c>
      <c r="R35" s="16">
        <v>110.3</v>
      </c>
      <c r="S35" s="16">
        <v>256.35</v>
      </c>
      <c r="T35" s="16">
        <v>485.5</v>
      </c>
      <c r="U35" s="16">
        <v>574.7</v>
      </c>
      <c r="V35" s="16">
        <v>603</v>
      </c>
      <c r="W35" s="16">
        <v>630</v>
      </c>
      <c r="X35" s="16">
        <v>628.3</v>
      </c>
      <c r="Y35" s="16">
        <v>618.8</v>
      </c>
      <c r="Z35" s="16">
        <v>609</v>
      </c>
      <c r="AA35" s="16">
        <v>567</v>
      </c>
      <c r="AB35" s="16">
        <v>543.9</v>
      </c>
    </row>
    <row r="36" s="3" customFormat="1" customHeight="1" spans="1:28">
      <c r="A36" s="11">
        <v>23</v>
      </c>
      <c r="B36" s="26" t="s">
        <v>52</v>
      </c>
      <c r="C36" s="29">
        <v>1660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660</v>
      </c>
      <c r="O36" s="16">
        <v>1000</v>
      </c>
      <c r="P36" s="35">
        <v>1720.21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683.9389157</v>
      </c>
      <c r="AB36" s="16">
        <v>1036.271084</v>
      </c>
    </row>
    <row r="37" s="6" customFormat="1" customHeight="1" spans="1:28">
      <c r="A37" s="20" t="s">
        <v>53</v>
      </c>
      <c r="B37" s="30"/>
      <c r="C37" s="22">
        <f t="shared" ref="C37:AB37" si="6">SUM(C35:C36)</f>
        <v>7152</v>
      </c>
      <c r="D37" s="22">
        <f t="shared" si="6"/>
        <v>96.44</v>
      </c>
      <c r="E37" s="22">
        <f t="shared" si="6"/>
        <v>106</v>
      </c>
      <c r="F37" s="22">
        <f t="shared" si="6"/>
        <v>244.15</v>
      </c>
      <c r="G37" s="22">
        <f t="shared" si="6"/>
        <v>462.41</v>
      </c>
      <c r="H37" s="22">
        <f t="shared" si="6"/>
        <v>550</v>
      </c>
      <c r="I37" s="22">
        <f t="shared" si="6"/>
        <v>580</v>
      </c>
      <c r="J37" s="22">
        <f t="shared" si="6"/>
        <v>612</v>
      </c>
      <c r="K37" s="22">
        <f t="shared" si="6"/>
        <v>608</v>
      </c>
      <c r="L37" s="22">
        <f t="shared" si="6"/>
        <v>595</v>
      </c>
      <c r="M37" s="22">
        <f t="shared" si="6"/>
        <v>580</v>
      </c>
      <c r="N37" s="22">
        <f t="shared" si="6"/>
        <v>1200</v>
      </c>
      <c r="O37" s="22">
        <f t="shared" si="6"/>
        <v>1518</v>
      </c>
      <c r="P37" s="22">
        <f t="shared" si="6"/>
        <v>7448.32</v>
      </c>
      <c r="Q37" s="22">
        <f t="shared" si="6"/>
        <v>101.26</v>
      </c>
      <c r="R37" s="22">
        <f t="shared" si="6"/>
        <v>110.3</v>
      </c>
      <c r="S37" s="22">
        <f t="shared" si="6"/>
        <v>256.35</v>
      </c>
      <c r="T37" s="22">
        <f t="shared" si="6"/>
        <v>485.5</v>
      </c>
      <c r="U37" s="22">
        <f t="shared" si="6"/>
        <v>574.7</v>
      </c>
      <c r="V37" s="22">
        <f t="shared" si="6"/>
        <v>603</v>
      </c>
      <c r="W37" s="22">
        <f t="shared" si="6"/>
        <v>630</v>
      </c>
      <c r="X37" s="22">
        <f t="shared" si="6"/>
        <v>628.3</v>
      </c>
      <c r="Y37" s="22">
        <f t="shared" si="6"/>
        <v>618.8</v>
      </c>
      <c r="Z37" s="22">
        <f t="shared" si="6"/>
        <v>609</v>
      </c>
      <c r="AA37" s="22">
        <f t="shared" si="6"/>
        <v>1250.9389157</v>
      </c>
      <c r="AB37" s="22">
        <f t="shared" si="6"/>
        <v>1580.171084</v>
      </c>
    </row>
    <row r="38" s="1" customFormat="1" customHeight="1" spans="1:28">
      <c r="A38" s="31" t="s">
        <v>54</v>
      </c>
      <c r="B38" s="31"/>
      <c r="C38" s="32">
        <f t="shared" ref="C38:AB38" si="7">C17+C21+C26+C34+C37</f>
        <v>267502</v>
      </c>
      <c r="D38" s="32">
        <f t="shared" si="7"/>
        <v>16959.08</v>
      </c>
      <c r="E38" s="32">
        <f t="shared" si="7"/>
        <v>15837.82</v>
      </c>
      <c r="F38" s="32">
        <f t="shared" si="7"/>
        <v>20498.7</v>
      </c>
      <c r="G38" s="32">
        <f t="shared" si="7"/>
        <v>22696.89</v>
      </c>
      <c r="H38" s="32">
        <f t="shared" si="7"/>
        <v>23106.5</v>
      </c>
      <c r="I38" s="32">
        <f t="shared" si="7"/>
        <v>22002.65</v>
      </c>
      <c r="J38" s="32">
        <f t="shared" si="7"/>
        <v>25628.51</v>
      </c>
      <c r="K38" s="32">
        <f t="shared" si="7"/>
        <v>22450.21</v>
      </c>
      <c r="L38" s="32">
        <f t="shared" si="7"/>
        <v>22687.78</v>
      </c>
      <c r="M38" s="32">
        <f t="shared" si="7"/>
        <v>23910.85</v>
      </c>
      <c r="N38" s="32">
        <f t="shared" si="7"/>
        <v>25743.24</v>
      </c>
      <c r="O38" s="32">
        <f t="shared" si="7"/>
        <v>25979.77</v>
      </c>
      <c r="P38" s="32">
        <f t="shared" si="7"/>
        <v>273148.991753009</v>
      </c>
      <c r="Q38" s="32">
        <f t="shared" si="7"/>
        <v>17241.6364712716</v>
      </c>
      <c r="R38" s="32">
        <f t="shared" si="7"/>
        <v>16075.1227703297</v>
      </c>
      <c r="S38" s="32">
        <f t="shared" si="7"/>
        <v>20806.9125183673</v>
      </c>
      <c r="T38" s="32">
        <f t="shared" si="7"/>
        <v>23161.537530089</v>
      </c>
      <c r="U38" s="32">
        <f t="shared" si="7"/>
        <v>23640.8465934066</v>
      </c>
      <c r="V38" s="32">
        <f t="shared" si="7"/>
        <v>22491.3029618001</v>
      </c>
      <c r="W38" s="32">
        <f t="shared" si="7"/>
        <v>26240.3656200942</v>
      </c>
      <c r="X38" s="32">
        <f t="shared" si="7"/>
        <v>23018.5583935112</v>
      </c>
      <c r="Y38" s="32">
        <f t="shared" si="7"/>
        <v>23190.1334746206</v>
      </c>
      <c r="Z38" s="32">
        <f t="shared" si="7"/>
        <v>24445.6296058085</v>
      </c>
      <c r="AA38" s="32">
        <f t="shared" si="7"/>
        <v>26299.0799989025</v>
      </c>
      <c r="AB38" s="32">
        <f t="shared" si="7"/>
        <v>26537.8658145076</v>
      </c>
    </row>
    <row r="39" s="2" customFormat="1" customHeight="1" spans="1:28">
      <c r="A39" s="33" t="s">
        <v>55</v>
      </c>
      <c r="B39" s="33"/>
      <c r="C39" s="33">
        <f t="shared" ref="C39:AB39" si="8">C17+C21</f>
        <v>207981</v>
      </c>
      <c r="D39" s="33">
        <f t="shared" si="8"/>
        <v>14639.22</v>
      </c>
      <c r="E39" s="33">
        <f t="shared" si="8"/>
        <v>13520.76</v>
      </c>
      <c r="F39" s="33">
        <f t="shared" si="8"/>
        <v>16940.34</v>
      </c>
      <c r="G39" s="33">
        <f t="shared" si="8"/>
        <v>18787.12</v>
      </c>
      <c r="H39" s="33">
        <f t="shared" si="8"/>
        <v>19388.43</v>
      </c>
      <c r="I39" s="33">
        <f t="shared" si="8"/>
        <v>18035.72</v>
      </c>
      <c r="J39" s="33">
        <f t="shared" si="8"/>
        <v>20118.79</v>
      </c>
      <c r="K39" s="33">
        <f t="shared" si="8"/>
        <v>16744.07</v>
      </c>
      <c r="L39" s="33">
        <f t="shared" si="8"/>
        <v>16758.19</v>
      </c>
      <c r="M39" s="33">
        <f t="shared" si="8"/>
        <v>17092.72</v>
      </c>
      <c r="N39" s="33">
        <f t="shared" si="8"/>
        <v>18014.83</v>
      </c>
      <c r="O39" s="33">
        <f t="shared" si="8"/>
        <v>17940.81</v>
      </c>
      <c r="P39" s="33">
        <f t="shared" si="8"/>
        <v>211647.206753009</v>
      </c>
      <c r="Q39" s="33">
        <f t="shared" si="8"/>
        <v>14846.5464712716</v>
      </c>
      <c r="R39" s="33">
        <f t="shared" si="8"/>
        <v>13676.0927703297</v>
      </c>
      <c r="S39" s="33">
        <f t="shared" si="8"/>
        <v>17135.5825183674</v>
      </c>
      <c r="T39" s="33">
        <f t="shared" si="8"/>
        <v>19126.307530089</v>
      </c>
      <c r="U39" s="33">
        <f t="shared" si="8"/>
        <v>19785.0165934066</v>
      </c>
      <c r="V39" s="33">
        <f t="shared" si="8"/>
        <v>18390.5729618001</v>
      </c>
      <c r="W39" s="33">
        <f t="shared" si="8"/>
        <v>20555.3856200942</v>
      </c>
      <c r="X39" s="33">
        <f t="shared" si="8"/>
        <v>17128.3883935112</v>
      </c>
      <c r="Y39" s="33">
        <f t="shared" si="8"/>
        <v>17065.4134746206</v>
      </c>
      <c r="Z39" s="33">
        <f t="shared" si="8"/>
        <v>17411.5179391418</v>
      </c>
      <c r="AA39" s="33">
        <f t="shared" si="8"/>
        <v>18319.3594165358</v>
      </c>
      <c r="AB39" s="33">
        <f t="shared" si="8"/>
        <v>18207.0230638409</v>
      </c>
    </row>
    <row r="40" s="1" customFormat="1" customHeight="1" spans="1:28">
      <c r="A40" s="34" t="s">
        <v>56</v>
      </c>
      <c r="B40" s="34"/>
      <c r="C40" s="34">
        <f t="shared" ref="C40:AB40" si="9">SUM(C8:C11)</f>
        <v>145793</v>
      </c>
      <c r="D40" s="34">
        <f t="shared" si="9"/>
        <v>10484.42</v>
      </c>
      <c r="E40" s="34">
        <f t="shared" si="9"/>
        <v>9501.23</v>
      </c>
      <c r="F40" s="34">
        <f t="shared" si="9"/>
        <v>12337.28</v>
      </c>
      <c r="G40" s="34">
        <f t="shared" si="9"/>
        <v>13935.73</v>
      </c>
      <c r="H40" s="34">
        <f t="shared" si="9"/>
        <v>14367.89</v>
      </c>
      <c r="I40" s="34">
        <f t="shared" si="9"/>
        <v>12511.51</v>
      </c>
      <c r="J40" s="34">
        <f t="shared" si="9"/>
        <v>14316.99</v>
      </c>
      <c r="K40" s="34">
        <f t="shared" si="9"/>
        <v>11932.84</v>
      </c>
      <c r="L40" s="34">
        <f t="shared" si="9"/>
        <v>11452.98</v>
      </c>
      <c r="M40" s="34">
        <f t="shared" si="9"/>
        <v>10771.2</v>
      </c>
      <c r="N40" s="34">
        <f t="shared" si="9"/>
        <v>12045.74</v>
      </c>
      <c r="O40" s="34">
        <f t="shared" si="9"/>
        <v>12135.19</v>
      </c>
      <c r="P40" s="34">
        <f t="shared" si="9"/>
        <v>151554.33</v>
      </c>
      <c r="Q40" s="34">
        <f t="shared" si="9"/>
        <v>10863.9506</v>
      </c>
      <c r="R40" s="34">
        <f t="shared" si="9"/>
        <v>9871.0831</v>
      </c>
      <c r="S40" s="34">
        <f t="shared" si="9"/>
        <v>12777.3466</v>
      </c>
      <c r="T40" s="34">
        <f t="shared" si="9"/>
        <v>14478.92</v>
      </c>
      <c r="U40" s="34">
        <f t="shared" si="9"/>
        <v>14933.26</v>
      </c>
      <c r="V40" s="34">
        <f t="shared" si="9"/>
        <v>13009.11</v>
      </c>
      <c r="W40" s="34">
        <f t="shared" si="9"/>
        <v>14877.27</v>
      </c>
      <c r="X40" s="34">
        <f t="shared" si="9"/>
        <v>12408.74</v>
      </c>
      <c r="Y40" s="34">
        <f t="shared" si="9"/>
        <v>11930.74</v>
      </c>
      <c r="Z40" s="34">
        <f t="shared" si="9"/>
        <v>11243.9897</v>
      </c>
      <c r="AA40" s="34">
        <f t="shared" si="9"/>
        <v>12545.38</v>
      </c>
      <c r="AB40" s="34">
        <f t="shared" si="9"/>
        <v>12614.54</v>
      </c>
    </row>
    <row r="41" s="1" customFormat="1" customHeight="1" spans="1:28">
      <c r="A41" s="34" t="s">
        <v>57</v>
      </c>
      <c r="B41" s="34"/>
      <c r="C41" s="34">
        <f t="shared" ref="C41:AB41" si="10">SUM(C12:C15,C18:C19)</f>
        <v>53588</v>
      </c>
      <c r="D41" s="34">
        <f t="shared" si="10"/>
        <v>3797.87</v>
      </c>
      <c r="E41" s="34">
        <f t="shared" si="10"/>
        <v>3624.99</v>
      </c>
      <c r="F41" s="34">
        <f t="shared" si="10"/>
        <v>4147.82</v>
      </c>
      <c r="G41" s="34">
        <f t="shared" si="10"/>
        <v>4426.5</v>
      </c>
      <c r="H41" s="34">
        <f t="shared" si="10"/>
        <v>4626</v>
      </c>
      <c r="I41" s="34">
        <f t="shared" si="10"/>
        <v>5129.67</v>
      </c>
      <c r="J41" s="34">
        <f t="shared" si="10"/>
        <v>5422.43</v>
      </c>
      <c r="K41" s="34">
        <f t="shared" si="10"/>
        <v>4492.56</v>
      </c>
      <c r="L41" s="34">
        <f t="shared" si="10"/>
        <v>4910.67</v>
      </c>
      <c r="M41" s="34">
        <f t="shared" si="10"/>
        <v>4643.65</v>
      </c>
      <c r="N41" s="34">
        <f t="shared" si="10"/>
        <v>4268.45</v>
      </c>
      <c r="O41" s="34">
        <f t="shared" si="10"/>
        <v>4097.39</v>
      </c>
      <c r="P41" s="34">
        <f t="shared" si="10"/>
        <v>56174.5117530089</v>
      </c>
      <c r="Q41" s="34">
        <f t="shared" si="10"/>
        <v>3982.59587127159</v>
      </c>
      <c r="R41" s="34">
        <f t="shared" si="10"/>
        <v>3805.00967032967</v>
      </c>
      <c r="S41" s="34">
        <f t="shared" si="10"/>
        <v>4358.23591836735</v>
      </c>
      <c r="T41" s="34">
        <f t="shared" si="10"/>
        <v>4647.38753008896</v>
      </c>
      <c r="U41" s="34">
        <f t="shared" si="10"/>
        <v>4851.7565934066</v>
      </c>
      <c r="V41" s="34">
        <f t="shared" si="10"/>
        <v>5381.4629618001</v>
      </c>
      <c r="W41" s="34">
        <f t="shared" si="10"/>
        <v>5678.11562009419</v>
      </c>
      <c r="X41" s="34">
        <f t="shared" si="10"/>
        <v>4719.64839351125</v>
      </c>
      <c r="Y41" s="34">
        <f t="shared" si="10"/>
        <v>5134.67347462062</v>
      </c>
      <c r="Z41" s="34">
        <f t="shared" si="10"/>
        <v>4861.40657247514</v>
      </c>
      <c r="AA41" s="34">
        <f t="shared" si="10"/>
        <v>4467.85774986917</v>
      </c>
      <c r="AB41" s="34">
        <f t="shared" si="10"/>
        <v>4286.36139717426</v>
      </c>
    </row>
    <row r="42" s="2" customFormat="1" customHeight="1" spans="1:28">
      <c r="A42" s="33" t="s">
        <v>58</v>
      </c>
      <c r="B42" s="33"/>
      <c r="C42" s="33">
        <f t="shared" ref="C42:AB42" si="11">C26+C34</f>
        <v>52369</v>
      </c>
      <c r="D42" s="33">
        <f t="shared" si="11"/>
        <v>2223.42</v>
      </c>
      <c r="E42" s="33">
        <f t="shared" si="11"/>
        <v>2211.06</v>
      </c>
      <c r="F42" s="33">
        <f t="shared" si="11"/>
        <v>3314.21</v>
      </c>
      <c r="G42" s="33">
        <f t="shared" si="11"/>
        <v>3447.36</v>
      </c>
      <c r="H42" s="33">
        <f t="shared" si="11"/>
        <v>3168.07</v>
      </c>
      <c r="I42" s="33">
        <f t="shared" si="11"/>
        <v>3386.93</v>
      </c>
      <c r="J42" s="33">
        <f t="shared" si="11"/>
        <v>4897.72</v>
      </c>
      <c r="K42" s="33">
        <f t="shared" si="11"/>
        <v>5098.14</v>
      </c>
      <c r="L42" s="33">
        <f t="shared" si="11"/>
        <v>5334.59</v>
      </c>
      <c r="M42" s="33">
        <f t="shared" si="11"/>
        <v>6238.13</v>
      </c>
      <c r="N42" s="33">
        <f t="shared" si="11"/>
        <v>6528.41</v>
      </c>
      <c r="O42" s="33">
        <f t="shared" si="11"/>
        <v>6520.96</v>
      </c>
      <c r="P42" s="33">
        <f t="shared" si="11"/>
        <v>54053.465</v>
      </c>
      <c r="Q42" s="33">
        <f t="shared" si="11"/>
        <v>2293.83</v>
      </c>
      <c r="R42" s="33">
        <f t="shared" si="11"/>
        <v>2288.73</v>
      </c>
      <c r="S42" s="33">
        <f t="shared" si="11"/>
        <v>3414.98</v>
      </c>
      <c r="T42" s="33">
        <f t="shared" si="11"/>
        <v>3549.73</v>
      </c>
      <c r="U42" s="33">
        <f t="shared" si="11"/>
        <v>3281.13</v>
      </c>
      <c r="V42" s="33">
        <f t="shared" si="11"/>
        <v>3497.73</v>
      </c>
      <c r="W42" s="33">
        <f t="shared" si="11"/>
        <v>5054.98</v>
      </c>
      <c r="X42" s="33">
        <f t="shared" si="11"/>
        <v>5261.87</v>
      </c>
      <c r="Y42" s="33">
        <f t="shared" si="11"/>
        <v>5505.92</v>
      </c>
      <c r="Z42" s="33">
        <f t="shared" si="11"/>
        <v>6425.11166666667</v>
      </c>
      <c r="AA42" s="33">
        <f t="shared" si="11"/>
        <v>6728.78166666667</v>
      </c>
      <c r="AB42" s="33">
        <f t="shared" si="11"/>
        <v>6750.67166666667</v>
      </c>
    </row>
    <row r="43" s="1" customFormat="1" customHeight="1" spans="1:28">
      <c r="A43" s="34" t="s">
        <v>56</v>
      </c>
      <c r="B43" s="34"/>
      <c r="C43" s="34">
        <f t="shared" ref="C43:AB43" si="12">SUM(C22:C24)</f>
        <v>23452</v>
      </c>
      <c r="D43" s="34">
        <f t="shared" si="12"/>
        <v>1135.26</v>
      </c>
      <c r="E43" s="34">
        <f t="shared" si="12"/>
        <v>1388.75</v>
      </c>
      <c r="F43" s="34">
        <f t="shared" si="12"/>
        <v>1974.69</v>
      </c>
      <c r="G43" s="34">
        <f t="shared" si="12"/>
        <v>2528.54</v>
      </c>
      <c r="H43" s="34">
        <f t="shared" si="12"/>
        <v>1894.35</v>
      </c>
      <c r="I43" s="34">
        <f t="shared" si="12"/>
        <v>1856.55</v>
      </c>
      <c r="J43" s="34">
        <f t="shared" si="12"/>
        <v>2475.53</v>
      </c>
      <c r="K43" s="34">
        <f t="shared" si="12"/>
        <v>1951.11</v>
      </c>
      <c r="L43" s="34">
        <f t="shared" si="12"/>
        <v>2135.81</v>
      </c>
      <c r="M43" s="34">
        <f t="shared" si="12"/>
        <v>1737.13</v>
      </c>
      <c r="N43" s="34">
        <f t="shared" si="12"/>
        <v>2210.76</v>
      </c>
      <c r="O43" s="34">
        <f t="shared" si="12"/>
        <v>2163.52</v>
      </c>
      <c r="P43" s="34">
        <f t="shared" si="12"/>
        <v>24152.13</v>
      </c>
      <c r="Q43" s="34">
        <f t="shared" si="12"/>
        <v>1169.9</v>
      </c>
      <c r="R43" s="34">
        <f t="shared" si="12"/>
        <v>1430.54</v>
      </c>
      <c r="S43" s="34">
        <f t="shared" si="12"/>
        <v>2031.11</v>
      </c>
      <c r="T43" s="34">
        <f t="shared" si="12"/>
        <v>2601.24</v>
      </c>
      <c r="U43" s="34">
        <f t="shared" si="12"/>
        <v>1948.23</v>
      </c>
      <c r="V43" s="34">
        <f t="shared" si="12"/>
        <v>1911.34</v>
      </c>
      <c r="W43" s="34">
        <f t="shared" si="12"/>
        <v>2550.59</v>
      </c>
      <c r="X43" s="34">
        <f t="shared" si="12"/>
        <v>2009.88</v>
      </c>
      <c r="Y43" s="34">
        <f t="shared" si="12"/>
        <v>2200.71</v>
      </c>
      <c r="Z43" s="34">
        <f t="shared" si="12"/>
        <v>1791.37</v>
      </c>
      <c r="AA43" s="34">
        <f t="shared" si="12"/>
        <v>2277.14</v>
      </c>
      <c r="AB43" s="34">
        <f t="shared" si="12"/>
        <v>2230.08</v>
      </c>
    </row>
    <row r="44" s="1" customFormat="1" customHeight="1" spans="1:28">
      <c r="A44" s="34" t="s">
        <v>57</v>
      </c>
      <c r="B44" s="34"/>
      <c r="C44" s="34">
        <f t="shared" ref="C44:AB44" si="13">SUM(C25,C27:C32)</f>
        <v>25067</v>
      </c>
      <c r="D44" s="34">
        <f t="shared" si="13"/>
        <v>1088.16</v>
      </c>
      <c r="E44" s="34">
        <f t="shared" si="13"/>
        <v>822.31</v>
      </c>
      <c r="F44" s="34">
        <f t="shared" si="13"/>
        <v>1339.52</v>
      </c>
      <c r="G44" s="34">
        <f t="shared" si="13"/>
        <v>918.82</v>
      </c>
      <c r="H44" s="34">
        <f t="shared" si="13"/>
        <v>1273.72</v>
      </c>
      <c r="I44" s="34">
        <f t="shared" si="13"/>
        <v>1530.38</v>
      </c>
      <c r="J44" s="34">
        <f t="shared" si="13"/>
        <v>2422.19</v>
      </c>
      <c r="K44" s="34">
        <f t="shared" si="13"/>
        <v>3147.03</v>
      </c>
      <c r="L44" s="34">
        <f t="shared" si="13"/>
        <v>3198.78</v>
      </c>
      <c r="M44" s="34">
        <f t="shared" si="13"/>
        <v>3217.67</v>
      </c>
      <c r="N44" s="34">
        <f t="shared" si="13"/>
        <v>3034.32</v>
      </c>
      <c r="O44" s="34">
        <f t="shared" si="13"/>
        <v>3074.1</v>
      </c>
      <c r="P44" s="34">
        <f t="shared" si="13"/>
        <v>25982.97</v>
      </c>
      <c r="Q44" s="34">
        <f t="shared" si="13"/>
        <v>1123.93</v>
      </c>
      <c r="R44" s="34">
        <f t="shared" si="13"/>
        <v>858.19</v>
      </c>
      <c r="S44" s="34">
        <f t="shared" si="13"/>
        <v>1383.87</v>
      </c>
      <c r="T44" s="34">
        <f t="shared" si="13"/>
        <v>948.49</v>
      </c>
      <c r="U44" s="34">
        <f t="shared" si="13"/>
        <v>1332.9</v>
      </c>
      <c r="V44" s="34">
        <f t="shared" si="13"/>
        <v>1586.39</v>
      </c>
      <c r="W44" s="34">
        <f t="shared" si="13"/>
        <v>2504.39</v>
      </c>
      <c r="X44" s="34">
        <f t="shared" si="13"/>
        <v>3251.99</v>
      </c>
      <c r="Y44" s="34">
        <f t="shared" si="13"/>
        <v>3305.21</v>
      </c>
      <c r="Z44" s="34">
        <f t="shared" si="13"/>
        <v>3327.62</v>
      </c>
      <c r="AA44" s="34">
        <f t="shared" si="13"/>
        <v>3145.52</v>
      </c>
      <c r="AB44" s="34">
        <f t="shared" si="13"/>
        <v>3214.47</v>
      </c>
    </row>
    <row r="45" s="2" customFormat="1" customHeight="1" spans="1:28">
      <c r="A45" s="33" t="s">
        <v>53</v>
      </c>
      <c r="B45" s="33"/>
      <c r="C45" s="33">
        <f t="shared" ref="C45:AB45" si="14">SUM(C37)</f>
        <v>7152</v>
      </c>
      <c r="D45" s="33">
        <f t="shared" si="14"/>
        <v>96.44</v>
      </c>
      <c r="E45" s="33">
        <f t="shared" si="14"/>
        <v>106</v>
      </c>
      <c r="F45" s="33">
        <f t="shared" si="14"/>
        <v>244.15</v>
      </c>
      <c r="G45" s="33">
        <f t="shared" si="14"/>
        <v>462.41</v>
      </c>
      <c r="H45" s="33">
        <f t="shared" si="14"/>
        <v>550</v>
      </c>
      <c r="I45" s="33">
        <f t="shared" si="14"/>
        <v>580</v>
      </c>
      <c r="J45" s="33">
        <f t="shared" si="14"/>
        <v>612</v>
      </c>
      <c r="K45" s="33">
        <f t="shared" si="14"/>
        <v>608</v>
      </c>
      <c r="L45" s="33">
        <f t="shared" si="14"/>
        <v>595</v>
      </c>
      <c r="M45" s="33">
        <f t="shared" si="14"/>
        <v>580</v>
      </c>
      <c r="N45" s="33">
        <f t="shared" si="14"/>
        <v>1200</v>
      </c>
      <c r="O45" s="33">
        <f t="shared" si="14"/>
        <v>1518</v>
      </c>
      <c r="P45" s="33">
        <f t="shared" si="14"/>
        <v>7448.32</v>
      </c>
      <c r="Q45" s="33">
        <f t="shared" si="14"/>
        <v>101.26</v>
      </c>
      <c r="R45" s="33">
        <f t="shared" si="14"/>
        <v>110.3</v>
      </c>
      <c r="S45" s="33">
        <f t="shared" si="14"/>
        <v>256.35</v>
      </c>
      <c r="T45" s="33">
        <f t="shared" si="14"/>
        <v>485.5</v>
      </c>
      <c r="U45" s="33">
        <f t="shared" si="14"/>
        <v>574.7</v>
      </c>
      <c r="V45" s="33">
        <f t="shared" si="14"/>
        <v>603</v>
      </c>
      <c r="W45" s="33">
        <f t="shared" si="14"/>
        <v>630</v>
      </c>
      <c r="X45" s="33">
        <f t="shared" si="14"/>
        <v>628.3</v>
      </c>
      <c r="Y45" s="33">
        <f t="shared" si="14"/>
        <v>618.8</v>
      </c>
      <c r="Z45" s="33">
        <f t="shared" si="14"/>
        <v>609</v>
      </c>
      <c r="AA45" s="33">
        <f t="shared" si="14"/>
        <v>1250.9389157</v>
      </c>
      <c r="AB45" s="33">
        <f t="shared" si="14"/>
        <v>1580.171084</v>
      </c>
    </row>
    <row r="46" s="1" customFormat="1" customHeight="1" spans="1:28">
      <c r="A46" s="34" t="s">
        <v>56</v>
      </c>
      <c r="B46" s="34"/>
      <c r="C46" s="34">
        <f t="shared" ref="C46:AB46" si="15">C36</f>
        <v>1660</v>
      </c>
      <c r="D46" s="34">
        <f t="shared" si="15"/>
        <v>0</v>
      </c>
      <c r="E46" s="34">
        <f t="shared" si="15"/>
        <v>0</v>
      </c>
      <c r="F46" s="34">
        <f t="shared" si="15"/>
        <v>0</v>
      </c>
      <c r="G46" s="34">
        <f t="shared" si="15"/>
        <v>0</v>
      </c>
      <c r="H46" s="34">
        <f t="shared" si="15"/>
        <v>0</v>
      </c>
      <c r="I46" s="34">
        <f t="shared" si="15"/>
        <v>0</v>
      </c>
      <c r="J46" s="34">
        <f t="shared" si="15"/>
        <v>0</v>
      </c>
      <c r="K46" s="34">
        <f t="shared" si="15"/>
        <v>0</v>
      </c>
      <c r="L46" s="34">
        <f t="shared" si="15"/>
        <v>0</v>
      </c>
      <c r="M46" s="34">
        <f t="shared" si="15"/>
        <v>0</v>
      </c>
      <c r="N46" s="34">
        <f t="shared" si="15"/>
        <v>660</v>
      </c>
      <c r="O46" s="34">
        <f t="shared" si="15"/>
        <v>1000</v>
      </c>
      <c r="P46" s="34">
        <f t="shared" si="15"/>
        <v>1720.21</v>
      </c>
      <c r="Q46" s="34">
        <f t="shared" si="15"/>
        <v>0</v>
      </c>
      <c r="R46" s="34">
        <f t="shared" si="15"/>
        <v>0</v>
      </c>
      <c r="S46" s="34">
        <f t="shared" si="15"/>
        <v>0</v>
      </c>
      <c r="T46" s="34">
        <f t="shared" si="15"/>
        <v>0</v>
      </c>
      <c r="U46" s="34">
        <f t="shared" si="15"/>
        <v>0</v>
      </c>
      <c r="V46" s="34">
        <f t="shared" si="15"/>
        <v>0</v>
      </c>
      <c r="W46" s="34">
        <f t="shared" si="15"/>
        <v>0</v>
      </c>
      <c r="X46" s="34">
        <f t="shared" si="15"/>
        <v>0</v>
      </c>
      <c r="Y46" s="34">
        <f t="shared" si="15"/>
        <v>0</v>
      </c>
      <c r="Z46" s="34">
        <f t="shared" si="15"/>
        <v>0</v>
      </c>
      <c r="AA46" s="34">
        <f t="shared" si="15"/>
        <v>683.9389157</v>
      </c>
      <c r="AB46" s="34">
        <f t="shared" si="15"/>
        <v>1036.271084</v>
      </c>
    </row>
    <row r="47" s="1" customFormat="1" customHeight="1" spans="1:28">
      <c r="A47" s="34" t="s">
        <v>57</v>
      </c>
      <c r="B47" s="34"/>
      <c r="C47" s="34">
        <f t="shared" ref="C47:AB47" si="16">C35</f>
        <v>5492</v>
      </c>
      <c r="D47" s="34">
        <f t="shared" si="16"/>
        <v>96.44</v>
      </c>
      <c r="E47" s="34">
        <f t="shared" si="16"/>
        <v>106</v>
      </c>
      <c r="F47" s="34">
        <f t="shared" si="16"/>
        <v>244.15</v>
      </c>
      <c r="G47" s="34">
        <f t="shared" si="16"/>
        <v>462.41</v>
      </c>
      <c r="H47" s="34">
        <f t="shared" si="16"/>
        <v>550</v>
      </c>
      <c r="I47" s="34">
        <f t="shared" si="16"/>
        <v>580</v>
      </c>
      <c r="J47" s="34">
        <f t="shared" si="16"/>
        <v>612</v>
      </c>
      <c r="K47" s="34">
        <f t="shared" si="16"/>
        <v>608</v>
      </c>
      <c r="L47" s="34">
        <f t="shared" si="16"/>
        <v>595</v>
      </c>
      <c r="M47" s="34">
        <f t="shared" si="16"/>
        <v>580</v>
      </c>
      <c r="N47" s="34">
        <f t="shared" si="16"/>
        <v>540</v>
      </c>
      <c r="O47" s="34">
        <f t="shared" si="16"/>
        <v>518</v>
      </c>
      <c r="P47" s="34">
        <f t="shared" si="16"/>
        <v>5728.11</v>
      </c>
      <c r="Q47" s="34">
        <f t="shared" si="16"/>
        <v>101.26</v>
      </c>
      <c r="R47" s="34">
        <f t="shared" si="16"/>
        <v>110.3</v>
      </c>
      <c r="S47" s="34">
        <f t="shared" si="16"/>
        <v>256.35</v>
      </c>
      <c r="T47" s="34">
        <f t="shared" si="16"/>
        <v>485.5</v>
      </c>
      <c r="U47" s="34">
        <f t="shared" si="16"/>
        <v>574.7</v>
      </c>
      <c r="V47" s="34">
        <f t="shared" si="16"/>
        <v>603</v>
      </c>
      <c r="W47" s="34">
        <f t="shared" si="16"/>
        <v>630</v>
      </c>
      <c r="X47" s="34">
        <f t="shared" si="16"/>
        <v>628.3</v>
      </c>
      <c r="Y47" s="34">
        <f t="shared" si="16"/>
        <v>618.8</v>
      </c>
      <c r="Z47" s="34">
        <f t="shared" si="16"/>
        <v>609</v>
      </c>
      <c r="AA47" s="34">
        <f t="shared" si="16"/>
        <v>567</v>
      </c>
      <c r="AB47" s="34">
        <f t="shared" si="16"/>
        <v>543.9</v>
      </c>
    </row>
  </sheetData>
  <protectedRanges>
    <protectedRange sqref="B11" name="风电可编辑_3_2"/>
    <protectedRange sqref="B11" name="风电可编辑_3_6_1"/>
    <protectedRange sqref="B11" name="风电可编辑_3_6"/>
    <protectedRange sqref="B11" name="风电可编辑_3_2_1"/>
    <protectedRange sqref="B11" name="风电可编辑_3_4"/>
    <protectedRange sqref="B11" name="风电可编辑_3_6_1_1"/>
    <protectedRange sqref="B11" name="风电可编辑_3_2_1_1"/>
  </protectedRanges>
  <mergeCells count="19">
    <mergeCell ref="C1:O1"/>
    <mergeCell ref="P1:AB1"/>
    <mergeCell ref="A17:B17"/>
    <mergeCell ref="A21:B21"/>
    <mergeCell ref="A26:B26"/>
    <mergeCell ref="A34:B3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1:A2"/>
    <mergeCell ref="B1:B2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风电可编辑_3_2" rangeCreator="" othersAccessPermission="edit"/>
    <arrUserId title="风电可编辑_3_6_1" rangeCreator="" othersAccessPermission="edit"/>
    <arrUserId title="风电可编辑_3_6" rangeCreator="" othersAccessPermission="edit"/>
    <arrUserId title="风电可编辑_3_2_1" rangeCreator="" othersAccessPermission="edit"/>
    <arrUserId title="风电可编辑_3_4" rangeCreator="" othersAccessPermission="edit"/>
    <arrUserId title="风电可编辑_3_6_1_1" rangeCreator="" othersAccessPermission="edit"/>
    <arrUserId title="风电可编辑_3_2_1_1" rangeCreator="" othersAccessPermission="edit"/>
  </rangeList>
  <rangeList sheetStid="4" master="">
    <arrUserId title="风电可编辑_3_2" rangeCreator="" othersAccessPermission="edit"/>
    <arrUserId title="风电可编辑_3_6_1" rangeCreator="" othersAccessPermission="edit"/>
    <arrUserId title="风电可编辑_3_6" rangeCreator="" othersAccessPermission="edit"/>
    <arrUserId title="风电可编辑_3_2_1" rangeCreator="" othersAccessPermission="edit"/>
    <arrUserId title="风电可编辑_3_4" rangeCreator="" othersAccessPermission="edit"/>
    <arrUserId title="风电可编辑_3_6_1_1" rangeCreator="" othersAccessPermission="edit"/>
    <arrUserId title="风电可编辑_3_2_1_1" rangeCreator="" othersAccessPermission="edit"/>
  </rangeList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WWO_wpscloud_20240412080740-251fd140e6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集团内控月度上网电量计划-存量新增</vt:lpstr>
      <vt:lpstr>公司内部月度上网电量计划-存量新增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王伟</cp:lastModifiedBy>
  <dcterms:created xsi:type="dcterms:W3CDTF">2015-06-16T18:19:00Z</dcterms:created>
  <dcterms:modified xsi:type="dcterms:W3CDTF">2024-05-03T04:59:37Z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F5133D9F500C47CA860DD9DDFAF27788</vt:lpwstr>
  </property>
  <property fmtid="{D5CDD505-2E9C-101B-9397-08002B2CF9AE}" pid="3" name="KSOProductBuildVer">
    <vt:lpwstr>2052-11.8.2.12085</vt:lpwstr>
  </property>
</Properties>
</file>