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KEAN3\documents\"/>
    </mc:Choice>
  </mc:AlternateContent>
  <xr:revisionPtr revIDLastSave="0" documentId="13_ncr:1_{B9953716-3120-4B09-AE43-ADA2B6FE7574}" xr6:coauthVersionLast="45" xr6:coauthVersionMax="45" xr10:uidLastSave="{00000000-0000-0000-0000-000000000000}"/>
  <bookViews>
    <workbookView xWindow="1875" yWindow="2250" windowWidth="20220" windowHeight="6570" firstSheet="1" activeTab="1" xr2:uid="{00000000-000D-0000-FFFF-FFFF00000000}"/>
  </bookViews>
  <sheets>
    <sheet name="scenario_master" sheetId="9" r:id="rId1"/>
    <sheet name="capital_structure" sheetId="10" r:id="rId2"/>
    <sheet name="waterfall" sheetId="11" r:id="rId3"/>
    <sheet name="Sheet1" sheetId="16" r:id="rId4"/>
    <sheet name="Annual Summary" sheetId="14" r:id="rId5"/>
    <sheet name="Monthly Summary" sheetId="15" r:id="rId6"/>
    <sheet name="debt" sheetId="6" r:id="rId7"/>
    <sheet name="ptd" sheetId="12" r:id="rId8"/>
    <sheet name="dsra" sheetId="7" r:id="rId9"/>
    <sheet name="swaps_detail" sheetId="8" r:id="rId10"/>
  </sheets>
  <definedNames>
    <definedName name="_xlnm._FilterDatabase" localSheetId="1" hidden="1">capital_structure!$A$1:$J$40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0" l="1"/>
  <c r="N68" i="15" l="1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X68" i="15"/>
  <c r="BY68" i="15"/>
  <c r="BZ68" i="15"/>
  <c r="CA68" i="15"/>
  <c r="CB68" i="15"/>
  <c r="CC68" i="15"/>
  <c r="CD68" i="15"/>
  <c r="CE68" i="15"/>
  <c r="CF68" i="15"/>
  <c r="CG68" i="15"/>
  <c r="H68" i="14"/>
  <c r="G68" i="14"/>
  <c r="F68" i="14"/>
  <c r="E68" i="14"/>
  <c r="D68" i="14"/>
  <c r="C68" i="14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E3" i="7"/>
  <c r="E4" i="7"/>
  <c r="E5" i="7"/>
  <c r="E6" i="7"/>
  <c r="E7" i="7"/>
  <c r="E8" i="7"/>
  <c r="E9" i="7"/>
  <c r="E10" i="7"/>
  <c r="E11" i="7"/>
  <c r="E12" i="7"/>
  <c r="P12" i="7" s="1"/>
  <c r="E13" i="7"/>
  <c r="E14" i="7"/>
  <c r="E15" i="7"/>
  <c r="E16" i="7"/>
  <c r="E17" i="7"/>
  <c r="E18" i="7"/>
  <c r="E19" i="7"/>
  <c r="E20" i="7"/>
  <c r="E21" i="7"/>
  <c r="E22" i="7"/>
  <c r="E23" i="7"/>
  <c r="E24" i="7"/>
  <c r="P24" i="7" s="1"/>
  <c r="E25" i="7"/>
  <c r="E26" i="7"/>
  <c r="E27" i="7"/>
  <c r="E28" i="7"/>
  <c r="E29" i="7"/>
  <c r="E30" i="7"/>
  <c r="E31" i="7"/>
  <c r="E32" i="7"/>
  <c r="E33" i="7"/>
  <c r="E34" i="7"/>
  <c r="E35" i="7"/>
  <c r="E36" i="7"/>
  <c r="P36" i="7" s="1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  <c r="P2" i="7" s="1"/>
  <c r="P3" i="7"/>
  <c r="P7" i="7"/>
  <c r="P8" i="7"/>
  <c r="P19" i="7"/>
  <c r="P20" i="7"/>
  <c r="P25" i="7"/>
  <c r="P43" i="7"/>
  <c r="P44" i="7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C1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C4" i="6"/>
  <c r="H53" i="12"/>
  <c r="H52" i="12"/>
  <c r="H51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H10" i="12"/>
  <c r="H14" i="12" s="1"/>
  <c r="H18" i="12" s="1"/>
  <c r="H26" i="12" s="1"/>
  <c r="F10" i="12"/>
  <c r="F14" i="12" s="1"/>
  <c r="F18" i="12" s="1"/>
  <c r="F26" i="12" s="1"/>
  <c r="L9" i="12"/>
  <c r="L10" i="12" s="1"/>
  <c r="L14" i="12" s="1"/>
  <c r="L18" i="12" s="1"/>
  <c r="L26" i="12" s="1"/>
  <c r="J9" i="12"/>
  <c r="J10" i="12" s="1"/>
  <c r="J14" i="12" s="1"/>
  <c r="J18" i="12" s="1"/>
  <c r="J26" i="12" s="1"/>
  <c r="H9" i="12"/>
  <c r="F9" i="12"/>
  <c r="D9" i="12"/>
  <c r="B9" i="12"/>
  <c r="L8" i="12"/>
  <c r="J8" i="12"/>
  <c r="H8" i="12"/>
  <c r="F8" i="12"/>
  <c r="D8" i="12"/>
  <c r="D10" i="12" s="1"/>
  <c r="D14" i="12" s="1"/>
  <c r="D18" i="12" s="1"/>
  <c r="D26" i="12" s="1"/>
  <c r="B8" i="12"/>
  <c r="B10" i="12" s="1"/>
  <c r="B14" i="12" s="1"/>
  <c r="B18" i="12" s="1"/>
  <c r="C18" i="12" s="1"/>
  <c r="P38" i="7" l="1"/>
  <c r="P26" i="7"/>
  <c r="P49" i="7"/>
  <c r="P37" i="7"/>
  <c r="P13" i="7"/>
  <c r="P11" i="7"/>
  <c r="P22" i="7"/>
  <c r="P33" i="7"/>
  <c r="P21" i="7"/>
  <c r="P9" i="7"/>
  <c r="P47" i="7"/>
  <c r="P32" i="7"/>
  <c r="P23" i="7"/>
  <c r="P10" i="7"/>
  <c r="P31" i="7"/>
  <c r="P48" i="7"/>
  <c r="P46" i="7"/>
  <c r="P34" i="7"/>
  <c r="P42" i="7"/>
  <c r="P30" i="7"/>
  <c r="P35" i="7"/>
  <c r="P5" i="7"/>
  <c r="P41" i="7"/>
  <c r="P29" i="7"/>
  <c r="P17" i="7"/>
  <c r="P40" i="7"/>
  <c r="P16" i="7"/>
  <c r="P4" i="7"/>
  <c r="P28" i="7"/>
  <c r="P39" i="7"/>
  <c r="P27" i="7"/>
  <c r="P15" i="7"/>
  <c r="P18" i="7"/>
  <c r="P45" i="7"/>
  <c r="P14" i="7"/>
  <c r="P6" i="7"/>
  <c r="J22" i="12"/>
  <c r="J24" i="12"/>
  <c r="J23" i="12"/>
  <c r="J25" i="12"/>
  <c r="D23" i="12"/>
  <c r="D25" i="12"/>
  <c r="D22" i="12"/>
  <c r="D24" i="12"/>
  <c r="L22" i="12"/>
  <c r="L24" i="12"/>
  <c r="L23" i="12"/>
  <c r="L25" i="12"/>
  <c r="F25" i="12"/>
  <c r="F23" i="12"/>
  <c r="F22" i="12"/>
  <c r="F24" i="12"/>
  <c r="H25" i="12"/>
  <c r="H22" i="12"/>
  <c r="H24" i="12"/>
  <c r="H23" i="12"/>
</calcChain>
</file>

<file path=xl/sharedStrings.xml><?xml version="1.0" encoding="utf-8"?>
<sst xmlns="http://schemas.openxmlformats.org/spreadsheetml/2006/main" count="913" uniqueCount="397">
  <si>
    <t>Days</t>
  </si>
  <si>
    <t>Interest Payment</t>
  </si>
  <si>
    <t>Average Daily Notional</t>
  </si>
  <si>
    <t>Effective Interest Rate</t>
  </si>
  <si>
    <t>EBITDA</t>
  </si>
  <si>
    <t>Revolver</t>
  </si>
  <si>
    <t>Interest Expense</t>
  </si>
  <si>
    <t>Actuals</t>
  </si>
  <si>
    <t>Forecast</t>
  </si>
  <si>
    <t>TLB</t>
  </si>
  <si>
    <t>Draw</t>
  </si>
  <si>
    <t>Repay</t>
  </si>
  <si>
    <t>Upsize</t>
  </si>
  <si>
    <t>TLC</t>
  </si>
  <si>
    <t>Swap</t>
  </si>
  <si>
    <t>TaxRegister</t>
  </si>
  <si>
    <t>Ending Cash Balance</t>
  </si>
  <si>
    <t>Equity</t>
  </si>
  <si>
    <t>v1</t>
  </si>
  <si>
    <t>OpCo</t>
  </si>
  <si>
    <t>class</t>
  </si>
  <si>
    <t>OperatingCompany</t>
  </si>
  <si>
    <t>str</t>
  </si>
  <si>
    <t>working_capital</t>
  </si>
  <si>
    <t>number</t>
  </si>
  <si>
    <t>working_capital_target</t>
  </si>
  <si>
    <t>day_count</t>
  </si>
  <si>
    <t>30/360</t>
  </si>
  <si>
    <t>periodicity_months</t>
  </si>
  <si>
    <t>boolean</t>
  </si>
  <si>
    <t>label</t>
  </si>
  <si>
    <t>date</t>
  </si>
  <si>
    <t>flag_include</t>
  </si>
  <si>
    <t>Lightstone Revolver DB</t>
  </si>
  <si>
    <t>issue_date</t>
  </si>
  <si>
    <t>term</t>
  </si>
  <si>
    <t>initial_balance</t>
  </si>
  <si>
    <t>index</t>
  </si>
  <si>
    <t>LIBOR-1MO</t>
  </si>
  <si>
    <t>margin</t>
  </si>
  <si>
    <t>dsra_months</t>
  </si>
  <si>
    <t>Lightstone TLC</t>
  </si>
  <si>
    <t>annual_schedule_amort</t>
  </si>
  <si>
    <t>interest_date_start</t>
  </si>
  <si>
    <t>amort_date_start</t>
  </si>
  <si>
    <t>sweep_percent</t>
  </si>
  <si>
    <t>oid</t>
  </si>
  <si>
    <t>dfc</t>
  </si>
  <si>
    <t>dsra_interest_rate</t>
  </si>
  <si>
    <t>flag_prepay_offset</t>
  </si>
  <si>
    <t>flag_prepayable</t>
  </si>
  <si>
    <t>Lightstone TLB</t>
  </si>
  <si>
    <t>maturity_date</t>
  </si>
  <si>
    <t>flag_swaps</t>
  </si>
  <si>
    <t>flag_actuals</t>
  </si>
  <si>
    <t>flag_historicals</t>
  </si>
  <si>
    <t>liquidity_assumptions_scenario</t>
  </si>
  <si>
    <t>2020 Jan AMR</t>
  </si>
  <si>
    <t>liquidity_assumptions_version</t>
  </si>
  <si>
    <t>vf</t>
  </si>
  <si>
    <t>financials_table</t>
  </si>
  <si>
    <t>financials</t>
  </si>
  <si>
    <t>prepay_min_cash_reserve</t>
  </si>
  <si>
    <t>Capital Component</t>
  </si>
  <si>
    <t>Field</t>
  </si>
  <si>
    <t>Value</t>
  </si>
  <si>
    <t>Value Type</t>
  </si>
  <si>
    <t>Effective Start</t>
  </si>
  <si>
    <t>Effective End</t>
  </si>
  <si>
    <t>liquidity</t>
  </si>
  <si>
    <t>placeholder</t>
  </si>
  <si>
    <t>cap_structure</t>
  </si>
  <si>
    <t>capital_structure</t>
  </si>
  <si>
    <t>scenario</t>
  </si>
  <si>
    <t>waterfall</t>
  </si>
  <si>
    <t>liquidity_assumptions</t>
  </si>
  <si>
    <t>scenario_assumptions</t>
  </si>
  <si>
    <t>interest_rate</t>
  </si>
  <si>
    <t>prices</t>
  </si>
  <si>
    <t>portfolio</t>
  </si>
  <si>
    <t>output_module</t>
  </si>
  <si>
    <t>output_table</t>
  </si>
  <si>
    <t>outptu_scenario</t>
  </si>
  <si>
    <t>output_version</t>
  </si>
  <si>
    <t>input_module</t>
  </si>
  <si>
    <t>input_table</t>
  </si>
  <si>
    <t>input_scenario</t>
  </si>
  <si>
    <t>input_version</t>
  </si>
  <si>
    <t>scenario_level</t>
  </si>
  <si>
    <t>normal</t>
  </si>
  <si>
    <t>inflow</t>
  </si>
  <si>
    <t>Capex</t>
  </si>
  <si>
    <t>outflow</t>
  </si>
  <si>
    <t>working capital</t>
  </si>
  <si>
    <t>other cash use</t>
  </si>
  <si>
    <t>interest expense</t>
  </si>
  <si>
    <t>required</t>
  </si>
  <si>
    <t>draw</t>
  </si>
  <si>
    <t>repay</t>
  </si>
  <si>
    <t>ptd</t>
  </si>
  <si>
    <t>prepayment</t>
  </si>
  <si>
    <t>upsize</t>
  </si>
  <si>
    <t>amortization</t>
  </si>
  <si>
    <t>dsra release</t>
  </si>
  <si>
    <t>sweep</t>
  </si>
  <si>
    <t>version</t>
  </si>
  <si>
    <t>level</t>
  </si>
  <si>
    <t>sub_level</t>
  </si>
  <si>
    <t>instrument</t>
  </si>
  <si>
    <t>item</t>
  </si>
  <si>
    <t>method</t>
  </si>
  <si>
    <t>direction</t>
  </si>
  <si>
    <t>Beginning Balance</t>
  </si>
  <si>
    <t>Ending Balance</t>
  </si>
  <si>
    <t>Prepayment</t>
  </si>
  <si>
    <t>Margin</t>
  </si>
  <si>
    <t>Floating Rate</t>
  </si>
  <si>
    <t>Estimated Tax Distribution</t>
  </si>
  <si>
    <t>Effective Date: 2020-03-31</t>
  </si>
  <si>
    <t>(000's)</t>
  </si>
  <si>
    <t>2020</t>
  </si>
  <si>
    <t>2021</t>
  </si>
  <si>
    <t>2022</t>
  </si>
  <si>
    <t>2023</t>
  </si>
  <si>
    <t>2024</t>
  </si>
  <si>
    <t>2025</t>
  </si>
  <si>
    <t>Interest Deduction Caps</t>
  </si>
  <si>
    <t>Original Issue Discount (OID)</t>
  </si>
  <si>
    <t>30% Adj EBITDA</t>
  </si>
  <si>
    <t>30% Adj EBIT</t>
  </si>
  <si>
    <t>Adj Interest Expense</t>
  </si>
  <si>
    <t>Taxable Earnings</t>
  </si>
  <si>
    <t>Adj EBITDA</t>
  </si>
  <si>
    <t>Deferred Financing Charges (DFC)</t>
  </si>
  <si>
    <t>Tax Depreciation</t>
  </si>
  <si>
    <t>Accumulated Depreciation Adjustment</t>
  </si>
  <si>
    <t>EBT</t>
  </si>
  <si>
    <t>Q1</t>
  </si>
  <si>
    <t>Q2</t>
  </si>
  <si>
    <t>Q3</t>
  </si>
  <si>
    <t>Q4</t>
  </si>
  <si>
    <t>Full Year</t>
  </si>
  <si>
    <t>Tax Rates</t>
  </si>
  <si>
    <t>Actual</t>
  </si>
  <si>
    <t>Effective</t>
  </si>
  <si>
    <t>Quaterly Shaping</t>
  </si>
  <si>
    <t>NYC Tax</t>
  </si>
  <si>
    <t>NY State Tax</t>
  </si>
  <si>
    <t>Federal Tax</t>
  </si>
  <si>
    <t>Effective Tax Rate</t>
  </si>
  <si>
    <t>Quaterly Splits</t>
  </si>
  <si>
    <t xml:space="preserve">Purchase </t>
  </si>
  <si>
    <t>2020 Tax</t>
  </si>
  <si>
    <t>2021 Tax</t>
  </si>
  <si>
    <t>2022 Tax</t>
  </si>
  <si>
    <t>2023 Tax</t>
  </si>
  <si>
    <t>2024 Tax</t>
  </si>
  <si>
    <t>2025 Tax</t>
  </si>
  <si>
    <t>Entity</t>
  </si>
  <si>
    <t>Price Allocation</t>
  </si>
  <si>
    <t>Term</t>
  </si>
  <si>
    <t>Total</t>
  </si>
  <si>
    <t>Depreciation</t>
  </si>
  <si>
    <t>Gavin</t>
  </si>
  <si>
    <t>Waterford</t>
  </si>
  <si>
    <t>Lawrenceburg</t>
  </si>
  <si>
    <t>Darby</t>
  </si>
  <si>
    <t>Goodwill</t>
  </si>
  <si>
    <t>Land</t>
  </si>
  <si>
    <t>NA</t>
  </si>
  <si>
    <t>Other - current assets</t>
  </si>
  <si>
    <t>Depreciation Method</t>
  </si>
  <si>
    <t>Year 1</t>
  </si>
  <si>
    <t>Year 2+</t>
  </si>
  <si>
    <t>28-yr Straight Line</t>
  </si>
  <si>
    <t>20-yr Straight Line</t>
  </si>
  <si>
    <t>15-yr Straight Line</t>
  </si>
  <si>
    <t>New design already accomplish the results, I haven't finish the report writer for this tab so to use mar amr's output</t>
  </si>
  <si>
    <t>Debt Information($MM)</t>
  </si>
  <si>
    <t>Swap - 3625454</t>
  </si>
  <si>
    <t>Swap - 3625455</t>
  </si>
  <si>
    <t>Swap - 8092019</t>
  </si>
  <si>
    <t>Swap - 61182610</t>
  </si>
  <si>
    <t>Rate Fix Date</t>
  </si>
  <si>
    <t>Start Date</t>
  </si>
  <si>
    <t>End Date</t>
  </si>
  <si>
    <t>Instrument ID</t>
  </si>
  <si>
    <t>Fix Rate</t>
  </si>
  <si>
    <t>Number of Days</t>
  </si>
  <si>
    <t>Daily Swap Amount</t>
  </si>
  <si>
    <t>Instrument</t>
  </si>
  <si>
    <t>Principla Balance</t>
  </si>
  <si>
    <t>Future Interest Rate - 1</t>
  </si>
  <si>
    <t>Future Interest Expense - 1</t>
  </si>
  <si>
    <t>Future Interest Rate - 2</t>
  </si>
  <si>
    <t>Future Interest Expense - 2</t>
  </si>
  <si>
    <t>Future Interest Rate - 3</t>
  </si>
  <si>
    <t>Future Interest Expense - 3</t>
  </si>
  <si>
    <t>Future Interest Rate - 4</t>
  </si>
  <si>
    <t>Future Interest Expense - 4</t>
  </si>
  <si>
    <t>Future Interest Rate - 5</t>
  </si>
  <si>
    <t>Future Interest Expense - 5</t>
  </si>
  <si>
    <t>Future Interest Rate - 6</t>
  </si>
  <si>
    <t>Future Interest Expense - 6</t>
  </si>
  <si>
    <t>Period</t>
  </si>
  <si>
    <t>Required DSRA</t>
  </si>
  <si>
    <t>capex</t>
  </si>
  <si>
    <t>ebitda</t>
  </si>
  <si>
    <t>Beginning Cash Balance</t>
  </si>
  <si>
    <t>EBITDA less Capex</t>
  </si>
  <si>
    <t>Total Capex</t>
  </si>
  <si>
    <t>Growth Capex</t>
  </si>
  <si>
    <t>LTSA Capex</t>
  </si>
  <si>
    <t>Environmental Capex</t>
  </si>
  <si>
    <t>Maintenance Capex</t>
  </si>
  <si>
    <t>Total Fixed Costs</t>
  </si>
  <si>
    <t>General &amp; Administrative</t>
  </si>
  <si>
    <t>Insurance</t>
  </si>
  <si>
    <t>Property Tax</t>
  </si>
  <si>
    <t>Fixed Non-Labor Expense</t>
  </si>
  <si>
    <t>Fuel Handling</t>
  </si>
  <si>
    <t>Removal Costs</t>
  </si>
  <si>
    <t>Operations</t>
  </si>
  <si>
    <t>Maintenance</t>
  </si>
  <si>
    <t>Labor Expenses</t>
  </si>
  <si>
    <t>Gross Margin</t>
  </si>
  <si>
    <t>Total Other Income</t>
  </si>
  <si>
    <t>Misc Income</t>
  </si>
  <si>
    <t>Ancillary Services Revenue</t>
  </si>
  <si>
    <t>Capacity Revenue</t>
  </si>
  <si>
    <t>Fixed Fuel</t>
  </si>
  <si>
    <t>Net Energy Margin</t>
  </si>
  <si>
    <t>Hedge P&amp;L</t>
  </si>
  <si>
    <t>Gross Energy Margin</t>
  </si>
  <si>
    <t>Net Emissions Expense</t>
  </si>
  <si>
    <t>Variable O&amp;M Expense</t>
  </si>
  <si>
    <t>Delivered Fuel Expense</t>
  </si>
  <si>
    <t>Energy Revenue</t>
  </si>
  <si>
    <t>Financials $(mm)</t>
  </si>
  <si>
    <t>2025-Dec</t>
  </si>
  <si>
    <t>2025-Nov</t>
  </si>
  <si>
    <t>2025-Oct</t>
  </si>
  <si>
    <t>2025-Sep</t>
  </si>
  <si>
    <t>2025-Aug</t>
  </si>
  <si>
    <t>2025-Jul</t>
  </si>
  <si>
    <t>2025-Jun</t>
  </si>
  <si>
    <t>2025-May</t>
  </si>
  <si>
    <t>2025-Apr</t>
  </si>
  <si>
    <t>2025-Mar</t>
  </si>
  <si>
    <t>2025-Feb</t>
  </si>
  <si>
    <t>2025-Jan</t>
  </si>
  <si>
    <t>2024-Dec</t>
  </si>
  <si>
    <t>2024-Nov</t>
  </si>
  <si>
    <t>2024-Oct</t>
  </si>
  <si>
    <t>2024-Sep</t>
  </si>
  <si>
    <t>2024-Aug</t>
  </si>
  <si>
    <t>2024-Jul</t>
  </si>
  <si>
    <t>2024-Jun</t>
  </si>
  <si>
    <t>2024-May</t>
  </si>
  <si>
    <t>2024-Apr</t>
  </si>
  <si>
    <t>2024-Mar</t>
  </si>
  <si>
    <t>2024-Feb</t>
  </si>
  <si>
    <t>2024-Jan</t>
  </si>
  <si>
    <t>2023-Dec</t>
  </si>
  <si>
    <t>2023-Nov</t>
  </si>
  <si>
    <t>2023-Oct</t>
  </si>
  <si>
    <t>2023-Sep</t>
  </si>
  <si>
    <t>2023-Aug</t>
  </si>
  <si>
    <t>2023-Jul</t>
  </si>
  <si>
    <t>2023-Jun</t>
  </si>
  <si>
    <t>2023-May</t>
  </si>
  <si>
    <t>2023-Apr</t>
  </si>
  <si>
    <t>2023-Mar</t>
  </si>
  <si>
    <t>2023-Feb</t>
  </si>
  <si>
    <t>2023-Jan</t>
  </si>
  <si>
    <t>2022-Dec</t>
  </si>
  <si>
    <t>2022-Nov</t>
  </si>
  <si>
    <t>2022-Oct</t>
  </si>
  <si>
    <t>2022-Sep</t>
  </si>
  <si>
    <t>2022-Aug</t>
  </si>
  <si>
    <t>2022-Jul</t>
  </si>
  <si>
    <t>2022-Jun</t>
  </si>
  <si>
    <t>2022-May</t>
  </si>
  <si>
    <t>2022-Apr</t>
  </si>
  <si>
    <t>2022-Mar</t>
  </si>
  <si>
    <t>2022-Feb</t>
  </si>
  <si>
    <t>2022-Jan</t>
  </si>
  <si>
    <t>2021-Dec</t>
  </si>
  <si>
    <t>2021-Nov</t>
  </si>
  <si>
    <t>2021-Oct</t>
  </si>
  <si>
    <t>2021-Sep</t>
  </si>
  <si>
    <t>2021-Aug</t>
  </si>
  <si>
    <t>2021-Jul</t>
  </si>
  <si>
    <t>2021-Jun</t>
  </si>
  <si>
    <t>2021-May</t>
  </si>
  <si>
    <t>2021-Apr</t>
  </si>
  <si>
    <t>2021-Mar</t>
  </si>
  <si>
    <t>2021-Feb</t>
  </si>
  <si>
    <t>2021-Jan</t>
  </si>
  <si>
    <t>2020-Dec</t>
  </si>
  <si>
    <t>2020-Nov</t>
  </si>
  <si>
    <t>2020-Oct</t>
  </si>
  <si>
    <t>2020-Sep</t>
  </si>
  <si>
    <t>2020-Aug</t>
  </si>
  <si>
    <t>2020-Jul</t>
  </si>
  <si>
    <t>2020-Jun</t>
  </si>
  <si>
    <t>2020-May</t>
  </si>
  <si>
    <t>2020-Apr</t>
  </si>
  <si>
    <t>2020-Mar</t>
  </si>
  <si>
    <t>2020-Feb</t>
  </si>
  <si>
    <t>2020-Jan</t>
  </si>
  <si>
    <t>2019-Dec</t>
  </si>
  <si>
    <t>2019-Nov</t>
  </si>
  <si>
    <t>2019-Oct</t>
  </si>
  <si>
    <t>2019-Sep</t>
  </si>
  <si>
    <t>2019-Aug</t>
  </si>
  <si>
    <t>2019-Jul</t>
  </si>
  <si>
    <t>2019-Jun</t>
  </si>
  <si>
    <t>2019-May</t>
  </si>
  <si>
    <t>2019-Apr</t>
  </si>
  <si>
    <t>2019-Mar</t>
  </si>
  <si>
    <t>2019-Feb</t>
  </si>
  <si>
    <t>2019-Jan</t>
  </si>
  <si>
    <t>Vector</t>
  </si>
  <si>
    <t>LBO model test</t>
  </si>
  <si>
    <t>Base test</t>
  </si>
  <si>
    <t>v12.2</t>
  </si>
  <si>
    <t xml:space="preserve"> </t>
  </si>
  <si>
    <t>financials_lbo</t>
  </si>
  <si>
    <t>split</t>
  </si>
  <si>
    <t>Vector Operating Company</t>
  </si>
  <si>
    <t>FixedDebt</t>
  </si>
  <si>
    <t>Vector TLB</t>
  </si>
  <si>
    <t>percentage</t>
  </si>
  <si>
    <t>purchase_price</t>
  </si>
  <si>
    <t>debt_percentage</t>
  </si>
  <si>
    <t>name</t>
  </si>
  <si>
    <t>BlackStone</t>
  </si>
  <si>
    <t>exit_multiple</t>
  </si>
  <si>
    <t>fixed_rate</t>
  </si>
  <si>
    <t>Vector Equity</t>
  </si>
  <si>
    <t xml:space="preserve">                                           instrument_id,</t>
  </si>
  <si>
    <t xml:space="preserve">                                           issue_date,</t>
  </si>
  <si>
    <t xml:space="preserve">                                           maturity_date,</t>
  </si>
  <si>
    <t xml:space="preserve">                                           term,</t>
  </si>
  <si>
    <t xml:space="preserve">                                           initial_balance,</t>
  </si>
  <si>
    <t xml:space="preserve">                                           interest_start_date,</t>
  </si>
  <si>
    <t xml:space="preserve">                                           amort_start_date,</t>
  </si>
  <si>
    <t xml:space="preserve">                                           periodicity_months,</t>
  </si>
  <si>
    <t xml:space="preserve">                                           annual_scheduled_amort,</t>
  </si>
  <si>
    <t xml:space="preserve">                                           day_count,</t>
  </si>
  <si>
    <t xml:space="preserve">                                           sweep_percent,</t>
  </si>
  <si>
    <t xml:space="preserve">                                           dsra_months,</t>
  </si>
  <si>
    <t xml:space="preserve">                                           oids,     # a list of OID objects</t>
  </si>
  <si>
    <t xml:space="preserve">                                           dfcs,     # a list of DFC objects</t>
  </si>
  <si>
    <t xml:space="preserve">                                           oid_payments,</t>
  </si>
  <si>
    <t xml:space="preserve">                                           dfc_payments,</t>
  </si>
  <si>
    <t xml:space="preserve">                                           upsizes,</t>
  </si>
  <si>
    <t xml:space="preserve">                                           prepays,</t>
  </si>
  <si>
    <t xml:space="preserve">                                           effective_interest_rates,</t>
  </si>
  <si>
    <t xml:space="preserve">                                           interest_payments,</t>
  </si>
  <si>
    <t xml:space="preserve">                                           required_dsras,</t>
  </si>
  <si>
    <t xml:space="preserve">                                           dsra_cash_movement,</t>
  </si>
  <si>
    <t xml:space="preserve">                                           amortizations,</t>
  </si>
  <si>
    <t xml:space="preserve">                                           principal_balances,</t>
  </si>
  <si>
    <t xml:space="preserve">                                           flag_prepayable,</t>
  </si>
  <si>
    <t>fixed_rate,</t>
  </si>
  <si>
    <t xml:space="preserve">                 issue_date,</t>
  </si>
  <si>
    <t xml:space="preserve">                 maturity_date,</t>
  </si>
  <si>
    <t xml:space="preserve">                 term,</t>
  </si>
  <si>
    <t xml:space="preserve">                 initial_balance,</t>
  </si>
  <si>
    <t xml:space="preserve">                 interest_start_date,</t>
  </si>
  <si>
    <t xml:space="preserve">                 amort_start_date,</t>
  </si>
  <si>
    <t xml:space="preserve">                 periodicity_months,</t>
  </si>
  <si>
    <t xml:space="preserve">                 annual_scheduled_amort,</t>
  </si>
  <si>
    <t xml:space="preserve">                 min_cash_reserve_prepay,</t>
  </si>
  <si>
    <t xml:space="preserve">                 day_count='30/360',</t>
  </si>
  <si>
    <t xml:space="preserve">                 sweep_percent=1,</t>
  </si>
  <si>
    <t xml:space="preserve">                 dsra_months=6,</t>
  </si>
  <si>
    <t xml:space="preserve">                 oid_payments={},</t>
  </si>
  <si>
    <t xml:space="preserve">                 dfc_payments={},</t>
  </si>
  <si>
    <t xml:space="preserve">                 upsizes={},</t>
  </si>
  <si>
    <t xml:space="preserve">                 prepays={},</t>
  </si>
  <si>
    <t xml:space="preserve">                 effective_interest_rates={},</t>
  </si>
  <si>
    <t xml:space="preserve">                 interest_payments={},</t>
  </si>
  <si>
    <t xml:space="preserve">                 required_dsras={},</t>
  </si>
  <si>
    <t xml:space="preserve">                 dsra_cash_movement={},</t>
  </si>
  <si>
    <t xml:space="preserve">                 amortizations={},</t>
  </si>
  <si>
    <t xml:space="preserve">                 principal_balances={},</t>
  </si>
  <si>
    <t xml:space="preserve">                 flag_prepayable=True,</t>
  </si>
  <si>
    <t xml:space="preserve">                 flag_historicals=True,</t>
  </si>
  <si>
    <t xml:space="preserve">                 flag_dsra_fund_by_lc=True</t>
  </si>
  <si>
    <t xml:space="preserve">                                           flag_historicals,</t>
  </si>
  <si>
    <t xml:space="preserve">                                           flag_dsra_fund_by_lc</t>
  </si>
  <si>
    <t xml:space="preserve">                 instrument_id,</t>
  </si>
  <si>
    <t xml:space="preserve">                 oids=[],     # a list of OID objects</t>
  </si>
  <si>
    <t xml:space="preserve">                 dfcs=[],     # a list of DFC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</si>
</sst>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yyyy\-mmm"/>
    <numFmt numFmtId="165" formatCode="_(* #,##0_);_(* \(#,##0\);_(* &quot;-&quot;??_);_(@_)"/>
    <numFmt numFmtId="166" formatCode="_(* #,##0.0_);_(* \(#,##0.0\);_(* &quot;-&quot;?_);_(@_)"/>
    <numFmt numFmtId="167" formatCode="0.0000%"/>
    <numFmt numFmtId="168" formatCode="0.000%"/>
    <numFmt numFmtId="169" formatCode="yyyy\-mm\-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24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Continuous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2" applyNumberFormat="1" applyFont="1" applyAlignment="1">
      <alignment horizontal="center"/>
    </xf>
    <xf numFmtId="41" fontId="3" fillId="0" borderId="0" xfId="0" applyNumberFormat="1" applyFont="1"/>
    <xf numFmtId="166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7" fillId="2" borderId="0" xfId="0" applyFont="1" applyFill="1"/>
    <xf numFmtId="41" fontId="7" fillId="2" borderId="0" xfId="0" applyNumberFormat="1" applyFont="1" applyFill="1"/>
    <xf numFmtId="0" fontId="6" fillId="0" borderId="0" xfId="0" applyFont="1"/>
    <xf numFmtId="41" fontId="6" fillId="0" borderId="0" xfId="0" applyNumberFormat="1" applyFont="1"/>
    <xf numFmtId="0" fontId="3" fillId="0" borderId="3" xfId="0" applyFont="1" applyBorder="1"/>
    <xf numFmtId="41" fontId="3" fillId="0" borderId="3" xfId="0" applyNumberFormat="1" applyFont="1" applyBorder="1"/>
    <xf numFmtId="0" fontId="3" fillId="0" borderId="3" xfId="0" applyFont="1" applyBorder="1" applyAlignment="1">
      <alignment horizontal="centerContinuous"/>
    </xf>
    <xf numFmtId="167" fontId="3" fillId="0" borderId="0" xfId="0" applyNumberFormat="1" applyFont="1"/>
    <xf numFmtId="9" fontId="3" fillId="0" borderId="0" xfId="0" applyNumberFormat="1" applyFont="1"/>
    <xf numFmtId="167" fontId="6" fillId="0" borderId="0" xfId="0" applyNumberFormat="1" applyFont="1"/>
    <xf numFmtId="10" fontId="6" fillId="0" borderId="0" xfId="0" applyNumberFormat="1" applyFont="1"/>
    <xf numFmtId="0" fontId="8" fillId="0" borderId="1" xfId="0" applyFont="1" applyBorder="1" applyAlignment="1">
      <alignment horizontal="centerContinuous" vertical="center"/>
    </xf>
    <xf numFmtId="0" fontId="9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/>
    </xf>
    <xf numFmtId="0" fontId="10" fillId="0" borderId="1" xfId="0" applyFont="1" applyBorder="1" applyAlignment="1">
      <alignment horizontal="centerContinuous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/>
    </xf>
    <xf numFmtId="0" fontId="6" fillId="0" borderId="4" xfId="0" applyFont="1" applyBorder="1"/>
    <xf numFmtId="41" fontId="6" fillId="0" borderId="5" xfId="0" applyNumberFormat="1" applyFont="1" applyBorder="1"/>
    <xf numFmtId="43" fontId="3" fillId="0" borderId="0" xfId="0" applyNumberFormat="1" applyFont="1"/>
    <xf numFmtId="168" fontId="3" fillId="0" borderId="0" xfId="0" applyNumberFormat="1" applyFont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43" fontId="0" fillId="0" borderId="0" xfId="0" applyNumberFormat="1"/>
    <xf numFmtId="43" fontId="2" fillId="0" borderId="1" xfId="1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169" fontId="2" fillId="0" borderId="2" xfId="0" applyNumberFormat="1" applyFont="1" applyBorder="1"/>
    <xf numFmtId="169" fontId="0" fillId="0" borderId="0" xfId="0" applyNumberFormat="1"/>
  </cellXfs>
  <cellStyles count="3">
    <cellStyle name="Comma" xfId="1" builtinId="3"/>
    <cellStyle name="Comma 2" xfId="2" xr:uid="{A7865647-89CD-4088-9A78-EEB4B17779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62225" cy="6096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58BF442-E778-406F-A2D5-B9E7C19847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6222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BB22-12EE-4549-8AFD-7FC387C2E4A3}">
  <dimension ref="A1:L6"/>
  <sheetViews>
    <sheetView workbookViewId="0">
      <selection activeCell="H13" sqref="H13"/>
    </sheetView>
  </sheetViews>
  <sheetFormatPr defaultRowHeight="15" x14ac:dyDescent="0.25"/>
  <cols>
    <col min="2" max="2" width="10.28515625" bestFit="1" customWidth="1"/>
    <col min="3" max="3" width="15" bestFit="1" customWidth="1"/>
    <col min="4" max="4" width="12.5703125" bestFit="1" customWidth="1"/>
    <col min="5" max="5" width="26.28515625" bestFit="1" customWidth="1"/>
    <col min="6" max="6" width="14.7109375" bestFit="1" customWidth="1"/>
    <col min="7" max="8" width="20.85546875" bestFit="1" customWidth="1"/>
    <col min="9" max="9" width="22" bestFit="1" customWidth="1"/>
    <col min="10" max="10" width="13.42578125" bestFit="1" customWidth="1"/>
    <col min="11" max="11" width="14" bestFit="1" customWidth="1"/>
  </cols>
  <sheetData>
    <row r="1" spans="1:12" ht="15.75" thickBot="1" x14ac:dyDescent="0.3">
      <c r="B1" s="9" t="s">
        <v>79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9" t="s">
        <v>86</v>
      </c>
      <c r="J1" s="9" t="s">
        <v>87</v>
      </c>
      <c r="K1" s="9" t="s">
        <v>88</v>
      </c>
    </row>
    <row r="2" spans="1:12" ht="15.75" thickTop="1" x14ac:dyDescent="0.25">
      <c r="A2">
        <v>2714</v>
      </c>
      <c r="B2" t="s">
        <v>323</v>
      </c>
      <c r="C2" t="s">
        <v>69</v>
      </c>
      <c r="D2" t="s">
        <v>70</v>
      </c>
      <c r="E2" t="s">
        <v>324</v>
      </c>
      <c r="F2" t="s">
        <v>18</v>
      </c>
      <c r="G2" t="s">
        <v>71</v>
      </c>
      <c r="H2" t="s">
        <v>72</v>
      </c>
      <c r="I2" t="s">
        <v>325</v>
      </c>
      <c r="J2" t="s">
        <v>18</v>
      </c>
      <c r="K2" t="s">
        <v>73</v>
      </c>
      <c r="L2" t="s">
        <v>327</v>
      </c>
    </row>
    <row r="3" spans="1:12" x14ac:dyDescent="0.25">
      <c r="A3">
        <v>2715</v>
      </c>
      <c r="B3" t="s">
        <v>323</v>
      </c>
      <c r="C3" t="s">
        <v>69</v>
      </c>
      <c r="D3" t="s">
        <v>70</v>
      </c>
      <c r="E3" t="s">
        <v>324</v>
      </c>
      <c r="F3" t="s">
        <v>18</v>
      </c>
      <c r="G3" t="s">
        <v>74</v>
      </c>
      <c r="H3" t="s">
        <v>74</v>
      </c>
      <c r="I3" t="s">
        <v>325</v>
      </c>
      <c r="J3" t="s">
        <v>18</v>
      </c>
      <c r="K3" t="s">
        <v>73</v>
      </c>
      <c r="L3" t="s">
        <v>327</v>
      </c>
    </row>
    <row r="4" spans="1:12" x14ac:dyDescent="0.25">
      <c r="A4">
        <v>2716</v>
      </c>
      <c r="B4" t="s">
        <v>323</v>
      </c>
      <c r="C4" t="s">
        <v>69</v>
      </c>
      <c r="D4" t="s">
        <v>70</v>
      </c>
      <c r="E4" t="s">
        <v>324</v>
      </c>
      <c r="F4" t="s">
        <v>18</v>
      </c>
      <c r="G4" t="s">
        <v>61</v>
      </c>
      <c r="H4" t="s">
        <v>61</v>
      </c>
      <c r="I4" t="s">
        <v>323</v>
      </c>
      <c r="J4" t="s">
        <v>326</v>
      </c>
      <c r="K4" t="s">
        <v>73</v>
      </c>
      <c r="L4" t="s">
        <v>327</v>
      </c>
    </row>
    <row r="5" spans="1:12" x14ac:dyDescent="0.25">
      <c r="A5">
        <v>2717</v>
      </c>
      <c r="B5" t="s">
        <v>323</v>
      </c>
      <c r="C5" t="s">
        <v>69</v>
      </c>
      <c r="D5" t="s">
        <v>70</v>
      </c>
      <c r="E5" t="s">
        <v>324</v>
      </c>
      <c r="F5" t="s">
        <v>18</v>
      </c>
      <c r="G5" t="s">
        <v>75</v>
      </c>
      <c r="H5" t="s">
        <v>76</v>
      </c>
      <c r="I5" t="s">
        <v>325</v>
      </c>
      <c r="J5" t="s">
        <v>18</v>
      </c>
      <c r="K5" t="s">
        <v>73</v>
      </c>
      <c r="L5" t="s">
        <v>327</v>
      </c>
    </row>
    <row r="6" spans="1:12" x14ac:dyDescent="0.25">
      <c r="A6">
        <v>2718</v>
      </c>
      <c r="B6" t="s">
        <v>323</v>
      </c>
      <c r="C6" t="s">
        <v>69</v>
      </c>
      <c r="D6" t="s">
        <v>70</v>
      </c>
      <c r="E6" t="s">
        <v>324</v>
      </c>
      <c r="F6" t="s">
        <v>18</v>
      </c>
      <c r="G6" t="s">
        <v>77</v>
      </c>
      <c r="H6" t="s">
        <v>78</v>
      </c>
      <c r="I6" t="s">
        <v>325</v>
      </c>
      <c r="J6" t="s">
        <v>18</v>
      </c>
      <c r="K6" t="s">
        <v>73</v>
      </c>
      <c r="L6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B5C7-275F-48BB-9B53-D0F49024BAF1}">
  <dimension ref="A1:H85"/>
  <sheetViews>
    <sheetView workbookViewId="0">
      <selection activeCell="M16" sqref="M16"/>
    </sheetView>
  </sheetViews>
  <sheetFormatPr defaultRowHeight="15" x14ac:dyDescent="0.25"/>
  <cols>
    <col min="1" max="1" width="12.5703125" bestFit="1" customWidth="1"/>
    <col min="2" max="3" width="10.7109375" bestFit="1" customWidth="1"/>
    <col min="4" max="4" width="13.28515625" bestFit="1" customWidth="1"/>
    <col min="5" max="5" width="9" bestFit="1" customWidth="1"/>
    <col min="6" max="6" width="12.5703125" bestFit="1" customWidth="1"/>
    <col min="7" max="7" width="15.28515625" bestFit="1" customWidth="1"/>
    <col min="8" max="8" width="18.42578125" bestFit="1" customWidth="1"/>
  </cols>
  <sheetData>
    <row r="1" spans="1:8" ht="15.75" thickBot="1" x14ac:dyDescent="0.3">
      <c r="A1" s="46" t="s">
        <v>183</v>
      </c>
      <c r="B1" s="46" t="s">
        <v>184</v>
      </c>
      <c r="C1" s="46" t="s">
        <v>185</v>
      </c>
      <c r="D1" s="46" t="s">
        <v>186</v>
      </c>
      <c r="E1" s="46" t="s">
        <v>187</v>
      </c>
      <c r="F1" s="46" t="s">
        <v>116</v>
      </c>
      <c r="G1" s="46" t="s">
        <v>188</v>
      </c>
      <c r="H1" s="46" t="s">
        <v>189</v>
      </c>
    </row>
    <row r="2" spans="1:8" ht="15.75" thickTop="1" x14ac:dyDescent="0.25">
      <c r="A2" s="1">
        <v>43828</v>
      </c>
      <c r="B2" s="1">
        <v>43831</v>
      </c>
      <c r="C2" s="1">
        <v>43861</v>
      </c>
      <c r="D2">
        <v>360414464</v>
      </c>
      <c r="E2">
        <v>2.8590000000000001E-2</v>
      </c>
      <c r="G2">
        <v>30</v>
      </c>
    </row>
    <row r="3" spans="1:8" x14ac:dyDescent="0.25">
      <c r="A3" s="1">
        <v>43859</v>
      </c>
      <c r="B3" s="1">
        <v>43862</v>
      </c>
      <c r="C3" s="1">
        <v>43889</v>
      </c>
      <c r="D3">
        <v>360414464</v>
      </c>
      <c r="E3">
        <v>2.8590000000000001E-2</v>
      </c>
      <c r="G3">
        <v>27</v>
      </c>
    </row>
    <row r="4" spans="1:8" x14ac:dyDescent="0.25">
      <c r="A4" s="1">
        <v>43887</v>
      </c>
      <c r="B4" s="1">
        <v>43890</v>
      </c>
      <c r="C4" s="1">
        <v>43921</v>
      </c>
      <c r="D4">
        <v>342297440</v>
      </c>
      <c r="E4">
        <v>2.8590000000000001E-2</v>
      </c>
      <c r="G4">
        <v>31</v>
      </c>
    </row>
    <row r="5" spans="1:8" x14ac:dyDescent="0.25">
      <c r="A5" s="1">
        <v>43917</v>
      </c>
      <c r="B5" s="1">
        <v>43922</v>
      </c>
      <c r="C5" s="1">
        <v>43951</v>
      </c>
      <c r="D5">
        <v>342297440</v>
      </c>
      <c r="E5">
        <v>2.8590000000000001E-2</v>
      </c>
      <c r="F5">
        <v>0.01</v>
      </c>
      <c r="G5">
        <v>29</v>
      </c>
      <c r="H5">
        <v>17433.724409863</v>
      </c>
    </row>
    <row r="6" spans="1:8" x14ac:dyDescent="0.25">
      <c r="A6" s="1">
        <v>43949</v>
      </c>
      <c r="B6" s="1">
        <v>43952</v>
      </c>
      <c r="C6" s="1">
        <v>43980</v>
      </c>
      <c r="D6">
        <v>342297440</v>
      </c>
      <c r="E6">
        <v>2.8590000000000001E-2</v>
      </c>
      <c r="F6">
        <v>0.01</v>
      </c>
      <c r="G6">
        <v>28</v>
      </c>
      <c r="H6">
        <v>17433.724409863</v>
      </c>
    </row>
    <row r="7" spans="1:8" x14ac:dyDescent="0.25">
      <c r="A7" s="1">
        <v>43978</v>
      </c>
      <c r="B7" s="1">
        <v>43981</v>
      </c>
      <c r="C7" s="1">
        <v>44012</v>
      </c>
      <c r="D7">
        <v>337406848</v>
      </c>
      <c r="E7">
        <v>2.8590000000000001E-2</v>
      </c>
      <c r="F7">
        <v>0.01</v>
      </c>
      <c r="G7">
        <v>31</v>
      </c>
      <c r="H7">
        <v>17184.639189917802</v>
      </c>
    </row>
    <row r="8" spans="1:8" x14ac:dyDescent="0.25">
      <c r="A8" s="1">
        <v>44008</v>
      </c>
      <c r="B8" s="1">
        <v>44013</v>
      </c>
      <c r="C8" s="1">
        <v>44043</v>
      </c>
      <c r="D8">
        <v>337406848</v>
      </c>
      <c r="E8">
        <v>2.8590000000000001E-2</v>
      </c>
      <c r="F8">
        <v>0.01</v>
      </c>
      <c r="G8">
        <v>30</v>
      </c>
      <c r="H8">
        <v>17184.639189917802</v>
      </c>
    </row>
    <row r="9" spans="1:8" x14ac:dyDescent="0.25">
      <c r="A9" s="1">
        <v>44041</v>
      </c>
      <c r="B9" s="1">
        <v>44044</v>
      </c>
      <c r="C9" s="1">
        <v>44071</v>
      </c>
      <c r="D9">
        <v>337406848</v>
      </c>
      <c r="E9">
        <v>2.8590000000000001E-2</v>
      </c>
      <c r="F9">
        <v>0.01</v>
      </c>
      <c r="G9">
        <v>27</v>
      </c>
      <c r="H9">
        <v>17184.639189917802</v>
      </c>
    </row>
    <row r="10" spans="1:8" x14ac:dyDescent="0.25">
      <c r="A10" s="1">
        <v>44069</v>
      </c>
      <c r="B10" s="1">
        <v>44072</v>
      </c>
      <c r="C10" s="1">
        <v>44104</v>
      </c>
      <c r="D10">
        <v>333823040</v>
      </c>
      <c r="E10">
        <v>2.8590000000000001E-2</v>
      </c>
      <c r="F10">
        <v>0.01</v>
      </c>
      <c r="G10">
        <v>32</v>
      </c>
      <c r="H10">
        <v>17002.1104482191</v>
      </c>
    </row>
    <row r="11" spans="1:8" x14ac:dyDescent="0.25">
      <c r="A11" s="1">
        <v>44102</v>
      </c>
      <c r="B11" s="1">
        <v>44105</v>
      </c>
      <c r="C11" s="1">
        <v>44134</v>
      </c>
      <c r="D11">
        <v>333823040</v>
      </c>
      <c r="E11">
        <v>2.8590000000000001E-2</v>
      </c>
      <c r="F11">
        <v>0.01</v>
      </c>
      <c r="G11">
        <v>29</v>
      </c>
      <c r="H11">
        <v>17002.1104482191</v>
      </c>
    </row>
    <row r="12" spans="1:8" x14ac:dyDescent="0.25">
      <c r="A12" s="1">
        <v>44132</v>
      </c>
      <c r="B12" s="1">
        <v>44135</v>
      </c>
      <c r="C12" s="1">
        <v>44165</v>
      </c>
      <c r="D12">
        <v>333823040</v>
      </c>
      <c r="E12">
        <v>2.8590000000000001E-2</v>
      </c>
      <c r="F12">
        <v>0.01</v>
      </c>
      <c r="G12">
        <v>30</v>
      </c>
      <c r="H12">
        <v>17002.1104482191</v>
      </c>
    </row>
    <row r="13" spans="1:8" x14ac:dyDescent="0.25">
      <c r="A13" s="1">
        <v>44160</v>
      </c>
      <c r="B13" s="1">
        <v>44166</v>
      </c>
      <c r="C13" s="1">
        <v>44196</v>
      </c>
      <c r="D13">
        <v>333823040</v>
      </c>
      <c r="E13">
        <v>2.8590000000000001E-2</v>
      </c>
      <c r="F13">
        <v>0.01</v>
      </c>
      <c r="G13">
        <v>30</v>
      </c>
      <c r="H13">
        <v>17002.1104482191</v>
      </c>
    </row>
    <row r="14" spans="1:8" x14ac:dyDescent="0.25">
      <c r="A14" s="1">
        <v>44194</v>
      </c>
      <c r="B14" s="1">
        <v>44197</v>
      </c>
      <c r="C14" s="1">
        <v>44225</v>
      </c>
      <c r="D14">
        <v>222548704</v>
      </c>
      <c r="E14">
        <v>2.9090000000000001E-2</v>
      </c>
      <c r="F14">
        <v>0.01</v>
      </c>
      <c r="G14">
        <v>28</v>
      </c>
      <c r="H14">
        <v>11639.602080438301</v>
      </c>
    </row>
    <row r="15" spans="1:8" x14ac:dyDescent="0.25">
      <c r="A15" s="1">
        <v>44223</v>
      </c>
      <c r="B15" s="1">
        <v>44226</v>
      </c>
      <c r="C15" s="1">
        <v>44253</v>
      </c>
      <c r="D15">
        <v>222548704</v>
      </c>
      <c r="E15">
        <v>2.9090000000000001E-2</v>
      </c>
      <c r="F15">
        <v>0.01</v>
      </c>
      <c r="G15">
        <v>27</v>
      </c>
      <c r="H15">
        <v>11639.602080438301</v>
      </c>
    </row>
    <row r="16" spans="1:8" x14ac:dyDescent="0.25">
      <c r="A16" s="1">
        <v>44251</v>
      </c>
      <c r="B16" s="1">
        <v>44254</v>
      </c>
      <c r="C16" s="1">
        <v>44286</v>
      </c>
      <c r="D16">
        <v>217176304</v>
      </c>
      <c r="E16">
        <v>2.9090000000000001E-2</v>
      </c>
      <c r="F16">
        <v>0.01</v>
      </c>
      <c r="G16">
        <v>32</v>
      </c>
      <c r="H16">
        <v>11358.618200986301</v>
      </c>
    </row>
    <row r="17" spans="1:8" x14ac:dyDescent="0.25">
      <c r="A17" s="1">
        <v>44284</v>
      </c>
      <c r="B17" s="1">
        <v>44287</v>
      </c>
      <c r="C17" s="1">
        <v>44316</v>
      </c>
      <c r="D17">
        <v>217176304</v>
      </c>
      <c r="E17">
        <v>2.9090000000000001E-2</v>
      </c>
      <c r="F17">
        <v>0.01</v>
      </c>
      <c r="G17">
        <v>29</v>
      </c>
      <c r="H17">
        <v>11358.618200986301</v>
      </c>
    </row>
    <row r="18" spans="1:8" x14ac:dyDescent="0.25">
      <c r="A18" s="1">
        <v>44314</v>
      </c>
      <c r="B18" s="1">
        <v>44317</v>
      </c>
      <c r="C18" s="1">
        <v>44344</v>
      </c>
      <c r="D18">
        <v>217176304</v>
      </c>
      <c r="E18">
        <v>2.9090000000000001E-2</v>
      </c>
      <c r="F18">
        <v>0.01</v>
      </c>
      <c r="G18">
        <v>27</v>
      </c>
      <c r="H18">
        <v>11358.618200986301</v>
      </c>
    </row>
    <row r="19" spans="1:8" x14ac:dyDescent="0.25">
      <c r="A19" s="1">
        <v>44342</v>
      </c>
      <c r="B19" s="1">
        <v>44345</v>
      </c>
      <c r="C19" s="1">
        <v>44377</v>
      </c>
      <c r="D19">
        <v>217176304</v>
      </c>
      <c r="E19">
        <v>2.9090000000000001E-2</v>
      </c>
      <c r="F19">
        <v>0.01</v>
      </c>
      <c r="G19">
        <v>32</v>
      </c>
      <c r="H19">
        <v>11358.618200986301</v>
      </c>
    </row>
    <row r="20" spans="1:8" x14ac:dyDescent="0.25">
      <c r="A20" s="1">
        <v>44375</v>
      </c>
      <c r="B20" s="1">
        <v>44378</v>
      </c>
      <c r="C20" s="1">
        <v>44407</v>
      </c>
      <c r="D20">
        <v>217176304</v>
      </c>
      <c r="E20">
        <v>2.9090000000000001E-2</v>
      </c>
      <c r="F20">
        <v>0.01</v>
      </c>
      <c r="G20">
        <v>29</v>
      </c>
      <c r="H20">
        <v>11358.618200986301</v>
      </c>
    </row>
    <row r="21" spans="1:8" x14ac:dyDescent="0.25">
      <c r="A21" s="1">
        <v>44405</v>
      </c>
      <c r="B21" s="1">
        <v>44408</v>
      </c>
      <c r="C21" s="1">
        <v>44439</v>
      </c>
      <c r="D21">
        <v>217176304</v>
      </c>
      <c r="E21">
        <v>2.9090000000000001E-2</v>
      </c>
      <c r="F21">
        <v>0.01</v>
      </c>
      <c r="G21">
        <v>31</v>
      </c>
      <c r="H21">
        <v>11358.618200986301</v>
      </c>
    </row>
    <row r="22" spans="1:8" x14ac:dyDescent="0.25">
      <c r="A22" s="1">
        <v>44434</v>
      </c>
      <c r="B22" s="1">
        <v>44440</v>
      </c>
      <c r="C22" s="1">
        <v>44469</v>
      </c>
      <c r="D22">
        <v>210761104</v>
      </c>
      <c r="E22">
        <v>2.9090000000000001E-2</v>
      </c>
      <c r="F22">
        <v>0.01</v>
      </c>
      <c r="G22">
        <v>29</v>
      </c>
      <c r="H22">
        <v>11023.094453041</v>
      </c>
    </row>
    <row r="23" spans="1:8" x14ac:dyDescent="0.25">
      <c r="A23" s="1">
        <v>44467</v>
      </c>
      <c r="B23" s="1">
        <v>44470</v>
      </c>
      <c r="C23" s="1">
        <v>44498</v>
      </c>
      <c r="D23">
        <v>210761104</v>
      </c>
      <c r="E23">
        <v>2.9090000000000001E-2</v>
      </c>
      <c r="F23">
        <v>0.01</v>
      </c>
      <c r="G23">
        <v>28</v>
      </c>
      <c r="H23">
        <v>11023.094453041</v>
      </c>
    </row>
    <row r="24" spans="1:8" x14ac:dyDescent="0.25">
      <c r="A24" s="1">
        <v>44496</v>
      </c>
      <c r="B24" s="1">
        <v>44499</v>
      </c>
      <c r="C24" s="1">
        <v>44530</v>
      </c>
      <c r="D24">
        <v>210761104</v>
      </c>
      <c r="E24">
        <v>2.9090000000000001E-2</v>
      </c>
      <c r="F24">
        <v>0.01</v>
      </c>
      <c r="G24">
        <v>31</v>
      </c>
      <c r="H24">
        <v>11023.094453041</v>
      </c>
    </row>
    <row r="25" spans="1:8" x14ac:dyDescent="0.25">
      <c r="A25" s="1">
        <v>44526</v>
      </c>
      <c r="B25" s="1">
        <v>44531</v>
      </c>
      <c r="C25" s="1">
        <v>44561</v>
      </c>
      <c r="D25">
        <v>208398304</v>
      </c>
      <c r="E25">
        <v>2.9090000000000001E-2</v>
      </c>
      <c r="F25">
        <v>0.01</v>
      </c>
      <c r="G25">
        <v>30</v>
      </c>
      <c r="H25">
        <v>10899.516776328701</v>
      </c>
    </row>
    <row r="26" spans="1:8" x14ac:dyDescent="0.25">
      <c r="A26" s="1">
        <v>43826</v>
      </c>
      <c r="B26" s="1">
        <v>43830</v>
      </c>
      <c r="C26" s="1">
        <v>43861</v>
      </c>
      <c r="D26">
        <v>117565548</v>
      </c>
      <c r="E26">
        <v>1.6005999999999999E-2</v>
      </c>
      <c r="G26">
        <v>31</v>
      </c>
    </row>
    <row r="27" spans="1:8" x14ac:dyDescent="0.25">
      <c r="A27" s="1">
        <v>43859</v>
      </c>
      <c r="B27" s="1">
        <v>43861</v>
      </c>
      <c r="C27" s="1">
        <v>43890</v>
      </c>
      <c r="D27">
        <v>119458651</v>
      </c>
      <c r="E27">
        <v>1.6005999999999999E-2</v>
      </c>
      <c r="G27">
        <v>29</v>
      </c>
    </row>
    <row r="28" spans="1:8" x14ac:dyDescent="0.25">
      <c r="A28" s="1">
        <v>43887</v>
      </c>
      <c r="B28" s="1">
        <v>43890</v>
      </c>
      <c r="C28" s="1">
        <v>43921</v>
      </c>
      <c r="D28">
        <v>172465548</v>
      </c>
      <c r="E28">
        <v>1.6005999999999999E-2</v>
      </c>
      <c r="G28">
        <v>31</v>
      </c>
    </row>
    <row r="29" spans="1:8" x14ac:dyDescent="0.25">
      <c r="A29" s="1">
        <v>43917</v>
      </c>
      <c r="B29" s="1">
        <v>43921</v>
      </c>
      <c r="C29" s="1">
        <v>43951</v>
      </c>
      <c r="D29">
        <v>137634773</v>
      </c>
      <c r="E29">
        <v>1.6005999999999999E-2</v>
      </c>
      <c r="F29">
        <v>0.01</v>
      </c>
      <c r="G29">
        <v>30</v>
      </c>
      <c r="H29">
        <v>2264.7519085972599</v>
      </c>
    </row>
    <row r="30" spans="1:8" x14ac:dyDescent="0.25">
      <c r="A30" s="1">
        <v>43949</v>
      </c>
      <c r="B30" s="1">
        <v>43951</v>
      </c>
      <c r="C30" s="1">
        <v>43980</v>
      </c>
      <c r="D30">
        <v>138590902</v>
      </c>
      <c r="E30">
        <v>1.6005999999999999E-2</v>
      </c>
      <c r="F30">
        <v>0.01</v>
      </c>
      <c r="G30">
        <v>29</v>
      </c>
      <c r="H30">
        <v>2280.48481482739</v>
      </c>
    </row>
    <row r="31" spans="1:8" x14ac:dyDescent="0.25">
      <c r="A31" s="1">
        <v>43978</v>
      </c>
      <c r="B31" s="1">
        <v>43980</v>
      </c>
      <c r="C31" s="1">
        <v>44012</v>
      </c>
      <c r="D31">
        <v>152454773</v>
      </c>
      <c r="E31">
        <v>1.6005999999999999E-2</v>
      </c>
      <c r="F31">
        <v>0.01</v>
      </c>
      <c r="G31">
        <v>32</v>
      </c>
      <c r="H31">
        <v>2508.6119633917801</v>
      </c>
    </row>
    <row r="32" spans="1:8" x14ac:dyDescent="0.25">
      <c r="A32" s="1">
        <v>44008</v>
      </c>
      <c r="B32" s="1">
        <v>44012</v>
      </c>
      <c r="C32" s="1">
        <v>44043</v>
      </c>
      <c r="D32">
        <v>152454773</v>
      </c>
      <c r="E32">
        <v>1.6005999999999999E-2</v>
      </c>
      <c r="F32">
        <v>0.01</v>
      </c>
      <c r="G32">
        <v>31</v>
      </c>
      <c r="H32">
        <v>2508.6119633917801</v>
      </c>
    </row>
    <row r="33" spans="1:8" x14ac:dyDescent="0.25">
      <c r="A33" s="1">
        <v>44041</v>
      </c>
      <c r="B33" s="1">
        <v>44043</v>
      </c>
      <c r="C33" s="1">
        <v>44071</v>
      </c>
      <c r="D33">
        <v>153505743</v>
      </c>
      <c r="E33">
        <v>1.6005999999999999E-2</v>
      </c>
      <c r="F33">
        <v>0.01</v>
      </c>
      <c r="G33">
        <v>28</v>
      </c>
      <c r="H33">
        <v>2525.90545878904</v>
      </c>
    </row>
    <row r="34" spans="1:8" x14ac:dyDescent="0.25">
      <c r="A34" s="1">
        <v>44069</v>
      </c>
      <c r="B34" s="1">
        <v>44071</v>
      </c>
      <c r="C34" s="1">
        <v>44104</v>
      </c>
      <c r="D34">
        <v>163314805</v>
      </c>
      <c r="E34">
        <v>1.6005999999999999E-2</v>
      </c>
      <c r="F34">
        <v>0.01</v>
      </c>
      <c r="G34">
        <v>33</v>
      </c>
      <c r="H34">
        <v>2687.3115584383499</v>
      </c>
    </row>
    <row r="35" spans="1:8" x14ac:dyDescent="0.25">
      <c r="A35" s="1">
        <v>44102</v>
      </c>
      <c r="B35" s="1">
        <v>44104</v>
      </c>
      <c r="C35" s="1">
        <v>44134</v>
      </c>
      <c r="D35">
        <v>154974328</v>
      </c>
      <c r="E35">
        <v>1.6005999999999999E-2</v>
      </c>
      <c r="F35">
        <v>0.01</v>
      </c>
      <c r="G35">
        <v>30</v>
      </c>
      <c r="H35">
        <v>2550.0707232</v>
      </c>
    </row>
    <row r="36" spans="1:8" x14ac:dyDescent="0.25">
      <c r="A36" s="1">
        <v>44132</v>
      </c>
      <c r="B36" s="1">
        <v>44134</v>
      </c>
      <c r="C36" s="1">
        <v>44165</v>
      </c>
      <c r="D36">
        <v>154974328</v>
      </c>
      <c r="E36">
        <v>1.6005999999999999E-2</v>
      </c>
      <c r="F36">
        <v>0.01</v>
      </c>
      <c r="G36">
        <v>31</v>
      </c>
      <c r="H36">
        <v>2550.0707232</v>
      </c>
    </row>
    <row r="37" spans="1:8" x14ac:dyDescent="0.25">
      <c r="A37" s="1">
        <v>44160</v>
      </c>
      <c r="B37" s="1">
        <v>44165</v>
      </c>
      <c r="C37" s="1">
        <v>44196</v>
      </c>
      <c r="D37">
        <v>154974328</v>
      </c>
      <c r="E37">
        <v>1.6005999999999999E-2</v>
      </c>
      <c r="F37">
        <v>0.01</v>
      </c>
      <c r="G37">
        <v>31</v>
      </c>
      <c r="H37">
        <v>2550.0707232</v>
      </c>
    </row>
    <row r="38" spans="1:8" x14ac:dyDescent="0.25">
      <c r="A38" s="1">
        <v>44194</v>
      </c>
      <c r="B38" s="1">
        <v>44196</v>
      </c>
      <c r="C38" s="1">
        <v>44225</v>
      </c>
      <c r="D38">
        <v>322879223</v>
      </c>
      <c r="E38">
        <v>1.6005999999999999E-2</v>
      </c>
      <c r="F38">
        <v>0.01</v>
      </c>
      <c r="G38">
        <v>29</v>
      </c>
      <c r="H38">
        <v>5312.9112694191699</v>
      </c>
    </row>
    <row r="39" spans="1:8" x14ac:dyDescent="0.25">
      <c r="A39" s="1">
        <v>44223</v>
      </c>
      <c r="B39" s="1">
        <v>44225</v>
      </c>
      <c r="C39" s="1">
        <v>44253</v>
      </c>
      <c r="D39">
        <v>324042081</v>
      </c>
      <c r="E39">
        <v>1.6005999999999999E-2</v>
      </c>
      <c r="F39">
        <v>0.01</v>
      </c>
      <c r="G39">
        <v>28</v>
      </c>
      <c r="H39">
        <v>5332.0458588657502</v>
      </c>
    </row>
    <row r="40" spans="1:8" x14ac:dyDescent="0.25">
      <c r="A40" s="1">
        <v>44251</v>
      </c>
      <c r="B40" s="1">
        <v>44253</v>
      </c>
      <c r="C40" s="1">
        <v>44286</v>
      </c>
      <c r="D40">
        <v>339159239</v>
      </c>
      <c r="E40">
        <v>1.6005999999999999E-2</v>
      </c>
      <c r="F40">
        <v>0.01</v>
      </c>
      <c r="G40">
        <v>33</v>
      </c>
      <c r="H40">
        <v>5580.7955874904101</v>
      </c>
    </row>
    <row r="41" spans="1:8" x14ac:dyDescent="0.25">
      <c r="A41" s="1">
        <v>44284</v>
      </c>
      <c r="B41" s="1">
        <v>44286</v>
      </c>
      <c r="C41" s="1">
        <v>44316</v>
      </c>
      <c r="D41">
        <v>317343478</v>
      </c>
      <c r="E41">
        <v>1.6005999999999999E-2</v>
      </c>
      <c r="F41">
        <v>0.01</v>
      </c>
      <c r="G41">
        <v>30</v>
      </c>
      <c r="H41">
        <v>5221.8217229260199</v>
      </c>
    </row>
    <row r="42" spans="1:8" x14ac:dyDescent="0.25">
      <c r="A42" s="1">
        <v>44314</v>
      </c>
      <c r="B42" s="1">
        <v>44316</v>
      </c>
      <c r="C42" s="1">
        <v>44344</v>
      </c>
      <c r="D42">
        <v>317343478</v>
      </c>
      <c r="E42">
        <v>1.6005999999999999E-2</v>
      </c>
      <c r="F42">
        <v>0.01</v>
      </c>
      <c r="G42">
        <v>28</v>
      </c>
      <c r="H42">
        <v>5221.8217229260199</v>
      </c>
    </row>
    <row r="43" spans="1:8" x14ac:dyDescent="0.25">
      <c r="A43" s="1">
        <v>44342</v>
      </c>
      <c r="B43" s="1">
        <v>44344</v>
      </c>
      <c r="C43" s="1">
        <v>44377</v>
      </c>
      <c r="D43">
        <v>317343478</v>
      </c>
      <c r="E43">
        <v>1.6005999999999999E-2</v>
      </c>
      <c r="F43">
        <v>0.01</v>
      </c>
      <c r="G43">
        <v>33</v>
      </c>
      <c r="H43">
        <v>5221.8217229260199</v>
      </c>
    </row>
    <row r="44" spans="1:8" x14ac:dyDescent="0.25">
      <c r="A44" s="1">
        <v>44375</v>
      </c>
      <c r="B44" s="1">
        <v>44377</v>
      </c>
      <c r="C44" s="1">
        <v>44407</v>
      </c>
      <c r="D44">
        <v>317343478</v>
      </c>
      <c r="E44">
        <v>1.6005999999999999E-2</v>
      </c>
      <c r="F44">
        <v>0.01</v>
      </c>
      <c r="G44">
        <v>30</v>
      </c>
      <c r="H44">
        <v>5221.8217229260199</v>
      </c>
    </row>
    <row r="45" spans="1:8" x14ac:dyDescent="0.25">
      <c r="A45" s="1">
        <v>44405</v>
      </c>
      <c r="B45" s="1">
        <v>44407</v>
      </c>
      <c r="C45" s="1">
        <v>44439</v>
      </c>
      <c r="D45">
        <v>317343478</v>
      </c>
      <c r="E45">
        <v>1.6005999999999999E-2</v>
      </c>
      <c r="F45">
        <v>0.01</v>
      </c>
      <c r="G45">
        <v>32</v>
      </c>
      <c r="H45">
        <v>5221.8217229260199</v>
      </c>
    </row>
    <row r="46" spans="1:8" x14ac:dyDescent="0.25">
      <c r="A46" s="1">
        <v>44434</v>
      </c>
      <c r="B46" s="1">
        <v>44439</v>
      </c>
      <c r="C46" s="1">
        <v>44469</v>
      </c>
      <c r="D46">
        <v>336783478</v>
      </c>
      <c r="E46">
        <v>1.6005999999999999E-2</v>
      </c>
      <c r="F46">
        <v>0.01</v>
      </c>
      <c r="G46">
        <v>30</v>
      </c>
      <c r="H46">
        <v>5541.7029284054697</v>
      </c>
    </row>
    <row r="47" spans="1:8" x14ac:dyDescent="0.25">
      <c r="A47" s="1">
        <v>44467</v>
      </c>
      <c r="B47" s="1">
        <v>44469</v>
      </c>
      <c r="C47" s="1">
        <v>44498</v>
      </c>
      <c r="D47">
        <v>312739580</v>
      </c>
      <c r="E47">
        <v>1.6005999999999999E-2</v>
      </c>
      <c r="F47">
        <v>0.01</v>
      </c>
      <c r="G47">
        <v>29</v>
      </c>
      <c r="H47">
        <v>5146.06552734246</v>
      </c>
    </row>
    <row r="48" spans="1:8" x14ac:dyDescent="0.25">
      <c r="A48" s="1">
        <v>44496</v>
      </c>
      <c r="B48" s="1">
        <v>44498</v>
      </c>
      <c r="C48" s="1">
        <v>44530</v>
      </c>
      <c r="D48">
        <v>312739580</v>
      </c>
      <c r="E48">
        <v>1.6005999999999999E-2</v>
      </c>
      <c r="F48">
        <v>0.01</v>
      </c>
      <c r="G48">
        <v>32</v>
      </c>
      <c r="H48">
        <v>5146.06552734246</v>
      </c>
    </row>
    <row r="49" spans="1:8" x14ac:dyDescent="0.25">
      <c r="A49" s="1">
        <v>44526</v>
      </c>
      <c r="B49" s="1">
        <v>44530</v>
      </c>
      <c r="C49" s="1">
        <v>44561</v>
      </c>
      <c r="D49">
        <v>319899564</v>
      </c>
      <c r="E49">
        <v>1.6005999999999999E-2</v>
      </c>
      <c r="F49">
        <v>0.01</v>
      </c>
      <c r="G49">
        <v>31</v>
      </c>
      <c r="H49">
        <v>5263.8815928328704</v>
      </c>
    </row>
    <row r="50" spans="1:8" x14ac:dyDescent="0.25">
      <c r="A50" s="1">
        <v>44559</v>
      </c>
      <c r="B50" s="1">
        <v>44561</v>
      </c>
      <c r="C50" s="1">
        <v>44592</v>
      </c>
      <c r="D50">
        <v>623803713</v>
      </c>
      <c r="E50">
        <v>1.6005999999999999E-2</v>
      </c>
      <c r="F50">
        <v>0.01</v>
      </c>
      <c r="G50">
        <v>31</v>
      </c>
      <c r="H50">
        <v>10264.5619185698</v>
      </c>
    </row>
    <row r="51" spans="1:8" x14ac:dyDescent="0.25">
      <c r="A51" s="1">
        <v>44588</v>
      </c>
      <c r="B51" s="1">
        <v>44592</v>
      </c>
      <c r="C51" s="1">
        <v>44620</v>
      </c>
      <c r="D51">
        <v>623803713</v>
      </c>
      <c r="E51">
        <v>1.6005999999999999E-2</v>
      </c>
      <c r="F51">
        <v>0.01</v>
      </c>
      <c r="G51">
        <v>28</v>
      </c>
      <c r="H51">
        <v>10264.5619185698</v>
      </c>
    </row>
    <row r="52" spans="1:8" x14ac:dyDescent="0.25">
      <c r="A52" s="1">
        <v>44616</v>
      </c>
      <c r="B52" s="1">
        <v>44620</v>
      </c>
      <c r="C52" s="1">
        <v>44651</v>
      </c>
      <c r="D52">
        <v>623803713</v>
      </c>
      <c r="E52">
        <v>1.6005999999999999E-2</v>
      </c>
      <c r="F52">
        <v>0.01</v>
      </c>
      <c r="G52">
        <v>31</v>
      </c>
      <c r="H52">
        <v>10264.5619185698</v>
      </c>
    </row>
    <row r="53" spans="1:8" x14ac:dyDescent="0.25">
      <c r="A53" s="1">
        <v>44649</v>
      </c>
      <c r="B53" s="1">
        <v>44651</v>
      </c>
      <c r="C53" s="1">
        <v>44680</v>
      </c>
      <c r="D53">
        <v>603437891</v>
      </c>
      <c r="E53">
        <v>1.6005999999999999E-2</v>
      </c>
      <c r="F53">
        <v>0.01</v>
      </c>
      <c r="G53">
        <v>29</v>
      </c>
      <c r="H53">
        <v>9929.4465023178</v>
      </c>
    </row>
    <row r="54" spans="1:8" x14ac:dyDescent="0.25">
      <c r="A54" s="1">
        <v>44678</v>
      </c>
      <c r="B54" s="1">
        <v>44680</v>
      </c>
      <c r="C54" s="1">
        <v>44712</v>
      </c>
      <c r="D54">
        <v>603437891</v>
      </c>
      <c r="E54">
        <v>1.6005999999999999E-2</v>
      </c>
      <c r="F54">
        <v>0.01</v>
      </c>
      <c r="G54">
        <v>32</v>
      </c>
      <c r="H54">
        <v>9929.4465023178</v>
      </c>
    </row>
    <row r="55" spans="1:8" x14ac:dyDescent="0.25">
      <c r="A55" s="1">
        <v>44707</v>
      </c>
      <c r="B55" s="1">
        <v>44712</v>
      </c>
      <c r="C55" s="1">
        <v>44742</v>
      </c>
      <c r="D55">
        <v>603437891</v>
      </c>
      <c r="E55">
        <v>1.6005999999999999E-2</v>
      </c>
      <c r="F55">
        <v>0.01</v>
      </c>
      <c r="G55">
        <v>30</v>
      </c>
      <c r="H55">
        <v>9929.4465023178</v>
      </c>
    </row>
    <row r="56" spans="1:8" x14ac:dyDescent="0.25">
      <c r="A56" s="1">
        <v>44740</v>
      </c>
      <c r="B56" s="1">
        <v>44742</v>
      </c>
      <c r="C56" s="1">
        <v>44771</v>
      </c>
      <c r="D56">
        <v>602314301</v>
      </c>
      <c r="E56">
        <v>1.6005999999999999E-2</v>
      </c>
      <c r="F56">
        <v>0.01</v>
      </c>
      <c r="G56">
        <v>29</v>
      </c>
      <c r="H56">
        <v>9910.9580597424592</v>
      </c>
    </row>
    <row r="57" spans="1:8" x14ac:dyDescent="0.25">
      <c r="A57" s="1">
        <v>44769</v>
      </c>
      <c r="B57" s="1">
        <v>44771</v>
      </c>
      <c r="C57" s="1">
        <v>44804</v>
      </c>
      <c r="D57">
        <v>602314301</v>
      </c>
      <c r="E57">
        <v>1.6005999999999999E-2</v>
      </c>
      <c r="F57">
        <v>0.01</v>
      </c>
      <c r="G57">
        <v>33</v>
      </c>
      <c r="H57">
        <v>9910.9580597424592</v>
      </c>
    </row>
    <row r="58" spans="1:8" x14ac:dyDescent="0.25">
      <c r="A58" s="1">
        <v>44799</v>
      </c>
      <c r="B58" s="1">
        <v>44804</v>
      </c>
      <c r="C58" s="1">
        <v>44834</v>
      </c>
      <c r="D58">
        <v>602314301</v>
      </c>
      <c r="E58">
        <v>1.6005999999999999E-2</v>
      </c>
      <c r="F58">
        <v>0.01</v>
      </c>
      <c r="G58">
        <v>30</v>
      </c>
      <c r="H58">
        <v>9910.9580597424592</v>
      </c>
    </row>
    <row r="59" spans="1:8" x14ac:dyDescent="0.25">
      <c r="A59" s="1">
        <v>44832</v>
      </c>
      <c r="B59" s="1">
        <v>44834</v>
      </c>
      <c r="C59" s="1">
        <v>44865</v>
      </c>
      <c r="D59">
        <v>594131376</v>
      </c>
      <c r="E59">
        <v>1.6005999999999999E-2</v>
      </c>
      <c r="F59">
        <v>0.01</v>
      </c>
      <c r="G59">
        <v>31</v>
      </c>
      <c r="H59">
        <v>9776.3097102904103</v>
      </c>
    </row>
    <row r="60" spans="1:8" x14ac:dyDescent="0.25">
      <c r="A60" s="1">
        <v>44861</v>
      </c>
      <c r="B60" s="1">
        <v>44865</v>
      </c>
      <c r="C60" s="1">
        <v>44895</v>
      </c>
      <c r="D60">
        <v>594131376</v>
      </c>
      <c r="E60">
        <v>1.6005999999999999E-2</v>
      </c>
      <c r="F60">
        <v>0.01</v>
      </c>
      <c r="G60">
        <v>30</v>
      </c>
      <c r="H60">
        <v>9776.3097102904103</v>
      </c>
    </row>
    <row r="61" spans="1:8" x14ac:dyDescent="0.25">
      <c r="A61" s="1">
        <v>44893</v>
      </c>
      <c r="B61" s="1">
        <v>44895</v>
      </c>
      <c r="C61" s="1">
        <v>44925</v>
      </c>
      <c r="D61">
        <v>594131376</v>
      </c>
      <c r="E61">
        <v>1.6005999999999999E-2</v>
      </c>
      <c r="F61">
        <v>0.01</v>
      </c>
      <c r="G61">
        <v>30</v>
      </c>
      <c r="H61">
        <v>9776.3097102904103</v>
      </c>
    </row>
    <row r="62" spans="1:8" x14ac:dyDescent="0.25">
      <c r="A62" s="1">
        <v>43828</v>
      </c>
      <c r="B62" s="1">
        <v>43831</v>
      </c>
      <c r="C62" s="1">
        <v>43861</v>
      </c>
      <c r="D62">
        <v>731750528</v>
      </c>
      <c r="E62">
        <v>2.86E-2</v>
      </c>
      <c r="G62">
        <v>30</v>
      </c>
    </row>
    <row r="63" spans="1:8" x14ac:dyDescent="0.25">
      <c r="A63" s="1">
        <v>43859</v>
      </c>
      <c r="B63" s="1">
        <v>43862</v>
      </c>
      <c r="C63" s="1">
        <v>43889</v>
      </c>
      <c r="D63">
        <v>731750528</v>
      </c>
      <c r="E63">
        <v>2.86E-2</v>
      </c>
      <c r="G63">
        <v>27</v>
      </c>
    </row>
    <row r="64" spans="1:8" x14ac:dyDescent="0.25">
      <c r="A64" s="1">
        <v>43887</v>
      </c>
      <c r="B64" s="1">
        <v>43890</v>
      </c>
      <c r="C64" s="1">
        <v>43921</v>
      </c>
      <c r="D64">
        <v>694967552</v>
      </c>
      <c r="E64">
        <v>2.86E-2</v>
      </c>
      <c r="G64">
        <v>31</v>
      </c>
    </row>
    <row r="65" spans="1:8" x14ac:dyDescent="0.25">
      <c r="A65" s="1">
        <v>43917</v>
      </c>
      <c r="B65" s="1">
        <v>43922</v>
      </c>
      <c r="C65" s="1">
        <v>43951</v>
      </c>
      <c r="D65">
        <v>694967552</v>
      </c>
      <c r="E65">
        <v>2.86E-2</v>
      </c>
      <c r="F65">
        <v>0.01</v>
      </c>
      <c r="G65">
        <v>29</v>
      </c>
      <c r="H65">
        <v>35414.784841643799</v>
      </c>
    </row>
    <row r="66" spans="1:8" x14ac:dyDescent="0.25">
      <c r="A66" s="1">
        <v>43949</v>
      </c>
      <c r="B66" s="1">
        <v>43952</v>
      </c>
      <c r="C66" s="1">
        <v>43980</v>
      </c>
      <c r="D66">
        <v>694967552</v>
      </c>
      <c r="E66">
        <v>2.86E-2</v>
      </c>
      <c r="F66">
        <v>0.01</v>
      </c>
      <c r="G66">
        <v>28</v>
      </c>
      <c r="H66">
        <v>35414.784841643799</v>
      </c>
    </row>
    <row r="67" spans="1:8" x14ac:dyDescent="0.25">
      <c r="A67" s="1">
        <v>43978</v>
      </c>
      <c r="B67" s="1">
        <v>43981</v>
      </c>
      <c r="C67" s="1">
        <v>44012</v>
      </c>
      <c r="D67">
        <v>685038144</v>
      </c>
      <c r="E67">
        <v>2.86E-2</v>
      </c>
      <c r="F67">
        <v>0.01</v>
      </c>
      <c r="G67">
        <v>31</v>
      </c>
      <c r="H67">
        <v>34908.793091506799</v>
      </c>
    </row>
    <row r="68" spans="1:8" x14ac:dyDescent="0.25">
      <c r="A68" s="1">
        <v>44008</v>
      </c>
      <c r="B68" s="1">
        <v>44013</v>
      </c>
      <c r="C68" s="1">
        <v>44043</v>
      </c>
      <c r="D68">
        <v>685038144</v>
      </c>
      <c r="E68">
        <v>2.86E-2</v>
      </c>
      <c r="F68">
        <v>0.01</v>
      </c>
      <c r="G68">
        <v>30</v>
      </c>
      <c r="H68">
        <v>34908.793091506799</v>
      </c>
    </row>
    <row r="69" spans="1:8" x14ac:dyDescent="0.25">
      <c r="A69" s="1">
        <v>44041</v>
      </c>
      <c r="B69" s="1">
        <v>44044</v>
      </c>
      <c r="C69" s="1">
        <v>44071</v>
      </c>
      <c r="D69">
        <v>685038144</v>
      </c>
      <c r="E69">
        <v>2.86E-2</v>
      </c>
      <c r="F69">
        <v>0.01</v>
      </c>
      <c r="G69">
        <v>27</v>
      </c>
      <c r="H69">
        <v>34908.793091506799</v>
      </c>
    </row>
    <row r="70" spans="1:8" x14ac:dyDescent="0.25">
      <c r="A70" s="1">
        <v>44069</v>
      </c>
      <c r="B70" s="1">
        <v>44072</v>
      </c>
      <c r="C70" s="1">
        <v>44104</v>
      </c>
      <c r="D70">
        <v>677761920</v>
      </c>
      <c r="E70">
        <v>2.86E-2</v>
      </c>
      <c r="F70">
        <v>0.01</v>
      </c>
      <c r="G70">
        <v>32</v>
      </c>
      <c r="H70">
        <v>34538.004690410897</v>
      </c>
    </row>
    <row r="71" spans="1:8" x14ac:dyDescent="0.25">
      <c r="A71" s="1">
        <v>44102</v>
      </c>
      <c r="B71" s="1">
        <v>44105</v>
      </c>
      <c r="C71" s="1">
        <v>44134</v>
      </c>
      <c r="D71">
        <v>677761920</v>
      </c>
      <c r="E71">
        <v>2.86E-2</v>
      </c>
      <c r="F71">
        <v>0.01</v>
      </c>
      <c r="G71">
        <v>29</v>
      </c>
      <c r="H71">
        <v>34538.004690410897</v>
      </c>
    </row>
    <row r="72" spans="1:8" x14ac:dyDescent="0.25">
      <c r="A72" s="1">
        <v>44132</v>
      </c>
      <c r="B72" s="1">
        <v>44135</v>
      </c>
      <c r="C72" s="1">
        <v>44165</v>
      </c>
      <c r="D72">
        <v>677761920</v>
      </c>
      <c r="E72">
        <v>2.86E-2</v>
      </c>
      <c r="F72">
        <v>0.01</v>
      </c>
      <c r="G72">
        <v>30</v>
      </c>
      <c r="H72">
        <v>34538.004690410897</v>
      </c>
    </row>
    <row r="73" spans="1:8" x14ac:dyDescent="0.25">
      <c r="A73" s="1">
        <v>44160</v>
      </c>
      <c r="B73" s="1">
        <v>44166</v>
      </c>
      <c r="C73" s="1">
        <v>44196</v>
      </c>
      <c r="D73">
        <v>677761920</v>
      </c>
      <c r="E73">
        <v>2.86E-2</v>
      </c>
      <c r="F73">
        <v>0.01</v>
      </c>
      <c r="G73">
        <v>30</v>
      </c>
      <c r="H73">
        <v>34538.004690410897</v>
      </c>
    </row>
    <row r="74" spans="1:8" x14ac:dyDescent="0.25">
      <c r="A74" s="1">
        <v>44194</v>
      </c>
      <c r="B74" s="1">
        <v>44197</v>
      </c>
      <c r="C74" s="1">
        <v>44225</v>
      </c>
      <c r="D74">
        <v>451841312</v>
      </c>
      <c r="E74">
        <v>2.9100000000000001E-2</v>
      </c>
      <c r="F74">
        <v>0.01</v>
      </c>
      <c r="G74">
        <v>28</v>
      </c>
      <c r="H74">
        <v>23644.2987923287</v>
      </c>
    </row>
    <row r="75" spans="1:8" x14ac:dyDescent="0.25">
      <c r="A75" s="1">
        <v>44223</v>
      </c>
      <c r="B75" s="1">
        <v>44226</v>
      </c>
      <c r="C75" s="1">
        <v>44253</v>
      </c>
      <c r="D75">
        <v>451841312</v>
      </c>
      <c r="E75">
        <v>2.9100000000000001E-2</v>
      </c>
      <c r="F75">
        <v>0.01</v>
      </c>
      <c r="G75">
        <v>27</v>
      </c>
      <c r="H75">
        <v>23644.2987923287</v>
      </c>
    </row>
    <row r="76" spans="1:8" x14ac:dyDescent="0.25">
      <c r="A76" s="1">
        <v>44251</v>
      </c>
      <c r="B76" s="1">
        <v>44254</v>
      </c>
      <c r="C76" s="1">
        <v>44286</v>
      </c>
      <c r="D76">
        <v>440933696</v>
      </c>
      <c r="E76">
        <v>2.9100000000000001E-2</v>
      </c>
      <c r="F76">
        <v>0.01</v>
      </c>
      <c r="G76">
        <v>32</v>
      </c>
      <c r="H76">
        <v>23073.5166947945</v>
      </c>
    </row>
    <row r="77" spans="1:8" x14ac:dyDescent="0.25">
      <c r="A77" s="1">
        <v>44284</v>
      </c>
      <c r="B77" s="1">
        <v>44287</v>
      </c>
      <c r="C77" s="1">
        <v>44316</v>
      </c>
      <c r="D77">
        <v>440933696</v>
      </c>
      <c r="E77">
        <v>2.9100000000000001E-2</v>
      </c>
      <c r="F77">
        <v>0.01</v>
      </c>
      <c r="G77">
        <v>29</v>
      </c>
      <c r="H77">
        <v>23073.5166947945</v>
      </c>
    </row>
    <row r="78" spans="1:8" x14ac:dyDescent="0.25">
      <c r="A78" s="1">
        <v>44314</v>
      </c>
      <c r="B78" s="1">
        <v>44317</v>
      </c>
      <c r="C78" s="1">
        <v>44344</v>
      </c>
      <c r="D78">
        <v>440933696</v>
      </c>
      <c r="E78">
        <v>2.9100000000000001E-2</v>
      </c>
      <c r="F78">
        <v>0.01</v>
      </c>
      <c r="G78">
        <v>27</v>
      </c>
      <c r="H78">
        <v>23073.5166947945</v>
      </c>
    </row>
    <row r="79" spans="1:8" x14ac:dyDescent="0.25">
      <c r="A79" s="1">
        <v>44342</v>
      </c>
      <c r="B79" s="1">
        <v>44345</v>
      </c>
      <c r="C79" s="1">
        <v>44377</v>
      </c>
      <c r="D79">
        <v>440933696</v>
      </c>
      <c r="E79">
        <v>2.9100000000000001E-2</v>
      </c>
      <c r="F79">
        <v>0.01</v>
      </c>
      <c r="G79">
        <v>32</v>
      </c>
      <c r="H79">
        <v>23073.5166947945</v>
      </c>
    </row>
    <row r="80" spans="1:8" x14ac:dyDescent="0.25">
      <c r="A80" s="1">
        <v>44375</v>
      </c>
      <c r="B80" s="1">
        <v>44378</v>
      </c>
      <c r="C80" s="1">
        <v>44407</v>
      </c>
      <c r="D80">
        <v>440933696</v>
      </c>
      <c r="E80">
        <v>2.9100000000000001E-2</v>
      </c>
      <c r="F80">
        <v>0.01</v>
      </c>
      <c r="G80">
        <v>29</v>
      </c>
      <c r="H80">
        <v>23073.5166947945</v>
      </c>
    </row>
    <row r="81" spans="1:8" x14ac:dyDescent="0.25">
      <c r="A81" s="1">
        <v>44405</v>
      </c>
      <c r="B81" s="1">
        <v>44408</v>
      </c>
      <c r="C81" s="1">
        <v>44439</v>
      </c>
      <c r="D81">
        <v>440933696</v>
      </c>
      <c r="E81">
        <v>2.9100000000000001E-2</v>
      </c>
      <c r="F81">
        <v>0.01</v>
      </c>
      <c r="G81">
        <v>31</v>
      </c>
      <c r="H81">
        <v>23073.5166947945</v>
      </c>
    </row>
    <row r="82" spans="1:8" x14ac:dyDescent="0.25">
      <c r="A82" s="1">
        <v>44434</v>
      </c>
      <c r="B82" s="1">
        <v>44440</v>
      </c>
      <c r="C82" s="1">
        <v>44469</v>
      </c>
      <c r="D82">
        <v>427908896</v>
      </c>
      <c r="E82">
        <v>2.9100000000000001E-2</v>
      </c>
      <c r="F82">
        <v>0.01</v>
      </c>
      <c r="G82">
        <v>29</v>
      </c>
      <c r="H82">
        <v>22391.9449687671</v>
      </c>
    </row>
    <row r="83" spans="1:8" x14ac:dyDescent="0.25">
      <c r="A83" s="1">
        <v>44467</v>
      </c>
      <c r="B83" s="1">
        <v>44470</v>
      </c>
      <c r="C83" s="1">
        <v>44498</v>
      </c>
      <c r="D83">
        <v>427908896</v>
      </c>
      <c r="E83">
        <v>2.9100000000000001E-2</v>
      </c>
      <c r="F83">
        <v>0.01</v>
      </c>
      <c r="G83">
        <v>28</v>
      </c>
      <c r="H83">
        <v>22391.9449687671</v>
      </c>
    </row>
    <row r="84" spans="1:8" x14ac:dyDescent="0.25">
      <c r="A84" s="1">
        <v>44496</v>
      </c>
      <c r="B84" s="1">
        <v>44499</v>
      </c>
      <c r="C84" s="1">
        <v>44530</v>
      </c>
      <c r="D84">
        <v>427908896</v>
      </c>
      <c r="E84">
        <v>2.9100000000000001E-2</v>
      </c>
      <c r="F84">
        <v>0.01</v>
      </c>
      <c r="G84">
        <v>31</v>
      </c>
      <c r="H84">
        <v>22391.9449687671</v>
      </c>
    </row>
    <row r="85" spans="1:8" x14ac:dyDescent="0.25">
      <c r="A85" s="1">
        <v>44526</v>
      </c>
      <c r="B85" s="1">
        <v>44531</v>
      </c>
      <c r="C85" s="1">
        <v>44561</v>
      </c>
      <c r="D85">
        <v>423111712</v>
      </c>
      <c r="E85">
        <v>2.9100000000000001E-2</v>
      </c>
      <c r="F85">
        <v>0.01</v>
      </c>
      <c r="G85">
        <v>30</v>
      </c>
      <c r="H85">
        <v>22140.914244383501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86EF-B23E-4501-BEC9-3E4ADADBD887}">
  <sheetPr filterMode="1"/>
  <dimension ref="A1:J49"/>
  <sheetViews>
    <sheetView tabSelected="1" workbookViewId="0">
      <selection activeCell="F49" sqref="F49"/>
    </sheetView>
  </sheetViews>
  <sheetFormatPr defaultRowHeight="15" x14ac:dyDescent="0.25"/>
  <cols>
    <col min="2" max="2" width="14.5703125" bestFit="1" customWidth="1"/>
    <col min="5" max="5" width="18.28515625" bestFit="1" customWidth="1"/>
    <col min="6" max="6" width="29.7109375" bestFit="1" customWidth="1"/>
    <col min="7" max="7" width="28.85546875" bestFit="1" customWidth="1"/>
    <col min="8" max="8" width="10.85546875" bestFit="1" customWidth="1"/>
    <col min="9" max="9" width="13.5703125" style="56" bestFit="1" customWidth="1"/>
    <col min="10" max="10" width="12.5703125" style="56" bestFit="1" customWidth="1"/>
  </cols>
  <sheetData>
    <row r="1" spans="1:10" ht="15.75" thickBot="1" x14ac:dyDescent="0.3">
      <c r="B1" t="s">
        <v>73</v>
      </c>
      <c r="C1" t="s">
        <v>105</v>
      </c>
      <c r="D1" t="s">
        <v>79</v>
      </c>
      <c r="E1" s="9" t="s">
        <v>63</v>
      </c>
      <c r="F1" s="9" t="s">
        <v>64</v>
      </c>
      <c r="G1" s="9" t="s">
        <v>65</v>
      </c>
      <c r="H1" s="9" t="s">
        <v>66</v>
      </c>
      <c r="I1" s="55" t="s">
        <v>67</v>
      </c>
      <c r="J1" s="55" t="s">
        <v>68</v>
      </c>
    </row>
    <row r="2" spans="1:10" ht="15.75" hidden="1" thickTop="1" x14ac:dyDescent="0.25">
      <c r="A2">
        <v>141</v>
      </c>
      <c r="B2" t="s">
        <v>324</v>
      </c>
      <c r="C2" t="s">
        <v>18</v>
      </c>
      <c r="D2" t="s">
        <v>323</v>
      </c>
      <c r="E2" t="s">
        <v>19</v>
      </c>
      <c r="F2" t="s">
        <v>20</v>
      </c>
      <c r="G2" t="s">
        <v>21</v>
      </c>
      <c r="H2" t="s">
        <v>22</v>
      </c>
      <c r="I2" s="56">
        <v>43831</v>
      </c>
      <c r="J2" s="56">
        <v>46752</v>
      </c>
    </row>
    <row r="3" spans="1:10" ht="15.75" hidden="1" thickTop="1" x14ac:dyDescent="0.25">
      <c r="A3">
        <v>142</v>
      </c>
      <c r="B3" t="s">
        <v>324</v>
      </c>
      <c r="C3" t="s">
        <v>18</v>
      </c>
      <c r="D3" t="s">
        <v>323</v>
      </c>
      <c r="E3" t="s">
        <v>19</v>
      </c>
      <c r="F3" t="s">
        <v>23</v>
      </c>
      <c r="G3">
        <v>0</v>
      </c>
      <c r="H3" t="s">
        <v>24</v>
      </c>
      <c r="I3" s="56">
        <v>43831</v>
      </c>
      <c r="J3" s="56">
        <v>46752</v>
      </c>
    </row>
    <row r="4" spans="1:10" ht="15.75" hidden="1" thickTop="1" x14ac:dyDescent="0.25">
      <c r="A4">
        <v>143</v>
      </c>
      <c r="B4" t="s">
        <v>324</v>
      </c>
      <c r="C4" t="s">
        <v>18</v>
      </c>
      <c r="D4" t="s">
        <v>323</v>
      </c>
      <c r="E4" t="s">
        <v>19</v>
      </c>
      <c r="F4" t="s">
        <v>25</v>
      </c>
      <c r="G4">
        <v>0</v>
      </c>
      <c r="H4" t="s">
        <v>24</v>
      </c>
      <c r="I4" s="56">
        <v>43831</v>
      </c>
      <c r="J4" s="56">
        <v>46752</v>
      </c>
    </row>
    <row r="5" spans="1:10" ht="15.75" hidden="1" thickTop="1" x14ac:dyDescent="0.25">
      <c r="A5">
        <v>144</v>
      </c>
      <c r="B5" t="s">
        <v>324</v>
      </c>
      <c r="C5" t="s">
        <v>18</v>
      </c>
      <c r="D5" t="s">
        <v>323</v>
      </c>
      <c r="E5" t="s">
        <v>19</v>
      </c>
      <c r="F5" t="s">
        <v>28</v>
      </c>
      <c r="G5">
        <v>1</v>
      </c>
      <c r="H5" t="s">
        <v>24</v>
      </c>
      <c r="I5" s="56">
        <v>43831</v>
      </c>
      <c r="J5" s="56">
        <v>46752</v>
      </c>
    </row>
    <row r="6" spans="1:10" ht="15.75" hidden="1" thickTop="1" x14ac:dyDescent="0.25">
      <c r="A6">
        <v>145</v>
      </c>
      <c r="B6" t="s">
        <v>324</v>
      </c>
      <c r="C6" t="s">
        <v>18</v>
      </c>
      <c r="D6" t="s">
        <v>323</v>
      </c>
      <c r="E6" t="s">
        <v>19</v>
      </c>
      <c r="F6" t="s">
        <v>56</v>
      </c>
      <c r="G6" t="s">
        <v>57</v>
      </c>
      <c r="H6" t="s">
        <v>22</v>
      </c>
      <c r="I6" s="56">
        <v>43831</v>
      </c>
      <c r="J6" s="56">
        <v>46752</v>
      </c>
    </row>
    <row r="7" spans="1:10" ht="15.75" hidden="1" thickTop="1" x14ac:dyDescent="0.25">
      <c r="A7">
        <v>146</v>
      </c>
      <c r="B7" t="s">
        <v>324</v>
      </c>
      <c r="C7" t="s">
        <v>18</v>
      </c>
      <c r="D7" t="s">
        <v>323</v>
      </c>
      <c r="E7" t="s">
        <v>19</v>
      </c>
      <c r="F7" t="s">
        <v>58</v>
      </c>
      <c r="G7" t="s">
        <v>59</v>
      </c>
      <c r="H7" t="s">
        <v>22</v>
      </c>
      <c r="I7" s="56">
        <v>43831</v>
      </c>
      <c r="J7" s="56">
        <v>46752</v>
      </c>
    </row>
    <row r="8" spans="1:10" ht="15.75" hidden="1" thickTop="1" x14ac:dyDescent="0.25">
      <c r="A8">
        <v>147</v>
      </c>
      <c r="B8" t="s">
        <v>324</v>
      </c>
      <c r="C8" t="s">
        <v>18</v>
      </c>
      <c r="D8" t="s">
        <v>323</v>
      </c>
      <c r="E8" t="s">
        <v>19</v>
      </c>
      <c r="F8" t="s">
        <v>60</v>
      </c>
      <c r="G8" t="s">
        <v>328</v>
      </c>
      <c r="H8" t="s">
        <v>22</v>
      </c>
      <c r="I8" s="56">
        <v>43831</v>
      </c>
      <c r="J8" s="56">
        <v>46752</v>
      </c>
    </row>
    <row r="9" spans="1:10" ht="15.75" hidden="1" thickTop="1" x14ac:dyDescent="0.25">
      <c r="A9">
        <v>148</v>
      </c>
      <c r="B9" t="s">
        <v>324</v>
      </c>
      <c r="C9" t="s">
        <v>18</v>
      </c>
      <c r="D9" t="s">
        <v>323</v>
      </c>
      <c r="E9" t="s">
        <v>19</v>
      </c>
      <c r="F9" t="s">
        <v>30</v>
      </c>
      <c r="G9" t="s">
        <v>330</v>
      </c>
      <c r="H9" t="s">
        <v>22</v>
      </c>
      <c r="I9" s="56">
        <v>43831</v>
      </c>
      <c r="J9" s="56">
        <v>46752</v>
      </c>
    </row>
    <row r="10" spans="1:10" ht="15.75" thickTop="1" x14ac:dyDescent="0.25">
      <c r="A10">
        <v>149</v>
      </c>
      <c r="B10" t="s">
        <v>324</v>
      </c>
      <c r="C10" t="s">
        <v>18</v>
      </c>
      <c r="D10" t="s">
        <v>323</v>
      </c>
      <c r="E10" t="s">
        <v>9</v>
      </c>
      <c r="F10" t="s">
        <v>20</v>
      </c>
      <c r="G10" t="s">
        <v>331</v>
      </c>
      <c r="H10" t="s">
        <v>22</v>
      </c>
      <c r="I10" s="56">
        <v>43831</v>
      </c>
      <c r="J10" s="56">
        <v>46752</v>
      </c>
    </row>
    <row r="11" spans="1:10" x14ac:dyDescent="0.25">
      <c r="A11">
        <v>150</v>
      </c>
      <c r="B11" t="s">
        <v>324</v>
      </c>
      <c r="C11" t="s">
        <v>18</v>
      </c>
      <c r="D11" t="s">
        <v>323</v>
      </c>
      <c r="E11" t="s">
        <v>9</v>
      </c>
      <c r="F11" t="s">
        <v>30</v>
      </c>
      <c r="G11" t="s">
        <v>332</v>
      </c>
      <c r="H11" t="s">
        <v>22</v>
      </c>
      <c r="I11" s="56">
        <v>43831</v>
      </c>
      <c r="J11" s="56">
        <v>46752</v>
      </c>
    </row>
    <row r="12" spans="1:10" x14ac:dyDescent="0.25">
      <c r="A12">
        <v>151</v>
      </c>
      <c r="B12" t="s">
        <v>324</v>
      </c>
      <c r="C12" t="s">
        <v>18</v>
      </c>
      <c r="D12" t="s">
        <v>323</v>
      </c>
      <c r="E12" t="s">
        <v>9</v>
      </c>
      <c r="F12" t="s">
        <v>34</v>
      </c>
      <c r="G12" s="1">
        <v>43831</v>
      </c>
      <c r="H12" t="s">
        <v>31</v>
      </c>
      <c r="I12" s="56">
        <v>43831</v>
      </c>
      <c r="J12" s="56">
        <v>46752</v>
      </c>
    </row>
    <row r="13" spans="1:10" x14ac:dyDescent="0.25">
      <c r="A13">
        <v>152</v>
      </c>
      <c r="B13" t="s">
        <v>324</v>
      </c>
      <c r="C13" t="s">
        <v>18</v>
      </c>
      <c r="D13" t="s">
        <v>323</v>
      </c>
      <c r="E13" t="s">
        <v>9</v>
      </c>
      <c r="F13" t="s">
        <v>36</v>
      </c>
      <c r="G13">
        <v>1575000000</v>
      </c>
      <c r="H13" t="s">
        <v>24</v>
      </c>
      <c r="I13" s="56">
        <v>43831</v>
      </c>
      <c r="J13" s="56">
        <v>46752</v>
      </c>
    </row>
    <row r="14" spans="1:10" x14ac:dyDescent="0.25">
      <c r="A14">
        <v>153</v>
      </c>
      <c r="B14" t="s">
        <v>324</v>
      </c>
      <c r="C14" t="s">
        <v>18</v>
      </c>
      <c r="D14" t="s">
        <v>323</v>
      </c>
      <c r="E14" t="s">
        <v>9</v>
      </c>
      <c r="F14" t="s">
        <v>42</v>
      </c>
      <c r="G14">
        <v>1</v>
      </c>
      <c r="H14" t="s">
        <v>333</v>
      </c>
      <c r="I14" s="56">
        <v>43831</v>
      </c>
      <c r="J14" s="56">
        <v>46752</v>
      </c>
    </row>
    <row r="15" spans="1:10" x14ac:dyDescent="0.25">
      <c r="A15">
        <v>154</v>
      </c>
      <c r="B15" t="s">
        <v>324</v>
      </c>
      <c r="C15" t="s">
        <v>18</v>
      </c>
      <c r="D15" t="s">
        <v>323</v>
      </c>
      <c r="E15" t="s">
        <v>9</v>
      </c>
      <c r="F15" t="s">
        <v>43</v>
      </c>
      <c r="G15" s="1">
        <v>42794</v>
      </c>
      <c r="H15" t="s">
        <v>31</v>
      </c>
      <c r="I15" s="56">
        <v>43831</v>
      </c>
      <c r="J15" s="56">
        <v>46752</v>
      </c>
    </row>
    <row r="16" spans="1:10" x14ac:dyDescent="0.25">
      <c r="A16">
        <v>155</v>
      </c>
      <c r="B16" t="s">
        <v>324</v>
      </c>
      <c r="C16" t="s">
        <v>18</v>
      </c>
      <c r="D16" t="s">
        <v>323</v>
      </c>
      <c r="E16" t="s">
        <v>9</v>
      </c>
      <c r="F16" t="s">
        <v>44</v>
      </c>
      <c r="G16" s="1">
        <v>42825</v>
      </c>
      <c r="H16" t="s">
        <v>31</v>
      </c>
      <c r="I16" s="56">
        <v>43831</v>
      </c>
      <c r="J16" s="56">
        <v>46752</v>
      </c>
    </row>
    <row r="17" spans="1:10" x14ac:dyDescent="0.25">
      <c r="A17">
        <v>156</v>
      </c>
      <c r="B17" t="s">
        <v>324</v>
      </c>
      <c r="C17" t="s">
        <v>18</v>
      </c>
      <c r="D17" t="s">
        <v>323</v>
      </c>
      <c r="E17" t="s">
        <v>9</v>
      </c>
      <c r="F17" t="s">
        <v>26</v>
      </c>
      <c r="G17" t="s">
        <v>27</v>
      </c>
      <c r="H17" t="s">
        <v>22</v>
      </c>
      <c r="I17" s="56">
        <v>43831</v>
      </c>
      <c r="J17" s="56">
        <v>46752</v>
      </c>
    </row>
    <row r="18" spans="1:10" x14ac:dyDescent="0.25">
      <c r="A18">
        <v>157</v>
      </c>
      <c r="B18" t="s">
        <v>324</v>
      </c>
      <c r="C18" t="s">
        <v>18</v>
      </c>
      <c r="D18" t="s">
        <v>323</v>
      </c>
      <c r="E18" t="s">
        <v>9</v>
      </c>
      <c r="F18" t="s">
        <v>45</v>
      </c>
      <c r="G18">
        <v>1</v>
      </c>
      <c r="H18" t="s">
        <v>24</v>
      </c>
      <c r="I18" s="56">
        <v>43831</v>
      </c>
      <c r="J18" s="56">
        <v>46752</v>
      </c>
    </row>
    <row r="19" spans="1:10" x14ac:dyDescent="0.25">
      <c r="A19">
        <v>158</v>
      </c>
      <c r="B19" t="s">
        <v>324</v>
      </c>
      <c r="C19" t="s">
        <v>18</v>
      </c>
      <c r="D19" t="s">
        <v>323</v>
      </c>
      <c r="E19" t="s">
        <v>9</v>
      </c>
      <c r="F19" t="s">
        <v>35</v>
      </c>
      <c r="G19">
        <v>108</v>
      </c>
      <c r="H19" t="s">
        <v>24</v>
      </c>
      <c r="I19" s="56">
        <v>43831</v>
      </c>
      <c r="J19" s="56">
        <v>46752</v>
      </c>
    </row>
    <row r="20" spans="1:10" x14ac:dyDescent="0.25">
      <c r="A20">
        <v>159</v>
      </c>
      <c r="B20" t="s">
        <v>324</v>
      </c>
      <c r="C20" t="s">
        <v>18</v>
      </c>
      <c r="D20" t="s">
        <v>323</v>
      </c>
      <c r="E20" t="s">
        <v>9</v>
      </c>
      <c r="F20" t="s">
        <v>52</v>
      </c>
      <c r="G20" s="1">
        <v>46752</v>
      </c>
      <c r="H20" t="s">
        <v>31</v>
      </c>
      <c r="I20" s="56">
        <v>43831</v>
      </c>
      <c r="J20" s="56">
        <v>46752</v>
      </c>
    </row>
    <row r="21" spans="1:10" x14ac:dyDescent="0.25">
      <c r="A21">
        <v>160</v>
      </c>
      <c r="B21" t="s">
        <v>324</v>
      </c>
      <c r="C21" t="s">
        <v>18</v>
      </c>
      <c r="D21" t="s">
        <v>323</v>
      </c>
      <c r="E21" t="s">
        <v>9</v>
      </c>
      <c r="F21" t="s">
        <v>28</v>
      </c>
      <c r="G21">
        <v>3</v>
      </c>
      <c r="H21" t="s">
        <v>24</v>
      </c>
      <c r="I21" s="56">
        <v>43831</v>
      </c>
      <c r="J21" s="56">
        <v>46752</v>
      </c>
    </row>
    <row r="22" spans="1:10" x14ac:dyDescent="0.25">
      <c r="A22">
        <v>161</v>
      </c>
      <c r="B22" t="s">
        <v>324</v>
      </c>
      <c r="C22" t="s">
        <v>18</v>
      </c>
      <c r="D22" t="s">
        <v>323</v>
      </c>
      <c r="E22" t="s">
        <v>9</v>
      </c>
      <c r="F22" t="s">
        <v>37</v>
      </c>
      <c r="G22" t="s">
        <v>38</v>
      </c>
      <c r="H22" t="s">
        <v>22</v>
      </c>
      <c r="I22" s="56">
        <v>43831</v>
      </c>
      <c r="J22" s="56">
        <v>46752</v>
      </c>
    </row>
    <row r="23" spans="1:10" x14ac:dyDescent="0.25">
      <c r="A23">
        <v>163</v>
      </c>
      <c r="B23" t="s">
        <v>324</v>
      </c>
      <c r="C23" t="s">
        <v>18</v>
      </c>
      <c r="D23" t="s">
        <v>323</v>
      </c>
      <c r="E23" t="s">
        <v>9</v>
      </c>
      <c r="F23" t="s">
        <v>46</v>
      </c>
      <c r="G23">
        <v>0</v>
      </c>
      <c r="H23" t="s">
        <v>24</v>
      </c>
      <c r="I23" s="56">
        <v>43831</v>
      </c>
      <c r="J23" s="56">
        <v>46752</v>
      </c>
    </row>
    <row r="24" spans="1:10" x14ac:dyDescent="0.25">
      <c r="A24">
        <v>164</v>
      </c>
      <c r="B24" t="s">
        <v>324</v>
      </c>
      <c r="C24" t="s">
        <v>18</v>
      </c>
      <c r="D24" t="s">
        <v>323</v>
      </c>
      <c r="E24" t="s">
        <v>9</v>
      </c>
      <c r="F24" t="s">
        <v>47</v>
      </c>
      <c r="G24">
        <v>0</v>
      </c>
      <c r="H24" t="s">
        <v>24</v>
      </c>
      <c r="I24" s="56">
        <v>43831</v>
      </c>
      <c r="J24" s="56">
        <v>46752</v>
      </c>
    </row>
    <row r="25" spans="1:10" x14ac:dyDescent="0.25">
      <c r="A25">
        <v>165</v>
      </c>
      <c r="B25" t="s">
        <v>324</v>
      </c>
      <c r="C25" t="s">
        <v>18</v>
      </c>
      <c r="D25" t="s">
        <v>323</v>
      </c>
      <c r="E25" t="s">
        <v>9</v>
      </c>
      <c r="F25" t="s">
        <v>40</v>
      </c>
      <c r="G25">
        <v>6</v>
      </c>
      <c r="H25" t="s">
        <v>24</v>
      </c>
      <c r="I25" s="56">
        <v>43831</v>
      </c>
      <c r="J25" s="56">
        <v>46752</v>
      </c>
    </row>
    <row r="26" spans="1:10" x14ac:dyDescent="0.25">
      <c r="A26">
        <v>166</v>
      </c>
      <c r="B26" t="s">
        <v>324</v>
      </c>
      <c r="C26" t="s">
        <v>18</v>
      </c>
      <c r="D26" t="s">
        <v>323</v>
      </c>
      <c r="E26" t="s">
        <v>9</v>
      </c>
      <c r="F26" t="s">
        <v>48</v>
      </c>
      <c r="G26">
        <v>5.0000000000000001E-3</v>
      </c>
      <c r="H26" t="s">
        <v>24</v>
      </c>
      <c r="I26" s="56">
        <v>43831</v>
      </c>
      <c r="J26" s="56">
        <v>46752</v>
      </c>
    </row>
    <row r="27" spans="1:10" x14ac:dyDescent="0.25">
      <c r="A27">
        <v>167</v>
      </c>
      <c r="B27" t="s">
        <v>324</v>
      </c>
      <c r="C27" t="s">
        <v>18</v>
      </c>
      <c r="D27" t="s">
        <v>323</v>
      </c>
      <c r="E27" t="s">
        <v>9</v>
      </c>
      <c r="F27" t="s">
        <v>49</v>
      </c>
      <c r="G27" t="b">
        <v>0</v>
      </c>
      <c r="H27" t="s">
        <v>29</v>
      </c>
      <c r="I27" s="56">
        <v>43831</v>
      </c>
      <c r="J27" s="56">
        <v>46752</v>
      </c>
    </row>
    <row r="28" spans="1:10" x14ac:dyDescent="0.25">
      <c r="A28">
        <v>168</v>
      </c>
      <c r="B28" t="s">
        <v>324</v>
      </c>
      <c r="C28" t="s">
        <v>18</v>
      </c>
      <c r="D28" t="s">
        <v>323</v>
      </c>
      <c r="E28" t="s">
        <v>9</v>
      </c>
      <c r="F28" t="s">
        <v>32</v>
      </c>
      <c r="G28" t="b">
        <v>1</v>
      </c>
      <c r="H28" t="s">
        <v>29</v>
      </c>
      <c r="I28" s="56">
        <v>43831</v>
      </c>
      <c r="J28" s="56">
        <v>46752</v>
      </c>
    </row>
    <row r="29" spans="1:10" x14ac:dyDescent="0.25">
      <c r="A29">
        <v>169</v>
      </c>
      <c r="B29" t="s">
        <v>324</v>
      </c>
      <c r="C29" t="s">
        <v>18</v>
      </c>
      <c r="D29" t="s">
        <v>323</v>
      </c>
      <c r="E29" t="s">
        <v>9</v>
      </c>
      <c r="F29" t="s">
        <v>50</v>
      </c>
      <c r="G29" t="b">
        <v>1</v>
      </c>
      <c r="H29" t="s">
        <v>29</v>
      </c>
      <c r="I29" s="56">
        <v>43831</v>
      </c>
      <c r="J29" s="56">
        <v>46752</v>
      </c>
    </row>
    <row r="30" spans="1:10" x14ac:dyDescent="0.25">
      <c r="A30">
        <v>170</v>
      </c>
      <c r="B30" t="s">
        <v>324</v>
      </c>
      <c r="C30" t="s">
        <v>18</v>
      </c>
      <c r="D30" t="s">
        <v>323</v>
      </c>
      <c r="E30" t="s">
        <v>9</v>
      </c>
      <c r="F30" t="s">
        <v>53</v>
      </c>
      <c r="G30" t="b">
        <v>1</v>
      </c>
      <c r="H30" t="s">
        <v>29</v>
      </c>
      <c r="I30" s="56">
        <v>43831</v>
      </c>
      <c r="J30" s="56">
        <v>46752</v>
      </c>
    </row>
    <row r="31" spans="1:10" x14ac:dyDescent="0.25">
      <c r="A31">
        <v>171</v>
      </c>
      <c r="B31" t="s">
        <v>324</v>
      </c>
      <c r="C31" t="s">
        <v>18</v>
      </c>
      <c r="D31" t="s">
        <v>323</v>
      </c>
      <c r="E31" t="s">
        <v>9</v>
      </c>
      <c r="F31" t="s">
        <v>54</v>
      </c>
      <c r="G31" t="b">
        <v>1</v>
      </c>
      <c r="H31" t="s">
        <v>29</v>
      </c>
      <c r="I31" s="56">
        <v>43831</v>
      </c>
      <c r="J31" s="56">
        <v>46752</v>
      </c>
    </row>
    <row r="32" spans="1:10" x14ac:dyDescent="0.25">
      <c r="A32">
        <v>172</v>
      </c>
      <c r="B32" t="s">
        <v>324</v>
      </c>
      <c r="C32" t="s">
        <v>18</v>
      </c>
      <c r="D32" t="s">
        <v>323</v>
      </c>
      <c r="E32" t="s">
        <v>9</v>
      </c>
      <c r="F32" t="s">
        <v>39</v>
      </c>
      <c r="G32">
        <v>3.7499999999999999E-2</v>
      </c>
      <c r="H32" t="s">
        <v>24</v>
      </c>
      <c r="I32" s="56">
        <v>43831</v>
      </c>
      <c r="J32" s="56">
        <v>46752</v>
      </c>
    </row>
    <row r="33" spans="1:10" x14ac:dyDescent="0.25">
      <c r="A33">
        <v>173</v>
      </c>
      <c r="B33" t="s">
        <v>324</v>
      </c>
      <c r="C33" t="s">
        <v>18</v>
      </c>
      <c r="D33" t="s">
        <v>323</v>
      </c>
      <c r="E33" t="s">
        <v>9</v>
      </c>
      <c r="F33" t="s">
        <v>55</v>
      </c>
      <c r="G33" t="b">
        <v>1</v>
      </c>
      <c r="H33" t="s">
        <v>29</v>
      </c>
      <c r="I33" s="56">
        <v>43831</v>
      </c>
      <c r="J33" s="56">
        <v>46752</v>
      </c>
    </row>
    <row r="34" spans="1:10" x14ac:dyDescent="0.25">
      <c r="A34">
        <v>174</v>
      </c>
      <c r="B34" t="s">
        <v>324</v>
      </c>
      <c r="C34" t="s">
        <v>18</v>
      </c>
      <c r="D34" t="s">
        <v>323</v>
      </c>
      <c r="E34" t="s">
        <v>9</v>
      </c>
      <c r="F34" t="s">
        <v>62</v>
      </c>
      <c r="G34">
        <v>15000000</v>
      </c>
      <c r="H34" t="s">
        <v>24</v>
      </c>
      <c r="I34" s="56">
        <v>43831</v>
      </c>
      <c r="J34" s="56">
        <v>46752</v>
      </c>
    </row>
    <row r="35" spans="1:10" hidden="1" x14ac:dyDescent="0.25">
      <c r="A35">
        <v>175</v>
      </c>
      <c r="B35" t="s">
        <v>324</v>
      </c>
      <c r="C35" t="s">
        <v>18</v>
      </c>
      <c r="D35" t="s">
        <v>323</v>
      </c>
      <c r="E35" t="s">
        <v>17</v>
      </c>
      <c r="F35" t="s">
        <v>334</v>
      </c>
      <c r="G35">
        <v>1566000000</v>
      </c>
      <c r="H35" t="s">
        <v>24</v>
      </c>
      <c r="I35" s="56">
        <v>43831</v>
      </c>
      <c r="J35" s="56">
        <v>46752</v>
      </c>
    </row>
    <row r="36" spans="1:10" hidden="1" x14ac:dyDescent="0.25">
      <c r="A36">
        <v>176</v>
      </c>
      <c r="B36" t="s">
        <v>324</v>
      </c>
      <c r="C36" t="s">
        <v>18</v>
      </c>
      <c r="D36" t="s">
        <v>323</v>
      </c>
      <c r="E36" t="s">
        <v>17</v>
      </c>
      <c r="F36" t="s">
        <v>335</v>
      </c>
      <c r="G36">
        <v>70</v>
      </c>
      <c r="H36" t="s">
        <v>333</v>
      </c>
      <c r="I36" s="56">
        <v>43831</v>
      </c>
      <c r="J36" s="56">
        <v>46752</v>
      </c>
    </row>
    <row r="37" spans="1:10" hidden="1" x14ac:dyDescent="0.25">
      <c r="A37">
        <v>177</v>
      </c>
      <c r="B37" t="s">
        <v>324</v>
      </c>
      <c r="C37" t="s">
        <v>18</v>
      </c>
      <c r="D37" t="s">
        <v>323</v>
      </c>
      <c r="E37" t="s">
        <v>17</v>
      </c>
      <c r="F37" t="s">
        <v>336</v>
      </c>
      <c r="G37" t="s">
        <v>337</v>
      </c>
      <c r="H37" t="s">
        <v>22</v>
      </c>
      <c r="I37" s="56">
        <v>43831</v>
      </c>
      <c r="J37" s="56">
        <v>46752</v>
      </c>
    </row>
    <row r="38" spans="1:10" hidden="1" x14ac:dyDescent="0.25">
      <c r="A38">
        <v>178</v>
      </c>
      <c r="B38" t="s">
        <v>324</v>
      </c>
      <c r="C38" t="s">
        <v>18</v>
      </c>
      <c r="D38" t="s">
        <v>323</v>
      </c>
      <c r="E38" t="s">
        <v>17</v>
      </c>
      <c r="F38" t="s">
        <v>338</v>
      </c>
      <c r="G38">
        <v>7</v>
      </c>
      <c r="H38" t="s">
        <v>24</v>
      </c>
      <c r="I38" s="56">
        <v>43831</v>
      </c>
      <c r="J38" s="56">
        <v>46752</v>
      </c>
    </row>
    <row r="39" spans="1:10" x14ac:dyDescent="0.25">
      <c r="B39" t="s">
        <v>324</v>
      </c>
      <c r="C39" t="s">
        <v>18</v>
      </c>
      <c r="D39" t="s">
        <v>323</v>
      </c>
      <c r="E39" t="s">
        <v>9</v>
      </c>
      <c r="F39" t="s">
        <v>339</v>
      </c>
      <c r="G39">
        <v>0.06</v>
      </c>
      <c r="H39" t="s">
        <v>24</v>
      </c>
      <c r="I39" s="56">
        <v>43831</v>
      </c>
      <c r="J39" s="56">
        <v>46752</v>
      </c>
    </row>
    <row r="40" spans="1:10" hidden="1" x14ac:dyDescent="0.25">
      <c r="B40" t="s">
        <v>324</v>
      </c>
      <c r="C40" t="s">
        <v>18</v>
      </c>
      <c r="D40" t="s">
        <v>323</v>
      </c>
      <c r="E40" t="s">
        <v>17</v>
      </c>
      <c r="F40" t="s">
        <v>30</v>
      </c>
      <c r="G40" t="s">
        <v>340</v>
      </c>
      <c r="H40" t="s">
        <v>24</v>
      </c>
      <c r="I40" s="56">
        <v>43831</v>
      </c>
      <c r="J40" s="56">
        <v>46752</v>
      </c>
    </row>
    <row r="47" spans="1:10" x14ac:dyDescent="0.25">
      <c r="G47">
        <v>3500000</v>
      </c>
    </row>
    <row r="48" spans="1:10" x14ac:dyDescent="0.25">
      <c r="G48">
        <v>1.04</v>
      </c>
    </row>
    <row r="49" spans="7:7" x14ac:dyDescent="0.25">
      <c r="G49">
        <f>G48^30</f>
        <v>3.2433975100275423</v>
      </c>
    </row>
  </sheetData>
  <autoFilter ref="A1:J40" xr:uid="{D62799A7-8F54-44B7-A389-04DB12B49FC3}">
    <filterColumn colId="4">
      <filters>
        <filter val="TLB"/>
      </filters>
    </filterColumn>
  </autoFilter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59BD-9FAA-4519-AF02-6EAA9B26FA36}">
  <dimension ref="A1:L7"/>
  <sheetViews>
    <sheetView workbookViewId="0">
      <selection activeCell="E20" sqref="E20"/>
    </sheetView>
  </sheetViews>
  <sheetFormatPr defaultRowHeight="15" x14ac:dyDescent="0.25"/>
  <cols>
    <col min="2" max="2" width="10.28515625" bestFit="1" customWidth="1"/>
    <col min="3" max="3" width="9" bestFit="1" customWidth="1"/>
    <col min="4" max="4" width="7.5703125" bestFit="1" customWidth="1"/>
    <col min="5" max="5" width="5.42578125" bestFit="1" customWidth="1"/>
    <col min="6" max="6" width="9.5703125" bestFit="1" customWidth="1"/>
    <col min="7" max="7" width="11.28515625" bestFit="1" customWidth="1"/>
    <col min="8" max="8" width="16.140625" bestFit="1" customWidth="1"/>
    <col min="9" max="9" width="9.85546875" bestFit="1" customWidth="1"/>
    <col min="10" max="10" width="9.85546875" customWidth="1"/>
    <col min="11" max="11" width="9" bestFit="1" customWidth="1"/>
  </cols>
  <sheetData>
    <row r="1" spans="1:12" ht="15.75" thickBot="1" x14ac:dyDescent="0.3">
      <c r="B1" s="9" t="s">
        <v>79</v>
      </c>
      <c r="C1" s="9" t="s">
        <v>73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  <c r="I1" s="9" t="s">
        <v>110</v>
      </c>
      <c r="J1" s="9" t="s">
        <v>329</v>
      </c>
      <c r="K1" s="9" t="s">
        <v>111</v>
      </c>
    </row>
    <row r="2" spans="1:12" ht="15.75" thickTop="1" x14ac:dyDescent="0.25">
      <c r="A2">
        <v>65</v>
      </c>
      <c r="B2" t="s">
        <v>323</v>
      </c>
      <c r="C2" t="s">
        <v>325</v>
      </c>
      <c r="D2" t="s">
        <v>18</v>
      </c>
      <c r="E2">
        <v>1</v>
      </c>
      <c r="F2">
        <v>1</v>
      </c>
      <c r="G2" t="s">
        <v>19</v>
      </c>
      <c r="H2" t="s">
        <v>4</v>
      </c>
      <c r="I2" t="s">
        <v>89</v>
      </c>
      <c r="J2">
        <v>1</v>
      </c>
      <c r="K2" t="s">
        <v>90</v>
      </c>
      <c r="L2">
        <v>0</v>
      </c>
    </row>
    <row r="3" spans="1:12" x14ac:dyDescent="0.25">
      <c r="A3">
        <v>66</v>
      </c>
      <c r="B3" t="s">
        <v>323</v>
      </c>
      <c r="C3" t="s">
        <v>325</v>
      </c>
      <c r="D3" t="s">
        <v>18</v>
      </c>
      <c r="E3">
        <v>1</v>
      </c>
      <c r="F3">
        <v>2</v>
      </c>
      <c r="G3" t="s">
        <v>19</v>
      </c>
      <c r="H3" t="s">
        <v>91</v>
      </c>
      <c r="I3" t="s">
        <v>89</v>
      </c>
      <c r="J3">
        <v>1</v>
      </c>
      <c r="K3" t="s">
        <v>92</v>
      </c>
      <c r="L3">
        <v>0</v>
      </c>
    </row>
    <row r="4" spans="1:12" x14ac:dyDescent="0.25">
      <c r="A4">
        <v>67</v>
      </c>
      <c r="B4" t="s">
        <v>323</v>
      </c>
      <c r="C4" t="s">
        <v>325</v>
      </c>
      <c r="D4" t="s">
        <v>18</v>
      </c>
      <c r="E4">
        <v>2</v>
      </c>
      <c r="F4">
        <v>1</v>
      </c>
      <c r="G4" t="s">
        <v>9</v>
      </c>
      <c r="H4" t="s">
        <v>95</v>
      </c>
      <c r="I4" t="s">
        <v>96</v>
      </c>
      <c r="J4">
        <v>1</v>
      </c>
      <c r="K4" t="s">
        <v>92</v>
      </c>
      <c r="L4">
        <v>0</v>
      </c>
    </row>
    <row r="5" spans="1:12" x14ac:dyDescent="0.25">
      <c r="A5">
        <v>68</v>
      </c>
      <c r="B5" t="s">
        <v>323</v>
      </c>
      <c r="C5" t="s">
        <v>325</v>
      </c>
      <c r="D5" t="s">
        <v>18</v>
      </c>
      <c r="E5">
        <v>2</v>
      </c>
      <c r="F5">
        <v>2</v>
      </c>
      <c r="G5" t="s">
        <v>9</v>
      </c>
      <c r="H5" t="s">
        <v>102</v>
      </c>
      <c r="I5" t="s">
        <v>96</v>
      </c>
      <c r="J5">
        <v>1</v>
      </c>
      <c r="K5" t="s">
        <v>92</v>
      </c>
      <c r="L5">
        <v>0</v>
      </c>
    </row>
    <row r="6" spans="1:12" x14ac:dyDescent="0.25">
      <c r="A6">
        <v>70</v>
      </c>
      <c r="B6" t="s">
        <v>323</v>
      </c>
      <c r="C6" t="s">
        <v>325</v>
      </c>
      <c r="D6" t="s">
        <v>18</v>
      </c>
      <c r="E6">
        <v>2</v>
      </c>
      <c r="F6">
        <v>3</v>
      </c>
      <c r="G6" t="s">
        <v>9</v>
      </c>
      <c r="H6" t="s">
        <v>100</v>
      </c>
      <c r="I6" t="s">
        <v>96</v>
      </c>
      <c r="J6">
        <v>1</v>
      </c>
      <c r="K6" t="s">
        <v>92</v>
      </c>
      <c r="L6">
        <v>0</v>
      </c>
    </row>
    <row r="7" spans="1:12" x14ac:dyDescent="0.25">
      <c r="A7">
        <v>69</v>
      </c>
      <c r="B7" t="s">
        <v>323</v>
      </c>
      <c r="C7" t="s">
        <v>325</v>
      </c>
      <c r="D7" t="s">
        <v>18</v>
      </c>
      <c r="E7">
        <v>3</v>
      </c>
      <c r="F7">
        <v>1</v>
      </c>
      <c r="G7" t="s">
        <v>17</v>
      </c>
      <c r="H7" t="s">
        <v>104</v>
      </c>
      <c r="I7" t="s">
        <v>89</v>
      </c>
      <c r="J7">
        <v>1</v>
      </c>
      <c r="K7" t="s">
        <v>92</v>
      </c>
      <c r="L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D1EF-410C-4FDA-9280-6A02FB11D5E1}">
  <dimension ref="D2:E30"/>
  <sheetViews>
    <sheetView workbookViewId="0">
      <selection activeCell="D33" sqref="D33"/>
    </sheetView>
  </sheetViews>
  <sheetFormatPr defaultRowHeight="15" x14ac:dyDescent="0.25"/>
  <cols>
    <col min="4" max="4" width="37.7109375" bestFit="1" customWidth="1"/>
    <col min="5" max="5" width="45.42578125" bestFit="1" customWidth="1"/>
  </cols>
  <sheetData>
    <row r="2" spans="4:5" x14ac:dyDescent="0.25">
      <c r="D2" t="s">
        <v>366</v>
      </c>
      <c r="E2" t="s">
        <v>366</v>
      </c>
    </row>
    <row r="3" spans="4:5" x14ac:dyDescent="0.25">
      <c r="D3" t="s">
        <v>341</v>
      </c>
      <c r="E3" t="s">
        <v>394</v>
      </c>
    </row>
    <row r="4" spans="4:5" x14ac:dyDescent="0.25">
      <c r="D4" t="s">
        <v>342</v>
      </c>
      <c r="E4" t="s">
        <v>367</v>
      </c>
    </row>
    <row r="5" spans="4:5" x14ac:dyDescent="0.25">
      <c r="D5" t="s">
        <v>343</v>
      </c>
      <c r="E5" t="s">
        <v>368</v>
      </c>
    </row>
    <row r="6" spans="4:5" x14ac:dyDescent="0.25">
      <c r="D6" t="s">
        <v>344</v>
      </c>
      <c r="E6" t="s">
        <v>369</v>
      </c>
    </row>
    <row r="7" spans="4:5" x14ac:dyDescent="0.25">
      <c r="D7" t="s">
        <v>345</v>
      </c>
      <c r="E7" t="s">
        <v>370</v>
      </c>
    </row>
    <row r="8" spans="4:5" x14ac:dyDescent="0.25">
      <c r="D8" t="s">
        <v>346</v>
      </c>
      <c r="E8" t="s">
        <v>371</v>
      </c>
    </row>
    <row r="9" spans="4:5" x14ac:dyDescent="0.25">
      <c r="D9" t="s">
        <v>347</v>
      </c>
      <c r="E9" t="s">
        <v>372</v>
      </c>
    </row>
    <row r="10" spans="4:5" x14ac:dyDescent="0.25">
      <c r="D10" t="s">
        <v>348</v>
      </c>
      <c r="E10" t="s">
        <v>373</v>
      </c>
    </row>
    <row r="11" spans="4:5" x14ac:dyDescent="0.25">
      <c r="D11" t="s">
        <v>349</v>
      </c>
      <c r="E11" t="s">
        <v>374</v>
      </c>
    </row>
    <row r="12" spans="4:5" x14ac:dyDescent="0.25">
      <c r="D12" t="s">
        <v>350</v>
      </c>
      <c r="E12" t="s">
        <v>375</v>
      </c>
    </row>
    <row r="13" spans="4:5" x14ac:dyDescent="0.25">
      <c r="D13" t="s">
        <v>351</v>
      </c>
      <c r="E13" t="s">
        <v>376</v>
      </c>
    </row>
    <row r="14" spans="4:5" x14ac:dyDescent="0.25">
      <c r="D14" t="s">
        <v>352</v>
      </c>
      <c r="E14" t="s">
        <v>377</v>
      </c>
    </row>
    <row r="15" spans="4:5" x14ac:dyDescent="0.25">
      <c r="D15" t="s">
        <v>353</v>
      </c>
      <c r="E15" t="s">
        <v>378</v>
      </c>
    </row>
    <row r="16" spans="4:5" x14ac:dyDescent="0.25">
      <c r="D16" t="s">
        <v>354</v>
      </c>
      <c r="E16" t="s">
        <v>395</v>
      </c>
    </row>
    <row r="17" spans="4:5" x14ac:dyDescent="0.25">
      <c r="D17" t="s">
        <v>355</v>
      </c>
      <c r="E17" t="s">
        <v>396</v>
      </c>
    </row>
    <row r="18" spans="4:5" x14ac:dyDescent="0.25">
      <c r="D18" t="s">
        <v>356</v>
      </c>
      <c r="E18" t="s">
        <v>379</v>
      </c>
    </row>
    <row r="19" spans="4:5" x14ac:dyDescent="0.25">
      <c r="D19" t="s">
        <v>357</v>
      </c>
      <c r="E19" t="s">
        <v>380</v>
      </c>
    </row>
    <row r="20" spans="4:5" x14ac:dyDescent="0.25">
      <c r="D20" t="s">
        <v>358</v>
      </c>
      <c r="E20" t="s">
        <v>381</v>
      </c>
    </row>
    <row r="21" spans="4:5" x14ac:dyDescent="0.25">
      <c r="D21" t="s">
        <v>359</v>
      </c>
      <c r="E21" t="s">
        <v>382</v>
      </c>
    </row>
    <row r="22" spans="4:5" x14ac:dyDescent="0.25">
      <c r="D22" t="s">
        <v>360</v>
      </c>
      <c r="E22" t="s">
        <v>383</v>
      </c>
    </row>
    <row r="23" spans="4:5" x14ac:dyDescent="0.25">
      <c r="D23" t="s">
        <v>361</v>
      </c>
      <c r="E23" t="s">
        <v>384</v>
      </c>
    </row>
    <row r="24" spans="4:5" x14ac:dyDescent="0.25">
      <c r="D24" t="s">
        <v>362</v>
      </c>
      <c r="E24" t="s">
        <v>385</v>
      </c>
    </row>
    <row r="25" spans="4:5" x14ac:dyDescent="0.25">
      <c r="D25" t="s">
        <v>363</v>
      </c>
      <c r="E25" t="s">
        <v>386</v>
      </c>
    </row>
    <row r="26" spans="4:5" x14ac:dyDescent="0.25">
      <c r="D26" t="s">
        <v>364</v>
      </c>
      <c r="E26" t="s">
        <v>387</v>
      </c>
    </row>
    <row r="27" spans="4:5" x14ac:dyDescent="0.25">
      <c r="D27" t="s">
        <v>365</v>
      </c>
      <c r="E27" t="s">
        <v>388</v>
      </c>
    </row>
    <row r="28" spans="4:5" x14ac:dyDescent="0.25">
      <c r="D28" t="s">
        <v>392</v>
      </c>
      <c r="E28" t="s">
        <v>389</v>
      </c>
    </row>
    <row r="29" spans="4:5" x14ac:dyDescent="0.25">
      <c r="D29" t="s">
        <v>393</v>
      </c>
      <c r="E29" t="s">
        <v>390</v>
      </c>
    </row>
    <row r="30" spans="4:5" x14ac:dyDescent="0.25">
      <c r="E30" t="s">
        <v>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C6FA-0953-4D36-88CB-41A8C4C8238D}">
  <dimension ref="A1:H68"/>
  <sheetViews>
    <sheetView workbookViewId="0">
      <selection activeCell="D14" sqref="D14"/>
    </sheetView>
  </sheetViews>
  <sheetFormatPr defaultRowHeight="15" x14ac:dyDescent="0.25"/>
  <cols>
    <col min="1" max="1" width="26.5703125" bestFit="1" customWidth="1"/>
    <col min="2" max="8" width="12.7109375" bestFit="1" customWidth="1"/>
  </cols>
  <sheetData>
    <row r="1" spans="1:8" ht="15.75" thickBot="1" x14ac:dyDescent="0.3">
      <c r="A1" s="47" t="s">
        <v>238</v>
      </c>
      <c r="B1" s="47">
        <v>2019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</row>
    <row r="2" spans="1:8" ht="15.75" thickTop="1" x14ac:dyDescent="0.25">
      <c r="A2" t="s">
        <v>237</v>
      </c>
      <c r="B2" s="2">
        <v>750.36560782000004</v>
      </c>
      <c r="C2" s="2">
        <v>615.391807703518</v>
      </c>
      <c r="D2" s="2">
        <v>833.46597730208396</v>
      </c>
      <c r="E2" s="2">
        <v>711.131812437608</v>
      </c>
      <c r="F2" s="2">
        <v>686.06293165730904</v>
      </c>
      <c r="G2" s="2">
        <v>706.91085711108497</v>
      </c>
      <c r="H2" s="2">
        <v>665.58641879370498</v>
      </c>
    </row>
    <row r="3" spans="1:8" x14ac:dyDescent="0.25">
      <c r="A3" s="3" t="s">
        <v>236</v>
      </c>
      <c r="B3" s="2">
        <v>-458.90464052999999</v>
      </c>
      <c r="C3" s="2">
        <v>-397.66045239344402</v>
      </c>
      <c r="D3" s="2">
        <v>-509.51688997499002</v>
      </c>
      <c r="E3" s="2">
        <v>-447.88977805673397</v>
      </c>
      <c r="F3" s="2">
        <v>-431.25642678772999</v>
      </c>
      <c r="G3" s="2">
        <v>-444.34571747640399</v>
      </c>
      <c r="H3" s="2">
        <v>-416.43083435842698</v>
      </c>
    </row>
    <row r="4" spans="1:8" x14ac:dyDescent="0.25">
      <c r="A4" s="3" t="s">
        <v>235</v>
      </c>
      <c r="B4" s="2">
        <v>-45.719698790000002</v>
      </c>
      <c r="C4" s="2">
        <v>-29.6208641216319</v>
      </c>
      <c r="D4" s="2">
        <v>-41.656957206641401</v>
      </c>
      <c r="E4" s="2">
        <v>-31.553574230625799</v>
      </c>
      <c r="F4" s="2">
        <v>-29.888808333661601</v>
      </c>
      <c r="G4" s="2">
        <v>-31.289054437518299</v>
      </c>
      <c r="H4" s="2">
        <v>-28.295326187301299</v>
      </c>
    </row>
    <row r="5" spans="1:8" x14ac:dyDescent="0.25">
      <c r="A5" s="3" t="s">
        <v>234</v>
      </c>
      <c r="B5" s="2">
        <v>-0.16139999999999999</v>
      </c>
      <c r="C5" s="2">
        <v>-0.5</v>
      </c>
      <c r="D5" s="2">
        <v>-0.5</v>
      </c>
      <c r="E5" s="2">
        <v>-0.5</v>
      </c>
      <c r="F5" s="2">
        <v>-0.5</v>
      </c>
      <c r="G5" s="2">
        <v>-0.5</v>
      </c>
      <c r="H5" s="2">
        <v>-0.5</v>
      </c>
    </row>
    <row r="6" spans="1:8" x14ac:dyDescent="0.25">
      <c r="A6" t="s">
        <v>233</v>
      </c>
      <c r="B6" s="2">
        <v>245.5798685</v>
      </c>
      <c r="C6" s="2">
        <v>187.61049118844201</v>
      </c>
      <c r="D6" s="2">
        <v>281.79213012045301</v>
      </c>
      <c r="E6" s="2">
        <v>231.188460150249</v>
      </c>
      <c r="F6" s="2">
        <v>224.417696535918</v>
      </c>
      <c r="G6" s="2">
        <v>230.77608519716301</v>
      </c>
      <c r="H6" s="2">
        <v>220.36025824797699</v>
      </c>
    </row>
    <row r="7" spans="1:8" x14ac:dyDescent="0.25">
      <c r="A7" s="3" t="s">
        <v>232</v>
      </c>
      <c r="B7" s="2">
        <v>74.391759059999998</v>
      </c>
      <c r="C7" s="2">
        <v>52.925764489999999</v>
      </c>
      <c r="D7" s="2">
        <v>6.0220262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t="s">
        <v>231</v>
      </c>
      <c r="B8" s="2">
        <v>319.97162756</v>
      </c>
      <c r="C8" s="2">
        <v>240.53625567844301</v>
      </c>
      <c r="D8" s="2">
        <v>287.81415632045298</v>
      </c>
      <c r="E8" s="2">
        <v>231.188460150249</v>
      </c>
      <c r="F8" s="2">
        <v>224.417696535918</v>
      </c>
      <c r="G8" s="2">
        <v>230.77608519716301</v>
      </c>
      <c r="H8" s="2">
        <v>220.36025824797699</v>
      </c>
    </row>
    <row r="9" spans="1:8" x14ac:dyDescent="0.25">
      <c r="A9" s="3" t="s">
        <v>230</v>
      </c>
      <c r="B9" s="2">
        <v>-19.661953650000001</v>
      </c>
      <c r="C9" s="2">
        <v>-19.715701190000001</v>
      </c>
      <c r="D9" s="2">
        <v>-19.666119999999999</v>
      </c>
      <c r="E9" s="2">
        <v>-20.157772999999999</v>
      </c>
      <c r="F9" s="2">
        <v>-20.661717325000001</v>
      </c>
      <c r="G9" s="2">
        <v>-21.178260258125</v>
      </c>
      <c r="H9" s="2">
        <v>-21.707716764578102</v>
      </c>
    </row>
    <row r="10" spans="1:8" x14ac:dyDescent="0.25">
      <c r="A10" s="3" t="s">
        <v>229</v>
      </c>
      <c r="B10" s="2">
        <v>226.66488486</v>
      </c>
      <c r="C10" s="2">
        <v>154.39143390400901</v>
      </c>
      <c r="D10" s="2">
        <v>206.28059657942899</v>
      </c>
      <c r="E10" s="2">
        <v>214.088400001596</v>
      </c>
      <c r="F10" s="2">
        <v>185.09321800272301</v>
      </c>
      <c r="G10" s="2">
        <v>186.01474200273</v>
      </c>
      <c r="H10" s="2">
        <v>185.506505002723</v>
      </c>
    </row>
    <row r="11" spans="1:8" x14ac:dyDescent="0.25">
      <c r="A11" s="3" t="s">
        <v>228</v>
      </c>
      <c r="B11" s="2">
        <v>12.75076739</v>
      </c>
      <c r="C11" s="2">
        <v>12.854582234308699</v>
      </c>
      <c r="D11" s="2">
        <v>13.3305496945221</v>
      </c>
      <c r="E11" s="2">
        <v>13.1722876300956</v>
      </c>
      <c r="F11" s="2">
        <v>12.9653685894784</v>
      </c>
      <c r="G11" s="2">
        <v>12.768433475647599</v>
      </c>
      <c r="H11" s="2">
        <v>12.5868324421506</v>
      </c>
    </row>
    <row r="12" spans="1:8" x14ac:dyDescent="0.25">
      <c r="A12" s="3" t="s">
        <v>227</v>
      </c>
      <c r="B12" s="2">
        <v>0.58324574000000096</v>
      </c>
      <c r="C12" s="2">
        <v>-0.37985722</v>
      </c>
      <c r="D12" s="2">
        <v>9.2250000000000006E-3</v>
      </c>
      <c r="E12" s="2">
        <v>9.2250000000000006E-3</v>
      </c>
      <c r="F12" s="2">
        <v>9.2250000000000006E-3</v>
      </c>
      <c r="G12" s="2">
        <v>9.4556250000000005E-3</v>
      </c>
      <c r="H12" s="2">
        <v>9.6920156249999997E-3</v>
      </c>
    </row>
    <row r="13" spans="1:8" x14ac:dyDescent="0.25">
      <c r="A13" t="s">
        <v>226</v>
      </c>
      <c r="B13" s="2">
        <v>220.33694434</v>
      </c>
      <c r="C13" s="2">
        <v>147.150457728318</v>
      </c>
      <c r="D13" s="2">
        <v>199.954251273951</v>
      </c>
      <c r="E13" s="2">
        <v>207.112139631692</v>
      </c>
      <c r="F13" s="2">
        <v>177.40609426720101</v>
      </c>
      <c r="G13" s="2">
        <v>177.61437084525301</v>
      </c>
      <c r="H13" s="2">
        <v>176.39531269592001</v>
      </c>
    </row>
    <row r="14" spans="1:8" x14ac:dyDescent="0.25">
      <c r="A14" t="s">
        <v>225</v>
      </c>
      <c r="B14" s="2">
        <v>540.30857189999995</v>
      </c>
      <c r="C14" s="2">
        <v>387.68671340676002</v>
      </c>
      <c r="D14" s="2">
        <v>487.76840759440302</v>
      </c>
      <c r="E14" s="2">
        <v>438.300599781941</v>
      </c>
      <c r="F14" s="2">
        <v>401.82379080311898</v>
      </c>
      <c r="G14" s="2">
        <v>408.39045604241602</v>
      </c>
      <c r="H14" s="2">
        <v>396.75557094389802</v>
      </c>
    </row>
    <row r="15" spans="1:8" x14ac:dyDescent="0.25">
      <c r="A15" s="50" t="s">
        <v>224</v>
      </c>
      <c r="B15" s="2">
        <v>-43.749144600000001</v>
      </c>
      <c r="C15" s="2">
        <v>-44.558990838126398</v>
      </c>
      <c r="D15" s="2">
        <v>-45.7585443084308</v>
      </c>
      <c r="E15" s="2">
        <v>-46.902507916141502</v>
      </c>
      <c r="F15" s="2">
        <v>-48.075070614045003</v>
      </c>
      <c r="G15" s="2">
        <v>-49.276947379396198</v>
      </c>
      <c r="H15" s="2">
        <v>-50.508871063881102</v>
      </c>
    </row>
    <row r="16" spans="1:8" x14ac:dyDescent="0.25">
      <c r="A16" s="3" t="s">
        <v>223</v>
      </c>
      <c r="B16" s="2">
        <v>-51.169260479999998</v>
      </c>
      <c r="C16" s="2">
        <v>-43.219784419</v>
      </c>
      <c r="D16" s="2">
        <v>-47.010422857564301</v>
      </c>
      <c r="E16" s="2">
        <v>-49.5325487794126</v>
      </c>
      <c r="F16" s="2">
        <v>-52.299608532791602</v>
      </c>
      <c r="G16" s="2">
        <v>-41.2638023020764</v>
      </c>
      <c r="H16" s="2">
        <v>-51.251514550775802</v>
      </c>
    </row>
    <row r="17" spans="1:8" x14ac:dyDescent="0.25">
      <c r="A17" s="3" t="s">
        <v>222</v>
      </c>
      <c r="B17" s="2">
        <v>-20.81989183</v>
      </c>
      <c r="C17" s="2">
        <v>-23.084050094209399</v>
      </c>
      <c r="D17" s="2">
        <v>-18.454091755761901</v>
      </c>
      <c r="E17" s="2">
        <v>-18.689466631874701</v>
      </c>
      <c r="F17" s="2">
        <v>-19.2388783568754</v>
      </c>
      <c r="G17" s="2">
        <v>-19.519742422965798</v>
      </c>
      <c r="H17" s="2">
        <v>-20.266974749671402</v>
      </c>
    </row>
    <row r="18" spans="1:8" x14ac:dyDescent="0.25">
      <c r="A18" s="3" t="s">
        <v>221</v>
      </c>
      <c r="B18" s="2">
        <v>-7.6622555300000004</v>
      </c>
      <c r="C18" s="2">
        <v>-5.2939651999999997</v>
      </c>
      <c r="D18" s="2">
        <v>-4.6526433952000001</v>
      </c>
      <c r="E18" s="2">
        <v>-6.7864613046000004</v>
      </c>
      <c r="F18" s="2">
        <v>-9.7483142128000004</v>
      </c>
      <c r="G18" s="2">
        <v>-2.9071752536000002</v>
      </c>
      <c r="H18" s="2">
        <v>-5.1291422639000004</v>
      </c>
    </row>
    <row r="19" spans="1:8" x14ac:dyDescent="0.25">
      <c r="A19" s="3" t="s">
        <v>220</v>
      </c>
      <c r="B19" s="2">
        <v>-15.422840689999999</v>
      </c>
      <c r="C19" s="2">
        <v>-16.039935639999999</v>
      </c>
      <c r="D19" s="2">
        <v>-18.016218517199999</v>
      </c>
      <c r="E19" s="2">
        <v>-17.3259202417</v>
      </c>
      <c r="F19" s="2">
        <v>-17.614998097200001</v>
      </c>
      <c r="G19" s="2">
        <v>-17.892841492700001</v>
      </c>
      <c r="H19" s="2">
        <v>-18.196245008199998</v>
      </c>
    </row>
    <row r="20" spans="1:8" x14ac:dyDescent="0.25">
      <c r="A20" t="s">
        <v>219</v>
      </c>
      <c r="B20" s="2">
        <v>95.074248530000006</v>
      </c>
      <c r="C20" s="2">
        <v>87.637735353209393</v>
      </c>
      <c r="D20" s="2">
        <v>88.133376525726305</v>
      </c>
      <c r="E20" s="2">
        <v>92.334396957587202</v>
      </c>
      <c r="F20" s="2">
        <v>98.901799199666996</v>
      </c>
      <c r="G20" s="2">
        <v>81.583561471342193</v>
      </c>
      <c r="H20" s="2">
        <v>94.843876572547103</v>
      </c>
    </row>
    <row r="21" spans="1:8" x14ac:dyDescent="0.25">
      <c r="A21" s="3" t="s">
        <v>218</v>
      </c>
      <c r="B21" s="2">
        <v>-17.78525106</v>
      </c>
      <c r="C21" s="2">
        <v>-18.884241315231598</v>
      </c>
      <c r="D21" s="2">
        <v>-17.194165967554799</v>
      </c>
      <c r="E21" s="2">
        <v>-16.4952572883671</v>
      </c>
      <c r="F21" s="2">
        <v>-15.7506837665946</v>
      </c>
      <c r="G21" s="2">
        <v>-15.180254577257401</v>
      </c>
      <c r="H21" s="2">
        <v>-15.3452745073548</v>
      </c>
    </row>
    <row r="22" spans="1:8" x14ac:dyDescent="0.25">
      <c r="A22" s="3" t="s">
        <v>217</v>
      </c>
      <c r="B22" s="2">
        <v>-7.1536715099999997</v>
      </c>
      <c r="C22" s="2">
        <v>-8.1823331090343299</v>
      </c>
      <c r="D22" s="2">
        <v>-8.8641235747773592</v>
      </c>
      <c r="E22" s="2">
        <v>-9.0857266641467902</v>
      </c>
      <c r="F22" s="2">
        <v>-9.3128698307504596</v>
      </c>
      <c r="G22" s="2">
        <v>-9.5456915765192303</v>
      </c>
      <c r="H22" s="2">
        <v>-9.7843338659322097</v>
      </c>
    </row>
    <row r="23" spans="1:8" x14ac:dyDescent="0.25">
      <c r="A23" s="3" t="s">
        <v>216</v>
      </c>
      <c r="B23" s="2">
        <v>-14.05631844</v>
      </c>
      <c r="C23" s="2">
        <v>-14.3163545704715</v>
      </c>
      <c r="D23" s="2">
        <v>-14.679485686733299</v>
      </c>
      <c r="E23" s="2">
        <v>-15.046472828901701</v>
      </c>
      <c r="F23" s="2">
        <v>-15.4226346496242</v>
      </c>
      <c r="G23" s="2">
        <v>-15.808200515864799</v>
      </c>
      <c r="H23" s="2">
        <v>-16.203405528761401</v>
      </c>
    </row>
    <row r="24" spans="1:8" x14ac:dyDescent="0.25">
      <c r="A24" t="s">
        <v>215</v>
      </c>
      <c r="B24" s="2">
        <v>177.81863414</v>
      </c>
      <c r="C24" s="2">
        <v>173.57965518607301</v>
      </c>
      <c r="D24" s="2">
        <v>174.62969606322201</v>
      </c>
      <c r="E24" s="2">
        <v>179.86436165514399</v>
      </c>
      <c r="F24" s="2">
        <v>187.46305806068099</v>
      </c>
      <c r="G24" s="2">
        <v>171.39465552038001</v>
      </c>
      <c r="H24" s="2">
        <v>186.68576153847701</v>
      </c>
    </row>
    <row r="25" spans="1:8" x14ac:dyDescent="0.25">
      <c r="A25" t="s">
        <v>4</v>
      </c>
      <c r="B25" s="2">
        <v>362.48993775999998</v>
      </c>
      <c r="C25" s="2">
        <v>214.10705822068701</v>
      </c>
      <c r="D25" s="2">
        <v>313.138711531181</v>
      </c>
      <c r="E25" s="2">
        <v>258.43623812679698</v>
      </c>
      <c r="F25" s="2">
        <v>214.36073274243799</v>
      </c>
      <c r="G25" s="2">
        <v>236.99580052203601</v>
      </c>
      <c r="H25" s="2">
        <v>210.06980940542101</v>
      </c>
    </row>
    <row r="26" spans="1:8" x14ac:dyDescent="0.25">
      <c r="A26" s="3" t="s">
        <v>214</v>
      </c>
      <c r="B26" s="2">
        <v>-32.227335850000003</v>
      </c>
      <c r="C26" s="2">
        <v>-19.00304861</v>
      </c>
      <c r="D26" s="2">
        <v>-22.906616153400002</v>
      </c>
      <c r="E26" s="2">
        <v>-33.210168542200002</v>
      </c>
      <c r="F26" s="2">
        <v>-28.204150883299999</v>
      </c>
      <c r="G26" s="2">
        <v>-20.926666723250001</v>
      </c>
      <c r="H26" s="2">
        <v>-21.858650905899999</v>
      </c>
    </row>
    <row r="27" spans="1:8" x14ac:dyDescent="0.25">
      <c r="A27" s="3" t="s">
        <v>213</v>
      </c>
      <c r="B27" s="2">
        <v>-21.505213860000001</v>
      </c>
      <c r="C27" s="2">
        <v>-33.31286755</v>
      </c>
      <c r="D27" s="2">
        <v>-28.70122009</v>
      </c>
      <c r="E27" s="2">
        <v>-31.144664800000001</v>
      </c>
      <c r="F27" s="2">
        <v>-35.68033776</v>
      </c>
      <c r="G27" s="2">
        <v>-25.106513960000001</v>
      </c>
      <c r="H27" s="2">
        <v>-23.414861040000002</v>
      </c>
    </row>
    <row r="28" spans="1:8" x14ac:dyDescent="0.25">
      <c r="A28" s="3" t="s">
        <v>212</v>
      </c>
      <c r="B28" s="2">
        <v>-15.32293999</v>
      </c>
      <c r="C28" s="2">
        <v>-16.012756980799999</v>
      </c>
      <c r="D28" s="2">
        <v>-16.961290908752002</v>
      </c>
      <c r="E28" s="2">
        <v>-23.0605965109979</v>
      </c>
      <c r="F28" s="2">
        <v>-14.995730416627699</v>
      </c>
      <c r="G28" s="2">
        <v>-16.3777728995865</v>
      </c>
      <c r="H28" s="2">
        <v>-16.705864437450899</v>
      </c>
    </row>
    <row r="29" spans="1:8" x14ac:dyDescent="0.25">
      <c r="A29" s="3" t="s">
        <v>211</v>
      </c>
      <c r="B29" s="2">
        <v>-42.60204564</v>
      </c>
      <c r="C29" s="2">
        <v>-7.2691338400000003</v>
      </c>
      <c r="D29" s="2">
        <v>-5.7041666299999996</v>
      </c>
      <c r="E29" s="2">
        <v>-6.2649996300000002</v>
      </c>
      <c r="F29" s="2">
        <v>-3.9458329999999999</v>
      </c>
      <c r="G29" s="2">
        <v>-2.7699999599999998</v>
      </c>
      <c r="H29" s="2">
        <v>-4.2</v>
      </c>
    </row>
    <row r="30" spans="1:8" x14ac:dyDescent="0.25">
      <c r="A30" t="s">
        <v>210</v>
      </c>
      <c r="B30" s="2">
        <v>111.65753534</v>
      </c>
      <c r="C30" s="2">
        <v>75.597806980800001</v>
      </c>
      <c r="D30" s="2">
        <v>74.273293782151995</v>
      </c>
      <c r="E30" s="2">
        <v>93.680429483197997</v>
      </c>
      <c r="F30" s="2">
        <v>82.826052059927704</v>
      </c>
      <c r="G30" s="2">
        <v>65.180953542836505</v>
      </c>
      <c r="H30" s="2">
        <v>66.179376383350899</v>
      </c>
    </row>
    <row r="31" spans="1:8" x14ac:dyDescent="0.25">
      <c r="A31" t="s">
        <v>209</v>
      </c>
      <c r="B31" s="2">
        <v>250.83240241999999</v>
      </c>
      <c r="C31" s="2">
        <v>138.50925123988699</v>
      </c>
      <c r="D31" s="2">
        <v>238.86541774902901</v>
      </c>
      <c r="E31" s="2">
        <v>164.75580864359901</v>
      </c>
      <c r="F31" s="2">
        <v>131.53468068250999</v>
      </c>
      <c r="G31" s="2">
        <v>171.81484697920001</v>
      </c>
      <c r="H31" s="2">
        <v>143.89043302207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t="s">
        <v>208</v>
      </c>
      <c r="B33" s="2">
        <v>0</v>
      </c>
      <c r="C33" s="2">
        <v>5.148873</v>
      </c>
      <c r="D33" s="2">
        <v>-10.416765</v>
      </c>
      <c r="E33" s="2">
        <v>15</v>
      </c>
      <c r="F33" s="2">
        <v>-18.493746999999999</v>
      </c>
      <c r="G33" s="2">
        <v>-19.397773999999998</v>
      </c>
      <c r="H33" s="2">
        <v>6.8340990000000001</v>
      </c>
    </row>
    <row r="34" spans="1:8" ht="15.75" thickBot="1" x14ac:dyDescent="0.3">
      <c r="A34" s="5" t="s">
        <v>19</v>
      </c>
      <c r="B34" s="49"/>
      <c r="C34" s="49"/>
      <c r="D34" s="49"/>
      <c r="E34" s="49"/>
      <c r="F34" s="49"/>
      <c r="G34" s="49"/>
      <c r="H34" s="49"/>
    </row>
    <row r="35" spans="1:8" x14ac:dyDescent="0.25">
      <c r="A35" t="s">
        <v>207</v>
      </c>
      <c r="B35" s="2">
        <v>362.48993775999998</v>
      </c>
      <c r="C35" s="2">
        <v>214.10705822068701</v>
      </c>
      <c r="D35" s="2">
        <v>313.138711531181</v>
      </c>
      <c r="E35" s="2">
        <v>258.43623812679698</v>
      </c>
      <c r="F35" s="2">
        <v>214.36073274243799</v>
      </c>
      <c r="G35" s="2">
        <v>236.99580052203601</v>
      </c>
      <c r="H35" s="2">
        <v>210.06980940542101</v>
      </c>
    </row>
    <row r="36" spans="1:8" x14ac:dyDescent="0.25">
      <c r="A36" t="s">
        <v>206</v>
      </c>
      <c r="B36" s="2">
        <v>-111.65753534</v>
      </c>
      <c r="C36" s="2">
        <v>-75.597806980800001</v>
      </c>
      <c r="D36" s="2">
        <v>-74.273293782151995</v>
      </c>
      <c r="E36" s="2">
        <v>-93.680429483197898</v>
      </c>
      <c r="F36" s="2">
        <v>-82.826052059927704</v>
      </c>
      <c r="G36" s="2">
        <v>-65.180953542836505</v>
      </c>
      <c r="H36" s="2">
        <v>-66.179376383350899</v>
      </c>
    </row>
    <row r="37" spans="1:8" x14ac:dyDescent="0.25">
      <c r="A37" t="s">
        <v>93</v>
      </c>
      <c r="B37" s="2">
        <v>0</v>
      </c>
      <c r="C37" s="2">
        <v>-71.5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25">
      <c r="A38" t="s">
        <v>94</v>
      </c>
      <c r="B38" s="2">
        <v>0</v>
      </c>
      <c r="C38" s="2">
        <v>-5.5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25">
      <c r="B39" s="2"/>
      <c r="C39" s="2"/>
      <c r="D39" s="2"/>
      <c r="E39" s="2"/>
      <c r="F39" s="2"/>
      <c r="G39" s="2"/>
      <c r="H39" s="2"/>
    </row>
    <row r="40" spans="1:8" ht="15.75" thickBot="1" x14ac:dyDescent="0.3">
      <c r="A40" s="5" t="s">
        <v>5</v>
      </c>
      <c r="B40" s="49"/>
      <c r="C40" s="49"/>
      <c r="D40" s="49"/>
      <c r="E40" s="49"/>
      <c r="F40" s="49"/>
      <c r="G40" s="49"/>
      <c r="H40" s="49"/>
    </row>
    <row r="41" spans="1:8" x14ac:dyDescent="0.25">
      <c r="A41" t="s">
        <v>95</v>
      </c>
      <c r="B41" s="2">
        <v>0</v>
      </c>
      <c r="C41" s="2">
        <v>-2.5092750341758299</v>
      </c>
      <c r="D41" s="2">
        <v>-3.9963088920228498</v>
      </c>
      <c r="E41" s="2">
        <v>-4.0560226548944698</v>
      </c>
      <c r="F41" s="2">
        <v>-4.1959265470423599</v>
      </c>
      <c r="G41" s="2">
        <v>-4.2955257393093502</v>
      </c>
      <c r="H41" s="2">
        <v>-4.38860412716455</v>
      </c>
    </row>
    <row r="42" spans="1:8" x14ac:dyDescent="0.25">
      <c r="A42" t="s">
        <v>97</v>
      </c>
      <c r="B42" s="2">
        <v>36</v>
      </c>
      <c r="C42" s="2">
        <v>85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25">
      <c r="A43" t="s">
        <v>98</v>
      </c>
      <c r="B43" s="2">
        <v>-21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25">
      <c r="B44" s="2"/>
      <c r="C44" s="2"/>
      <c r="D44" s="2"/>
      <c r="E44" s="2"/>
      <c r="F44" s="2"/>
      <c r="G44" s="2"/>
      <c r="H44" s="2"/>
    </row>
    <row r="45" spans="1:8" ht="15.75" thickBot="1" x14ac:dyDescent="0.3">
      <c r="A45" s="5" t="s">
        <v>9</v>
      </c>
      <c r="B45" s="49"/>
      <c r="C45" s="49"/>
      <c r="D45" s="49"/>
      <c r="E45" s="49"/>
      <c r="F45" s="49"/>
      <c r="G45" s="49"/>
      <c r="H45" s="49"/>
    </row>
    <row r="46" spans="1:8" x14ac:dyDescent="0.25">
      <c r="A46" t="s">
        <v>95</v>
      </c>
      <c r="B46" s="2">
        <v>-108.76784158</v>
      </c>
      <c r="C46" s="2">
        <v>-92.326874000000004</v>
      </c>
      <c r="D46" s="2">
        <v>-83.573256804548805</v>
      </c>
      <c r="E46" s="2">
        <v>-79.875007351400697</v>
      </c>
      <c r="F46" s="2">
        <v>-78.714531664875494</v>
      </c>
      <c r="G46" s="2">
        <v>-78.240579143603298</v>
      </c>
      <c r="H46" s="2">
        <v>-76.710763422549903</v>
      </c>
    </row>
    <row r="47" spans="1:8" x14ac:dyDescent="0.25">
      <c r="A47" t="s">
        <v>100</v>
      </c>
      <c r="B47" s="2">
        <v>-40.875</v>
      </c>
      <c r="C47" s="2">
        <v>0</v>
      </c>
      <c r="D47" s="2">
        <v>-51.373971281077502</v>
      </c>
      <c r="E47" s="2">
        <v>-56.016622715339899</v>
      </c>
      <c r="F47" s="2">
        <v>-11.2818279380962</v>
      </c>
      <c r="G47" s="2">
        <v>-17.854439630434701</v>
      </c>
      <c r="H47" s="2">
        <v>-28.679597280422001</v>
      </c>
    </row>
    <row r="48" spans="1:8" x14ac:dyDescent="0.25">
      <c r="A48" t="s">
        <v>101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25">
      <c r="A49" t="s">
        <v>102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25">
      <c r="A50" t="s">
        <v>103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5">
      <c r="B51" s="2"/>
      <c r="C51" s="2"/>
      <c r="D51" s="2"/>
      <c r="E51" s="2"/>
      <c r="F51" s="2"/>
      <c r="G51" s="2"/>
      <c r="H51" s="2"/>
    </row>
    <row r="52" spans="1:8" ht="15.75" thickBot="1" x14ac:dyDescent="0.3">
      <c r="A52" s="5" t="s">
        <v>13</v>
      </c>
      <c r="B52" s="49"/>
      <c r="C52" s="49"/>
      <c r="D52" s="49"/>
      <c r="E52" s="49"/>
      <c r="F52" s="49"/>
      <c r="G52" s="49"/>
      <c r="H52" s="49"/>
    </row>
    <row r="53" spans="1:8" x14ac:dyDescent="0.25">
      <c r="A53" t="s">
        <v>95</v>
      </c>
      <c r="B53" s="2">
        <v>-6.0994248787999998</v>
      </c>
      <c r="C53" s="2">
        <v>-3.6340841699999999</v>
      </c>
      <c r="D53" s="2">
        <v>-4.75</v>
      </c>
      <c r="E53" s="2">
        <v>-4.75</v>
      </c>
      <c r="F53" s="2">
        <v>-4.75</v>
      </c>
      <c r="G53" s="2">
        <v>-4.75</v>
      </c>
      <c r="H53" s="2">
        <v>-4.75</v>
      </c>
    </row>
    <row r="54" spans="1:8" x14ac:dyDescent="0.25">
      <c r="A54" t="s">
        <v>100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25">
      <c r="A55" t="s">
        <v>101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25">
      <c r="A56" t="s">
        <v>102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25">
      <c r="A57" t="s">
        <v>103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25">
      <c r="B58" s="2"/>
      <c r="C58" s="2"/>
      <c r="D58" s="2"/>
      <c r="E58" s="2"/>
      <c r="F58" s="2"/>
      <c r="G58" s="2"/>
      <c r="H58" s="2"/>
    </row>
    <row r="59" spans="1:8" ht="15.75" thickBot="1" x14ac:dyDescent="0.3">
      <c r="A59" s="5" t="s">
        <v>14</v>
      </c>
      <c r="B59" s="49"/>
      <c r="C59" s="49"/>
      <c r="D59" s="49"/>
      <c r="E59" s="49"/>
      <c r="F59" s="49"/>
      <c r="G59" s="49"/>
      <c r="H59" s="49"/>
    </row>
    <row r="60" spans="1:8" x14ac:dyDescent="0.25">
      <c r="A60" t="s">
        <v>95</v>
      </c>
      <c r="B60" s="2">
        <v>0</v>
      </c>
      <c r="C60" s="2">
        <v>-14.9872110871679</v>
      </c>
      <c r="D60" s="2">
        <v>-14.4103994926437</v>
      </c>
      <c r="E60" s="2">
        <v>-3.62884252951494</v>
      </c>
      <c r="F60" s="2">
        <v>0</v>
      </c>
      <c r="G60" s="2">
        <v>0</v>
      </c>
      <c r="H60" s="2">
        <v>0</v>
      </c>
    </row>
    <row r="61" spans="1:8" x14ac:dyDescent="0.25">
      <c r="B61" s="2"/>
      <c r="C61" s="2"/>
      <c r="D61" s="2"/>
      <c r="E61" s="2"/>
      <c r="F61" s="2"/>
      <c r="G61" s="2"/>
      <c r="H61" s="2"/>
    </row>
    <row r="62" spans="1:8" ht="15.75" thickBot="1" x14ac:dyDescent="0.3">
      <c r="A62" s="5" t="s">
        <v>15</v>
      </c>
      <c r="B62" s="49"/>
      <c r="C62" s="49"/>
      <c r="D62" s="49"/>
      <c r="E62" s="49"/>
      <c r="F62" s="49"/>
      <c r="G62" s="49"/>
      <c r="H62" s="49"/>
    </row>
    <row r="63" spans="1:8" x14ac:dyDescent="0.25">
      <c r="A63" t="s">
        <v>99</v>
      </c>
      <c r="B63" s="2">
        <v>-77.516629683395195</v>
      </c>
      <c r="C63" s="2">
        <v>-24.7525397596687</v>
      </c>
      <c r="D63" s="2">
        <v>-55.344711335847599</v>
      </c>
      <c r="E63" s="2">
        <v>-49.923057063023101</v>
      </c>
      <c r="F63" s="2">
        <v>-33.496418646833298</v>
      </c>
      <c r="G63" s="2">
        <v>-40.442426268213602</v>
      </c>
      <c r="H63" s="2">
        <v>-30.244799430370101</v>
      </c>
    </row>
    <row r="64" spans="1:8" x14ac:dyDescent="0.25">
      <c r="B64" s="2"/>
      <c r="C64" s="2"/>
      <c r="D64" s="2"/>
      <c r="E64" s="2"/>
      <c r="F64" s="2"/>
      <c r="G64" s="2"/>
      <c r="H64" s="2"/>
    </row>
    <row r="65" spans="1:8" ht="15.75" thickBot="1" x14ac:dyDescent="0.3">
      <c r="A65" s="5" t="s">
        <v>17</v>
      </c>
      <c r="B65" s="49"/>
      <c r="C65" s="49"/>
      <c r="D65" s="49"/>
      <c r="E65" s="49"/>
      <c r="F65" s="49"/>
      <c r="G65" s="49"/>
      <c r="H65" s="49"/>
    </row>
    <row r="66" spans="1:8" x14ac:dyDescent="0.25">
      <c r="A66" t="s">
        <v>104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8" spans="1:8" x14ac:dyDescent="0.25">
      <c r="A68" t="s">
        <v>16</v>
      </c>
      <c r="B68">
        <v>5.15</v>
      </c>
      <c r="C68" s="48">
        <f>D33</f>
        <v>-10.416765</v>
      </c>
      <c r="D68" s="48">
        <f>E33</f>
        <v>15</v>
      </c>
      <c r="E68" s="48">
        <f>F33</f>
        <v>-18.493746999999999</v>
      </c>
      <c r="F68" s="48">
        <f>G33</f>
        <v>-19.397773999999998</v>
      </c>
      <c r="G68" s="48">
        <f>H33</f>
        <v>6.8340990000000001</v>
      </c>
      <c r="H68" s="48">
        <f>SUM(H33:H63)</f>
        <v>5.9507677615635757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63D7-649E-4DC9-8A1B-89E17471DD3A}">
  <dimension ref="A1:CG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defaultRowHeight="15" x14ac:dyDescent="0.25"/>
  <cols>
    <col min="1" max="1" width="26.5703125" bestFit="1" customWidth="1"/>
  </cols>
  <sheetData>
    <row r="1" spans="1:85" ht="15.75" thickBot="1" x14ac:dyDescent="0.3">
      <c r="A1" s="47" t="s">
        <v>238</v>
      </c>
      <c r="B1" s="47" t="s">
        <v>322</v>
      </c>
      <c r="C1" s="47" t="s">
        <v>321</v>
      </c>
      <c r="D1" s="47" t="s">
        <v>320</v>
      </c>
      <c r="E1" s="47" t="s">
        <v>319</v>
      </c>
      <c r="F1" s="47" t="s">
        <v>318</v>
      </c>
      <c r="G1" s="47" t="s">
        <v>317</v>
      </c>
      <c r="H1" s="47" t="s">
        <v>316</v>
      </c>
      <c r="I1" s="47" t="s">
        <v>315</v>
      </c>
      <c r="J1" s="47" t="s">
        <v>314</v>
      </c>
      <c r="K1" s="47" t="s">
        <v>313</v>
      </c>
      <c r="L1" s="47" t="s">
        <v>312</v>
      </c>
      <c r="M1" s="47" t="s">
        <v>311</v>
      </c>
      <c r="N1" s="47" t="s">
        <v>310</v>
      </c>
      <c r="O1" s="47" t="s">
        <v>309</v>
      </c>
      <c r="P1" s="47" t="s">
        <v>308</v>
      </c>
      <c r="Q1" s="47" t="s">
        <v>307</v>
      </c>
      <c r="R1" s="47" t="s">
        <v>306</v>
      </c>
      <c r="S1" s="47" t="s">
        <v>305</v>
      </c>
      <c r="T1" s="47" t="s">
        <v>304</v>
      </c>
      <c r="U1" s="47" t="s">
        <v>303</v>
      </c>
      <c r="V1" s="47" t="s">
        <v>302</v>
      </c>
      <c r="W1" s="47" t="s">
        <v>301</v>
      </c>
      <c r="X1" s="47" t="s">
        <v>300</v>
      </c>
      <c r="Y1" s="47" t="s">
        <v>299</v>
      </c>
      <c r="Z1" s="47" t="s">
        <v>298</v>
      </c>
      <c r="AA1" s="47" t="s">
        <v>297</v>
      </c>
      <c r="AB1" s="47" t="s">
        <v>296</v>
      </c>
      <c r="AC1" s="47" t="s">
        <v>295</v>
      </c>
      <c r="AD1" s="47" t="s">
        <v>294</v>
      </c>
      <c r="AE1" s="47" t="s">
        <v>293</v>
      </c>
      <c r="AF1" s="47" t="s">
        <v>292</v>
      </c>
      <c r="AG1" s="47" t="s">
        <v>291</v>
      </c>
      <c r="AH1" s="47" t="s">
        <v>290</v>
      </c>
      <c r="AI1" s="47" t="s">
        <v>289</v>
      </c>
      <c r="AJ1" s="47" t="s">
        <v>288</v>
      </c>
      <c r="AK1" s="47" t="s">
        <v>287</v>
      </c>
      <c r="AL1" s="47" t="s">
        <v>286</v>
      </c>
      <c r="AM1" s="47" t="s">
        <v>285</v>
      </c>
      <c r="AN1" s="47" t="s">
        <v>284</v>
      </c>
      <c r="AO1" s="47" t="s">
        <v>283</v>
      </c>
      <c r="AP1" s="47" t="s">
        <v>282</v>
      </c>
      <c r="AQ1" s="47" t="s">
        <v>281</v>
      </c>
      <c r="AR1" s="47" t="s">
        <v>280</v>
      </c>
      <c r="AS1" s="47" t="s">
        <v>279</v>
      </c>
      <c r="AT1" s="47" t="s">
        <v>278</v>
      </c>
      <c r="AU1" s="47" t="s">
        <v>277</v>
      </c>
      <c r="AV1" s="47" t="s">
        <v>276</v>
      </c>
      <c r="AW1" s="47" t="s">
        <v>275</v>
      </c>
      <c r="AX1" s="47" t="s">
        <v>274</v>
      </c>
      <c r="AY1" s="47" t="s">
        <v>273</v>
      </c>
      <c r="AZ1" s="47" t="s">
        <v>272</v>
      </c>
      <c r="BA1" s="47" t="s">
        <v>271</v>
      </c>
      <c r="BB1" s="47" t="s">
        <v>270</v>
      </c>
      <c r="BC1" s="47" t="s">
        <v>269</v>
      </c>
      <c r="BD1" s="47" t="s">
        <v>268</v>
      </c>
      <c r="BE1" s="47" t="s">
        <v>267</v>
      </c>
      <c r="BF1" s="47" t="s">
        <v>266</v>
      </c>
      <c r="BG1" s="47" t="s">
        <v>265</v>
      </c>
      <c r="BH1" s="47" t="s">
        <v>264</v>
      </c>
      <c r="BI1" s="47" t="s">
        <v>263</v>
      </c>
      <c r="BJ1" s="47" t="s">
        <v>262</v>
      </c>
      <c r="BK1" s="47" t="s">
        <v>261</v>
      </c>
      <c r="BL1" s="47" t="s">
        <v>260</v>
      </c>
      <c r="BM1" s="47" t="s">
        <v>259</v>
      </c>
      <c r="BN1" s="47" t="s">
        <v>258</v>
      </c>
      <c r="BO1" s="47" t="s">
        <v>257</v>
      </c>
      <c r="BP1" s="47" t="s">
        <v>256</v>
      </c>
      <c r="BQ1" s="47" t="s">
        <v>255</v>
      </c>
      <c r="BR1" s="47" t="s">
        <v>254</v>
      </c>
      <c r="BS1" s="47" t="s">
        <v>253</v>
      </c>
      <c r="BT1" s="47" t="s">
        <v>252</v>
      </c>
      <c r="BU1" s="47" t="s">
        <v>251</v>
      </c>
      <c r="BV1" s="47" t="s">
        <v>250</v>
      </c>
      <c r="BW1" s="47" t="s">
        <v>249</v>
      </c>
      <c r="BX1" s="47" t="s">
        <v>248</v>
      </c>
      <c r="BY1" s="47" t="s">
        <v>247</v>
      </c>
      <c r="BZ1" s="47" t="s">
        <v>246</v>
      </c>
      <c r="CA1" s="47" t="s">
        <v>245</v>
      </c>
      <c r="CB1" s="47" t="s">
        <v>244</v>
      </c>
      <c r="CC1" s="47" t="s">
        <v>243</v>
      </c>
      <c r="CD1" s="47" t="s">
        <v>242</v>
      </c>
      <c r="CE1" s="47" t="s">
        <v>241</v>
      </c>
      <c r="CF1" s="47" t="s">
        <v>240</v>
      </c>
      <c r="CG1" s="47" t="s">
        <v>239</v>
      </c>
    </row>
    <row r="2" spans="1:85" ht="15.75" thickTop="1" x14ac:dyDescent="0.25">
      <c r="A2" t="s">
        <v>237</v>
      </c>
      <c r="B2" s="2">
        <v>86.008245180000003</v>
      </c>
      <c r="C2" s="2">
        <v>67.539402870000004</v>
      </c>
      <c r="D2" s="2">
        <v>78.895851140000005</v>
      </c>
      <c r="E2" s="2">
        <v>43.205480919999999</v>
      </c>
      <c r="F2" s="2">
        <v>53.391344349999997</v>
      </c>
      <c r="G2" s="2">
        <v>58.705332589999998</v>
      </c>
      <c r="H2" s="2">
        <v>68.285816449999999</v>
      </c>
      <c r="I2" s="2">
        <v>62.118193640000001</v>
      </c>
      <c r="J2" s="2">
        <v>63.082530499999997</v>
      </c>
      <c r="K2" s="2">
        <v>55.45310585</v>
      </c>
      <c r="L2" s="2">
        <v>52.441333499999999</v>
      </c>
      <c r="M2" s="2">
        <v>61.23897083</v>
      </c>
      <c r="N2" s="2">
        <v>61.28592158</v>
      </c>
      <c r="O2" s="2">
        <v>48.562451320000001</v>
      </c>
      <c r="P2" s="2">
        <v>39.269948720000002</v>
      </c>
      <c r="Q2" s="2">
        <v>24.71257006019</v>
      </c>
      <c r="R2" s="2">
        <v>32.425860096018802</v>
      </c>
      <c r="S2" s="2">
        <v>44.521623976205198</v>
      </c>
      <c r="T2" s="2">
        <v>71.369770672146501</v>
      </c>
      <c r="U2" s="2">
        <v>62.859897329349401</v>
      </c>
      <c r="V2" s="2">
        <v>49.531980202432003</v>
      </c>
      <c r="W2" s="2">
        <v>40.3541101850386</v>
      </c>
      <c r="X2" s="2">
        <v>61.898421136821398</v>
      </c>
      <c r="Y2" s="2">
        <v>78.599252425316294</v>
      </c>
      <c r="Z2" s="2">
        <v>102.851312484107</v>
      </c>
      <c r="AA2" s="2">
        <v>92.046585266564307</v>
      </c>
      <c r="AB2" s="2">
        <v>80.115306035437598</v>
      </c>
      <c r="AC2" s="2">
        <v>66.720521852270494</v>
      </c>
      <c r="AD2" s="2">
        <v>51.166900210343996</v>
      </c>
      <c r="AE2" s="2">
        <v>56.071287868109302</v>
      </c>
      <c r="AF2" s="2">
        <v>81.801731124358298</v>
      </c>
      <c r="AG2" s="2">
        <v>71.690487939012797</v>
      </c>
      <c r="AH2" s="2">
        <v>54.858301594887998</v>
      </c>
      <c r="AI2" s="2">
        <v>45.716928441968903</v>
      </c>
      <c r="AJ2" s="2">
        <v>55.057517365726603</v>
      </c>
      <c r="AK2" s="2">
        <v>75.369097119295802</v>
      </c>
      <c r="AL2" s="2">
        <v>100.594652676934</v>
      </c>
      <c r="AM2" s="2">
        <v>85.951585219967797</v>
      </c>
      <c r="AN2" s="2">
        <v>66.559538189347407</v>
      </c>
      <c r="AO2" s="2">
        <v>55.425355422281001</v>
      </c>
      <c r="AP2" s="2">
        <v>49.039468621280001</v>
      </c>
      <c r="AQ2" s="2">
        <v>49.918161249703601</v>
      </c>
      <c r="AR2" s="2">
        <v>67.649359526934703</v>
      </c>
      <c r="AS2" s="2">
        <v>63.250836090619202</v>
      </c>
      <c r="AT2" s="2">
        <v>43.096002738030698</v>
      </c>
      <c r="AU2" s="2">
        <v>32.945668212110697</v>
      </c>
      <c r="AV2" s="2">
        <v>39.5434746585439</v>
      </c>
      <c r="AW2" s="2">
        <v>57.157709831854802</v>
      </c>
      <c r="AX2" s="2">
        <v>97.767442792328794</v>
      </c>
      <c r="AY2" s="2">
        <v>83.553946180240999</v>
      </c>
      <c r="AZ2" s="2">
        <v>64.264163643855596</v>
      </c>
      <c r="BA2" s="2">
        <v>54.552978924150402</v>
      </c>
      <c r="BB2" s="2">
        <v>44.1081609762429</v>
      </c>
      <c r="BC2" s="2">
        <v>47.558206750920803</v>
      </c>
      <c r="BD2" s="2">
        <v>68.008246459860104</v>
      </c>
      <c r="BE2" s="2">
        <v>62.238193180743998</v>
      </c>
      <c r="BF2" s="2">
        <v>42.1158782398306</v>
      </c>
      <c r="BG2" s="2">
        <v>33.298334509004903</v>
      </c>
      <c r="BH2" s="2">
        <v>37.549388481009998</v>
      </c>
      <c r="BI2" s="2">
        <v>51.047991519120202</v>
      </c>
      <c r="BJ2" s="2">
        <v>92.156054734260593</v>
      </c>
      <c r="BK2" s="2">
        <v>81.264419412083399</v>
      </c>
      <c r="BL2" s="2">
        <v>68.179694270579006</v>
      </c>
      <c r="BM2" s="2">
        <v>53.243395696171099</v>
      </c>
      <c r="BN2" s="2">
        <v>44.108342654200399</v>
      </c>
      <c r="BO2" s="2">
        <v>47.004240941319097</v>
      </c>
      <c r="BP2" s="2">
        <v>68.997006496473105</v>
      </c>
      <c r="BQ2" s="2">
        <v>60.6511714584163</v>
      </c>
      <c r="BR2" s="2">
        <v>47.276036634542201</v>
      </c>
      <c r="BS2" s="2">
        <v>44.262619734318498</v>
      </c>
      <c r="BT2" s="2">
        <v>46.664492593193202</v>
      </c>
      <c r="BU2" s="2">
        <v>53.103382485527803</v>
      </c>
      <c r="BV2" s="2">
        <v>94.862085469792802</v>
      </c>
      <c r="BW2" s="2">
        <v>80.062826586982396</v>
      </c>
      <c r="BX2" s="2">
        <v>64.743600314755994</v>
      </c>
      <c r="BY2" s="2">
        <v>39.122355206066601</v>
      </c>
      <c r="BZ2" s="2">
        <v>35.455686866373497</v>
      </c>
      <c r="CA2" s="2">
        <v>45.651259839638598</v>
      </c>
      <c r="CB2" s="2">
        <v>65.3116866094134</v>
      </c>
      <c r="CC2" s="2">
        <v>57.08618284944</v>
      </c>
      <c r="CD2" s="2">
        <v>45.630652637203397</v>
      </c>
      <c r="CE2" s="2">
        <v>41.799422013943598</v>
      </c>
      <c r="CF2" s="2">
        <v>44.6386015292371</v>
      </c>
      <c r="CG2" s="2">
        <v>51.222058870858</v>
      </c>
    </row>
    <row r="3" spans="1:85" x14ac:dyDescent="0.25">
      <c r="A3" s="3" t="s">
        <v>236</v>
      </c>
      <c r="B3" s="2">
        <v>-50.758693770000001</v>
      </c>
      <c r="C3" s="2">
        <v>-44.166895459999999</v>
      </c>
      <c r="D3" s="2">
        <v>-48.139164829999999</v>
      </c>
      <c r="E3" s="2">
        <v>-27.082317230000001</v>
      </c>
      <c r="F3" s="2">
        <v>-35.132135640000001</v>
      </c>
      <c r="G3" s="2">
        <v>-39.411254710000001</v>
      </c>
      <c r="H3" s="2">
        <v>-40.051636549999998</v>
      </c>
      <c r="I3" s="2">
        <v>-38.679920199999998</v>
      </c>
      <c r="J3" s="2">
        <v>-37.823221070000002</v>
      </c>
      <c r="K3" s="2">
        <v>-30.319632349999999</v>
      </c>
      <c r="L3" s="2">
        <v>-32.136523879999999</v>
      </c>
      <c r="M3" s="2">
        <v>-35.203244840000004</v>
      </c>
      <c r="N3" s="2">
        <v>-40.101011239999998</v>
      </c>
      <c r="O3" s="2">
        <v>-34.366197790000001</v>
      </c>
      <c r="P3" s="2">
        <v>-27.831262970000001</v>
      </c>
      <c r="Q3" s="2">
        <v>-15.521369964702901</v>
      </c>
      <c r="R3" s="2">
        <v>-21.426333481700201</v>
      </c>
      <c r="S3" s="2">
        <v>-29.454372238949599</v>
      </c>
      <c r="T3" s="2">
        <v>-43.358236576801303</v>
      </c>
      <c r="U3" s="2">
        <v>-39.020162835277603</v>
      </c>
      <c r="V3" s="2">
        <v>-30.822618622526001</v>
      </c>
      <c r="W3" s="2">
        <v>-25.2728213467425</v>
      </c>
      <c r="X3" s="2">
        <v>-39.743477382204702</v>
      </c>
      <c r="Y3" s="2">
        <v>-50.742587944538599</v>
      </c>
      <c r="Z3" s="2">
        <v>-57.641424391258496</v>
      </c>
      <c r="AA3" s="2">
        <v>-51.714340054615498</v>
      </c>
      <c r="AB3" s="2">
        <v>-49.777262387688801</v>
      </c>
      <c r="AC3" s="2">
        <v>-42.849706136737503</v>
      </c>
      <c r="AD3" s="2">
        <v>-32.890595848677997</v>
      </c>
      <c r="AE3" s="2">
        <v>-36.719648249646298</v>
      </c>
      <c r="AF3" s="2">
        <v>-48.331219075694698</v>
      </c>
      <c r="AG3" s="2">
        <v>-43.601742747080003</v>
      </c>
      <c r="AH3" s="2">
        <v>-34.229638891445298</v>
      </c>
      <c r="AI3" s="2">
        <v>-29.294887627244002</v>
      </c>
      <c r="AJ3" s="2">
        <v>-34.747749129924898</v>
      </c>
      <c r="AK3" s="2">
        <v>-47.718675434976198</v>
      </c>
      <c r="AL3" s="2">
        <v>-58.179551242438997</v>
      </c>
      <c r="AM3" s="2">
        <v>-50.799450240260803</v>
      </c>
      <c r="AN3" s="2">
        <v>-41.899031744822203</v>
      </c>
      <c r="AO3" s="2">
        <v>-36.009984681822999</v>
      </c>
      <c r="AP3" s="2">
        <v>-31.8984063585341</v>
      </c>
      <c r="AQ3" s="2">
        <v>-33.295956190745898</v>
      </c>
      <c r="AR3" s="2">
        <v>-41.886282121564101</v>
      </c>
      <c r="AS3" s="2">
        <v>-39.246837436079197</v>
      </c>
      <c r="AT3" s="2">
        <v>-27.915938733121202</v>
      </c>
      <c r="AU3" s="2">
        <v>-22.228549858054802</v>
      </c>
      <c r="AV3" s="2">
        <v>-26.6880304544041</v>
      </c>
      <c r="AW3" s="2">
        <v>-37.841758994884998</v>
      </c>
      <c r="AX3" s="2">
        <v>-56.649094104338197</v>
      </c>
      <c r="AY3" s="2">
        <v>-49.411288020443401</v>
      </c>
      <c r="AZ3" s="2">
        <v>-40.667850751632997</v>
      </c>
      <c r="BA3" s="2">
        <v>-35.481622860593298</v>
      </c>
      <c r="BB3" s="2">
        <v>-28.7195939968754</v>
      </c>
      <c r="BC3" s="2">
        <v>-31.530195078331801</v>
      </c>
      <c r="BD3" s="2">
        <v>-41.8840890336242</v>
      </c>
      <c r="BE3" s="2">
        <v>-38.516642516913301</v>
      </c>
      <c r="BF3" s="2">
        <v>-27.278945625361299</v>
      </c>
      <c r="BG3" s="2">
        <v>-21.859557700645698</v>
      </c>
      <c r="BH3" s="2">
        <v>-25.1871895352667</v>
      </c>
      <c r="BI3" s="2">
        <v>-34.070357563703602</v>
      </c>
      <c r="BJ3" s="2">
        <v>-54.427515112954303</v>
      </c>
      <c r="BK3" s="2">
        <v>-48.834536506646899</v>
      </c>
      <c r="BL3" s="2">
        <v>-43.571929807486697</v>
      </c>
      <c r="BM3" s="2">
        <v>-34.335763539463599</v>
      </c>
      <c r="BN3" s="2">
        <v>-28.504990158670299</v>
      </c>
      <c r="BO3" s="2">
        <v>-30.734440355312898</v>
      </c>
      <c r="BP3" s="2">
        <v>-41.9754606410349</v>
      </c>
      <c r="BQ3" s="2">
        <v>-37.311629282958798</v>
      </c>
      <c r="BR3" s="2">
        <v>-30.256848658741799</v>
      </c>
      <c r="BS3" s="2">
        <v>-28.517565870690699</v>
      </c>
      <c r="BT3" s="2">
        <v>-30.674145414118801</v>
      </c>
      <c r="BU3" s="2">
        <v>-35.200892128324099</v>
      </c>
      <c r="BV3" s="2">
        <v>-54.850991160424499</v>
      </c>
      <c r="BW3" s="2">
        <v>-47.3194231652257</v>
      </c>
      <c r="BX3" s="2">
        <v>-41.4026830965201</v>
      </c>
      <c r="BY3" s="2">
        <v>-25.494769128258</v>
      </c>
      <c r="BZ3" s="2">
        <v>-23.165787875229402</v>
      </c>
      <c r="CA3" s="2">
        <v>-29.771597838790601</v>
      </c>
      <c r="CB3" s="2">
        <v>-39.856295185308802</v>
      </c>
      <c r="CC3" s="2">
        <v>-35.270593011954297</v>
      </c>
      <c r="CD3" s="2">
        <v>-29.148814236689802</v>
      </c>
      <c r="CE3" s="2">
        <v>-26.8763693309362</v>
      </c>
      <c r="CF3" s="2">
        <v>-29.364071163492099</v>
      </c>
      <c r="CG3" s="2">
        <v>-33.909439165597099</v>
      </c>
    </row>
    <row r="4" spans="1:85" x14ac:dyDescent="0.25">
      <c r="A4" s="3" t="s">
        <v>235</v>
      </c>
      <c r="B4" s="2">
        <v>-5.44777266</v>
      </c>
      <c r="C4" s="2">
        <v>-5.8113318200000004</v>
      </c>
      <c r="D4" s="2">
        <v>-5.9609086299999996</v>
      </c>
      <c r="E4" s="2">
        <v>-3.8601740599999999</v>
      </c>
      <c r="F4" s="2">
        <v>-4.0719131199999996</v>
      </c>
      <c r="G4" s="2">
        <v>-3.2524978299999998</v>
      </c>
      <c r="H4" s="2">
        <v>-3.48674244</v>
      </c>
      <c r="I4" s="2">
        <v>-2.8307840999999998</v>
      </c>
      <c r="J4" s="2">
        <v>-3.1331813500000001</v>
      </c>
      <c r="K4" s="2">
        <v>-2.5085104299999998</v>
      </c>
      <c r="L4" s="2">
        <v>-1.7710193400000001</v>
      </c>
      <c r="M4" s="2">
        <v>-3.5848630099999998</v>
      </c>
      <c r="N4" s="2">
        <v>-3.2743217800000002</v>
      </c>
      <c r="O4" s="2">
        <v>-2.93708532</v>
      </c>
      <c r="P4" s="2">
        <v>-1.97783971</v>
      </c>
      <c r="Q4" s="2">
        <v>-0.43399709540373699</v>
      </c>
      <c r="R4" s="2">
        <v>-1.3420124453112601</v>
      </c>
      <c r="S4" s="2">
        <v>-2.0705839426812198</v>
      </c>
      <c r="T4" s="2">
        <v>-3.6918203874216999</v>
      </c>
      <c r="U4" s="2">
        <v>-3.1039336156088302</v>
      </c>
      <c r="V4" s="2">
        <v>-2.1409712111774102</v>
      </c>
      <c r="W4" s="2">
        <v>-1.58216590494012</v>
      </c>
      <c r="X4" s="2">
        <v>-2.9304883589113202</v>
      </c>
      <c r="Y4" s="2">
        <v>-4.13564435017632</v>
      </c>
      <c r="Z4" s="2">
        <v>-4.7508390646095604</v>
      </c>
      <c r="AA4" s="2">
        <v>-4.2752528325619004</v>
      </c>
      <c r="AB4" s="2">
        <v>-4.2874734989068903</v>
      </c>
      <c r="AC4" s="2">
        <v>-3.5360575452017602</v>
      </c>
      <c r="AD4" s="2">
        <v>-2.6670047114930902</v>
      </c>
      <c r="AE4" s="2">
        <v>-2.9924988068123999</v>
      </c>
      <c r="AF4" s="2">
        <v>-4.1344408759671101</v>
      </c>
      <c r="AG4" s="2">
        <v>-3.6654014098848799</v>
      </c>
      <c r="AH4" s="2">
        <v>-2.6820509698486901</v>
      </c>
      <c r="AI4" s="2">
        <v>-1.8362897192840499</v>
      </c>
      <c r="AJ4" s="2">
        <v>-2.8158945569998202</v>
      </c>
      <c r="AK4" s="2">
        <v>-4.0137532150712696</v>
      </c>
      <c r="AL4" s="2">
        <v>-4.5501470162506896</v>
      </c>
      <c r="AM4" s="2">
        <v>-3.92782710669454</v>
      </c>
      <c r="AN4" s="2">
        <v>-3.5627938192619899</v>
      </c>
      <c r="AO4" s="2">
        <v>-2.47195646658811</v>
      </c>
      <c r="AP4" s="2">
        <v>-2.11757311454428</v>
      </c>
      <c r="AQ4" s="2">
        <v>-2.2548577664515599</v>
      </c>
      <c r="AR4" s="2">
        <v>-3.0442645916785001</v>
      </c>
      <c r="AS4" s="2">
        <v>-2.7991918988890201</v>
      </c>
      <c r="AT4" s="2">
        <v>-1.7554112306596199</v>
      </c>
      <c r="AU4" s="2">
        <v>-1.1751645315918999</v>
      </c>
      <c r="AV4" s="2">
        <v>-1.34255914640989</v>
      </c>
      <c r="AW4" s="2">
        <v>-2.5518275416057099</v>
      </c>
      <c r="AX4" s="2">
        <v>-4.3629805983842598</v>
      </c>
      <c r="AY4" s="2">
        <v>-3.7386326461113</v>
      </c>
      <c r="AZ4" s="2">
        <v>-3.2391641525192099</v>
      </c>
      <c r="BA4" s="2">
        <v>-2.4509209393760099</v>
      </c>
      <c r="BB4" s="2">
        <v>-1.89278958630713</v>
      </c>
      <c r="BC4" s="2">
        <v>-2.1067963605052298</v>
      </c>
      <c r="BD4" s="2">
        <v>-3.0208012005657001</v>
      </c>
      <c r="BE4" s="2">
        <v>-2.70470080957337</v>
      </c>
      <c r="BF4" s="2">
        <v>-1.67315487598845</v>
      </c>
      <c r="BG4" s="2">
        <v>-1.1973557703230999</v>
      </c>
      <c r="BH4" s="2">
        <v>-1.25164915931873</v>
      </c>
      <c r="BI4" s="2">
        <v>-2.2498622346891102</v>
      </c>
      <c r="BJ4" s="2">
        <v>-4.1659846531285902</v>
      </c>
      <c r="BK4" s="2">
        <v>-3.6415359166499002</v>
      </c>
      <c r="BL4" s="2">
        <v>-3.1310649750514101</v>
      </c>
      <c r="BM4" s="2">
        <v>-2.3799516582134701</v>
      </c>
      <c r="BN4" s="2">
        <v>-1.9055000373114599</v>
      </c>
      <c r="BO4" s="2">
        <v>-2.03758961456368</v>
      </c>
      <c r="BP4" s="2">
        <v>-3.01276647955304</v>
      </c>
      <c r="BQ4" s="2">
        <v>-2.5809198236517399</v>
      </c>
      <c r="BR4" s="2">
        <v>-2.07192892302306</v>
      </c>
      <c r="BS4" s="2">
        <v>-1.9470214836623101</v>
      </c>
      <c r="BT4" s="2">
        <v>-1.9955119536976</v>
      </c>
      <c r="BU4" s="2">
        <v>-2.4192789190120298</v>
      </c>
      <c r="BV4" s="2">
        <v>-4.1917324539773304</v>
      </c>
      <c r="BW4" s="2">
        <v>-3.5176131524563998</v>
      </c>
      <c r="BX4" s="2">
        <v>-2.9113173896395601</v>
      </c>
      <c r="BY4" s="2">
        <v>-1.30200188269544</v>
      </c>
      <c r="BZ4" s="2">
        <v>-1.2818657113260099</v>
      </c>
      <c r="CA4" s="2">
        <v>-1.9524151047603999</v>
      </c>
      <c r="CB4" s="2">
        <v>-2.8065189826229</v>
      </c>
      <c r="CC4" s="2">
        <v>-2.3897509533979302</v>
      </c>
      <c r="CD4" s="2">
        <v>-1.9655414981736401</v>
      </c>
      <c r="CE4" s="2">
        <v>-1.7795900947405801</v>
      </c>
      <c r="CF4" s="2">
        <v>-1.9000206760717699</v>
      </c>
      <c r="CG4" s="2">
        <v>-2.2969582874393102</v>
      </c>
    </row>
    <row r="5" spans="1:85" x14ac:dyDescent="0.25">
      <c r="A5" s="3" t="s">
        <v>234</v>
      </c>
      <c r="B5" s="2">
        <v>0</v>
      </c>
      <c r="C5" s="2">
        <v>0</v>
      </c>
      <c r="D5" s="2">
        <v>0</v>
      </c>
      <c r="E5" s="2">
        <v>-0.108</v>
      </c>
      <c r="F5" s="2">
        <v>0</v>
      </c>
      <c r="G5" s="2">
        <v>-2.8500000000000001E-2</v>
      </c>
      <c r="H5" s="2">
        <v>-2.4899999999999999E-2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-0.25</v>
      </c>
      <c r="X5" s="2">
        <v>-0.25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-0.25</v>
      </c>
      <c r="AJ5" s="2">
        <v>-0.25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-0.25</v>
      </c>
      <c r="AV5" s="2">
        <v>-0.25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-0.25</v>
      </c>
      <c r="BH5" s="2">
        <v>-0.25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-0.25</v>
      </c>
      <c r="BT5" s="2">
        <v>-0.25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-0.25</v>
      </c>
      <c r="CF5" s="2">
        <v>-0.25</v>
      </c>
      <c r="CG5" s="2">
        <v>0</v>
      </c>
    </row>
    <row r="6" spans="1:85" x14ac:dyDescent="0.25">
      <c r="A6" t="s">
        <v>233</v>
      </c>
      <c r="B6" s="2">
        <v>29.80177875</v>
      </c>
      <c r="C6" s="2">
        <v>17.561175590000001</v>
      </c>
      <c r="D6" s="2">
        <v>24.79577768</v>
      </c>
      <c r="E6" s="2">
        <v>12.154989629999999</v>
      </c>
      <c r="F6" s="2">
        <v>14.18729559</v>
      </c>
      <c r="G6" s="2">
        <v>16.013080049999999</v>
      </c>
      <c r="H6" s="2">
        <v>24.722537460000002</v>
      </c>
      <c r="I6" s="2">
        <v>20.607489340000001</v>
      </c>
      <c r="J6" s="2">
        <v>22.126128080000001</v>
      </c>
      <c r="K6" s="2">
        <v>22.62496307</v>
      </c>
      <c r="L6" s="2">
        <v>18.533790280000002</v>
      </c>
      <c r="M6" s="2">
        <v>22.45086298</v>
      </c>
      <c r="N6" s="2">
        <v>17.910588560000001</v>
      </c>
      <c r="O6" s="2">
        <v>11.25916821</v>
      </c>
      <c r="P6" s="2">
        <v>9.4608460399999998</v>
      </c>
      <c r="Q6" s="2">
        <v>8.7572030000832903</v>
      </c>
      <c r="R6" s="2">
        <v>9.65751416900736</v>
      </c>
      <c r="S6" s="2">
        <v>12.9966677945743</v>
      </c>
      <c r="T6" s="2">
        <v>24.319713707923398</v>
      </c>
      <c r="U6" s="2">
        <v>20.7358008784629</v>
      </c>
      <c r="V6" s="2">
        <v>16.568390368728501</v>
      </c>
      <c r="W6" s="2">
        <v>13.249122933355901</v>
      </c>
      <c r="X6" s="2">
        <v>18.974455395705299</v>
      </c>
      <c r="Y6" s="2">
        <v>23.7210201306013</v>
      </c>
      <c r="Z6" s="2">
        <v>40.459049028239399</v>
      </c>
      <c r="AA6" s="2">
        <v>36.056992379386898</v>
      </c>
      <c r="AB6" s="2">
        <v>26.050570148841899</v>
      </c>
      <c r="AC6" s="2">
        <v>20.334758170331199</v>
      </c>
      <c r="AD6" s="2">
        <v>15.609299650173</v>
      </c>
      <c r="AE6" s="2">
        <v>16.359140811650601</v>
      </c>
      <c r="AF6" s="2">
        <v>29.336071172696499</v>
      </c>
      <c r="AG6" s="2">
        <v>24.423343782047901</v>
      </c>
      <c r="AH6" s="2">
        <v>17.946611733594001</v>
      </c>
      <c r="AI6" s="2">
        <v>14.3357510954409</v>
      </c>
      <c r="AJ6" s="2">
        <v>17.243873678801901</v>
      </c>
      <c r="AK6" s="2">
        <v>23.636668469248299</v>
      </c>
      <c r="AL6" s="2">
        <v>37.8649544182447</v>
      </c>
      <c r="AM6" s="2">
        <v>31.224307873012499</v>
      </c>
      <c r="AN6" s="2">
        <v>21.0977126252631</v>
      </c>
      <c r="AO6" s="2">
        <v>16.943414273869902</v>
      </c>
      <c r="AP6" s="2">
        <v>15.0234891482016</v>
      </c>
      <c r="AQ6" s="2">
        <v>14.3673472925061</v>
      </c>
      <c r="AR6" s="2">
        <v>22.718812813692001</v>
      </c>
      <c r="AS6" s="2">
        <v>21.204806755650999</v>
      </c>
      <c r="AT6" s="2">
        <v>13.4246527742499</v>
      </c>
      <c r="AU6" s="2">
        <v>9.2919538224640394</v>
      </c>
      <c r="AV6" s="2">
        <v>11.2628850577299</v>
      </c>
      <c r="AW6" s="2">
        <v>16.764123295364101</v>
      </c>
      <c r="AX6" s="2">
        <v>36.755368089606399</v>
      </c>
      <c r="AY6" s="2">
        <v>30.4040255136863</v>
      </c>
      <c r="AZ6" s="2">
        <v>20.357148739703302</v>
      </c>
      <c r="BA6" s="2">
        <v>16.6204351241811</v>
      </c>
      <c r="BB6" s="2">
        <v>13.495777393060401</v>
      </c>
      <c r="BC6" s="2">
        <v>13.921215312083801</v>
      </c>
      <c r="BD6" s="2">
        <v>23.103356225670201</v>
      </c>
      <c r="BE6" s="2">
        <v>21.016849854257298</v>
      </c>
      <c r="BF6" s="2">
        <v>13.163777738480899</v>
      </c>
      <c r="BG6" s="2">
        <v>9.9914210380361101</v>
      </c>
      <c r="BH6" s="2">
        <v>10.860549786424601</v>
      </c>
      <c r="BI6" s="2">
        <v>14.7277717207275</v>
      </c>
      <c r="BJ6" s="2">
        <v>33.5625549681777</v>
      </c>
      <c r="BK6" s="2">
        <v>28.7883469887866</v>
      </c>
      <c r="BL6" s="2">
        <v>21.476699488040801</v>
      </c>
      <c r="BM6" s="2">
        <v>16.527680498494</v>
      </c>
      <c r="BN6" s="2">
        <v>13.6978524582186</v>
      </c>
      <c r="BO6" s="2">
        <v>14.2322109714425</v>
      </c>
      <c r="BP6" s="2">
        <v>24.008779375885201</v>
      </c>
      <c r="BQ6" s="2">
        <v>20.758622351805801</v>
      </c>
      <c r="BR6" s="2">
        <v>14.947259052777399</v>
      </c>
      <c r="BS6" s="2">
        <v>13.5480323799656</v>
      </c>
      <c r="BT6" s="2">
        <v>13.7448352253768</v>
      </c>
      <c r="BU6" s="2">
        <v>15.483211438191701</v>
      </c>
      <c r="BV6" s="2">
        <v>35.819361855391001</v>
      </c>
      <c r="BW6" s="2">
        <v>29.225790269300301</v>
      </c>
      <c r="BX6" s="2">
        <v>20.429599828596299</v>
      </c>
      <c r="BY6" s="2">
        <v>12.3255841951131</v>
      </c>
      <c r="BZ6" s="2">
        <v>11.0080332798181</v>
      </c>
      <c r="CA6" s="2">
        <v>13.927246896087601</v>
      </c>
      <c r="CB6" s="2">
        <v>22.648872441481799</v>
      </c>
      <c r="CC6" s="2">
        <v>19.425838884087799</v>
      </c>
      <c r="CD6" s="2">
        <v>14.516296902339899</v>
      </c>
      <c r="CE6" s="2">
        <v>12.8934625882668</v>
      </c>
      <c r="CF6" s="2">
        <v>13.1245096896733</v>
      </c>
      <c r="CG6" s="2">
        <v>15.015661417821599</v>
      </c>
    </row>
    <row r="7" spans="1:85" x14ac:dyDescent="0.25">
      <c r="A7" s="3" t="s">
        <v>232</v>
      </c>
      <c r="B7" s="2">
        <v>2.1565988200000001</v>
      </c>
      <c r="C7" s="2">
        <v>5.9984240700000004</v>
      </c>
      <c r="D7" s="2">
        <v>3.4432522900000002</v>
      </c>
      <c r="E7" s="2">
        <v>6.2182543299999997</v>
      </c>
      <c r="F7" s="2">
        <v>8.5067214999999994</v>
      </c>
      <c r="G7" s="2">
        <v>10.89277478</v>
      </c>
      <c r="H7" s="2">
        <v>4.1044888000000004</v>
      </c>
      <c r="I7" s="2">
        <v>8.3505138399999996</v>
      </c>
      <c r="J7" s="2">
        <v>5.6501124599999999</v>
      </c>
      <c r="K7" s="2">
        <v>5.7560395399999997</v>
      </c>
      <c r="L7" s="2">
        <v>2.63501414</v>
      </c>
      <c r="M7" s="2">
        <v>10.679564490000001</v>
      </c>
      <c r="N7" s="2">
        <v>9.6407253599999994</v>
      </c>
      <c r="O7" s="2">
        <v>10.70337864</v>
      </c>
      <c r="P7" s="2">
        <v>4.7843965900000001</v>
      </c>
      <c r="Q7" s="2">
        <v>6.1088079999999998</v>
      </c>
      <c r="R7" s="2">
        <v>5.5574288000000003</v>
      </c>
      <c r="S7" s="2">
        <v>4.2408159999999997</v>
      </c>
      <c r="T7" s="2">
        <v>0.80434560000000099</v>
      </c>
      <c r="U7" s="2">
        <v>2.4395712000000001</v>
      </c>
      <c r="V7" s="2">
        <v>2.3354400000000002</v>
      </c>
      <c r="W7" s="2">
        <v>2.8696736</v>
      </c>
      <c r="X7" s="2">
        <v>1.9273703</v>
      </c>
      <c r="Y7" s="2">
        <v>1.5138103999999999</v>
      </c>
      <c r="Z7" s="2">
        <v>-2.45711872</v>
      </c>
      <c r="AA7" s="2">
        <v>-1.15903936</v>
      </c>
      <c r="AB7" s="2">
        <v>1.3355300299999999</v>
      </c>
      <c r="AC7" s="2">
        <v>0.83320640000000101</v>
      </c>
      <c r="AD7" s="2">
        <v>1.2277372799999999</v>
      </c>
      <c r="AE7" s="2">
        <v>1.3156064000000001</v>
      </c>
      <c r="AF7" s="2">
        <v>-7.0938719999999303E-2</v>
      </c>
      <c r="AG7" s="2">
        <v>0.67466528000000003</v>
      </c>
      <c r="AH7" s="2">
        <v>0.95720640000000001</v>
      </c>
      <c r="AI7" s="2">
        <v>1.2522892800000001</v>
      </c>
      <c r="AJ7" s="2">
        <v>1.10215665</v>
      </c>
      <c r="AK7" s="2">
        <v>1.0107252799999999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</row>
    <row r="8" spans="1:85" x14ac:dyDescent="0.25">
      <c r="A8" t="s">
        <v>231</v>
      </c>
      <c r="B8" s="2">
        <v>31.95837757</v>
      </c>
      <c r="C8" s="2">
        <v>23.55959966</v>
      </c>
      <c r="D8" s="2">
        <v>28.239029970000001</v>
      </c>
      <c r="E8" s="2">
        <v>18.37324396</v>
      </c>
      <c r="F8" s="2">
        <v>22.694017089999999</v>
      </c>
      <c r="G8" s="2">
        <v>26.905854829999999</v>
      </c>
      <c r="H8" s="2">
        <v>28.82702626</v>
      </c>
      <c r="I8" s="2">
        <v>28.958003179999999</v>
      </c>
      <c r="J8" s="2">
        <v>27.77624054</v>
      </c>
      <c r="K8" s="2">
        <v>28.381002609999999</v>
      </c>
      <c r="L8" s="2">
        <v>21.168804420000001</v>
      </c>
      <c r="M8" s="2">
        <v>33.130427470000001</v>
      </c>
      <c r="N8" s="2">
        <v>27.551313919999998</v>
      </c>
      <c r="O8" s="2">
        <v>21.962546849999999</v>
      </c>
      <c r="P8" s="2">
        <v>14.24524263</v>
      </c>
      <c r="Q8" s="2">
        <v>14.866011000083301</v>
      </c>
      <c r="R8" s="2">
        <v>15.214942969007399</v>
      </c>
      <c r="S8" s="2">
        <v>17.237483794574299</v>
      </c>
      <c r="T8" s="2">
        <v>25.1240593079234</v>
      </c>
      <c r="U8" s="2">
        <v>23.1753720784629</v>
      </c>
      <c r="V8" s="2">
        <v>18.903830368728499</v>
      </c>
      <c r="W8" s="2">
        <v>16.118796533355901</v>
      </c>
      <c r="X8" s="2">
        <v>20.901825695705298</v>
      </c>
      <c r="Y8" s="2">
        <v>25.2348305306013</v>
      </c>
      <c r="Z8" s="2">
        <v>38.001930308239402</v>
      </c>
      <c r="AA8" s="2">
        <v>34.897953019386897</v>
      </c>
      <c r="AB8" s="2">
        <v>27.3861001788419</v>
      </c>
      <c r="AC8" s="2">
        <v>21.1679645703312</v>
      </c>
      <c r="AD8" s="2">
        <v>16.837036930172999</v>
      </c>
      <c r="AE8" s="2">
        <v>17.674747211650601</v>
      </c>
      <c r="AF8" s="2">
        <v>29.265132452696498</v>
      </c>
      <c r="AG8" s="2">
        <v>25.0980090620479</v>
      </c>
      <c r="AH8" s="2">
        <v>18.903818133594001</v>
      </c>
      <c r="AI8" s="2">
        <v>15.588040375440899</v>
      </c>
      <c r="AJ8" s="2">
        <v>18.346030328801898</v>
      </c>
      <c r="AK8" s="2">
        <v>24.647393749248302</v>
      </c>
      <c r="AL8" s="2">
        <v>37.8649544182447</v>
      </c>
      <c r="AM8" s="2">
        <v>31.224307873012499</v>
      </c>
      <c r="AN8" s="2">
        <v>21.0977126252631</v>
      </c>
      <c r="AO8" s="2">
        <v>16.943414273869902</v>
      </c>
      <c r="AP8" s="2">
        <v>15.0234891482016</v>
      </c>
      <c r="AQ8" s="2">
        <v>14.3673472925061</v>
      </c>
      <c r="AR8" s="2">
        <v>22.718812813692001</v>
      </c>
      <c r="AS8" s="2">
        <v>21.204806755650999</v>
      </c>
      <c r="AT8" s="2">
        <v>13.4246527742499</v>
      </c>
      <c r="AU8" s="2">
        <v>9.2919538224640394</v>
      </c>
      <c r="AV8" s="2">
        <v>11.2628850577299</v>
      </c>
      <c r="AW8" s="2">
        <v>16.764123295364101</v>
      </c>
      <c r="AX8" s="2">
        <v>36.755368089606399</v>
      </c>
      <c r="AY8" s="2">
        <v>30.4040255136863</v>
      </c>
      <c r="AZ8" s="2">
        <v>20.357148739703302</v>
      </c>
      <c r="BA8" s="2">
        <v>16.6204351241811</v>
      </c>
      <c r="BB8" s="2">
        <v>13.495777393060401</v>
      </c>
      <c r="BC8" s="2">
        <v>13.921215312083801</v>
      </c>
      <c r="BD8" s="2">
        <v>23.103356225670201</v>
      </c>
      <c r="BE8" s="2">
        <v>21.016849854257298</v>
      </c>
      <c r="BF8" s="2">
        <v>13.163777738480899</v>
      </c>
      <c r="BG8" s="2">
        <v>9.9914210380361101</v>
      </c>
      <c r="BH8" s="2">
        <v>10.860549786424601</v>
      </c>
      <c r="BI8" s="2">
        <v>14.7277717207275</v>
      </c>
      <c r="BJ8" s="2">
        <v>33.5625549681777</v>
      </c>
      <c r="BK8" s="2">
        <v>28.7883469887866</v>
      </c>
      <c r="BL8" s="2">
        <v>21.476699488040801</v>
      </c>
      <c r="BM8" s="2">
        <v>16.527680498494</v>
      </c>
      <c r="BN8" s="2">
        <v>13.6978524582186</v>
      </c>
      <c r="BO8" s="2">
        <v>14.2322109714425</v>
      </c>
      <c r="BP8" s="2">
        <v>24.008779375885201</v>
      </c>
      <c r="BQ8" s="2">
        <v>20.758622351805801</v>
      </c>
      <c r="BR8" s="2">
        <v>14.947259052777399</v>
      </c>
      <c r="BS8" s="2">
        <v>13.5480323799656</v>
      </c>
      <c r="BT8" s="2">
        <v>13.7448352253768</v>
      </c>
      <c r="BU8" s="2">
        <v>15.483211438191701</v>
      </c>
      <c r="BV8" s="2">
        <v>35.819361855391001</v>
      </c>
      <c r="BW8" s="2">
        <v>29.225790269300301</v>
      </c>
      <c r="BX8" s="2">
        <v>20.429599828596299</v>
      </c>
      <c r="BY8" s="2">
        <v>12.3255841951131</v>
      </c>
      <c r="BZ8" s="2">
        <v>11.0080332798181</v>
      </c>
      <c r="CA8" s="2">
        <v>13.927246896087601</v>
      </c>
      <c r="CB8" s="2">
        <v>22.648872441481799</v>
      </c>
      <c r="CC8" s="2">
        <v>19.425838884087799</v>
      </c>
      <c r="CD8" s="2">
        <v>14.516296902339899</v>
      </c>
      <c r="CE8" s="2">
        <v>12.8934625882668</v>
      </c>
      <c r="CF8" s="2">
        <v>13.1245096896733</v>
      </c>
      <c r="CG8" s="2">
        <v>15.015661417821599</v>
      </c>
    </row>
    <row r="9" spans="1:85" x14ac:dyDescent="0.25">
      <c r="A9" s="3" t="s">
        <v>230</v>
      </c>
      <c r="B9" s="2">
        <v>-1.5762283699999999</v>
      </c>
      <c r="C9" s="2">
        <v>-1.42377406</v>
      </c>
      <c r="D9" s="2">
        <v>-1.58589414</v>
      </c>
      <c r="E9" s="2">
        <v>-1.53579855</v>
      </c>
      <c r="F9" s="2">
        <v>-1.6218440000000001</v>
      </c>
      <c r="G9" s="2">
        <v>-1.7141200000000001</v>
      </c>
      <c r="H9" s="2">
        <v>-1.7655460199999999</v>
      </c>
      <c r="I9" s="2">
        <v>-1.7667324</v>
      </c>
      <c r="J9" s="2">
        <v>-1.7154677899999999</v>
      </c>
      <c r="K9" s="2">
        <v>-1.76745244</v>
      </c>
      <c r="L9" s="2">
        <v>-1.6016850899999999</v>
      </c>
      <c r="M9" s="2">
        <v>-1.5874107900000001</v>
      </c>
      <c r="N9" s="2">
        <v>-1.5842612</v>
      </c>
      <c r="O9" s="2">
        <v>-1.4835240000000001</v>
      </c>
      <c r="P9" s="2">
        <v>-1.5858359900000001</v>
      </c>
      <c r="Q9" s="2">
        <v>-1.570832</v>
      </c>
      <c r="R9" s="2">
        <v>-1.7665960000000001</v>
      </c>
      <c r="S9" s="2">
        <v>-1.7154400000000001</v>
      </c>
      <c r="T9" s="2">
        <v>-1.7665960000000001</v>
      </c>
      <c r="U9" s="2">
        <v>-1.7665960000000001</v>
      </c>
      <c r="V9" s="2">
        <v>-1.7154400000000001</v>
      </c>
      <c r="W9" s="2">
        <v>-1.640064</v>
      </c>
      <c r="X9" s="2">
        <v>-1.53468</v>
      </c>
      <c r="Y9" s="2">
        <v>-1.585836</v>
      </c>
      <c r="Z9" s="2">
        <v>-1.585836</v>
      </c>
      <c r="AA9" s="2">
        <v>-1.4323680000000001</v>
      </c>
      <c r="AB9" s="2">
        <v>-1.585836</v>
      </c>
      <c r="AC9" s="2">
        <v>-1.570832</v>
      </c>
      <c r="AD9" s="2">
        <v>-1.7665960000000001</v>
      </c>
      <c r="AE9" s="2">
        <v>-1.7154400000000001</v>
      </c>
      <c r="AF9" s="2">
        <v>-1.7665960000000001</v>
      </c>
      <c r="AG9" s="2">
        <v>-1.7665960000000001</v>
      </c>
      <c r="AH9" s="2">
        <v>-1.7154400000000001</v>
      </c>
      <c r="AI9" s="2">
        <v>-1.640064</v>
      </c>
      <c r="AJ9" s="2">
        <v>-1.53468</v>
      </c>
      <c r="AK9" s="2">
        <v>-1.585836</v>
      </c>
      <c r="AL9" s="2">
        <v>-1.6254819</v>
      </c>
      <c r="AM9" s="2">
        <v>-1.4681772</v>
      </c>
      <c r="AN9" s="2">
        <v>-1.6254819</v>
      </c>
      <c r="AO9" s="2">
        <v>-1.6101027999999999</v>
      </c>
      <c r="AP9" s="2">
        <v>-1.8107609</v>
      </c>
      <c r="AQ9" s="2">
        <v>-1.7583260000000001</v>
      </c>
      <c r="AR9" s="2">
        <v>-1.8107609</v>
      </c>
      <c r="AS9" s="2">
        <v>-1.8107609</v>
      </c>
      <c r="AT9" s="2">
        <v>-1.7583260000000001</v>
      </c>
      <c r="AU9" s="2">
        <v>-1.6810655999999999</v>
      </c>
      <c r="AV9" s="2">
        <v>-1.5730470000000001</v>
      </c>
      <c r="AW9" s="2">
        <v>-1.6254819</v>
      </c>
      <c r="AX9" s="2">
        <v>-1.6661189475</v>
      </c>
      <c r="AY9" s="2">
        <v>-1.5048816300000001</v>
      </c>
      <c r="AZ9" s="2">
        <v>-1.6661189475</v>
      </c>
      <c r="BA9" s="2">
        <v>-1.65035537</v>
      </c>
      <c r="BB9" s="2">
        <v>-1.8560299225000001</v>
      </c>
      <c r="BC9" s="2">
        <v>-1.80228415</v>
      </c>
      <c r="BD9" s="2">
        <v>-1.8560299225000001</v>
      </c>
      <c r="BE9" s="2">
        <v>-1.8560299225000001</v>
      </c>
      <c r="BF9" s="2">
        <v>-1.80228415</v>
      </c>
      <c r="BG9" s="2">
        <v>-1.7230922399999999</v>
      </c>
      <c r="BH9" s="2">
        <v>-1.6123731750000001</v>
      </c>
      <c r="BI9" s="2">
        <v>-1.6661189475</v>
      </c>
      <c r="BJ9" s="2">
        <v>-1.7077719211875</v>
      </c>
      <c r="BK9" s="2">
        <v>-1.5425036707499999</v>
      </c>
      <c r="BL9" s="2">
        <v>-1.7077719211875</v>
      </c>
      <c r="BM9" s="2">
        <v>-1.6916142542499999</v>
      </c>
      <c r="BN9" s="2">
        <v>-1.9024306705625</v>
      </c>
      <c r="BO9" s="2">
        <v>-1.84734125375</v>
      </c>
      <c r="BP9" s="2">
        <v>-1.9024306705625</v>
      </c>
      <c r="BQ9" s="2">
        <v>-1.9024306705625</v>
      </c>
      <c r="BR9" s="2">
        <v>-1.84734125375</v>
      </c>
      <c r="BS9" s="2">
        <v>-1.766169546</v>
      </c>
      <c r="BT9" s="2">
        <v>-1.652682504375</v>
      </c>
      <c r="BU9" s="2">
        <v>-1.7077719211875</v>
      </c>
      <c r="BV9" s="2">
        <v>-1.75046621921719</v>
      </c>
      <c r="BW9" s="2">
        <v>-1.5810662625187499</v>
      </c>
      <c r="BX9" s="2">
        <v>-1.75046621921719</v>
      </c>
      <c r="BY9" s="2">
        <v>-1.7339046106062499</v>
      </c>
      <c r="BZ9" s="2">
        <v>-1.9499914373265601</v>
      </c>
      <c r="CA9" s="2">
        <v>-1.89352478509375</v>
      </c>
      <c r="CB9" s="2">
        <v>-1.9499914373265601</v>
      </c>
      <c r="CC9" s="2">
        <v>-1.9499914373265601</v>
      </c>
      <c r="CD9" s="2">
        <v>-1.89352478509375</v>
      </c>
      <c r="CE9" s="2">
        <v>-1.81032378465</v>
      </c>
      <c r="CF9" s="2">
        <v>-1.6939995669843699</v>
      </c>
      <c r="CG9" s="2">
        <v>-1.75046621921719</v>
      </c>
    </row>
    <row r="10" spans="1:85" x14ac:dyDescent="0.25">
      <c r="A10" s="3" t="s">
        <v>229</v>
      </c>
      <c r="B10" s="2">
        <v>25.022841499999998</v>
      </c>
      <c r="C10" s="2">
        <v>22.601276200000001</v>
      </c>
      <c r="D10" s="2">
        <v>25.022841509999999</v>
      </c>
      <c r="E10" s="2">
        <v>24.215653069999998</v>
      </c>
      <c r="F10" s="2">
        <v>25.022841509999999</v>
      </c>
      <c r="G10" s="2">
        <v>14.68872889</v>
      </c>
      <c r="H10" s="2">
        <v>15.178392970000001</v>
      </c>
      <c r="I10" s="2">
        <v>15.17835315</v>
      </c>
      <c r="J10" s="2">
        <v>14.68893688</v>
      </c>
      <c r="K10" s="2">
        <v>15.17793717</v>
      </c>
      <c r="L10" s="2">
        <v>14.68893686</v>
      </c>
      <c r="M10" s="2">
        <v>15.178145150000001</v>
      </c>
      <c r="N10" s="2">
        <v>15.17814561</v>
      </c>
      <c r="O10" s="2">
        <v>14.373519590000001</v>
      </c>
      <c r="P10" s="2">
        <v>15.351936589999999</v>
      </c>
      <c r="Q10" s="2">
        <v>14.688728849910801</v>
      </c>
      <c r="R10" s="2">
        <v>15.1783531449079</v>
      </c>
      <c r="S10" s="2">
        <v>11.161787399886499</v>
      </c>
      <c r="T10" s="2">
        <v>11.5338469798827</v>
      </c>
      <c r="U10" s="2">
        <v>11.5338469798827</v>
      </c>
      <c r="V10" s="2">
        <v>11.161787399886499</v>
      </c>
      <c r="W10" s="2">
        <v>11.5338469798827</v>
      </c>
      <c r="X10" s="2">
        <v>11.161787399886499</v>
      </c>
      <c r="Y10" s="2">
        <v>11.5338469798827</v>
      </c>
      <c r="Z10" s="2">
        <v>11.5338469798827</v>
      </c>
      <c r="AA10" s="2">
        <v>10.417668239894001</v>
      </c>
      <c r="AB10" s="2">
        <v>11.5338469798827</v>
      </c>
      <c r="AC10" s="2">
        <v>11.161787399886499</v>
      </c>
      <c r="AD10" s="2">
        <v>11.5338469798827</v>
      </c>
      <c r="AE10" s="2">
        <v>21.042000000000002</v>
      </c>
      <c r="AF10" s="2">
        <v>21.743400000000001</v>
      </c>
      <c r="AG10" s="2">
        <v>21.743400000000001</v>
      </c>
      <c r="AH10" s="2">
        <v>21.042000000000002</v>
      </c>
      <c r="AI10" s="2">
        <v>21.743400000000001</v>
      </c>
      <c r="AJ10" s="2">
        <v>21.042000000000002</v>
      </c>
      <c r="AK10" s="2">
        <v>21.743400000000001</v>
      </c>
      <c r="AL10" s="2">
        <v>21.743400000000001</v>
      </c>
      <c r="AM10" s="2">
        <v>19.639199999999999</v>
      </c>
      <c r="AN10" s="2">
        <v>21.743400000000001</v>
      </c>
      <c r="AO10" s="2">
        <v>21.042000000000002</v>
      </c>
      <c r="AP10" s="2">
        <v>21.743400000000001</v>
      </c>
      <c r="AQ10" s="2">
        <v>15.165000000223801</v>
      </c>
      <c r="AR10" s="2">
        <v>15.6705000002313</v>
      </c>
      <c r="AS10" s="2">
        <v>15.6705000002313</v>
      </c>
      <c r="AT10" s="2">
        <v>15.165000000223801</v>
      </c>
      <c r="AU10" s="2">
        <v>15.6705000002313</v>
      </c>
      <c r="AV10" s="2">
        <v>15.165000000223801</v>
      </c>
      <c r="AW10" s="2">
        <v>15.6705000002313</v>
      </c>
      <c r="AX10" s="2">
        <v>15.6705000002313</v>
      </c>
      <c r="AY10" s="2">
        <v>14.154000000208899</v>
      </c>
      <c r="AZ10" s="2">
        <v>15.6705000002313</v>
      </c>
      <c r="BA10" s="2">
        <v>15.165000000223801</v>
      </c>
      <c r="BB10" s="2">
        <v>15.6705000002313</v>
      </c>
      <c r="BC10" s="2">
        <v>15.247110000223801</v>
      </c>
      <c r="BD10" s="2">
        <v>15.7553470002313</v>
      </c>
      <c r="BE10" s="2">
        <v>15.7553470002313</v>
      </c>
      <c r="BF10" s="2">
        <v>15.247110000223801</v>
      </c>
      <c r="BG10" s="2">
        <v>15.7553470002313</v>
      </c>
      <c r="BH10" s="2">
        <v>15.247110000223801</v>
      </c>
      <c r="BI10" s="2">
        <v>15.7553470002313</v>
      </c>
      <c r="BJ10" s="2">
        <v>15.7553470002313</v>
      </c>
      <c r="BK10" s="2">
        <v>14.7388730002163</v>
      </c>
      <c r="BL10" s="2">
        <v>15.7553470002313</v>
      </c>
      <c r="BM10" s="2">
        <v>15.247110000223801</v>
      </c>
      <c r="BN10" s="2">
        <v>15.7553470002313</v>
      </c>
      <c r="BO10" s="2">
        <v>15.247110000223801</v>
      </c>
      <c r="BP10" s="2">
        <v>15.7553470002313</v>
      </c>
      <c r="BQ10" s="2">
        <v>15.7553470002313</v>
      </c>
      <c r="BR10" s="2">
        <v>15.247110000223801</v>
      </c>
      <c r="BS10" s="2">
        <v>15.7553470002313</v>
      </c>
      <c r="BT10" s="2">
        <v>15.247110000223801</v>
      </c>
      <c r="BU10" s="2">
        <v>15.7553470002313</v>
      </c>
      <c r="BV10" s="2">
        <v>15.7553470002313</v>
      </c>
      <c r="BW10" s="2">
        <v>14.2306360002089</v>
      </c>
      <c r="BX10" s="2">
        <v>15.7553470002313</v>
      </c>
      <c r="BY10" s="2">
        <v>15.247110000223801</v>
      </c>
      <c r="BZ10" s="2">
        <v>15.7553470002313</v>
      </c>
      <c r="CA10" s="2">
        <v>15.247110000223801</v>
      </c>
      <c r="CB10" s="2">
        <v>15.7553470002313</v>
      </c>
      <c r="CC10" s="2">
        <v>15.7553470002313</v>
      </c>
      <c r="CD10" s="2">
        <v>15.247110000223801</v>
      </c>
      <c r="CE10" s="2">
        <v>15.7553470002313</v>
      </c>
      <c r="CF10" s="2">
        <v>15.247110000223801</v>
      </c>
      <c r="CG10" s="2">
        <v>15.7553470002313</v>
      </c>
    </row>
    <row r="11" spans="1:85" x14ac:dyDescent="0.25">
      <c r="A11" s="3" t="s">
        <v>228</v>
      </c>
      <c r="B11" s="2">
        <v>1.5312052599999999</v>
      </c>
      <c r="C11" s="2">
        <v>0.79564444000000001</v>
      </c>
      <c r="D11" s="2">
        <v>1.3724055900000001</v>
      </c>
      <c r="E11" s="2">
        <v>1.0986161699999999</v>
      </c>
      <c r="F11" s="2">
        <v>1.158415</v>
      </c>
      <c r="G11" s="2">
        <v>1.04374587</v>
      </c>
      <c r="H11" s="2">
        <v>1.25006065</v>
      </c>
      <c r="I11" s="2">
        <v>1.1089296</v>
      </c>
      <c r="J11" s="2">
        <v>1.02112146</v>
      </c>
      <c r="K11" s="2">
        <v>1.4202640399999999</v>
      </c>
      <c r="L11" s="2">
        <v>1.1238126900000001</v>
      </c>
      <c r="M11" s="2">
        <v>-0.17345337999999999</v>
      </c>
      <c r="N11" s="2">
        <v>0.89667262999999997</v>
      </c>
      <c r="O11" s="2">
        <v>0.88461714999999996</v>
      </c>
      <c r="P11" s="2">
        <v>0.90035880999999995</v>
      </c>
      <c r="Q11" s="2">
        <v>0.98966933492349496</v>
      </c>
      <c r="R11" s="2">
        <v>1.06416461388949</v>
      </c>
      <c r="S11" s="2">
        <v>0.96124284426399698</v>
      </c>
      <c r="T11" s="2">
        <v>1.1551064403039499</v>
      </c>
      <c r="U11" s="2">
        <v>1.01830539896433</v>
      </c>
      <c r="V11" s="2">
        <v>1.0638650827776699</v>
      </c>
      <c r="W11" s="2">
        <v>1.5856230158234199</v>
      </c>
      <c r="X11" s="2">
        <v>1.2096303662916099</v>
      </c>
      <c r="Y11" s="2">
        <v>1.1253265470707701</v>
      </c>
      <c r="Z11" s="2">
        <v>1.24219152392572</v>
      </c>
      <c r="AA11" s="2">
        <v>0.94888628288574495</v>
      </c>
      <c r="AB11" s="2">
        <v>0.97057658842918904</v>
      </c>
      <c r="AC11" s="2">
        <v>0.98946277013667705</v>
      </c>
      <c r="AD11" s="2">
        <v>1.06382980556715</v>
      </c>
      <c r="AE11" s="2">
        <v>0.96108521564756899</v>
      </c>
      <c r="AF11" s="2">
        <v>1.15461507573391</v>
      </c>
      <c r="AG11" s="2">
        <v>1.0180495372267899</v>
      </c>
      <c r="AH11" s="2">
        <v>1.06353079009778</v>
      </c>
      <c r="AI11" s="2">
        <v>1.58439051747265</v>
      </c>
      <c r="AJ11" s="2">
        <v>1.20904513884681</v>
      </c>
      <c r="AK11" s="2">
        <v>1.12488644855206</v>
      </c>
      <c r="AL11" s="2">
        <v>1.22182305785912</v>
      </c>
      <c r="AM11" s="2">
        <v>0.94455529980096797</v>
      </c>
      <c r="AN11" s="2">
        <v>0.96505961253777095</v>
      </c>
      <c r="AO11" s="2">
        <v>0.98291312665073804</v>
      </c>
      <c r="AP11" s="2">
        <v>1.05321388607164</v>
      </c>
      <c r="AQ11" s="2">
        <v>0.95608721353554704</v>
      </c>
      <c r="AR11" s="2">
        <v>1.13903515620847</v>
      </c>
      <c r="AS11" s="2">
        <v>1.0099368129411801</v>
      </c>
      <c r="AT11" s="2">
        <v>1.05293122031182</v>
      </c>
      <c r="AU11" s="2">
        <v>1.5453111326514399</v>
      </c>
      <c r="AV11" s="2">
        <v>1.1904890665333101</v>
      </c>
      <c r="AW11" s="2">
        <v>1.11093204499357</v>
      </c>
      <c r="AX11" s="2">
        <v>1.1951923964140301</v>
      </c>
      <c r="AY11" s="2">
        <v>0.93889277500022805</v>
      </c>
      <c r="AZ11" s="2">
        <v>0.95784646665409401</v>
      </c>
      <c r="BA11" s="2">
        <v>0.97434982405888704</v>
      </c>
      <c r="BB11" s="2">
        <v>1.0393341487812</v>
      </c>
      <c r="BC11" s="2">
        <v>0.94955259763899902</v>
      </c>
      <c r="BD11" s="2">
        <v>1.1186652588943</v>
      </c>
      <c r="BE11" s="2">
        <v>0.99932986722710104</v>
      </c>
      <c r="BF11" s="2">
        <v>1.03907285937729</v>
      </c>
      <c r="BG11" s="2">
        <v>1.49421696270985</v>
      </c>
      <c r="BH11" s="2">
        <v>1.1662280113357499</v>
      </c>
      <c r="BI11" s="2">
        <v>1.0926874213867099</v>
      </c>
      <c r="BJ11" s="2">
        <v>1.1698466750756999</v>
      </c>
      <c r="BK11" s="2">
        <v>0.93350346929458905</v>
      </c>
      <c r="BL11" s="2">
        <v>0.95098135795533301</v>
      </c>
      <c r="BM11" s="2">
        <v>0.96619970425520096</v>
      </c>
      <c r="BN11" s="2">
        <v>1.0261241143876501</v>
      </c>
      <c r="BO11" s="2">
        <v>0.94333327958306201</v>
      </c>
      <c r="BP11" s="2">
        <v>1.09927821730391</v>
      </c>
      <c r="BQ11" s="2">
        <v>0.98923471090233905</v>
      </c>
      <c r="BR11" s="2">
        <v>1.02588316992188</v>
      </c>
      <c r="BS11" s="2">
        <v>1.4455881069818901</v>
      </c>
      <c r="BT11" s="2">
        <v>1.14313756179212</v>
      </c>
      <c r="BU11" s="2">
        <v>1.07532310819397</v>
      </c>
      <c r="BV11" s="2">
        <v>1.14647446328353</v>
      </c>
      <c r="BW11" s="2">
        <v>0.92853379442585904</v>
      </c>
      <c r="BX11" s="2">
        <v>0.94465079145292896</v>
      </c>
      <c r="BY11" s="2">
        <v>0.95868418226075502</v>
      </c>
      <c r="BZ11" s="2">
        <v>1.0139426610564699</v>
      </c>
      <c r="CA11" s="2">
        <v>0.93759822012802196</v>
      </c>
      <c r="CB11" s="2">
        <v>1.0814007209002501</v>
      </c>
      <c r="CC11" s="2">
        <v>0.97992559996610595</v>
      </c>
      <c r="CD11" s="2">
        <v>1.0137204773983799</v>
      </c>
      <c r="CE11" s="2">
        <v>1.4007456698654699</v>
      </c>
      <c r="CF11" s="2">
        <v>1.1218450181747499</v>
      </c>
      <c r="CG11" s="2">
        <v>1.05931084323812</v>
      </c>
    </row>
    <row r="12" spans="1:85" x14ac:dyDescent="0.25">
      <c r="A12" s="3" t="s">
        <v>227</v>
      </c>
      <c r="B12" s="2">
        <v>-4.9841160000000002E-2</v>
      </c>
      <c r="C12" s="2">
        <v>0.16512816999999999</v>
      </c>
      <c r="D12" s="2">
        <v>1.6582570000000001E-2</v>
      </c>
      <c r="E12" s="2">
        <v>6.93777E-2</v>
      </c>
      <c r="F12" s="2">
        <v>0.28648395999999998</v>
      </c>
      <c r="G12" s="2">
        <v>-0.13072505000000001</v>
      </c>
      <c r="H12" s="2">
        <v>0.10408072</v>
      </c>
      <c r="I12" s="2">
        <v>0.14629832000000001</v>
      </c>
      <c r="J12" s="2">
        <v>-6.7155850000000003E-2</v>
      </c>
      <c r="K12" s="2">
        <v>-3.9937759999999899E-2</v>
      </c>
      <c r="L12" s="2">
        <v>4.5166720000000202E-2</v>
      </c>
      <c r="M12" s="2">
        <v>3.7787399999999999E-2</v>
      </c>
      <c r="N12" s="2">
        <v>-0.21481728999999999</v>
      </c>
      <c r="O12" s="2">
        <v>-0.12749055000000001</v>
      </c>
      <c r="P12" s="2">
        <v>-4.4468130000000002E-2</v>
      </c>
      <c r="Q12" s="2">
        <v>7.6875000000000001E-4</v>
      </c>
      <c r="R12" s="2">
        <v>7.6875000000000001E-4</v>
      </c>
      <c r="S12" s="2">
        <v>7.6875000000000001E-4</v>
      </c>
      <c r="T12" s="2">
        <v>7.6875000000000001E-4</v>
      </c>
      <c r="U12" s="2">
        <v>7.6875000000000001E-4</v>
      </c>
      <c r="V12" s="2">
        <v>7.6875000000000001E-4</v>
      </c>
      <c r="W12" s="2">
        <v>7.6875000000000001E-4</v>
      </c>
      <c r="X12" s="2">
        <v>7.6875000000000001E-4</v>
      </c>
      <c r="Y12" s="2">
        <v>7.6875000000000001E-4</v>
      </c>
      <c r="Z12" s="2">
        <v>7.6875000000000001E-4</v>
      </c>
      <c r="AA12" s="2">
        <v>7.6875000000000001E-4</v>
      </c>
      <c r="AB12" s="2">
        <v>7.6875000000000001E-4</v>
      </c>
      <c r="AC12" s="2">
        <v>7.6875000000000001E-4</v>
      </c>
      <c r="AD12" s="2">
        <v>7.6875000000000001E-4</v>
      </c>
      <c r="AE12" s="2">
        <v>7.6875000000000001E-4</v>
      </c>
      <c r="AF12" s="2">
        <v>7.6875000000000001E-4</v>
      </c>
      <c r="AG12" s="2">
        <v>7.6875000000000001E-4</v>
      </c>
      <c r="AH12" s="2">
        <v>7.6875000000000001E-4</v>
      </c>
      <c r="AI12" s="2">
        <v>7.6875000000000001E-4</v>
      </c>
      <c r="AJ12" s="2">
        <v>7.6875000000000001E-4</v>
      </c>
      <c r="AK12" s="2">
        <v>7.6875000000000001E-4</v>
      </c>
      <c r="AL12" s="2">
        <v>7.6875000000000001E-4</v>
      </c>
      <c r="AM12" s="2">
        <v>7.6875000000000001E-4</v>
      </c>
      <c r="AN12" s="2">
        <v>7.6875000000000001E-4</v>
      </c>
      <c r="AO12" s="2">
        <v>7.6875000000000001E-4</v>
      </c>
      <c r="AP12" s="2">
        <v>7.6875000000000001E-4</v>
      </c>
      <c r="AQ12" s="2">
        <v>7.6875000000000001E-4</v>
      </c>
      <c r="AR12" s="2">
        <v>7.6875000000000001E-4</v>
      </c>
      <c r="AS12" s="2">
        <v>7.6875000000000001E-4</v>
      </c>
      <c r="AT12" s="2">
        <v>7.6875000000000001E-4</v>
      </c>
      <c r="AU12" s="2">
        <v>7.6875000000000001E-4</v>
      </c>
      <c r="AV12" s="2">
        <v>7.6875000000000001E-4</v>
      </c>
      <c r="AW12" s="2">
        <v>7.6875000000000001E-4</v>
      </c>
      <c r="AX12" s="2">
        <v>7.6875000000000001E-4</v>
      </c>
      <c r="AY12" s="2">
        <v>7.6875000000000001E-4</v>
      </c>
      <c r="AZ12" s="2">
        <v>7.6875000000000001E-4</v>
      </c>
      <c r="BA12" s="2">
        <v>7.6875000000000001E-4</v>
      </c>
      <c r="BB12" s="2">
        <v>7.6875000000000001E-4</v>
      </c>
      <c r="BC12" s="2">
        <v>7.6875000000000001E-4</v>
      </c>
      <c r="BD12" s="2">
        <v>7.6875000000000001E-4</v>
      </c>
      <c r="BE12" s="2">
        <v>7.6875000000000001E-4</v>
      </c>
      <c r="BF12" s="2">
        <v>7.6875000000000001E-4</v>
      </c>
      <c r="BG12" s="2">
        <v>7.6875000000000001E-4</v>
      </c>
      <c r="BH12" s="2">
        <v>7.6875000000000001E-4</v>
      </c>
      <c r="BI12" s="2">
        <v>7.6875000000000001E-4</v>
      </c>
      <c r="BJ12" s="2">
        <v>7.8796875000000004E-4</v>
      </c>
      <c r="BK12" s="2">
        <v>7.8796875000000004E-4</v>
      </c>
      <c r="BL12" s="2">
        <v>7.8796875000000004E-4</v>
      </c>
      <c r="BM12" s="2">
        <v>7.8796875000000004E-4</v>
      </c>
      <c r="BN12" s="2">
        <v>7.8796875000000004E-4</v>
      </c>
      <c r="BO12" s="2">
        <v>7.8796875000000004E-4</v>
      </c>
      <c r="BP12" s="2">
        <v>7.8796875000000004E-4</v>
      </c>
      <c r="BQ12" s="2">
        <v>7.8796875000000004E-4</v>
      </c>
      <c r="BR12" s="2">
        <v>7.8796875000000004E-4</v>
      </c>
      <c r="BS12" s="2">
        <v>7.8796875000000004E-4</v>
      </c>
      <c r="BT12" s="2">
        <v>7.8796875000000004E-4</v>
      </c>
      <c r="BU12" s="2">
        <v>7.8796875000000004E-4</v>
      </c>
      <c r="BV12" s="2">
        <v>8.0766796875000001E-4</v>
      </c>
      <c r="BW12" s="2">
        <v>8.0766796875000001E-4</v>
      </c>
      <c r="BX12" s="2">
        <v>8.0766796875000001E-4</v>
      </c>
      <c r="BY12" s="2">
        <v>8.0766796875000001E-4</v>
      </c>
      <c r="BZ12" s="2">
        <v>8.0766796875000001E-4</v>
      </c>
      <c r="CA12" s="2">
        <v>8.0766796875000001E-4</v>
      </c>
      <c r="CB12" s="2">
        <v>8.0766796875000001E-4</v>
      </c>
      <c r="CC12" s="2">
        <v>8.0766796875000001E-4</v>
      </c>
      <c r="CD12" s="2">
        <v>8.0766796875000001E-4</v>
      </c>
      <c r="CE12" s="2">
        <v>8.0766796875000001E-4</v>
      </c>
      <c r="CF12" s="2">
        <v>8.0766796875000001E-4</v>
      </c>
      <c r="CG12" s="2">
        <v>8.0766796875000001E-4</v>
      </c>
    </row>
    <row r="13" spans="1:85" x14ac:dyDescent="0.25">
      <c r="A13" t="s">
        <v>226</v>
      </c>
      <c r="B13" s="2">
        <v>24.92797723</v>
      </c>
      <c r="C13" s="2">
        <v>22.138274750000001</v>
      </c>
      <c r="D13" s="2">
        <v>24.825935529999999</v>
      </c>
      <c r="E13" s="2">
        <v>23.847848389999999</v>
      </c>
      <c r="F13" s="2">
        <v>24.84589647</v>
      </c>
      <c r="G13" s="2">
        <v>13.887629710000001</v>
      </c>
      <c r="H13" s="2">
        <v>14.766988319999999</v>
      </c>
      <c r="I13" s="2">
        <v>14.66684867</v>
      </c>
      <c r="J13" s="2">
        <v>13.927434699999999</v>
      </c>
      <c r="K13" s="2">
        <v>14.790811010000001</v>
      </c>
      <c r="L13" s="2">
        <v>14.25623118</v>
      </c>
      <c r="M13" s="2">
        <v>13.45506838</v>
      </c>
      <c r="N13" s="2">
        <v>14.27573975</v>
      </c>
      <c r="O13" s="2">
        <v>13.647122189999999</v>
      </c>
      <c r="P13" s="2">
        <v>14.62199128</v>
      </c>
      <c r="Q13" s="2">
        <v>14.1083349348343</v>
      </c>
      <c r="R13" s="2">
        <v>14.4766905087974</v>
      </c>
      <c r="S13" s="2">
        <v>10.4083589941505</v>
      </c>
      <c r="T13" s="2">
        <v>10.923126170186601</v>
      </c>
      <c r="U13" s="2">
        <v>10.786325128847</v>
      </c>
      <c r="V13" s="2">
        <v>10.510981232664101</v>
      </c>
      <c r="W13" s="2">
        <v>11.480174745706099</v>
      </c>
      <c r="X13" s="2">
        <v>10.837506516178101</v>
      </c>
      <c r="Y13" s="2">
        <v>11.074106276953399</v>
      </c>
      <c r="Z13" s="2">
        <v>11.190971253808399</v>
      </c>
      <c r="AA13" s="2">
        <v>9.9349552727797796</v>
      </c>
      <c r="AB13" s="2">
        <v>10.9193563183119</v>
      </c>
      <c r="AC13" s="2">
        <v>10.5811869200231</v>
      </c>
      <c r="AD13" s="2">
        <v>10.8318495354498</v>
      </c>
      <c r="AE13" s="2">
        <v>20.288413965647599</v>
      </c>
      <c r="AF13" s="2">
        <v>21.132187825733901</v>
      </c>
      <c r="AG13" s="2">
        <v>20.995622287226801</v>
      </c>
      <c r="AH13" s="2">
        <v>20.3908595400978</v>
      </c>
      <c r="AI13" s="2">
        <v>21.6884952674727</v>
      </c>
      <c r="AJ13" s="2">
        <v>20.717133888846799</v>
      </c>
      <c r="AK13" s="2">
        <v>21.2832191985521</v>
      </c>
      <c r="AL13" s="2">
        <v>21.340509907859101</v>
      </c>
      <c r="AM13" s="2">
        <v>19.116346849801001</v>
      </c>
      <c r="AN13" s="2">
        <v>21.0837464625378</v>
      </c>
      <c r="AO13" s="2">
        <v>20.415579076650701</v>
      </c>
      <c r="AP13" s="2">
        <v>20.986621736071601</v>
      </c>
      <c r="AQ13" s="2">
        <v>14.3635299637593</v>
      </c>
      <c r="AR13" s="2">
        <v>14.9995430064397</v>
      </c>
      <c r="AS13" s="2">
        <v>14.8704446631724</v>
      </c>
      <c r="AT13" s="2">
        <v>14.460373970535599</v>
      </c>
      <c r="AU13" s="2">
        <v>15.5355142828827</v>
      </c>
      <c r="AV13" s="2">
        <v>14.7832108167571</v>
      </c>
      <c r="AW13" s="2">
        <v>15.156718895224801</v>
      </c>
      <c r="AX13" s="2">
        <v>15.2003421991453</v>
      </c>
      <c r="AY13" s="2">
        <v>13.5887798952091</v>
      </c>
      <c r="AZ13" s="2">
        <v>14.9629962693854</v>
      </c>
      <c r="BA13" s="2">
        <v>14.489763204282699</v>
      </c>
      <c r="BB13" s="2">
        <v>14.8545729765125</v>
      </c>
      <c r="BC13" s="2">
        <v>14.3951471978628</v>
      </c>
      <c r="BD13" s="2">
        <v>15.018751086625601</v>
      </c>
      <c r="BE13" s="2">
        <v>14.8994156949584</v>
      </c>
      <c r="BF13" s="2">
        <v>14.4846674596011</v>
      </c>
      <c r="BG13" s="2">
        <v>15.5272404729411</v>
      </c>
      <c r="BH13" s="2">
        <v>14.8017335865596</v>
      </c>
      <c r="BI13" s="2">
        <v>15.182684224118001</v>
      </c>
      <c r="BJ13" s="2">
        <v>15.218209722869499</v>
      </c>
      <c r="BK13" s="2">
        <v>14.1306607675109</v>
      </c>
      <c r="BL13" s="2">
        <v>14.999344405749101</v>
      </c>
      <c r="BM13" s="2">
        <v>14.522483418979</v>
      </c>
      <c r="BN13" s="2">
        <v>14.8798284128064</v>
      </c>
      <c r="BO13" s="2">
        <v>14.343889994806901</v>
      </c>
      <c r="BP13" s="2">
        <v>14.952982515722701</v>
      </c>
      <c r="BQ13" s="2">
        <v>14.8429390093211</v>
      </c>
      <c r="BR13" s="2">
        <v>14.426439885145699</v>
      </c>
      <c r="BS13" s="2">
        <v>15.435553529963199</v>
      </c>
      <c r="BT13" s="2">
        <v>14.7383530263909</v>
      </c>
      <c r="BU13" s="2">
        <v>15.1236861559877</v>
      </c>
      <c r="BV13" s="2">
        <v>15.1521629122663</v>
      </c>
      <c r="BW13" s="2">
        <v>13.578911200084701</v>
      </c>
      <c r="BX13" s="2">
        <v>14.950339240435801</v>
      </c>
      <c r="BY13" s="2">
        <v>14.472697239847101</v>
      </c>
      <c r="BZ13" s="2">
        <v>14.8201058919299</v>
      </c>
      <c r="CA13" s="2">
        <v>14.291991103226801</v>
      </c>
      <c r="CB13" s="2">
        <v>14.8875639517737</v>
      </c>
      <c r="CC13" s="2">
        <v>14.786088830839599</v>
      </c>
      <c r="CD13" s="2">
        <v>14.368113360497199</v>
      </c>
      <c r="CE13" s="2">
        <v>15.346576553415501</v>
      </c>
      <c r="CF13" s="2">
        <v>14.6757631193829</v>
      </c>
      <c r="CG13" s="2">
        <v>15.0649992922209</v>
      </c>
    </row>
    <row r="14" spans="1:85" x14ac:dyDescent="0.25">
      <c r="A14" t="s">
        <v>225</v>
      </c>
      <c r="B14" s="2">
        <v>56.886354799999999</v>
      </c>
      <c r="C14" s="2">
        <v>45.697874409999997</v>
      </c>
      <c r="D14" s="2">
        <v>53.0649655</v>
      </c>
      <c r="E14" s="2">
        <v>42.221092349999999</v>
      </c>
      <c r="F14" s="2">
        <v>47.539913560000002</v>
      </c>
      <c r="G14" s="2">
        <v>40.793484540000001</v>
      </c>
      <c r="H14" s="2">
        <v>43.59401458</v>
      </c>
      <c r="I14" s="2">
        <v>43.624851849999999</v>
      </c>
      <c r="J14" s="2">
        <v>41.703675240000003</v>
      </c>
      <c r="K14" s="2">
        <v>43.171813620000002</v>
      </c>
      <c r="L14" s="2">
        <v>35.425035600000001</v>
      </c>
      <c r="M14" s="2">
        <v>46.585495850000001</v>
      </c>
      <c r="N14" s="2">
        <v>41.827053669999998</v>
      </c>
      <c r="O14" s="2">
        <v>35.60966904</v>
      </c>
      <c r="P14" s="2">
        <v>28.867233909999999</v>
      </c>
      <c r="Q14" s="2">
        <v>28.974345934917601</v>
      </c>
      <c r="R14" s="2">
        <v>29.6916334778047</v>
      </c>
      <c r="S14" s="2">
        <v>27.645842788724799</v>
      </c>
      <c r="T14" s="2">
        <v>36.047185478110002</v>
      </c>
      <c r="U14" s="2">
        <v>33.961697207309903</v>
      </c>
      <c r="V14" s="2">
        <v>29.414811601392699</v>
      </c>
      <c r="W14" s="2">
        <v>27.598971279061999</v>
      </c>
      <c r="X14" s="2">
        <v>31.739332211883401</v>
      </c>
      <c r="Y14" s="2">
        <v>36.308936807554801</v>
      </c>
      <c r="Z14" s="2">
        <v>49.192901562047801</v>
      </c>
      <c r="AA14" s="2">
        <v>44.832908292166699</v>
      </c>
      <c r="AB14" s="2">
        <v>38.305456497153799</v>
      </c>
      <c r="AC14" s="2">
        <v>31.749151490354301</v>
      </c>
      <c r="AD14" s="2">
        <v>27.668886465622801</v>
      </c>
      <c r="AE14" s="2">
        <v>37.963161177298197</v>
      </c>
      <c r="AF14" s="2">
        <v>50.397320278430399</v>
      </c>
      <c r="AG14" s="2">
        <v>46.093631349274702</v>
      </c>
      <c r="AH14" s="2">
        <v>39.294677673691801</v>
      </c>
      <c r="AI14" s="2">
        <v>37.276535642913601</v>
      </c>
      <c r="AJ14" s="2">
        <v>39.063164217648698</v>
      </c>
      <c r="AK14" s="2">
        <v>45.930612947800398</v>
      </c>
      <c r="AL14" s="2">
        <v>59.205464326103801</v>
      </c>
      <c r="AM14" s="2">
        <v>50.340654722813497</v>
      </c>
      <c r="AN14" s="2">
        <v>42.181459087800903</v>
      </c>
      <c r="AO14" s="2">
        <v>37.358993350520699</v>
      </c>
      <c r="AP14" s="2">
        <v>36.010110884273303</v>
      </c>
      <c r="AQ14" s="2">
        <v>28.730877256265401</v>
      </c>
      <c r="AR14" s="2">
        <v>37.718355820131798</v>
      </c>
      <c r="AS14" s="2">
        <v>36.075251418823498</v>
      </c>
      <c r="AT14" s="2">
        <v>27.885026744785499</v>
      </c>
      <c r="AU14" s="2">
        <v>24.8274681053467</v>
      </c>
      <c r="AV14" s="2">
        <v>26.046095874487001</v>
      </c>
      <c r="AW14" s="2">
        <v>31.920842190588999</v>
      </c>
      <c r="AX14" s="2">
        <v>51.955710288751703</v>
      </c>
      <c r="AY14" s="2">
        <v>43.9928054088954</v>
      </c>
      <c r="AZ14" s="2">
        <v>35.320145009088598</v>
      </c>
      <c r="BA14" s="2">
        <v>31.110198328463799</v>
      </c>
      <c r="BB14" s="2">
        <v>28.350350369572901</v>
      </c>
      <c r="BC14" s="2">
        <v>28.3163625099466</v>
      </c>
      <c r="BD14" s="2">
        <v>38.122107312295803</v>
      </c>
      <c r="BE14" s="2">
        <v>35.916265549215701</v>
      </c>
      <c r="BF14" s="2">
        <v>27.648445198082001</v>
      </c>
      <c r="BG14" s="2">
        <v>25.5186615109772</v>
      </c>
      <c r="BH14" s="2">
        <v>25.662283372984099</v>
      </c>
      <c r="BI14" s="2">
        <v>29.910455944845499</v>
      </c>
      <c r="BJ14" s="2">
        <v>48.780764691047203</v>
      </c>
      <c r="BK14" s="2">
        <v>42.919007756297503</v>
      </c>
      <c r="BL14" s="2">
        <v>36.4760438937899</v>
      </c>
      <c r="BM14" s="2">
        <v>31.050163917473</v>
      </c>
      <c r="BN14" s="2">
        <v>28.577680871025098</v>
      </c>
      <c r="BO14" s="2">
        <v>28.576100966249399</v>
      </c>
      <c r="BP14" s="2">
        <v>38.9617618916079</v>
      </c>
      <c r="BQ14" s="2">
        <v>35.601561361126898</v>
      </c>
      <c r="BR14" s="2">
        <v>29.373698937923098</v>
      </c>
      <c r="BS14" s="2">
        <v>28.983585909928699</v>
      </c>
      <c r="BT14" s="2">
        <v>28.4831882517678</v>
      </c>
      <c r="BU14" s="2">
        <v>30.606897594179401</v>
      </c>
      <c r="BV14" s="2">
        <v>50.9715247676573</v>
      </c>
      <c r="BW14" s="2">
        <v>42.804701469385002</v>
      </c>
      <c r="BX14" s="2">
        <v>35.379939069032098</v>
      </c>
      <c r="BY14" s="2">
        <v>26.798281434960099</v>
      </c>
      <c r="BZ14" s="2">
        <v>25.828139171747999</v>
      </c>
      <c r="CA14" s="2">
        <v>28.219237999314402</v>
      </c>
      <c r="CB14" s="2">
        <v>37.536436393255499</v>
      </c>
      <c r="CC14" s="2">
        <v>34.211927714927299</v>
      </c>
      <c r="CD14" s="2">
        <v>28.8844102628371</v>
      </c>
      <c r="CE14" s="2">
        <v>28.240039141682299</v>
      </c>
      <c r="CF14" s="2">
        <v>27.800272809056199</v>
      </c>
      <c r="CG14" s="2">
        <v>30.080660710042601</v>
      </c>
    </row>
    <row r="15" spans="1:85" x14ac:dyDescent="0.25">
      <c r="A15" s="50" t="s">
        <v>224</v>
      </c>
      <c r="B15" s="2">
        <v>-3.57772501</v>
      </c>
      <c r="C15" s="2">
        <v>-2.6830444099999999</v>
      </c>
      <c r="D15" s="2">
        <v>-5.0841128700000002</v>
      </c>
      <c r="E15" s="2">
        <v>-3.8699805299999999</v>
      </c>
      <c r="F15" s="2">
        <v>-3.6692037100000001</v>
      </c>
      <c r="G15" s="2">
        <v>-3.5867565899999998</v>
      </c>
      <c r="H15" s="2">
        <v>-3.6717600899999998</v>
      </c>
      <c r="I15" s="2">
        <v>-3.5444529899999999</v>
      </c>
      <c r="J15" s="2">
        <v>-3.6098961300000001</v>
      </c>
      <c r="K15" s="2">
        <v>-5.3962430799999996</v>
      </c>
      <c r="L15" s="2">
        <v>-2.4288582299999999</v>
      </c>
      <c r="M15" s="2">
        <v>-2.62711096</v>
      </c>
      <c r="N15" s="2">
        <v>-3.12638631</v>
      </c>
      <c r="O15" s="2">
        <v>-3.8418467600000001</v>
      </c>
      <c r="P15" s="2">
        <v>-3.5872636600000001</v>
      </c>
      <c r="Q15" s="2">
        <v>-3.4814159705745</v>
      </c>
      <c r="R15" s="2">
        <v>-4.8167911570524904</v>
      </c>
      <c r="S15" s="2">
        <v>-3.4814159705745</v>
      </c>
      <c r="T15" s="2">
        <v>-3.4814159705745</v>
      </c>
      <c r="U15" s="2">
        <v>-3.4814159705745</v>
      </c>
      <c r="V15" s="2">
        <v>-3.4814159705745</v>
      </c>
      <c r="W15" s="2">
        <v>-4.8167911570524904</v>
      </c>
      <c r="X15" s="2">
        <v>-3.4814159705745</v>
      </c>
      <c r="Y15" s="2">
        <v>-3.4814159705745</v>
      </c>
      <c r="Z15" s="2">
        <v>-3.58177255920425</v>
      </c>
      <c r="AA15" s="2">
        <v>-3.7526812972888002</v>
      </c>
      <c r="AB15" s="2">
        <v>-3.5674225592042399</v>
      </c>
      <c r="AC15" s="2">
        <v>-3.5674225592042399</v>
      </c>
      <c r="AD15" s="2">
        <v>-4.9423549891518803</v>
      </c>
      <c r="AE15" s="2">
        <v>-3.5674225592042399</v>
      </c>
      <c r="AF15" s="2">
        <v>-3.5674225592042399</v>
      </c>
      <c r="AG15" s="2">
        <v>-3.5674225592042399</v>
      </c>
      <c r="AH15" s="2">
        <v>-3.5674225592042399</v>
      </c>
      <c r="AI15" s="2">
        <v>-4.9423549891518803</v>
      </c>
      <c r="AJ15" s="2">
        <v>-3.5674225592042399</v>
      </c>
      <c r="AK15" s="2">
        <v>-3.5674225592042399</v>
      </c>
      <c r="AL15" s="2">
        <v>-3.6713168731843502</v>
      </c>
      <c r="AM15" s="2">
        <v>-3.8464983297210198</v>
      </c>
      <c r="AN15" s="2">
        <v>-3.6566081231843501</v>
      </c>
      <c r="AO15" s="2">
        <v>-3.6566081231843501</v>
      </c>
      <c r="AP15" s="2">
        <v>-5.06591386388068</v>
      </c>
      <c r="AQ15" s="2">
        <v>-3.6566081231843501</v>
      </c>
      <c r="AR15" s="2">
        <v>-3.6566081231843501</v>
      </c>
      <c r="AS15" s="2">
        <v>-3.6566081231843501</v>
      </c>
      <c r="AT15" s="2">
        <v>-3.6566081231843501</v>
      </c>
      <c r="AU15" s="2">
        <v>-5.06591386388068</v>
      </c>
      <c r="AV15" s="2">
        <v>-3.6566081231843501</v>
      </c>
      <c r="AW15" s="2">
        <v>-3.6566081231843501</v>
      </c>
      <c r="AX15" s="2">
        <v>-3.76309979501396</v>
      </c>
      <c r="AY15" s="2">
        <v>-3.9426607879640398</v>
      </c>
      <c r="AZ15" s="2">
        <v>-3.7480233262639602</v>
      </c>
      <c r="BA15" s="2">
        <v>-3.7480233262639602</v>
      </c>
      <c r="BB15" s="2">
        <v>-5.1925617104776904</v>
      </c>
      <c r="BC15" s="2">
        <v>-3.7480233262639602</v>
      </c>
      <c r="BD15" s="2">
        <v>-3.7480233262639602</v>
      </c>
      <c r="BE15" s="2">
        <v>-3.7480233262639602</v>
      </c>
      <c r="BF15" s="2">
        <v>-3.7480233262639602</v>
      </c>
      <c r="BG15" s="2">
        <v>-5.1925617104776904</v>
      </c>
      <c r="BH15" s="2">
        <v>-3.7480233262639602</v>
      </c>
      <c r="BI15" s="2">
        <v>-3.7480233262639602</v>
      </c>
      <c r="BJ15" s="2">
        <v>-3.85717728988931</v>
      </c>
      <c r="BK15" s="2">
        <v>-4.0412273076631404</v>
      </c>
      <c r="BL15" s="2">
        <v>-3.8417239094205602</v>
      </c>
      <c r="BM15" s="2">
        <v>-3.8417239094205602</v>
      </c>
      <c r="BN15" s="2">
        <v>-5.3223757532396396</v>
      </c>
      <c r="BO15" s="2">
        <v>-3.8417239094205602</v>
      </c>
      <c r="BP15" s="2">
        <v>-3.8417239094205602</v>
      </c>
      <c r="BQ15" s="2">
        <v>-3.8417239094205602</v>
      </c>
      <c r="BR15" s="2">
        <v>-3.8417239094205602</v>
      </c>
      <c r="BS15" s="2">
        <v>-5.3223757532396396</v>
      </c>
      <c r="BT15" s="2">
        <v>-3.8417239094205602</v>
      </c>
      <c r="BU15" s="2">
        <v>-3.8417239094205602</v>
      </c>
      <c r="BV15" s="2">
        <v>-3.9536067221365401</v>
      </c>
      <c r="BW15" s="2">
        <v>-4.1422579903547199</v>
      </c>
      <c r="BX15" s="2">
        <v>-3.93776700715607</v>
      </c>
      <c r="BY15" s="2">
        <v>-3.93776700715607</v>
      </c>
      <c r="BZ15" s="2">
        <v>-5.4554351470706202</v>
      </c>
      <c r="CA15" s="2">
        <v>-3.93776700715607</v>
      </c>
      <c r="CB15" s="2">
        <v>-3.93776700715607</v>
      </c>
      <c r="CC15" s="2">
        <v>-3.93776700715607</v>
      </c>
      <c r="CD15" s="2">
        <v>-3.93776700715607</v>
      </c>
      <c r="CE15" s="2">
        <v>-5.4554351470706202</v>
      </c>
      <c r="CF15" s="2">
        <v>-3.93776700715607</v>
      </c>
      <c r="CG15" s="2">
        <v>-3.93776700715607</v>
      </c>
    </row>
    <row r="16" spans="1:85" x14ac:dyDescent="0.25">
      <c r="A16" s="3" t="s">
        <v>223</v>
      </c>
      <c r="B16" s="2">
        <v>-2.7445357399999999</v>
      </c>
      <c r="C16" s="2">
        <v>-3.6524894300000001</v>
      </c>
      <c r="D16" s="2">
        <v>-3.3196153100000001</v>
      </c>
      <c r="E16" s="2">
        <v>-8.1015335099999994</v>
      </c>
      <c r="F16" s="2">
        <v>-5.3927651500000104</v>
      </c>
      <c r="G16" s="2">
        <v>-2.7408731400000002</v>
      </c>
      <c r="H16" s="2">
        <v>-3.2791649500000002</v>
      </c>
      <c r="I16" s="2">
        <v>-2.0164164200000001</v>
      </c>
      <c r="J16" s="2">
        <v>-2.99055312</v>
      </c>
      <c r="K16" s="2">
        <v>-10.08723181</v>
      </c>
      <c r="L16" s="2">
        <v>-3.0766588700000002</v>
      </c>
      <c r="M16" s="2">
        <v>-3.7674230299999998</v>
      </c>
      <c r="N16" s="2">
        <v>-2.05383972</v>
      </c>
      <c r="O16" s="2">
        <v>-2.79569592</v>
      </c>
      <c r="P16" s="2">
        <v>-2.6789452599999999</v>
      </c>
      <c r="Q16" s="2">
        <v>-2.6020654438888902</v>
      </c>
      <c r="R16" s="2">
        <v>-3.47015206588889</v>
      </c>
      <c r="S16" s="2">
        <v>-2.4791063133888902</v>
      </c>
      <c r="T16" s="2">
        <v>-2.3857360158888898</v>
      </c>
      <c r="U16" s="2">
        <v>-2.1588028608888901</v>
      </c>
      <c r="V16" s="2">
        <v>-4.9103051983888903</v>
      </c>
      <c r="W16" s="2">
        <v>-7.8679042313888896</v>
      </c>
      <c r="X16" s="2">
        <v>-4.2951691958888896</v>
      </c>
      <c r="Y16" s="2">
        <v>-5.5220621933888898</v>
      </c>
      <c r="Z16" s="2">
        <v>-2.7411627895500001</v>
      </c>
      <c r="AA16" s="2">
        <v>-2.2239476064249999</v>
      </c>
      <c r="AB16" s="2">
        <v>-3.1298915217927501</v>
      </c>
      <c r="AC16" s="2">
        <v>-4.4877278034375001</v>
      </c>
      <c r="AD16" s="2">
        <v>-3.8361663164249999</v>
      </c>
      <c r="AE16" s="2">
        <v>-3.29173899245975</v>
      </c>
      <c r="AF16" s="2">
        <v>-2.430517756425</v>
      </c>
      <c r="AG16" s="2">
        <v>-3.7567887039249999</v>
      </c>
      <c r="AH16" s="2">
        <v>-5.4391876437083697</v>
      </c>
      <c r="AI16" s="2">
        <v>-6.5345703596874998</v>
      </c>
      <c r="AJ16" s="2">
        <v>-4.646621385175</v>
      </c>
      <c r="AK16" s="2">
        <v>-4.4921019785535004</v>
      </c>
      <c r="AL16" s="2">
        <v>-2.3055711239785901</v>
      </c>
      <c r="AM16" s="2">
        <v>-2.29097930858563</v>
      </c>
      <c r="AN16" s="2">
        <v>-3.1572427414244699</v>
      </c>
      <c r="AO16" s="2">
        <v>-4.8011071350082801</v>
      </c>
      <c r="AP16" s="2">
        <v>-3.3805886148356299</v>
      </c>
      <c r="AQ16" s="2">
        <v>-3.22583125624609</v>
      </c>
      <c r="AR16" s="2">
        <v>-2.4336613748356299</v>
      </c>
      <c r="AS16" s="2">
        <v>-4.3636121570231197</v>
      </c>
      <c r="AT16" s="2">
        <v>-5.1796331046560802</v>
      </c>
      <c r="AU16" s="2">
        <v>-7.2973024186625004</v>
      </c>
      <c r="AV16" s="2">
        <v>-4.3754543828043797</v>
      </c>
      <c r="AW16" s="2">
        <v>-6.7215651613521699</v>
      </c>
      <c r="AX16" s="2">
        <v>-2.4053217577709698</v>
      </c>
      <c r="AY16" s="2">
        <v>-2.3893549985502598</v>
      </c>
      <c r="AZ16" s="2">
        <v>-3.1992048245895099</v>
      </c>
      <c r="BA16" s="2">
        <v>-4.2262108071959901</v>
      </c>
      <c r="BB16" s="2">
        <v>-3.3877321299565102</v>
      </c>
      <c r="BC16" s="2">
        <v>-3.9089707812853698</v>
      </c>
      <c r="BD16" s="2">
        <v>-2.5348545499565098</v>
      </c>
      <c r="BE16" s="2">
        <v>-4.2775319656987003</v>
      </c>
      <c r="BF16" s="2">
        <v>-6.2085931726249797</v>
      </c>
      <c r="BG16" s="2">
        <v>-7.7224608195531097</v>
      </c>
      <c r="BH16" s="2">
        <v>-5.5456895821244796</v>
      </c>
      <c r="BI16" s="2">
        <v>-6.4936831434852103</v>
      </c>
      <c r="BJ16" s="2">
        <v>-2.44170287410524</v>
      </c>
      <c r="BK16" s="2">
        <v>-2.4252869472640199</v>
      </c>
      <c r="BL16" s="2">
        <v>-3.6064575199006499</v>
      </c>
      <c r="BM16" s="2">
        <v>-4.1213356648368196</v>
      </c>
      <c r="BN16" s="2">
        <v>-3.2819159419554298</v>
      </c>
      <c r="BO16" s="2">
        <v>-3.4888393309421102</v>
      </c>
      <c r="BP16" s="2">
        <v>-2.5700388119554298</v>
      </c>
      <c r="BQ16" s="2">
        <v>-2.41506007359117</v>
      </c>
      <c r="BR16" s="2">
        <v>-3.6101498099231102</v>
      </c>
      <c r="BS16" s="2">
        <v>-5.5728461500028699</v>
      </c>
      <c r="BT16" s="2">
        <v>-2.7654745604276001</v>
      </c>
      <c r="BU16" s="2">
        <v>-4.9646946171719497</v>
      </c>
      <c r="BV16" s="2">
        <v>-2.4866807693386299</v>
      </c>
      <c r="BW16" s="2">
        <v>-5.1540349884503804</v>
      </c>
      <c r="BX16" s="2">
        <v>-6.1427398874593298</v>
      </c>
      <c r="BY16" s="2">
        <v>-6.7056043464625104</v>
      </c>
      <c r="BZ16" s="2">
        <v>-5.8404706305090697</v>
      </c>
      <c r="CA16" s="2">
        <v>-3.3519283377955702</v>
      </c>
      <c r="CB16" s="2">
        <v>-2.4936061805090701</v>
      </c>
      <c r="CC16" s="2">
        <v>-2.4373718954357102</v>
      </c>
      <c r="CD16" s="2">
        <v>-3.4702081546335899</v>
      </c>
      <c r="CE16" s="2">
        <v>-5.6172802937577098</v>
      </c>
      <c r="CF16" s="2">
        <v>-2.7641567669430498</v>
      </c>
      <c r="CG16" s="2">
        <v>-4.78743229948115</v>
      </c>
    </row>
    <row r="17" spans="1:85" x14ac:dyDescent="0.25">
      <c r="A17" s="3" t="s">
        <v>222</v>
      </c>
      <c r="B17" s="2">
        <v>-1.2193888399999999</v>
      </c>
      <c r="C17" s="2">
        <v>-1.0585808699999999</v>
      </c>
      <c r="D17" s="2">
        <v>-1.4406600199999999</v>
      </c>
      <c r="E17" s="2">
        <v>-1.7588674500000001</v>
      </c>
      <c r="F17" s="2">
        <v>-1.4419817800000001</v>
      </c>
      <c r="G17" s="2">
        <v>-1.97342291</v>
      </c>
      <c r="H17" s="2">
        <v>-1.96088141</v>
      </c>
      <c r="I17" s="2">
        <v>-2.7639128799999999</v>
      </c>
      <c r="J17" s="2">
        <v>-1.24612557</v>
      </c>
      <c r="K17" s="2">
        <v>-1.92929814</v>
      </c>
      <c r="L17" s="2">
        <v>-1.30327299</v>
      </c>
      <c r="M17" s="2">
        <v>-2.7234989700000001</v>
      </c>
      <c r="N17" s="2">
        <v>-1.6498193400000001</v>
      </c>
      <c r="O17" s="2">
        <v>-1.3165546400000001</v>
      </c>
      <c r="P17" s="2">
        <v>-2.63239461</v>
      </c>
      <c r="Q17" s="2">
        <v>-3.1105413837046898</v>
      </c>
      <c r="R17" s="2">
        <v>-3.21726418266016</v>
      </c>
      <c r="S17" s="2">
        <v>-1.45212832120469</v>
      </c>
      <c r="T17" s="2">
        <v>-1.50371301495469</v>
      </c>
      <c r="U17" s="2">
        <v>-1.49607148120469</v>
      </c>
      <c r="V17" s="2">
        <v>-1.55751939057969</v>
      </c>
      <c r="W17" s="2">
        <v>-1.5498494076601601</v>
      </c>
      <c r="X17" s="2">
        <v>-1.5513644549546901</v>
      </c>
      <c r="Y17" s="2">
        <v>-2.0468298672859402</v>
      </c>
      <c r="Z17" s="2">
        <v>-1.5411797097112501</v>
      </c>
      <c r="AA17" s="2">
        <v>-1.48027308288546</v>
      </c>
      <c r="AB17" s="2">
        <v>-1.63859402945813</v>
      </c>
      <c r="AC17" s="2">
        <v>-1.38098874877375</v>
      </c>
      <c r="AD17" s="2">
        <v>-1.46275474448302</v>
      </c>
      <c r="AE17" s="2">
        <v>-1.389890007755</v>
      </c>
      <c r="AF17" s="2">
        <v>-2.1267670183049998</v>
      </c>
      <c r="AG17" s="2">
        <v>-1.4115751472112501</v>
      </c>
      <c r="AH17" s="2">
        <v>-1.4588351302784399</v>
      </c>
      <c r="AI17" s="2">
        <v>-1.4103596351080201</v>
      </c>
      <c r="AJ17" s="2">
        <v>-1.498390924555</v>
      </c>
      <c r="AK17" s="2">
        <v>-1.6544835772375499</v>
      </c>
      <c r="AL17" s="2">
        <v>-1.5950103172629799</v>
      </c>
      <c r="AM17" s="2">
        <v>-1.5409535458871899</v>
      </c>
      <c r="AN17" s="2">
        <v>-1.7077689073958799</v>
      </c>
      <c r="AO17" s="2">
        <v>-1.41570728669701</v>
      </c>
      <c r="AP17" s="2">
        <v>-1.4770810579868501</v>
      </c>
      <c r="AQ17" s="2">
        <v>-1.42432996119608</v>
      </c>
      <c r="AR17" s="2">
        <v>-1.9249044863845099</v>
      </c>
      <c r="AS17" s="2">
        <v>-1.44577494029076</v>
      </c>
      <c r="AT17" s="2">
        <v>-1.4913110779413901</v>
      </c>
      <c r="AU17" s="2">
        <v>-1.44574638337747</v>
      </c>
      <c r="AV17" s="2">
        <v>-1.53783409505639</v>
      </c>
      <c r="AW17" s="2">
        <v>-1.68304457239817</v>
      </c>
      <c r="AX17" s="2">
        <v>-1.75280361665119</v>
      </c>
      <c r="AY17" s="2">
        <v>-1.5760739174590599</v>
      </c>
      <c r="AZ17" s="2">
        <v>-1.74551709299205</v>
      </c>
      <c r="BA17" s="2">
        <v>-1.4475332000789201</v>
      </c>
      <c r="BB17" s="2">
        <v>-1.5095276395083099</v>
      </c>
      <c r="BC17" s="2">
        <v>-1.45595945226796</v>
      </c>
      <c r="BD17" s="2">
        <v>-1.9814107822273599</v>
      </c>
      <c r="BE17" s="2">
        <v>-1.4750556810750199</v>
      </c>
      <c r="BF17" s="2">
        <v>-1.52653034797347</v>
      </c>
      <c r="BG17" s="2">
        <v>-1.4782420980337001</v>
      </c>
      <c r="BH17" s="2">
        <v>-1.5727166278660301</v>
      </c>
      <c r="BI17" s="2">
        <v>-1.71750790074232</v>
      </c>
      <c r="BJ17" s="2">
        <v>-1.64574756542695</v>
      </c>
      <c r="BK17" s="2">
        <v>-1.61101099696408</v>
      </c>
      <c r="BL17" s="2">
        <v>-1.7818935581053901</v>
      </c>
      <c r="BM17" s="2">
        <v>-1.4790483080269501</v>
      </c>
      <c r="BN17" s="2">
        <v>-1.54167719540851</v>
      </c>
      <c r="BO17" s="2">
        <v>-1.4872230121146801</v>
      </c>
      <c r="BP17" s="2">
        <v>-2.03822177494785</v>
      </c>
      <c r="BQ17" s="2">
        <v>-1.5060119798604401</v>
      </c>
      <c r="BR17" s="2">
        <v>-1.5594227596093899</v>
      </c>
      <c r="BS17" s="2">
        <v>-1.5104420153970299</v>
      </c>
      <c r="BT17" s="2">
        <v>-1.6073647707274801</v>
      </c>
      <c r="BU17" s="2">
        <v>-1.7516784863770101</v>
      </c>
      <c r="BV17" s="2">
        <v>-1.69767720412121</v>
      </c>
      <c r="BW17" s="2">
        <v>-1.64162334794056</v>
      </c>
      <c r="BX17" s="2">
        <v>-1.6889691070119399</v>
      </c>
      <c r="BY17" s="2">
        <v>-1.56451711840659</v>
      </c>
      <c r="BZ17" s="2">
        <v>-1.6569779599143299</v>
      </c>
      <c r="CA17" s="2">
        <v>-1.51550948284472</v>
      </c>
      <c r="CB17" s="2">
        <v>-2.3560518929175398</v>
      </c>
      <c r="CC17" s="2">
        <v>-1.54290751117603</v>
      </c>
      <c r="CD17" s="2">
        <v>-1.58837928399637</v>
      </c>
      <c r="CE17" s="2">
        <v>-1.53908540417911</v>
      </c>
      <c r="CF17" s="2">
        <v>-1.65758795107863</v>
      </c>
      <c r="CG17" s="2">
        <v>-1.8176884860843501</v>
      </c>
    </row>
    <row r="18" spans="1:85" x14ac:dyDescent="0.25">
      <c r="A18" s="3" t="s">
        <v>221</v>
      </c>
      <c r="B18" s="2">
        <v>-1.8112600000000001E-3</v>
      </c>
      <c r="C18" s="2">
        <v>-3.4399840000000001E-2</v>
      </c>
      <c r="D18" s="2">
        <v>-0.64988738999999995</v>
      </c>
      <c r="E18" s="2">
        <v>-1.9187175299999999</v>
      </c>
      <c r="F18" s="2">
        <v>-0.81472644999999999</v>
      </c>
      <c r="G18" s="2">
        <v>-0.18036147</v>
      </c>
      <c r="H18" s="2">
        <v>-0.1148576</v>
      </c>
      <c r="I18" s="2">
        <v>-7.5660270000000002E-2</v>
      </c>
      <c r="J18" s="2">
        <v>-0.30912838999999998</v>
      </c>
      <c r="K18" s="2">
        <v>-2.2970047</v>
      </c>
      <c r="L18" s="2">
        <v>-1.1789949399999999</v>
      </c>
      <c r="M18" s="2">
        <v>-8.6705690000000002E-2</v>
      </c>
      <c r="N18" s="2">
        <v>-1.450858E-2</v>
      </c>
      <c r="O18" s="2">
        <v>-8.4842349999999997E-2</v>
      </c>
      <c r="P18" s="2">
        <v>-4.3622800000000003E-2</v>
      </c>
      <c r="Q18" s="2">
        <v>-0.17608961000000001</v>
      </c>
      <c r="R18" s="2">
        <v>-0.23928841000000001</v>
      </c>
      <c r="S18" s="2">
        <v>-0.18018318</v>
      </c>
      <c r="T18" s="2">
        <v>-0.10892961</v>
      </c>
      <c r="U18" s="2">
        <v>-0.11392961</v>
      </c>
      <c r="V18" s="2">
        <v>-2.3451746099999999</v>
      </c>
      <c r="W18" s="2">
        <v>-0.35133660999999999</v>
      </c>
      <c r="X18" s="2">
        <v>-0.23995760999999999</v>
      </c>
      <c r="Y18" s="2">
        <v>-1.3961022199999999</v>
      </c>
      <c r="Z18" s="2">
        <v>-9.1851160000000001E-2</v>
      </c>
      <c r="AA18" s="2">
        <v>-0.26733116000000001</v>
      </c>
      <c r="AB18" s="2">
        <v>-0.60513559480000001</v>
      </c>
      <c r="AC18" s="2">
        <v>-0.56345016000000003</v>
      </c>
      <c r="AD18" s="2">
        <v>-0.22142516000000001</v>
      </c>
      <c r="AE18" s="2">
        <v>-0.1026986748</v>
      </c>
      <c r="AF18" s="2">
        <v>-0.12185116</v>
      </c>
      <c r="AG18" s="2">
        <v>-0.10185116</v>
      </c>
      <c r="AH18" s="2">
        <v>-0.95264746280000001</v>
      </c>
      <c r="AI18" s="2">
        <v>-1.3962699599999999</v>
      </c>
      <c r="AJ18" s="2">
        <v>-9.1851160000000001E-2</v>
      </c>
      <c r="AK18" s="2">
        <v>-0.13628058279999999</v>
      </c>
      <c r="AL18" s="2">
        <v>-9.0267609999999998E-2</v>
      </c>
      <c r="AM18" s="2">
        <v>-9.0267609999999998E-2</v>
      </c>
      <c r="AN18" s="2">
        <v>-0.2872806383</v>
      </c>
      <c r="AO18" s="2">
        <v>-0.60975760999999995</v>
      </c>
      <c r="AP18" s="2">
        <v>-0.29724761</v>
      </c>
      <c r="AQ18" s="2">
        <v>-0.1658903383</v>
      </c>
      <c r="AR18" s="2">
        <v>-9.0267609999999998E-2</v>
      </c>
      <c r="AS18" s="2">
        <v>-9.5267610000000003E-2</v>
      </c>
      <c r="AT18" s="2">
        <v>-2.1074170476999998</v>
      </c>
      <c r="AU18" s="2">
        <v>-2.61532381</v>
      </c>
      <c r="AV18" s="2">
        <v>-9.0267609999999998E-2</v>
      </c>
      <c r="AW18" s="2">
        <v>-0.24720620030000001</v>
      </c>
      <c r="AX18" s="2">
        <v>-9.1571410000000006E-2</v>
      </c>
      <c r="AY18" s="2">
        <v>-9.1571410000000006E-2</v>
      </c>
      <c r="AZ18" s="2">
        <v>-0.36758415230000002</v>
      </c>
      <c r="BA18" s="2">
        <v>-0.98879740999999999</v>
      </c>
      <c r="BB18" s="2">
        <v>-0.41918740999999998</v>
      </c>
      <c r="BC18" s="2">
        <v>-0.14797697230000001</v>
      </c>
      <c r="BD18" s="2">
        <v>-0.22657141</v>
      </c>
      <c r="BE18" s="2">
        <v>-9.1571410000000006E-2</v>
      </c>
      <c r="BF18" s="2">
        <v>-1.5182308273</v>
      </c>
      <c r="BG18" s="2">
        <v>-2.6758642699999999</v>
      </c>
      <c r="BH18" s="2">
        <v>-2.2585874100000001</v>
      </c>
      <c r="BI18" s="2">
        <v>-0.87080012090000003</v>
      </c>
      <c r="BJ18" s="2">
        <v>-9.5223779999999994E-2</v>
      </c>
      <c r="BK18" s="2">
        <v>-9.5223779999999994E-2</v>
      </c>
      <c r="BL18" s="2">
        <v>-0.35313049340000002</v>
      </c>
      <c r="BM18" s="2">
        <v>-0.55872378</v>
      </c>
      <c r="BN18" s="2">
        <v>-0.52022778000000003</v>
      </c>
      <c r="BO18" s="2">
        <v>-0.1100205334</v>
      </c>
      <c r="BP18" s="2">
        <v>-9.5223779999999994E-2</v>
      </c>
      <c r="BQ18" s="2">
        <v>-0.10042378</v>
      </c>
      <c r="BR18" s="2">
        <v>-0.10217249339999999</v>
      </c>
      <c r="BS18" s="2">
        <v>-0.40292378000000001</v>
      </c>
      <c r="BT18" s="2">
        <v>-0.34522377999999998</v>
      </c>
      <c r="BU18" s="2">
        <v>-0.12865749339999999</v>
      </c>
      <c r="BV18" s="2">
        <v>-0.10586408</v>
      </c>
      <c r="BW18" s="2">
        <v>-0.41334408</v>
      </c>
      <c r="BX18" s="2">
        <v>-2.4173002924000002</v>
      </c>
      <c r="BY18" s="2">
        <v>-0.46211407999999998</v>
      </c>
      <c r="BZ18" s="2">
        <v>-0.47306991999999998</v>
      </c>
      <c r="CA18" s="2">
        <v>-0.1137120608</v>
      </c>
      <c r="CB18" s="2">
        <v>-0.12586407999999999</v>
      </c>
      <c r="CC18" s="2">
        <v>-0.10586408</v>
      </c>
      <c r="CD18" s="2">
        <v>-0.18799314650000001</v>
      </c>
      <c r="CE18" s="2">
        <v>-0.42067426000000002</v>
      </c>
      <c r="CF18" s="2">
        <v>-0.15986407999999999</v>
      </c>
      <c r="CG18" s="2">
        <v>-0.14347810420000001</v>
      </c>
    </row>
    <row r="19" spans="1:85" x14ac:dyDescent="0.25">
      <c r="A19" s="3" t="s">
        <v>220</v>
      </c>
      <c r="B19" s="2">
        <v>-1.53409379</v>
      </c>
      <c r="C19" s="2">
        <v>-1.3583950199999999</v>
      </c>
      <c r="D19" s="2">
        <v>-1.32780338</v>
      </c>
      <c r="E19" s="2">
        <v>-1.45440554</v>
      </c>
      <c r="F19" s="2">
        <v>-1.5059042</v>
      </c>
      <c r="G19" s="2">
        <v>-1.20902764</v>
      </c>
      <c r="H19" s="2">
        <v>-1.2585912100000001</v>
      </c>
      <c r="I19" s="2">
        <v>-1.1053228900000001</v>
      </c>
      <c r="J19" s="2">
        <v>-1.17971078</v>
      </c>
      <c r="K19" s="2">
        <v>-1.2086146</v>
      </c>
      <c r="L19" s="2">
        <v>-1.05241775</v>
      </c>
      <c r="M19" s="2">
        <v>-1.2285538899999999</v>
      </c>
      <c r="N19" s="2">
        <v>-1.24253166</v>
      </c>
      <c r="O19" s="2">
        <v>-1.06092611</v>
      </c>
      <c r="P19" s="2">
        <v>-1.1337319299999999</v>
      </c>
      <c r="Q19" s="2">
        <v>-1.42235888222222</v>
      </c>
      <c r="R19" s="2">
        <v>-1.3911468822222199</v>
      </c>
      <c r="S19" s="2">
        <v>-1.3911468822222199</v>
      </c>
      <c r="T19" s="2">
        <v>-1.3911468822222199</v>
      </c>
      <c r="U19" s="2">
        <v>-1.3911468822222199</v>
      </c>
      <c r="V19" s="2">
        <v>-1.41114688222222</v>
      </c>
      <c r="W19" s="2">
        <v>-1.3911468822222199</v>
      </c>
      <c r="X19" s="2">
        <v>-1.3911468822222199</v>
      </c>
      <c r="Y19" s="2">
        <v>-1.4223588822222299</v>
      </c>
      <c r="Z19" s="2">
        <v>-1.52940118</v>
      </c>
      <c r="AA19" s="2">
        <v>-1.4759421800000001</v>
      </c>
      <c r="AB19" s="2">
        <v>-1.5311255678</v>
      </c>
      <c r="AC19" s="2">
        <v>-1.5793224299999999</v>
      </c>
      <c r="AD19" s="2">
        <v>-1.45248639</v>
      </c>
      <c r="AE19" s="2">
        <v>-1.5130304745000001</v>
      </c>
      <c r="AF19" s="2">
        <v>-1.45248639</v>
      </c>
      <c r="AG19" s="2">
        <v>-1.45248639</v>
      </c>
      <c r="AH19" s="2">
        <v>-1.4968914841000001</v>
      </c>
      <c r="AI19" s="2">
        <v>-1.5485473999999999</v>
      </c>
      <c r="AJ19" s="2">
        <v>-1.4535476000000001</v>
      </c>
      <c r="AK19" s="2">
        <v>-1.5309510308000001</v>
      </c>
      <c r="AL19" s="2">
        <v>-1.4562066600000001</v>
      </c>
      <c r="AM19" s="2">
        <v>-1.4017656599999999</v>
      </c>
      <c r="AN19" s="2">
        <v>-1.4444827249000001</v>
      </c>
      <c r="AO19" s="2">
        <v>-1.5392386199999999</v>
      </c>
      <c r="AP19" s="2">
        <v>-1.4017656599999999</v>
      </c>
      <c r="AQ19" s="2">
        <v>-1.4453400944999999</v>
      </c>
      <c r="AR19" s="2">
        <v>-1.4017656599999999</v>
      </c>
      <c r="AS19" s="2">
        <v>-1.4017656599999999</v>
      </c>
      <c r="AT19" s="2">
        <v>-1.4439653648999999</v>
      </c>
      <c r="AU19" s="2">
        <v>-1.50784809</v>
      </c>
      <c r="AV19" s="2">
        <v>-1.40284809</v>
      </c>
      <c r="AW19" s="2">
        <v>-1.4789279574</v>
      </c>
      <c r="AX19" s="2">
        <v>-1.45003722</v>
      </c>
      <c r="AY19" s="2">
        <v>-1.4277382199999999</v>
      </c>
      <c r="AZ19" s="2">
        <v>-1.4709987991</v>
      </c>
      <c r="BA19" s="2">
        <v>-1.56848564</v>
      </c>
      <c r="BB19" s="2">
        <v>-1.4277382199999999</v>
      </c>
      <c r="BC19" s="2">
        <v>-1.4721206033000001</v>
      </c>
      <c r="BD19" s="2">
        <v>-1.4277382199999999</v>
      </c>
      <c r="BE19" s="2">
        <v>-1.4277382199999999</v>
      </c>
      <c r="BF19" s="2">
        <v>-1.4707131291</v>
      </c>
      <c r="BG19" s="2">
        <v>-1.5364673</v>
      </c>
      <c r="BH19" s="2">
        <v>-1.4288422999999999</v>
      </c>
      <c r="BI19" s="2">
        <v>-1.5063802257000001</v>
      </c>
      <c r="BJ19" s="2">
        <v>-1.45208165</v>
      </c>
      <c r="BK19" s="2">
        <v>-1.4519156499999999</v>
      </c>
      <c r="BL19" s="2">
        <v>-1.4957655493999999</v>
      </c>
      <c r="BM19" s="2">
        <v>-1.5960161500000001</v>
      </c>
      <c r="BN19" s="2">
        <v>-1.4519156499999999</v>
      </c>
      <c r="BO19" s="2">
        <v>-1.4971374844000001</v>
      </c>
      <c r="BP19" s="2">
        <v>-1.4519156499999999</v>
      </c>
      <c r="BQ19" s="2">
        <v>-1.4519156499999999</v>
      </c>
      <c r="BR19" s="2">
        <v>-1.4956964794000001</v>
      </c>
      <c r="BS19" s="2">
        <v>-1.56335745</v>
      </c>
      <c r="BT19" s="2">
        <v>-1.4530418199999999</v>
      </c>
      <c r="BU19" s="2">
        <v>-1.5320823095</v>
      </c>
      <c r="BV19" s="2">
        <v>-1.4960915400000001</v>
      </c>
      <c r="BW19" s="2">
        <v>-1.47109154</v>
      </c>
      <c r="BX19" s="2">
        <v>-1.5165179562</v>
      </c>
      <c r="BY19" s="2">
        <v>-1.6197743099999999</v>
      </c>
      <c r="BZ19" s="2">
        <v>-1.47224022</v>
      </c>
      <c r="CA19" s="2">
        <v>-1.5189264375</v>
      </c>
      <c r="CB19" s="2">
        <v>-1.4972402199999999</v>
      </c>
      <c r="CC19" s="2">
        <v>-1.47224022</v>
      </c>
      <c r="CD19" s="2">
        <v>-1.5177010966</v>
      </c>
      <c r="CE19" s="2">
        <v>-1.5864624199999999</v>
      </c>
      <c r="CF19" s="2">
        <v>-1.4733889</v>
      </c>
      <c r="CG19" s="2">
        <v>-1.5545701479</v>
      </c>
    </row>
    <row r="20" spans="1:85" x14ac:dyDescent="0.25">
      <c r="A20" t="s">
        <v>219</v>
      </c>
      <c r="B20" s="2">
        <v>5.4998296299999998</v>
      </c>
      <c r="C20" s="2">
        <v>6.1038651599999998</v>
      </c>
      <c r="D20" s="2">
        <v>6.7379661000000004</v>
      </c>
      <c r="E20" s="2">
        <v>13.23352403</v>
      </c>
      <c r="F20" s="2">
        <v>9.1553775800000103</v>
      </c>
      <c r="G20" s="2">
        <v>6.1036851600000004</v>
      </c>
      <c r="H20" s="2">
        <v>6.6134951700000002</v>
      </c>
      <c r="I20" s="2">
        <v>5.9613124600000003</v>
      </c>
      <c r="J20" s="2">
        <v>5.7255178600000001</v>
      </c>
      <c r="K20" s="2">
        <v>15.52214925</v>
      </c>
      <c r="L20" s="2">
        <v>6.6113445500000001</v>
      </c>
      <c r="M20" s="2">
        <v>7.8061815799999996</v>
      </c>
      <c r="N20" s="2">
        <v>4.9606992999999999</v>
      </c>
      <c r="O20" s="2">
        <v>5.2580190199999999</v>
      </c>
      <c r="P20" s="2">
        <v>6.4886945999999996</v>
      </c>
      <c r="Q20" s="2">
        <v>7.3110553198158001</v>
      </c>
      <c r="R20" s="2">
        <v>8.3178515407712705</v>
      </c>
      <c r="S20" s="2">
        <v>5.5025646968158002</v>
      </c>
      <c r="T20" s="2">
        <v>5.3895255230658003</v>
      </c>
      <c r="U20" s="2">
        <v>5.1599508343157998</v>
      </c>
      <c r="V20" s="2">
        <v>10.224146081190799</v>
      </c>
      <c r="W20" s="2">
        <v>11.1602371312713</v>
      </c>
      <c r="X20" s="2">
        <v>7.4776381430657999</v>
      </c>
      <c r="Y20" s="2">
        <v>10.387353162897099</v>
      </c>
      <c r="Z20" s="2">
        <v>5.9035948392612498</v>
      </c>
      <c r="AA20" s="2">
        <v>5.4474940293104703</v>
      </c>
      <c r="AB20" s="2">
        <v>6.9047467138508702</v>
      </c>
      <c r="AC20" s="2">
        <v>8.01148914221125</v>
      </c>
      <c r="AD20" s="2">
        <v>6.9728326109080196</v>
      </c>
      <c r="AE20" s="2">
        <v>6.2973581495147499</v>
      </c>
      <c r="AF20" s="2">
        <v>6.1316223247300004</v>
      </c>
      <c r="AG20" s="2">
        <v>6.7227014011362503</v>
      </c>
      <c r="AH20" s="2">
        <v>9.3475617208868105</v>
      </c>
      <c r="AI20" s="2">
        <v>10.889747354795499</v>
      </c>
      <c r="AJ20" s="2">
        <v>7.6904110697299997</v>
      </c>
      <c r="AK20" s="2">
        <v>7.8138171693910499</v>
      </c>
      <c r="AL20" s="2">
        <v>5.4470557112415703</v>
      </c>
      <c r="AM20" s="2">
        <v>5.32396612447282</v>
      </c>
      <c r="AN20" s="2">
        <v>6.5967750120203403</v>
      </c>
      <c r="AO20" s="2">
        <v>8.3658106517052904</v>
      </c>
      <c r="AP20" s="2">
        <v>6.5566829428224702</v>
      </c>
      <c r="AQ20" s="2">
        <v>6.26139165024217</v>
      </c>
      <c r="AR20" s="2">
        <v>5.8505991312201404</v>
      </c>
      <c r="AS20" s="2">
        <v>7.3064203673138897</v>
      </c>
      <c r="AT20" s="2">
        <v>10.222326595197501</v>
      </c>
      <c r="AU20" s="2">
        <v>12.86622070204</v>
      </c>
      <c r="AV20" s="2">
        <v>7.4064041778607601</v>
      </c>
      <c r="AW20" s="2">
        <v>10.130743891450299</v>
      </c>
      <c r="AX20" s="2">
        <v>5.6997340044221501</v>
      </c>
      <c r="AY20" s="2">
        <v>5.4847385460093303</v>
      </c>
      <c r="AZ20" s="2">
        <v>6.7833048689815598</v>
      </c>
      <c r="BA20" s="2">
        <v>8.2310270572749094</v>
      </c>
      <c r="BB20" s="2">
        <v>6.7441853994648202</v>
      </c>
      <c r="BC20" s="2">
        <v>6.9850278091533298</v>
      </c>
      <c r="BD20" s="2">
        <v>6.1705749621838697</v>
      </c>
      <c r="BE20" s="2">
        <v>7.2718972767737204</v>
      </c>
      <c r="BF20" s="2">
        <v>10.724067476998499</v>
      </c>
      <c r="BG20" s="2">
        <v>13.413034487586801</v>
      </c>
      <c r="BH20" s="2">
        <v>10.8058359199905</v>
      </c>
      <c r="BI20" s="2">
        <v>10.588371390827501</v>
      </c>
      <c r="BJ20" s="2">
        <v>5.6347558695321904</v>
      </c>
      <c r="BK20" s="2">
        <v>5.5834373742281</v>
      </c>
      <c r="BL20" s="2">
        <v>7.2372471208060301</v>
      </c>
      <c r="BM20" s="2">
        <v>7.7551239028637697</v>
      </c>
      <c r="BN20" s="2">
        <v>6.7957365673639396</v>
      </c>
      <c r="BO20" s="2">
        <v>6.5832203608568003</v>
      </c>
      <c r="BP20" s="2">
        <v>6.1554000169032701</v>
      </c>
      <c r="BQ20" s="2">
        <v>5.4734114834516099</v>
      </c>
      <c r="BR20" s="2">
        <v>6.7674415423324996</v>
      </c>
      <c r="BS20" s="2">
        <v>9.0495693953999101</v>
      </c>
      <c r="BT20" s="2">
        <v>6.1711049311550799</v>
      </c>
      <c r="BU20" s="2">
        <v>8.3771129064489607</v>
      </c>
      <c r="BV20" s="2">
        <v>5.7863135934598402</v>
      </c>
      <c r="BW20" s="2">
        <v>8.6800939563909498</v>
      </c>
      <c r="BX20" s="2">
        <v>11.7655272430713</v>
      </c>
      <c r="BY20" s="2">
        <v>10.352009854869101</v>
      </c>
      <c r="BZ20" s="2">
        <v>9.4427587304234102</v>
      </c>
      <c r="CA20" s="2">
        <v>6.5000763189402901</v>
      </c>
      <c r="CB20" s="2">
        <v>6.4727623734266198</v>
      </c>
      <c r="CC20" s="2">
        <v>5.5583837066117399</v>
      </c>
      <c r="CD20" s="2">
        <v>6.76428168172996</v>
      </c>
      <c r="CE20" s="2">
        <v>9.1635023779368208</v>
      </c>
      <c r="CF20" s="2">
        <v>6.05499769802167</v>
      </c>
      <c r="CG20" s="2">
        <v>8.3031690376654996</v>
      </c>
    </row>
    <row r="21" spans="1:85" x14ac:dyDescent="0.25">
      <c r="A21" s="3" t="s">
        <v>218</v>
      </c>
      <c r="B21" s="2">
        <v>-1.3446192800000001</v>
      </c>
      <c r="C21" s="2">
        <v>-1.38520946</v>
      </c>
      <c r="D21" s="2">
        <v>-1.3501367</v>
      </c>
      <c r="E21" s="2">
        <v>-1.36005284</v>
      </c>
      <c r="F21" s="2">
        <v>-1.359972</v>
      </c>
      <c r="G21" s="2">
        <v>-2.1251252200000001</v>
      </c>
      <c r="H21" s="2">
        <v>-1.45034116</v>
      </c>
      <c r="I21" s="2">
        <v>-1.45034116</v>
      </c>
      <c r="J21" s="2">
        <v>-1.47987928</v>
      </c>
      <c r="K21" s="2">
        <v>-1.48530864</v>
      </c>
      <c r="L21" s="2">
        <v>-1.54392416</v>
      </c>
      <c r="M21" s="2">
        <v>-1.45034116</v>
      </c>
      <c r="N21" s="2">
        <v>-1.48912902</v>
      </c>
      <c r="O21" s="2">
        <v>-1.4891290399999999</v>
      </c>
      <c r="P21" s="2">
        <v>-2.63451624</v>
      </c>
      <c r="Q21" s="2">
        <v>-1.4746074461368399</v>
      </c>
      <c r="R21" s="2">
        <v>-1.4746074461368399</v>
      </c>
      <c r="S21" s="2">
        <v>-1.4746074461368399</v>
      </c>
      <c r="T21" s="2">
        <v>-1.4746074461368399</v>
      </c>
      <c r="U21" s="2">
        <v>-1.4746074461368399</v>
      </c>
      <c r="V21" s="2">
        <v>-1.4746074461368399</v>
      </c>
      <c r="W21" s="2">
        <v>-1.4746074461368399</v>
      </c>
      <c r="X21" s="2">
        <v>-1.4746074461368399</v>
      </c>
      <c r="Y21" s="2">
        <v>-1.4746074461368399</v>
      </c>
      <c r="Z21" s="2">
        <v>-1.4328471639628999</v>
      </c>
      <c r="AA21" s="2">
        <v>-1.4328471639628999</v>
      </c>
      <c r="AB21" s="2">
        <v>-1.4328471639628999</v>
      </c>
      <c r="AC21" s="2">
        <v>-1.4328471639628999</v>
      </c>
      <c r="AD21" s="2">
        <v>-1.4328471639628999</v>
      </c>
      <c r="AE21" s="2">
        <v>-1.4328471639628999</v>
      </c>
      <c r="AF21" s="2">
        <v>-1.4328471639628999</v>
      </c>
      <c r="AG21" s="2">
        <v>-1.4328471639628999</v>
      </c>
      <c r="AH21" s="2">
        <v>-1.4328471639628999</v>
      </c>
      <c r="AI21" s="2">
        <v>-1.4328471639628999</v>
      </c>
      <c r="AJ21" s="2">
        <v>-1.4328471639628999</v>
      </c>
      <c r="AK21" s="2">
        <v>-1.4328471639628999</v>
      </c>
      <c r="AL21" s="2">
        <v>-1.37460477403059</v>
      </c>
      <c r="AM21" s="2">
        <v>-1.37460477403059</v>
      </c>
      <c r="AN21" s="2">
        <v>-1.37460477403059</v>
      </c>
      <c r="AO21" s="2">
        <v>-1.37460477403059</v>
      </c>
      <c r="AP21" s="2">
        <v>-1.37460477403059</v>
      </c>
      <c r="AQ21" s="2">
        <v>-1.37460477403059</v>
      </c>
      <c r="AR21" s="2">
        <v>-1.37460477403059</v>
      </c>
      <c r="AS21" s="2">
        <v>-1.37460477403059</v>
      </c>
      <c r="AT21" s="2">
        <v>-1.37460477403059</v>
      </c>
      <c r="AU21" s="2">
        <v>-1.37460477403059</v>
      </c>
      <c r="AV21" s="2">
        <v>-1.37460477403059</v>
      </c>
      <c r="AW21" s="2">
        <v>-1.37460477403059</v>
      </c>
      <c r="AX21" s="2">
        <v>-1.3125569805495501</v>
      </c>
      <c r="AY21" s="2">
        <v>-1.3125569805495501</v>
      </c>
      <c r="AZ21" s="2">
        <v>-1.3125569805495501</v>
      </c>
      <c r="BA21" s="2">
        <v>-1.3125569805495501</v>
      </c>
      <c r="BB21" s="2">
        <v>-1.3125569805495501</v>
      </c>
      <c r="BC21" s="2">
        <v>-1.3125569805495501</v>
      </c>
      <c r="BD21" s="2">
        <v>-1.3125569805495501</v>
      </c>
      <c r="BE21" s="2">
        <v>-1.3125569805495501</v>
      </c>
      <c r="BF21" s="2">
        <v>-1.3125569805495501</v>
      </c>
      <c r="BG21" s="2">
        <v>-1.3125569805495501</v>
      </c>
      <c r="BH21" s="2">
        <v>-1.3125569805495501</v>
      </c>
      <c r="BI21" s="2">
        <v>-1.3125569805495501</v>
      </c>
      <c r="BJ21" s="2">
        <v>-1.2650212147714499</v>
      </c>
      <c r="BK21" s="2">
        <v>-1.2650212147714499</v>
      </c>
      <c r="BL21" s="2">
        <v>-1.2650212147714499</v>
      </c>
      <c r="BM21" s="2">
        <v>-1.2650212147714499</v>
      </c>
      <c r="BN21" s="2">
        <v>-1.2650212147714499</v>
      </c>
      <c r="BO21" s="2">
        <v>-1.2650212147714499</v>
      </c>
      <c r="BP21" s="2">
        <v>-1.2650212147714499</v>
      </c>
      <c r="BQ21" s="2">
        <v>-1.2650212147714499</v>
      </c>
      <c r="BR21" s="2">
        <v>-1.2650212147714499</v>
      </c>
      <c r="BS21" s="2">
        <v>-1.2650212147714499</v>
      </c>
      <c r="BT21" s="2">
        <v>-1.2650212147714499</v>
      </c>
      <c r="BU21" s="2">
        <v>-1.2650212147714499</v>
      </c>
      <c r="BV21" s="2">
        <v>-1.2787728756129</v>
      </c>
      <c r="BW21" s="2">
        <v>-1.2787728756129</v>
      </c>
      <c r="BX21" s="2">
        <v>-1.2787728756129</v>
      </c>
      <c r="BY21" s="2">
        <v>-1.2787728756129</v>
      </c>
      <c r="BZ21" s="2">
        <v>-1.2787728756129</v>
      </c>
      <c r="CA21" s="2">
        <v>-1.2787728756129</v>
      </c>
      <c r="CB21" s="2">
        <v>-1.2787728756129</v>
      </c>
      <c r="CC21" s="2">
        <v>-1.2787728756129</v>
      </c>
      <c r="CD21" s="2">
        <v>-1.2787728756129</v>
      </c>
      <c r="CE21" s="2">
        <v>-1.2787728756129</v>
      </c>
      <c r="CF21" s="2">
        <v>-1.2787728756129</v>
      </c>
      <c r="CG21" s="2">
        <v>-1.2787728756129</v>
      </c>
    </row>
    <row r="22" spans="1:85" x14ac:dyDescent="0.25">
      <c r="A22" s="3" t="s">
        <v>217</v>
      </c>
      <c r="B22" s="2">
        <v>-0.54117789999999999</v>
      </c>
      <c r="C22" s="2">
        <v>-0.53067790000000004</v>
      </c>
      <c r="D22" s="2">
        <v>-0.46043887999999999</v>
      </c>
      <c r="E22" s="2">
        <v>-0.50726488000000003</v>
      </c>
      <c r="F22" s="2">
        <v>-0.69300793000000005</v>
      </c>
      <c r="G22" s="2">
        <v>-0.58872891000000005</v>
      </c>
      <c r="H22" s="2">
        <v>-0.58872917999999996</v>
      </c>
      <c r="I22" s="2">
        <v>-0.58872915999999997</v>
      </c>
      <c r="J22" s="2">
        <v>-0.58872917999999996</v>
      </c>
      <c r="K22" s="2">
        <v>-0.58872915000000003</v>
      </c>
      <c r="L22" s="2">
        <v>-0.58872919000000001</v>
      </c>
      <c r="M22" s="2">
        <v>-0.88872925000000003</v>
      </c>
      <c r="N22" s="2">
        <v>-0.58872917999999996</v>
      </c>
      <c r="O22" s="2">
        <v>-0.59069632999999999</v>
      </c>
      <c r="P22" s="2">
        <v>-0.59069629999999995</v>
      </c>
      <c r="Q22" s="2">
        <v>-0.59967124999999699</v>
      </c>
      <c r="R22" s="2">
        <v>-0.726567506129292</v>
      </c>
      <c r="S22" s="2">
        <v>-0.726567506129292</v>
      </c>
      <c r="T22" s="2">
        <v>-0.726567506129292</v>
      </c>
      <c r="U22" s="2">
        <v>-0.726567506129292</v>
      </c>
      <c r="V22" s="2">
        <v>-0.726567506129292</v>
      </c>
      <c r="W22" s="2">
        <v>-0.726567506129292</v>
      </c>
      <c r="X22" s="2">
        <v>-0.726567506129292</v>
      </c>
      <c r="Y22" s="2">
        <v>-0.726567506129292</v>
      </c>
      <c r="Z22" s="2">
        <v>-0.726567506129292</v>
      </c>
      <c r="AA22" s="2">
        <v>-0.726567506129292</v>
      </c>
      <c r="AB22" s="2">
        <v>-0.726567506129292</v>
      </c>
      <c r="AC22" s="2">
        <v>-0.726567506129292</v>
      </c>
      <c r="AD22" s="2">
        <v>-0.74473169378252402</v>
      </c>
      <c r="AE22" s="2">
        <v>-0.74473169378252402</v>
      </c>
      <c r="AF22" s="2">
        <v>-0.74473169378252402</v>
      </c>
      <c r="AG22" s="2">
        <v>-0.74473169378252402</v>
      </c>
      <c r="AH22" s="2">
        <v>-0.74473169378252402</v>
      </c>
      <c r="AI22" s="2">
        <v>-0.74473169378252402</v>
      </c>
      <c r="AJ22" s="2">
        <v>-0.74473169378252402</v>
      </c>
      <c r="AK22" s="2">
        <v>-0.74473169378252402</v>
      </c>
      <c r="AL22" s="2">
        <v>-0.74473169378252402</v>
      </c>
      <c r="AM22" s="2">
        <v>-0.74473169378252402</v>
      </c>
      <c r="AN22" s="2">
        <v>-0.74473169378252402</v>
      </c>
      <c r="AO22" s="2">
        <v>-0.74473169378252402</v>
      </c>
      <c r="AP22" s="2">
        <v>-0.76334998612708704</v>
      </c>
      <c r="AQ22" s="2">
        <v>-0.76334998612708704</v>
      </c>
      <c r="AR22" s="2">
        <v>-0.76334998612708704</v>
      </c>
      <c r="AS22" s="2">
        <v>-0.76334998612708704</v>
      </c>
      <c r="AT22" s="2">
        <v>-0.76334998612708704</v>
      </c>
      <c r="AU22" s="2">
        <v>-0.76334998612708704</v>
      </c>
      <c r="AV22" s="2">
        <v>-0.76334998612708704</v>
      </c>
      <c r="AW22" s="2">
        <v>-0.76334998612708704</v>
      </c>
      <c r="AX22" s="2">
        <v>-0.76334998612708704</v>
      </c>
      <c r="AY22" s="2">
        <v>-0.76334998612708704</v>
      </c>
      <c r="AZ22" s="2">
        <v>-0.76334998612708704</v>
      </c>
      <c r="BA22" s="2">
        <v>-0.76334998612708704</v>
      </c>
      <c r="BB22" s="2">
        <v>-0.78243373578026498</v>
      </c>
      <c r="BC22" s="2">
        <v>-0.78243373578026498</v>
      </c>
      <c r="BD22" s="2">
        <v>-0.78243373578026498</v>
      </c>
      <c r="BE22" s="2">
        <v>-0.78243373578026498</v>
      </c>
      <c r="BF22" s="2">
        <v>-0.78243373578026498</v>
      </c>
      <c r="BG22" s="2">
        <v>-0.78243373578026498</v>
      </c>
      <c r="BH22" s="2">
        <v>-0.78243373578026498</v>
      </c>
      <c r="BI22" s="2">
        <v>-0.78243373578026498</v>
      </c>
      <c r="BJ22" s="2">
        <v>-0.78243373578026498</v>
      </c>
      <c r="BK22" s="2">
        <v>-0.78243373578026498</v>
      </c>
      <c r="BL22" s="2">
        <v>-0.78243373578026498</v>
      </c>
      <c r="BM22" s="2">
        <v>-0.78243373578026498</v>
      </c>
      <c r="BN22" s="2">
        <v>-0.80199457917477102</v>
      </c>
      <c r="BO22" s="2">
        <v>-0.80199457917477102</v>
      </c>
      <c r="BP22" s="2">
        <v>-0.80199457917477102</v>
      </c>
      <c r="BQ22" s="2">
        <v>-0.80199457917477102</v>
      </c>
      <c r="BR22" s="2">
        <v>-0.80199457917477102</v>
      </c>
      <c r="BS22" s="2">
        <v>-0.80199457917477102</v>
      </c>
      <c r="BT22" s="2">
        <v>-0.80199457917477102</v>
      </c>
      <c r="BU22" s="2">
        <v>-0.80199457917477102</v>
      </c>
      <c r="BV22" s="2">
        <v>-0.80199457917477102</v>
      </c>
      <c r="BW22" s="2">
        <v>-0.80199457917477102</v>
      </c>
      <c r="BX22" s="2">
        <v>-0.80199457917477102</v>
      </c>
      <c r="BY22" s="2">
        <v>-0.80199457917477102</v>
      </c>
      <c r="BZ22" s="2">
        <v>-0.82204444365413998</v>
      </c>
      <c r="CA22" s="2">
        <v>-0.82204444365413998</v>
      </c>
      <c r="CB22" s="2">
        <v>-0.82204444365413998</v>
      </c>
      <c r="CC22" s="2">
        <v>-0.82204444365413998</v>
      </c>
      <c r="CD22" s="2">
        <v>-0.82204444365413998</v>
      </c>
      <c r="CE22" s="2">
        <v>-0.82204444365413998</v>
      </c>
      <c r="CF22" s="2">
        <v>-0.82204444365413998</v>
      </c>
      <c r="CG22" s="2">
        <v>-0.82204444365413998</v>
      </c>
    </row>
    <row r="23" spans="1:85" x14ac:dyDescent="0.25">
      <c r="A23" s="3" t="s">
        <v>216</v>
      </c>
      <c r="B23" s="2">
        <v>-1.13117344</v>
      </c>
      <c r="C23" s="2">
        <v>-1.0526882399999999</v>
      </c>
      <c r="D23" s="2">
        <v>-1.3261198700000001</v>
      </c>
      <c r="E23" s="2">
        <v>-1.2045957700000001</v>
      </c>
      <c r="F23" s="2">
        <v>-0.90760768999999997</v>
      </c>
      <c r="G23" s="2">
        <v>-1.2793815100000001</v>
      </c>
      <c r="H23" s="2">
        <v>-1.0846490900000001</v>
      </c>
      <c r="I23" s="2">
        <v>-1.1162269600000001</v>
      </c>
      <c r="J23" s="2">
        <v>-1.36894052</v>
      </c>
      <c r="K23" s="2">
        <v>-1.1393656000000001</v>
      </c>
      <c r="L23" s="2">
        <v>-1.07301454</v>
      </c>
      <c r="M23" s="2">
        <v>-1.37255521</v>
      </c>
      <c r="N23" s="2">
        <v>-1.1675881299999999</v>
      </c>
      <c r="O23" s="2">
        <v>-1.1948546</v>
      </c>
      <c r="P23" s="2">
        <v>-1.19603568</v>
      </c>
      <c r="Q23" s="2">
        <v>-1.19531957338573</v>
      </c>
      <c r="R23" s="2">
        <v>-1.19531957338573</v>
      </c>
      <c r="S23" s="2">
        <v>-1.19531957338573</v>
      </c>
      <c r="T23" s="2">
        <v>-1.19531957338573</v>
      </c>
      <c r="U23" s="2">
        <v>-1.19531957338573</v>
      </c>
      <c r="V23" s="2">
        <v>-1.19531957338573</v>
      </c>
      <c r="W23" s="2">
        <v>-1.19531957338573</v>
      </c>
      <c r="X23" s="2">
        <v>-1.19531957338573</v>
      </c>
      <c r="Y23" s="2">
        <v>-1.19531957338573</v>
      </c>
      <c r="Z23" s="2">
        <v>-1.2232904738944399</v>
      </c>
      <c r="AA23" s="2">
        <v>-1.2232904738944399</v>
      </c>
      <c r="AB23" s="2">
        <v>-1.2232904738944399</v>
      </c>
      <c r="AC23" s="2">
        <v>-1.2232904738944399</v>
      </c>
      <c r="AD23" s="2">
        <v>-1.2232904738944399</v>
      </c>
      <c r="AE23" s="2">
        <v>-1.2232904738944399</v>
      </c>
      <c r="AF23" s="2">
        <v>-1.2232904738944399</v>
      </c>
      <c r="AG23" s="2">
        <v>-1.2232904738944399</v>
      </c>
      <c r="AH23" s="2">
        <v>-1.2232904738944399</v>
      </c>
      <c r="AI23" s="2">
        <v>-1.2232904738944399</v>
      </c>
      <c r="AJ23" s="2">
        <v>-1.2232904738944399</v>
      </c>
      <c r="AK23" s="2">
        <v>-1.2232904738944399</v>
      </c>
      <c r="AL23" s="2">
        <v>-1.2538727357418</v>
      </c>
      <c r="AM23" s="2">
        <v>-1.2538727357418</v>
      </c>
      <c r="AN23" s="2">
        <v>-1.2538727357418</v>
      </c>
      <c r="AO23" s="2">
        <v>-1.2538727357418</v>
      </c>
      <c r="AP23" s="2">
        <v>-1.2538727357418</v>
      </c>
      <c r="AQ23" s="2">
        <v>-1.2538727357418</v>
      </c>
      <c r="AR23" s="2">
        <v>-1.2538727357418</v>
      </c>
      <c r="AS23" s="2">
        <v>-1.2538727357418</v>
      </c>
      <c r="AT23" s="2">
        <v>-1.2538727357418</v>
      </c>
      <c r="AU23" s="2">
        <v>-1.2538727357418</v>
      </c>
      <c r="AV23" s="2">
        <v>-1.2538727357418</v>
      </c>
      <c r="AW23" s="2">
        <v>-1.2538727357418</v>
      </c>
      <c r="AX23" s="2">
        <v>-1.2852195541353499</v>
      </c>
      <c r="AY23" s="2">
        <v>-1.2852195541353499</v>
      </c>
      <c r="AZ23" s="2">
        <v>-1.2852195541353499</v>
      </c>
      <c r="BA23" s="2">
        <v>-1.2852195541353499</v>
      </c>
      <c r="BB23" s="2">
        <v>-1.2852195541353499</v>
      </c>
      <c r="BC23" s="2">
        <v>-1.2852195541353499</v>
      </c>
      <c r="BD23" s="2">
        <v>-1.2852195541353499</v>
      </c>
      <c r="BE23" s="2">
        <v>-1.2852195541353499</v>
      </c>
      <c r="BF23" s="2">
        <v>-1.2852195541353499</v>
      </c>
      <c r="BG23" s="2">
        <v>-1.2852195541353499</v>
      </c>
      <c r="BH23" s="2">
        <v>-1.2852195541353499</v>
      </c>
      <c r="BI23" s="2">
        <v>-1.2852195541353499</v>
      </c>
      <c r="BJ23" s="2">
        <v>-1.3173500429887299</v>
      </c>
      <c r="BK23" s="2">
        <v>-1.3173500429887299</v>
      </c>
      <c r="BL23" s="2">
        <v>-1.3173500429887299</v>
      </c>
      <c r="BM23" s="2">
        <v>-1.3173500429887299</v>
      </c>
      <c r="BN23" s="2">
        <v>-1.3173500429887299</v>
      </c>
      <c r="BO23" s="2">
        <v>-1.3173500429887299</v>
      </c>
      <c r="BP23" s="2">
        <v>-1.3173500429887299</v>
      </c>
      <c r="BQ23" s="2">
        <v>-1.3173500429887299</v>
      </c>
      <c r="BR23" s="2">
        <v>-1.3173500429887299</v>
      </c>
      <c r="BS23" s="2">
        <v>-1.3173500429887299</v>
      </c>
      <c r="BT23" s="2">
        <v>-1.3173500429887299</v>
      </c>
      <c r="BU23" s="2">
        <v>-1.3173500429887299</v>
      </c>
      <c r="BV23" s="2">
        <v>-1.35028379406345</v>
      </c>
      <c r="BW23" s="2">
        <v>-1.35028379406345</v>
      </c>
      <c r="BX23" s="2">
        <v>-1.35028379406345</v>
      </c>
      <c r="BY23" s="2">
        <v>-1.35028379406345</v>
      </c>
      <c r="BZ23" s="2">
        <v>-1.35028379406345</v>
      </c>
      <c r="CA23" s="2">
        <v>-1.35028379406345</v>
      </c>
      <c r="CB23" s="2">
        <v>-1.35028379406345</v>
      </c>
      <c r="CC23" s="2">
        <v>-1.35028379406345</v>
      </c>
      <c r="CD23" s="2">
        <v>-1.35028379406345</v>
      </c>
      <c r="CE23" s="2">
        <v>-1.35028379406345</v>
      </c>
      <c r="CF23" s="2">
        <v>-1.35028379406345</v>
      </c>
      <c r="CG23" s="2">
        <v>-1.35028379406345</v>
      </c>
    </row>
    <row r="24" spans="1:85" x14ac:dyDescent="0.25">
      <c r="A24" t="s">
        <v>215</v>
      </c>
      <c r="B24" s="2">
        <v>12.094525259999999</v>
      </c>
      <c r="C24" s="2">
        <v>11.75548517</v>
      </c>
      <c r="D24" s="2">
        <v>14.958774419999999</v>
      </c>
      <c r="E24" s="2">
        <v>20.175418050000001</v>
      </c>
      <c r="F24" s="2">
        <v>15.785168909999999</v>
      </c>
      <c r="G24" s="2">
        <v>13.68367739</v>
      </c>
      <c r="H24" s="2">
        <v>13.408974690000001</v>
      </c>
      <c r="I24" s="2">
        <v>12.661062729999999</v>
      </c>
      <c r="J24" s="2">
        <v>12.77296297</v>
      </c>
      <c r="K24" s="2">
        <v>24.13179572</v>
      </c>
      <c r="L24" s="2">
        <v>12.24587067</v>
      </c>
      <c r="M24" s="2">
        <v>14.14491816</v>
      </c>
      <c r="N24" s="2">
        <v>11.332531940000001</v>
      </c>
      <c r="O24" s="2">
        <v>12.374545749999999</v>
      </c>
      <c r="P24" s="2">
        <v>14.497206479999999</v>
      </c>
      <c r="Q24" s="2">
        <v>14.062069559912899</v>
      </c>
      <c r="R24" s="2">
        <v>16.5311372234756</v>
      </c>
      <c r="S24" s="2">
        <v>12.3804751930422</v>
      </c>
      <c r="T24" s="2">
        <v>12.2674360192922</v>
      </c>
      <c r="U24" s="2">
        <v>12.037861330542199</v>
      </c>
      <c r="V24" s="2">
        <v>17.102056577417201</v>
      </c>
      <c r="W24" s="2">
        <v>19.373522813975601</v>
      </c>
      <c r="X24" s="2">
        <v>14.3555486392922</v>
      </c>
      <c r="Y24" s="2">
        <v>17.265263659123399</v>
      </c>
      <c r="Z24" s="2">
        <v>12.868072542452101</v>
      </c>
      <c r="AA24" s="2">
        <v>12.5828804705859</v>
      </c>
      <c r="AB24" s="2">
        <v>13.8548744170417</v>
      </c>
      <c r="AC24" s="2">
        <v>14.9616168454021</v>
      </c>
      <c r="AD24" s="2">
        <v>15.3160569316998</v>
      </c>
      <c r="AE24" s="2">
        <v>13.265650040358899</v>
      </c>
      <c r="AF24" s="2">
        <v>13.099914215574101</v>
      </c>
      <c r="AG24" s="2">
        <v>13.6909932919804</v>
      </c>
      <c r="AH24" s="2">
        <v>16.315853611730901</v>
      </c>
      <c r="AI24" s="2">
        <v>19.232971675587301</v>
      </c>
      <c r="AJ24" s="2">
        <v>14.6587029605741</v>
      </c>
      <c r="AK24" s="2">
        <v>14.7821090602352</v>
      </c>
      <c r="AL24" s="2">
        <v>12.491581787980801</v>
      </c>
      <c r="AM24" s="2">
        <v>12.543673657748799</v>
      </c>
      <c r="AN24" s="2">
        <v>13.6265923387596</v>
      </c>
      <c r="AO24" s="2">
        <v>15.395627978444599</v>
      </c>
      <c r="AP24" s="2">
        <v>15.014424302602601</v>
      </c>
      <c r="AQ24" s="2">
        <v>13.309827269326</v>
      </c>
      <c r="AR24" s="2">
        <v>12.899034750304001</v>
      </c>
      <c r="AS24" s="2">
        <v>14.3548559863977</v>
      </c>
      <c r="AT24" s="2">
        <v>17.270762214281302</v>
      </c>
      <c r="AU24" s="2">
        <v>21.323962061820101</v>
      </c>
      <c r="AV24" s="2">
        <v>14.454839796944601</v>
      </c>
      <c r="AW24" s="2">
        <v>17.179179510534201</v>
      </c>
      <c r="AX24" s="2">
        <v>12.8239603202481</v>
      </c>
      <c r="AY24" s="2">
        <v>12.7885258547854</v>
      </c>
      <c r="AZ24" s="2">
        <v>13.8924547160575</v>
      </c>
      <c r="BA24" s="2">
        <v>15.3401769043509</v>
      </c>
      <c r="BB24" s="2">
        <v>15.3169573804077</v>
      </c>
      <c r="BC24" s="2">
        <v>14.113261405882399</v>
      </c>
      <c r="BD24" s="2">
        <v>13.298808558913001</v>
      </c>
      <c r="BE24" s="2">
        <v>14.4001308735028</v>
      </c>
      <c r="BF24" s="2">
        <v>17.852301073727599</v>
      </c>
      <c r="BG24" s="2">
        <v>21.985806468529699</v>
      </c>
      <c r="BH24" s="2">
        <v>17.9340695167196</v>
      </c>
      <c r="BI24" s="2">
        <v>17.7166049875567</v>
      </c>
      <c r="BJ24" s="2">
        <v>12.856738152961899</v>
      </c>
      <c r="BK24" s="2">
        <v>12.9894696754317</v>
      </c>
      <c r="BL24" s="2">
        <v>14.443776023767001</v>
      </c>
      <c r="BM24" s="2">
        <v>14.9616528058248</v>
      </c>
      <c r="BN24" s="2">
        <v>15.5024781575385</v>
      </c>
      <c r="BO24" s="2">
        <v>13.809310107212299</v>
      </c>
      <c r="BP24" s="2">
        <v>13.3814897632588</v>
      </c>
      <c r="BQ24" s="2">
        <v>12.699501229807099</v>
      </c>
      <c r="BR24" s="2">
        <v>13.993531288688001</v>
      </c>
      <c r="BS24" s="2">
        <v>17.756310985574501</v>
      </c>
      <c r="BT24" s="2">
        <v>13.397194677510599</v>
      </c>
      <c r="BU24" s="2">
        <v>15.6032026528045</v>
      </c>
      <c r="BV24" s="2">
        <v>13.1709715644475</v>
      </c>
      <c r="BW24" s="2">
        <v>16.2534031955968</v>
      </c>
      <c r="BX24" s="2">
        <v>19.134345499078499</v>
      </c>
      <c r="BY24" s="2">
        <v>17.720828110876301</v>
      </c>
      <c r="BZ24" s="2">
        <v>18.3492949908245</v>
      </c>
      <c r="CA24" s="2">
        <v>13.888944439426799</v>
      </c>
      <c r="CB24" s="2">
        <v>13.8616304939132</v>
      </c>
      <c r="CC24" s="2">
        <v>12.947251827098301</v>
      </c>
      <c r="CD24" s="2">
        <v>14.1531498022165</v>
      </c>
      <c r="CE24" s="2">
        <v>18.070038638337898</v>
      </c>
      <c r="CF24" s="2">
        <v>13.443865818508201</v>
      </c>
      <c r="CG24" s="2">
        <v>15.6920371581521</v>
      </c>
    </row>
    <row r="25" spans="1:85" x14ac:dyDescent="0.25">
      <c r="A25" t="s">
        <v>4</v>
      </c>
      <c r="B25" s="2">
        <v>44.791829540000002</v>
      </c>
      <c r="C25" s="2">
        <v>33.942389239999997</v>
      </c>
      <c r="D25" s="2">
        <v>38.106191080000002</v>
      </c>
      <c r="E25" s="2">
        <v>22.045674300000002</v>
      </c>
      <c r="F25" s="2">
        <v>31.754744649999999</v>
      </c>
      <c r="G25" s="2">
        <v>27.109807150000002</v>
      </c>
      <c r="H25" s="2">
        <v>30.185039889999999</v>
      </c>
      <c r="I25" s="2">
        <v>30.963789120000001</v>
      </c>
      <c r="J25" s="2">
        <v>28.930712270000001</v>
      </c>
      <c r="K25" s="2">
        <v>19.040017899999999</v>
      </c>
      <c r="L25" s="2">
        <v>23.179164929999999</v>
      </c>
      <c r="M25" s="2">
        <v>32.440577689999998</v>
      </c>
      <c r="N25" s="2">
        <v>30.494521729999999</v>
      </c>
      <c r="O25" s="2">
        <v>23.235123290000001</v>
      </c>
      <c r="P25" s="2">
        <v>14.37002743</v>
      </c>
      <c r="Q25" s="2">
        <v>14.9122763750047</v>
      </c>
      <c r="R25" s="2">
        <v>13.1604962543291</v>
      </c>
      <c r="S25" s="2">
        <v>15.2653675956826</v>
      </c>
      <c r="T25" s="2">
        <v>23.7797494588179</v>
      </c>
      <c r="U25" s="2">
        <v>21.9238358767678</v>
      </c>
      <c r="V25" s="2">
        <v>12.3127550239755</v>
      </c>
      <c r="W25" s="2">
        <v>8.2254484650863908</v>
      </c>
      <c r="X25" s="2">
        <v>17.383783572591199</v>
      </c>
      <c r="Y25" s="2">
        <v>19.043673148431399</v>
      </c>
      <c r="Z25" s="2">
        <v>36.324829019595597</v>
      </c>
      <c r="AA25" s="2">
        <v>32.250027821580801</v>
      </c>
      <c r="AB25" s="2">
        <v>24.450582080112</v>
      </c>
      <c r="AC25" s="2">
        <v>16.787534644952199</v>
      </c>
      <c r="AD25" s="2">
        <v>12.352829533923099</v>
      </c>
      <c r="AE25" s="2">
        <v>24.697511136939301</v>
      </c>
      <c r="AF25" s="2">
        <v>37.297406062856297</v>
      </c>
      <c r="AG25" s="2">
        <v>32.402638057294297</v>
      </c>
      <c r="AH25" s="2">
        <v>22.9788240619609</v>
      </c>
      <c r="AI25" s="2">
        <v>18.0435639673263</v>
      </c>
      <c r="AJ25" s="2">
        <v>24.404461257074601</v>
      </c>
      <c r="AK25" s="2">
        <v>31.148503887565202</v>
      </c>
      <c r="AL25" s="2">
        <v>46.713882538122903</v>
      </c>
      <c r="AM25" s="2">
        <v>37.796981065064699</v>
      </c>
      <c r="AN25" s="2">
        <v>28.554866749041299</v>
      </c>
      <c r="AO25" s="2">
        <v>21.963365372076101</v>
      </c>
      <c r="AP25" s="2">
        <v>20.995686581670601</v>
      </c>
      <c r="AQ25" s="2">
        <v>15.4210499869394</v>
      </c>
      <c r="AR25" s="2">
        <v>24.819321069827801</v>
      </c>
      <c r="AS25" s="2">
        <v>21.7203954324258</v>
      </c>
      <c r="AT25" s="2">
        <v>10.614264530504199</v>
      </c>
      <c r="AU25" s="2">
        <v>3.5035060435265999</v>
      </c>
      <c r="AV25" s="2">
        <v>11.591256077542401</v>
      </c>
      <c r="AW25" s="2">
        <v>14.7416626800548</v>
      </c>
      <c r="AX25" s="2">
        <v>39.131749968503598</v>
      </c>
      <c r="AY25" s="2">
        <v>31.204279554110101</v>
      </c>
      <c r="AZ25" s="2">
        <v>21.427690293031102</v>
      </c>
      <c r="BA25" s="2">
        <v>15.770021424112899</v>
      </c>
      <c r="BB25" s="2">
        <v>13.033392989165201</v>
      </c>
      <c r="BC25" s="2">
        <v>14.2031011040641</v>
      </c>
      <c r="BD25" s="2">
        <v>24.823298753382801</v>
      </c>
      <c r="BE25" s="2">
        <v>21.516134675712799</v>
      </c>
      <c r="BF25" s="2">
        <v>9.7961441243544094</v>
      </c>
      <c r="BG25" s="2">
        <v>3.53285504244755</v>
      </c>
      <c r="BH25" s="2">
        <v>7.7282138562645004</v>
      </c>
      <c r="BI25" s="2">
        <v>12.193850957288801</v>
      </c>
      <c r="BJ25" s="2">
        <v>35.924026538085201</v>
      </c>
      <c r="BK25" s="2">
        <v>29.9295380808659</v>
      </c>
      <c r="BL25" s="2">
        <v>22.032267870022899</v>
      </c>
      <c r="BM25" s="2">
        <v>16.088511111648302</v>
      </c>
      <c r="BN25" s="2">
        <v>13.075202713486499</v>
      </c>
      <c r="BO25" s="2">
        <v>14.7667908590371</v>
      </c>
      <c r="BP25" s="2">
        <v>25.580272128349101</v>
      </c>
      <c r="BQ25" s="2">
        <v>22.9020601313198</v>
      </c>
      <c r="BR25" s="2">
        <v>15.380167649235</v>
      </c>
      <c r="BS25" s="2">
        <v>11.2272749243542</v>
      </c>
      <c r="BT25" s="2">
        <v>15.0859935742572</v>
      </c>
      <c r="BU25" s="2">
        <v>15.003694941374899</v>
      </c>
      <c r="BV25" s="2">
        <v>37.800553203209802</v>
      </c>
      <c r="BW25" s="2">
        <v>26.551298273788198</v>
      </c>
      <c r="BX25" s="2">
        <v>16.245593569953598</v>
      </c>
      <c r="BY25" s="2">
        <v>9.0774533240838604</v>
      </c>
      <c r="BZ25" s="2">
        <v>7.4788441809234998</v>
      </c>
      <c r="CA25" s="2">
        <v>14.3302935598876</v>
      </c>
      <c r="CB25" s="2">
        <v>23.674805899342299</v>
      </c>
      <c r="CC25" s="2">
        <v>21.264675887829</v>
      </c>
      <c r="CD25" s="2">
        <v>14.7312604606206</v>
      </c>
      <c r="CE25" s="2">
        <v>10.170000503344401</v>
      </c>
      <c r="CF25" s="2">
        <v>14.356406990548001</v>
      </c>
      <c r="CG25" s="2">
        <v>14.3886235518905</v>
      </c>
    </row>
    <row r="26" spans="1:85" x14ac:dyDescent="0.25">
      <c r="A26" s="3" t="s">
        <v>214</v>
      </c>
      <c r="B26" s="2">
        <v>-1.7435219900000001</v>
      </c>
      <c r="C26" s="2">
        <v>-1.31780597</v>
      </c>
      <c r="D26" s="2">
        <v>-1.8095808200000001</v>
      </c>
      <c r="E26" s="2">
        <v>-2.5586273099999999</v>
      </c>
      <c r="F26" s="2">
        <v>-6.4665124900000004</v>
      </c>
      <c r="G26" s="2">
        <v>-3.16435837</v>
      </c>
      <c r="H26" s="2">
        <v>-2.58457721</v>
      </c>
      <c r="I26" s="2">
        <v>-1.1846466099999999</v>
      </c>
      <c r="J26" s="2">
        <v>-1.6478309099999999</v>
      </c>
      <c r="K26" s="2">
        <v>-1.4587863599999999</v>
      </c>
      <c r="L26" s="2">
        <v>-4.5440160399999998</v>
      </c>
      <c r="M26" s="2">
        <v>-3.7470717699999998</v>
      </c>
      <c r="N26" s="2">
        <v>-0.50983646000000005</v>
      </c>
      <c r="O26" s="2">
        <v>-0.51494487</v>
      </c>
      <c r="P26" s="2">
        <v>-0.76386962999999997</v>
      </c>
      <c r="Q26" s="2">
        <v>-1.0805095</v>
      </c>
      <c r="R26" s="2">
        <v>-0.72994778000000005</v>
      </c>
      <c r="S26" s="2">
        <v>-0.76079390000000002</v>
      </c>
      <c r="T26" s="2">
        <v>-0.89470854</v>
      </c>
      <c r="U26" s="2">
        <v>-1.6745916199999999</v>
      </c>
      <c r="V26" s="2">
        <v>-2.74455662</v>
      </c>
      <c r="W26" s="2">
        <v>-3.8271486000000001</v>
      </c>
      <c r="X26" s="2">
        <v>-2.1913642900000001</v>
      </c>
      <c r="Y26" s="2">
        <v>-3.3107768000000002</v>
      </c>
      <c r="Z26" s="2">
        <v>-0.43046572</v>
      </c>
      <c r="AA26" s="2">
        <v>-0.78598491000000004</v>
      </c>
      <c r="AB26" s="2">
        <v>-2.4501846772999998</v>
      </c>
      <c r="AC26" s="2">
        <v>-2.82896591</v>
      </c>
      <c r="AD26" s="2">
        <v>-2.7727239099999998</v>
      </c>
      <c r="AE26" s="2">
        <v>-2.3304248883000001</v>
      </c>
      <c r="AF26" s="2">
        <v>-2.5740779100000002</v>
      </c>
      <c r="AG26" s="2">
        <v>-0.86627591000000004</v>
      </c>
      <c r="AH26" s="2">
        <v>-1.2242663639</v>
      </c>
      <c r="AI26" s="2">
        <v>-3.8473035699999998</v>
      </c>
      <c r="AJ26" s="2">
        <v>-1.95130991</v>
      </c>
      <c r="AK26" s="2">
        <v>-0.84463247389999996</v>
      </c>
      <c r="AL26" s="2">
        <v>-0.27815785999999998</v>
      </c>
      <c r="AM26" s="2">
        <v>-1.2781578600000001</v>
      </c>
      <c r="AN26" s="2">
        <v>-1.2686275958</v>
      </c>
      <c r="AO26" s="2">
        <v>-4.1806578600000002</v>
      </c>
      <c r="AP26" s="2">
        <v>-3.2889678600000001</v>
      </c>
      <c r="AQ26" s="2">
        <v>-3.1607011418000002</v>
      </c>
      <c r="AR26" s="2">
        <v>-1.53865786</v>
      </c>
      <c r="AS26" s="2">
        <v>-1.75715686</v>
      </c>
      <c r="AT26" s="2">
        <v>-2.4510405673000002</v>
      </c>
      <c r="AU26" s="2">
        <v>-5.3668391499999997</v>
      </c>
      <c r="AV26" s="2">
        <v>-5.1360767200000002</v>
      </c>
      <c r="AW26" s="2">
        <v>-3.5051272073000002</v>
      </c>
      <c r="AX26" s="2">
        <v>-1.0344324600000001</v>
      </c>
      <c r="AY26" s="2">
        <v>-0.28125146000000001</v>
      </c>
      <c r="AZ26" s="2">
        <v>-1.0374690038000001</v>
      </c>
      <c r="BA26" s="2">
        <v>-4.9021704599999998</v>
      </c>
      <c r="BB26" s="2">
        <v>-2.3682704600000002</v>
      </c>
      <c r="BC26" s="2">
        <v>-2.4218740041000002</v>
      </c>
      <c r="BD26" s="2">
        <v>-0.75925145999999999</v>
      </c>
      <c r="BE26" s="2">
        <v>-2.2362514600000001</v>
      </c>
      <c r="BF26" s="2">
        <v>-0.67652798160000005</v>
      </c>
      <c r="BG26" s="2">
        <v>-5.0265268000000001</v>
      </c>
      <c r="BH26" s="2">
        <v>-2.5598710200000001</v>
      </c>
      <c r="BI26" s="2">
        <v>-4.9002543137999997</v>
      </c>
      <c r="BJ26" s="2">
        <v>-0.35962357</v>
      </c>
      <c r="BK26" s="2">
        <v>-0.35962357</v>
      </c>
      <c r="BL26" s="2">
        <v>-3.1608149371000001</v>
      </c>
      <c r="BM26" s="2">
        <v>-2.4987145700000002</v>
      </c>
      <c r="BN26" s="2">
        <v>-2.3736315499999998</v>
      </c>
      <c r="BO26" s="2">
        <v>-2.676123918</v>
      </c>
      <c r="BP26" s="2">
        <v>-1.15147657</v>
      </c>
      <c r="BQ26" s="2">
        <v>-0.72939357000000005</v>
      </c>
      <c r="BR26" s="2">
        <v>-0.52049950710000004</v>
      </c>
      <c r="BS26" s="2">
        <v>-2.1864449800000001</v>
      </c>
      <c r="BT26" s="2">
        <v>-2.8573758549999999</v>
      </c>
      <c r="BU26" s="2">
        <v>-2.0529441260499999</v>
      </c>
      <c r="BV26" s="2">
        <v>-1.6034460100000001</v>
      </c>
      <c r="BW26" s="2">
        <v>-0.37881301000000001</v>
      </c>
      <c r="BX26" s="2">
        <v>-2.3353684165000002</v>
      </c>
      <c r="BY26" s="2">
        <v>-3.9663426099999999</v>
      </c>
      <c r="BZ26" s="2">
        <v>-3.3507140500000001</v>
      </c>
      <c r="CA26" s="2">
        <v>-2.6935421571</v>
      </c>
      <c r="CB26" s="2">
        <v>-0.87893301000000001</v>
      </c>
      <c r="CC26" s="2">
        <v>-0.88881301000000001</v>
      </c>
      <c r="CD26" s="2">
        <v>-1.4061511847999999</v>
      </c>
      <c r="CE26" s="2">
        <v>-2.6798694599999999</v>
      </c>
      <c r="CF26" s="2">
        <v>-0.83002728000000003</v>
      </c>
      <c r="CG26" s="2">
        <v>-0.84663070750000002</v>
      </c>
    </row>
    <row r="27" spans="1:85" x14ac:dyDescent="0.25">
      <c r="A27" s="3" t="s">
        <v>213</v>
      </c>
      <c r="B27" s="2">
        <v>-1.2835966999999999</v>
      </c>
      <c r="C27" s="2">
        <v>-1.6371407899999999</v>
      </c>
      <c r="D27" s="2">
        <v>-0.49451552999999998</v>
      </c>
      <c r="E27" s="2">
        <v>-0.69281258000000001</v>
      </c>
      <c r="F27" s="2">
        <v>-0.71912226000000001</v>
      </c>
      <c r="G27" s="2">
        <v>-1.65813122</v>
      </c>
      <c r="H27" s="2">
        <v>-1.45896822</v>
      </c>
      <c r="I27" s="2">
        <v>-0.45644093000000002</v>
      </c>
      <c r="J27" s="2">
        <v>-0.96194226999999999</v>
      </c>
      <c r="K27" s="2">
        <v>-2.1658535099999998</v>
      </c>
      <c r="L27" s="2">
        <v>-3.5840987000000002</v>
      </c>
      <c r="M27" s="2">
        <v>-6.3925911500000003</v>
      </c>
      <c r="N27" s="2">
        <v>-0.18763470000000099</v>
      </c>
      <c r="O27" s="2">
        <v>-0.89989777000000004</v>
      </c>
      <c r="P27" s="2">
        <v>-0.46429590999999998</v>
      </c>
      <c r="Q27" s="2">
        <v>-4.2172817</v>
      </c>
      <c r="R27" s="2">
        <v>-4.9360723599999998</v>
      </c>
      <c r="S27" s="2">
        <v>-4.0001358500000004</v>
      </c>
      <c r="T27" s="2">
        <v>-4.7088480500000003</v>
      </c>
      <c r="U27" s="2">
        <v>-3.7643142900000002</v>
      </c>
      <c r="V27" s="2">
        <v>-3.2660151000000002</v>
      </c>
      <c r="W27" s="2">
        <v>-2.6057202099999999</v>
      </c>
      <c r="X27" s="2">
        <v>-1.09232581</v>
      </c>
      <c r="Y27" s="2">
        <v>-3.1703258000000001</v>
      </c>
      <c r="Z27" s="2">
        <v>-1.9722299700000001</v>
      </c>
      <c r="AA27" s="2">
        <v>-1.9722299700000001</v>
      </c>
      <c r="AB27" s="2">
        <v>-2.2264569700000001</v>
      </c>
      <c r="AC27" s="2">
        <v>-1.92886497</v>
      </c>
      <c r="AD27" s="2">
        <v>-2.7904679699999999</v>
      </c>
      <c r="AE27" s="2">
        <v>-2.5500399699999998</v>
      </c>
      <c r="AF27" s="2">
        <v>-3.5035329200000001</v>
      </c>
      <c r="AG27" s="2">
        <v>-2.5933724699999998</v>
      </c>
      <c r="AH27" s="2">
        <v>-1.9722299700000001</v>
      </c>
      <c r="AI27" s="2">
        <v>-3.03374297</v>
      </c>
      <c r="AJ27" s="2">
        <v>-2.07222997</v>
      </c>
      <c r="AK27" s="2">
        <v>-2.08582197</v>
      </c>
      <c r="AL27" s="2">
        <v>-2.3587451499999998</v>
      </c>
      <c r="AM27" s="2">
        <v>-2.3587451499999998</v>
      </c>
      <c r="AN27" s="2">
        <v>-2.3587451499999998</v>
      </c>
      <c r="AO27" s="2">
        <v>-2.3587451499999998</v>
      </c>
      <c r="AP27" s="2">
        <v>-2.62241715</v>
      </c>
      <c r="AQ27" s="2">
        <v>-2.3587451499999998</v>
      </c>
      <c r="AR27" s="2">
        <v>-2.4817451500000001</v>
      </c>
      <c r="AS27" s="2">
        <v>-2.3587451499999998</v>
      </c>
      <c r="AT27" s="2">
        <v>-2.8587451499999998</v>
      </c>
      <c r="AU27" s="2">
        <v>-3.7417961499999999</v>
      </c>
      <c r="AV27" s="2">
        <v>-2.8687451500000001</v>
      </c>
      <c r="AW27" s="2">
        <v>-2.4187451499999999</v>
      </c>
      <c r="AX27" s="2">
        <v>-2.79578273</v>
      </c>
      <c r="AY27" s="2">
        <v>-2.79578273</v>
      </c>
      <c r="AZ27" s="2">
        <v>-2.79578273</v>
      </c>
      <c r="BA27" s="2">
        <v>-2.79578273</v>
      </c>
      <c r="BB27" s="2">
        <v>-3.06072773</v>
      </c>
      <c r="BC27" s="2">
        <v>-2.79578273</v>
      </c>
      <c r="BD27" s="2">
        <v>-4.2617827300000002</v>
      </c>
      <c r="BE27" s="2">
        <v>-2.79578273</v>
      </c>
      <c r="BF27" s="2">
        <v>-2.79578273</v>
      </c>
      <c r="BG27" s="2">
        <v>-2.8957827300000001</v>
      </c>
      <c r="BH27" s="2">
        <v>-2.9957827300000002</v>
      </c>
      <c r="BI27" s="2">
        <v>-2.8957827300000001</v>
      </c>
      <c r="BJ27" s="2">
        <v>-1.9858805799999999</v>
      </c>
      <c r="BK27" s="2">
        <v>-1.9858805799999999</v>
      </c>
      <c r="BL27" s="2">
        <v>-2.0459685799999998</v>
      </c>
      <c r="BM27" s="2">
        <v>-1.9858805799999999</v>
      </c>
      <c r="BN27" s="2">
        <v>-2.2521245799999998</v>
      </c>
      <c r="BO27" s="2">
        <v>-1.9858805799999999</v>
      </c>
      <c r="BP27" s="2">
        <v>-2.0518805800000002</v>
      </c>
      <c r="BQ27" s="2">
        <v>-1.9858805799999999</v>
      </c>
      <c r="BR27" s="2">
        <v>-1.9858805799999999</v>
      </c>
      <c r="BS27" s="2">
        <v>-1.9858805799999999</v>
      </c>
      <c r="BT27" s="2">
        <v>-1.9858805799999999</v>
      </c>
      <c r="BU27" s="2">
        <v>-2.8694955800000002</v>
      </c>
      <c r="BV27" s="2">
        <v>-1.33123842</v>
      </c>
      <c r="BW27" s="2">
        <v>-1.33123842</v>
      </c>
      <c r="BX27" s="2">
        <v>-1.9612384199999999</v>
      </c>
      <c r="BY27" s="2">
        <v>-3.4612384199999999</v>
      </c>
      <c r="BZ27" s="2">
        <v>-2.5712384199999998</v>
      </c>
      <c r="CA27" s="2">
        <v>-1.7312384199999999</v>
      </c>
      <c r="CB27" s="2">
        <v>-1.33123842</v>
      </c>
      <c r="CC27" s="2">
        <v>-1.33123842</v>
      </c>
      <c r="CD27" s="2">
        <v>-1.33123842</v>
      </c>
      <c r="CE27" s="2">
        <v>-3.5312384200000002</v>
      </c>
      <c r="CF27" s="2">
        <v>-1.33123842</v>
      </c>
      <c r="CG27" s="2">
        <v>-2.1712384199999999</v>
      </c>
    </row>
    <row r="28" spans="1:85" x14ac:dyDescent="0.25">
      <c r="A28" s="3" t="s">
        <v>212</v>
      </c>
      <c r="B28" s="2">
        <v>-0.1871545</v>
      </c>
      <c r="C28" s="2">
        <v>-1.26216986</v>
      </c>
      <c r="D28" s="2">
        <v>-4.4965308400000001</v>
      </c>
      <c r="E28" s="2">
        <v>-0.21083072999999999</v>
      </c>
      <c r="F28" s="2">
        <v>-1.20291131</v>
      </c>
      <c r="G28" s="2">
        <v>-1.85385847</v>
      </c>
      <c r="H28" s="2">
        <v>-0.28676836</v>
      </c>
      <c r="I28" s="2">
        <v>-0.35621476000000002</v>
      </c>
      <c r="J28" s="2">
        <v>-1.65051451</v>
      </c>
      <c r="K28" s="2">
        <v>-0.40871411000000002</v>
      </c>
      <c r="L28" s="2">
        <v>-1.3490808599999999</v>
      </c>
      <c r="M28" s="2">
        <v>-2.0581916800000002</v>
      </c>
      <c r="N28" s="2">
        <v>-0.38162275000000001</v>
      </c>
      <c r="O28" s="2">
        <v>-0.39974659000000001</v>
      </c>
      <c r="P28" s="2">
        <v>-2.2343155800000001</v>
      </c>
      <c r="Q28" s="2">
        <v>-0.38427704000000001</v>
      </c>
      <c r="R28" s="2">
        <v>-0.41041174000000002</v>
      </c>
      <c r="S28" s="2">
        <v>-6.5609584520000004</v>
      </c>
      <c r="T28" s="2">
        <v>-0.32548516560000001</v>
      </c>
      <c r="U28" s="2">
        <v>-0.42972745200000001</v>
      </c>
      <c r="V28" s="2">
        <v>-2.0025902503999999</v>
      </c>
      <c r="W28" s="2">
        <v>-0.44199125039999998</v>
      </c>
      <c r="X28" s="2">
        <v>-0.36840845999999999</v>
      </c>
      <c r="Y28" s="2">
        <v>-2.0732222504000002</v>
      </c>
      <c r="Z28" s="2">
        <v>-0.42972745200000001</v>
      </c>
      <c r="AA28" s="2">
        <v>-0.44199125039999998</v>
      </c>
      <c r="AB28" s="2">
        <v>-6.9479651191559997</v>
      </c>
      <c r="AC28" s="2">
        <v>-0.41127785302800002</v>
      </c>
      <c r="AD28" s="2">
        <v>-0.448621119156</v>
      </c>
      <c r="AE28" s="2">
        <v>-2.4811894860920001</v>
      </c>
      <c r="AF28" s="2">
        <v>-0.33659132077199999</v>
      </c>
      <c r="AG28" s="2">
        <v>-0.43617336377999999</v>
      </c>
      <c r="AH28" s="2">
        <v>-2.1025991191559998</v>
      </c>
      <c r="AI28" s="2">
        <v>-0.448621119156</v>
      </c>
      <c r="AJ28" s="2">
        <v>-0.37393458689999998</v>
      </c>
      <c r="AK28" s="2">
        <v>-2.1025991191559998</v>
      </c>
      <c r="AL28" s="2">
        <v>-5.8361733637800004</v>
      </c>
      <c r="AM28" s="2">
        <v>-0.448621119156</v>
      </c>
      <c r="AN28" s="2">
        <v>-6.9951404359433402</v>
      </c>
      <c r="AO28" s="2">
        <v>-0.41744702082342</v>
      </c>
      <c r="AP28" s="2">
        <v>-0.31005401131698002</v>
      </c>
      <c r="AQ28" s="2">
        <v>-2.5199347804431</v>
      </c>
      <c r="AR28" s="2">
        <v>-0.42019807514663998</v>
      </c>
      <c r="AS28" s="2">
        <v>-0.46716978044309998</v>
      </c>
      <c r="AT28" s="2">
        <v>-2.1574083793566201</v>
      </c>
      <c r="AU28" s="2">
        <v>-0.93111937935662004</v>
      </c>
      <c r="AV28" s="2">
        <v>-0.39992178587549998</v>
      </c>
      <c r="AW28" s="2">
        <v>-2.1574083793566201</v>
      </c>
      <c r="AX28" s="2">
        <v>-2.4671697804431001</v>
      </c>
      <c r="AY28" s="2">
        <v>-0.48061937935662002</v>
      </c>
      <c r="AZ28" s="2">
        <v>-2.0009726700469699</v>
      </c>
      <c r="BA28" s="2">
        <v>-0.903749641355301</v>
      </c>
      <c r="BB28" s="2">
        <v>-0.34035279905121402</v>
      </c>
      <c r="BC28" s="2">
        <v>-2.1333798140443201</v>
      </c>
      <c r="BD28" s="2">
        <v>-0.50985697335839697</v>
      </c>
      <c r="BE28" s="2">
        <v>-0.49899795059924201</v>
      </c>
      <c r="BF28" s="2">
        <v>-2.0506626476114498</v>
      </c>
      <c r="BG28" s="2">
        <v>-0.97035164761144799</v>
      </c>
      <c r="BH28" s="2">
        <v>-0.42660446553821202</v>
      </c>
      <c r="BI28" s="2">
        <v>-2.2130126476114498</v>
      </c>
      <c r="BJ28" s="2">
        <v>-2.4989979505992399</v>
      </c>
      <c r="BK28" s="2">
        <v>-0.51347664761144796</v>
      </c>
      <c r="BL28" s="2">
        <v>-2.0189007973256201</v>
      </c>
      <c r="BM28" s="2">
        <v>-0.49178704239084198</v>
      </c>
      <c r="BN28" s="2">
        <v>-0.52117879732562</v>
      </c>
      <c r="BO28" s="2">
        <v>-4.0287649198582303</v>
      </c>
      <c r="BP28" s="2">
        <v>-0.38891590011911797</v>
      </c>
      <c r="BQ28" s="2">
        <v>-0.50648291985823102</v>
      </c>
      <c r="BR28" s="2">
        <v>-2.2116247973256198</v>
      </c>
      <c r="BS28" s="2">
        <v>-0.52117879732562</v>
      </c>
      <c r="BT28" s="2">
        <v>-0.43300353252128498</v>
      </c>
      <c r="BU28" s="2">
        <v>-2.24346079732562</v>
      </c>
      <c r="BV28" s="2">
        <v>-1.5064829198582299</v>
      </c>
      <c r="BW28" s="2">
        <v>-0.52117879732562</v>
      </c>
      <c r="BX28" s="2">
        <v>-2.1127168792854998</v>
      </c>
      <c r="BY28" s="2">
        <v>-0.484247532397304</v>
      </c>
      <c r="BZ28" s="2">
        <v>-0.52899647928550397</v>
      </c>
      <c r="CA28" s="2">
        <v>-5.1591093636560998</v>
      </c>
      <c r="CB28" s="2">
        <v>-0.39474963862090501</v>
      </c>
      <c r="CC28" s="2">
        <v>-0.51408016365610398</v>
      </c>
      <c r="CD28" s="2">
        <v>-2.1933892792854999</v>
      </c>
      <c r="CE28" s="2">
        <v>-0.52899647928550397</v>
      </c>
      <c r="CF28" s="2">
        <v>-0.43949858550910498</v>
      </c>
      <c r="CG28" s="2">
        <v>-2.3224183192855001</v>
      </c>
    </row>
    <row r="29" spans="1:85" x14ac:dyDescent="0.25">
      <c r="A29" s="3" t="s">
        <v>211</v>
      </c>
      <c r="B29" s="2">
        <v>-6.6205536599999997</v>
      </c>
      <c r="C29" s="2">
        <v>-6.0747072900000001</v>
      </c>
      <c r="D29" s="2">
        <v>-4.2110164399999999</v>
      </c>
      <c r="E29" s="2">
        <v>-8.9995341500000006</v>
      </c>
      <c r="F29" s="2">
        <v>-4.6883477999999998</v>
      </c>
      <c r="G29" s="2">
        <v>-0.59623285999999998</v>
      </c>
      <c r="H29" s="2">
        <v>-0.68399600000000005</v>
      </c>
      <c r="I29" s="2">
        <v>-2.13183379</v>
      </c>
      <c r="J29" s="2">
        <v>-0.98132942000000001</v>
      </c>
      <c r="K29" s="2">
        <v>-2.98209795</v>
      </c>
      <c r="L29" s="2">
        <v>-1.47686279</v>
      </c>
      <c r="M29" s="2">
        <v>-3.1555334899999998</v>
      </c>
      <c r="N29" s="2">
        <v>-0.28211892999999999</v>
      </c>
      <c r="O29" s="2">
        <v>-9.2955270000000007E-2</v>
      </c>
      <c r="P29" s="2">
        <v>-7.3954400000000003E-2</v>
      </c>
      <c r="Q29" s="2">
        <v>-0.2453187</v>
      </c>
      <c r="R29" s="2">
        <v>-0.1094</v>
      </c>
      <c r="S29" s="2">
        <v>-0.1094</v>
      </c>
      <c r="T29" s="2">
        <v>0</v>
      </c>
      <c r="U29" s="2">
        <v>-0.20702772999999999</v>
      </c>
      <c r="V29" s="2">
        <v>-0.20047499999999999</v>
      </c>
      <c r="W29" s="2">
        <v>-3.0800763400000002</v>
      </c>
      <c r="X29" s="2">
        <v>-2.6641824700000001</v>
      </c>
      <c r="Y29" s="2">
        <v>-0.20422499999999999</v>
      </c>
      <c r="Z29" s="2">
        <v>0</v>
      </c>
      <c r="AA29" s="2">
        <v>-0.26083332999999997</v>
      </c>
      <c r="AB29" s="2">
        <v>-0.26083332999999997</v>
      </c>
      <c r="AC29" s="2">
        <v>-0.26083332999999997</v>
      </c>
      <c r="AD29" s="2">
        <v>-0.26083332999999997</v>
      </c>
      <c r="AE29" s="2">
        <v>-0.26083332999999997</v>
      </c>
      <c r="AF29" s="2">
        <v>-0.26083332999999997</v>
      </c>
      <c r="AG29" s="2">
        <v>-0.26083332999999997</v>
      </c>
      <c r="AH29" s="2">
        <v>-0.26083332999999997</v>
      </c>
      <c r="AI29" s="2">
        <v>-1.13883333</v>
      </c>
      <c r="AJ29" s="2">
        <v>-1.2388333300000001</v>
      </c>
      <c r="AK29" s="2">
        <v>-1.23983333</v>
      </c>
      <c r="AL29" s="2">
        <v>-0.26083299999999998</v>
      </c>
      <c r="AM29" s="2">
        <v>-0.54583333000000001</v>
      </c>
      <c r="AN29" s="2">
        <v>-0.54583333000000001</v>
      </c>
      <c r="AO29" s="2">
        <v>-0.54583333000000001</v>
      </c>
      <c r="AP29" s="2">
        <v>-0.54583333000000001</v>
      </c>
      <c r="AQ29" s="2">
        <v>-0.54583333000000001</v>
      </c>
      <c r="AR29" s="2">
        <v>-0.54583333000000001</v>
      </c>
      <c r="AS29" s="2">
        <v>-0.54583333000000001</v>
      </c>
      <c r="AT29" s="2">
        <v>-0.54583333000000001</v>
      </c>
      <c r="AU29" s="2">
        <v>-0.54583333000000001</v>
      </c>
      <c r="AV29" s="2">
        <v>-0.54583333000000001</v>
      </c>
      <c r="AW29" s="2">
        <v>-0.54583333000000001</v>
      </c>
      <c r="AX29" s="2">
        <v>-0.54583300000000001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-1</v>
      </c>
      <c r="BG29" s="2">
        <v>-1</v>
      </c>
      <c r="BH29" s="2">
        <v>-1</v>
      </c>
      <c r="BI29" s="2">
        <v>-0.4</v>
      </c>
      <c r="BJ29" s="2">
        <v>-0.23083333</v>
      </c>
      <c r="BK29" s="2">
        <v>-0.23083333</v>
      </c>
      <c r="BL29" s="2">
        <v>-0.23083333</v>
      </c>
      <c r="BM29" s="2">
        <v>-0.23083333</v>
      </c>
      <c r="BN29" s="2">
        <v>-0.23083333</v>
      </c>
      <c r="BO29" s="2">
        <v>-0.23083333</v>
      </c>
      <c r="BP29" s="2">
        <v>-0.23083333</v>
      </c>
      <c r="BQ29" s="2">
        <v>-0.23083333</v>
      </c>
      <c r="BR29" s="2">
        <v>-0.23083333</v>
      </c>
      <c r="BS29" s="2">
        <v>-0.23083333</v>
      </c>
      <c r="BT29" s="2">
        <v>-0.23083333</v>
      </c>
      <c r="BU29" s="2">
        <v>-0.23083333</v>
      </c>
      <c r="BV29" s="2">
        <v>-0.35</v>
      </c>
      <c r="BW29" s="2">
        <v>-0.35</v>
      </c>
      <c r="BX29" s="2">
        <v>-0.35</v>
      </c>
      <c r="BY29" s="2">
        <v>-0.35</v>
      </c>
      <c r="BZ29" s="2">
        <v>-0.35</v>
      </c>
      <c r="CA29" s="2">
        <v>-0.35</v>
      </c>
      <c r="CB29" s="2">
        <v>-0.35</v>
      </c>
      <c r="CC29" s="2">
        <v>-0.35</v>
      </c>
      <c r="CD29" s="2">
        <v>-0.35</v>
      </c>
      <c r="CE29" s="2">
        <v>-0.35</v>
      </c>
      <c r="CF29" s="2">
        <v>-0.35</v>
      </c>
      <c r="CG29" s="2">
        <v>-0.35</v>
      </c>
    </row>
    <row r="30" spans="1:85" x14ac:dyDescent="0.25">
      <c r="A30" t="s">
        <v>210</v>
      </c>
      <c r="B30" s="2">
        <v>9.8348268500000007</v>
      </c>
      <c r="C30" s="2">
        <v>10.29182391</v>
      </c>
      <c r="D30" s="2">
        <v>11.01164363</v>
      </c>
      <c r="E30" s="2">
        <v>12.461804770000001</v>
      </c>
      <c r="F30" s="2">
        <v>13.07689386</v>
      </c>
      <c r="G30" s="2">
        <v>7.2725809200000002</v>
      </c>
      <c r="H30" s="2">
        <v>5.0143097900000004</v>
      </c>
      <c r="I30" s="2">
        <v>4.1291360900000003</v>
      </c>
      <c r="J30" s="2">
        <v>5.24161711</v>
      </c>
      <c r="K30" s="2">
        <v>7.0154519300000002</v>
      </c>
      <c r="L30" s="2">
        <v>10.95405839</v>
      </c>
      <c r="M30" s="2">
        <v>15.353388089999999</v>
      </c>
      <c r="N30" s="2">
        <v>1.3612128400000001</v>
      </c>
      <c r="O30" s="2">
        <v>1.9075445</v>
      </c>
      <c r="P30" s="2">
        <v>3.5364355199999999</v>
      </c>
      <c r="Q30" s="2">
        <v>5.9273869399999999</v>
      </c>
      <c r="R30" s="2">
        <v>6.1858318800000003</v>
      </c>
      <c r="S30" s="2">
        <v>11.431288201999999</v>
      </c>
      <c r="T30" s="2">
        <v>5.9290417556000001</v>
      </c>
      <c r="U30" s="2">
        <v>6.0756610919999998</v>
      </c>
      <c r="V30" s="2">
        <v>8.2136369703999996</v>
      </c>
      <c r="W30" s="2">
        <v>9.9549364003999994</v>
      </c>
      <c r="X30" s="2">
        <v>6.3162810299999999</v>
      </c>
      <c r="Y30" s="2">
        <v>8.7585498503999997</v>
      </c>
      <c r="Z30" s="2">
        <v>2.8324231420000001</v>
      </c>
      <c r="AA30" s="2">
        <v>3.4610394603999999</v>
      </c>
      <c r="AB30" s="2">
        <v>11.885440096456</v>
      </c>
      <c r="AC30" s="2">
        <v>5.4299420630280002</v>
      </c>
      <c r="AD30" s="2">
        <v>6.2726463291560002</v>
      </c>
      <c r="AE30" s="2">
        <v>7.6224876743919996</v>
      </c>
      <c r="AF30" s="2">
        <v>6.6750354807720003</v>
      </c>
      <c r="AG30" s="2">
        <v>4.1566550737799997</v>
      </c>
      <c r="AH30" s="2">
        <v>5.5599287830559998</v>
      </c>
      <c r="AI30" s="2">
        <v>8.4685009891560004</v>
      </c>
      <c r="AJ30" s="2">
        <v>5.6363077968999997</v>
      </c>
      <c r="AK30" s="2">
        <v>6.2728868930559996</v>
      </c>
      <c r="AL30" s="2">
        <v>8.7339093737799995</v>
      </c>
      <c r="AM30" s="2">
        <v>4.6313574591559998</v>
      </c>
      <c r="AN30" s="2">
        <v>11.1683465117433</v>
      </c>
      <c r="AO30" s="2">
        <v>7.5026833608234202</v>
      </c>
      <c r="AP30" s="2">
        <v>6.7672723513169801</v>
      </c>
      <c r="AQ30" s="2">
        <v>8.5852144022430998</v>
      </c>
      <c r="AR30" s="2">
        <v>4.9864344151466398</v>
      </c>
      <c r="AS30" s="2">
        <v>5.1289051204431004</v>
      </c>
      <c r="AT30" s="2">
        <v>8.0130274266566204</v>
      </c>
      <c r="AU30" s="2">
        <v>10.5855880093566</v>
      </c>
      <c r="AV30" s="2">
        <v>8.9505769858755002</v>
      </c>
      <c r="AW30" s="2">
        <v>8.6271140666566204</v>
      </c>
      <c r="AX30" s="2">
        <v>6.8432179704431002</v>
      </c>
      <c r="AY30" s="2">
        <v>3.5576535693566198</v>
      </c>
      <c r="AZ30" s="2">
        <v>5.8342244038469699</v>
      </c>
      <c r="BA30" s="2">
        <v>8.6017028313553006</v>
      </c>
      <c r="BB30" s="2">
        <v>5.76935098905121</v>
      </c>
      <c r="BC30" s="2">
        <v>7.3510365481443198</v>
      </c>
      <c r="BD30" s="2">
        <v>5.5308911633584001</v>
      </c>
      <c r="BE30" s="2">
        <v>5.5310321405992404</v>
      </c>
      <c r="BF30" s="2">
        <v>6.5229733592114503</v>
      </c>
      <c r="BG30" s="2">
        <v>9.8926611776114495</v>
      </c>
      <c r="BH30" s="2">
        <v>6.9822582155382102</v>
      </c>
      <c r="BI30" s="2">
        <v>10.409049691411401</v>
      </c>
      <c r="BJ30" s="2">
        <v>5.0753354305992397</v>
      </c>
      <c r="BK30" s="2">
        <v>3.0898141276114499</v>
      </c>
      <c r="BL30" s="2">
        <v>7.4565176444256203</v>
      </c>
      <c r="BM30" s="2">
        <v>5.2072155223908396</v>
      </c>
      <c r="BN30" s="2">
        <v>5.37776825732562</v>
      </c>
      <c r="BO30" s="2">
        <v>8.9216027478582305</v>
      </c>
      <c r="BP30" s="2">
        <v>3.8231063801191199</v>
      </c>
      <c r="BQ30" s="2">
        <v>3.4525903998582299</v>
      </c>
      <c r="BR30" s="2">
        <v>4.9488382144256198</v>
      </c>
      <c r="BS30" s="2">
        <v>4.9243376873256199</v>
      </c>
      <c r="BT30" s="2">
        <v>5.5070932975212896</v>
      </c>
      <c r="BU30" s="2">
        <v>7.3967338333756203</v>
      </c>
      <c r="BV30" s="2">
        <v>4.7911673498582301</v>
      </c>
      <c r="BW30" s="2">
        <v>2.5812302273256198</v>
      </c>
      <c r="BX30" s="2">
        <v>6.7593237157855004</v>
      </c>
      <c r="BY30" s="2">
        <v>8.2618285623973104</v>
      </c>
      <c r="BZ30" s="2">
        <v>6.8009489492855</v>
      </c>
      <c r="CA30" s="2">
        <v>9.9338899407560994</v>
      </c>
      <c r="CB30" s="2">
        <v>2.9549210686209002</v>
      </c>
      <c r="CC30" s="2">
        <v>3.0841315936561</v>
      </c>
      <c r="CD30" s="2">
        <v>5.2807788840854997</v>
      </c>
      <c r="CE30" s="2">
        <v>7.0901043592855002</v>
      </c>
      <c r="CF30" s="2">
        <v>2.9507642855090999</v>
      </c>
      <c r="CG30" s="2">
        <v>5.6902874467854998</v>
      </c>
    </row>
    <row r="31" spans="1:85" x14ac:dyDescent="0.25">
      <c r="A31" t="s">
        <v>209</v>
      </c>
      <c r="B31" s="2">
        <v>34.957002690000003</v>
      </c>
      <c r="C31" s="2">
        <v>23.650565329999999</v>
      </c>
      <c r="D31" s="2">
        <v>27.09454745</v>
      </c>
      <c r="E31" s="2">
        <v>9.5838695299999905</v>
      </c>
      <c r="F31" s="2">
        <v>18.677850790000001</v>
      </c>
      <c r="G31" s="2">
        <v>19.837226229999999</v>
      </c>
      <c r="H31" s="2">
        <v>25.1707301</v>
      </c>
      <c r="I31" s="2">
        <v>26.834653029999998</v>
      </c>
      <c r="J31" s="2">
        <v>23.689095160000001</v>
      </c>
      <c r="K31" s="2">
        <v>12.024565969999999</v>
      </c>
      <c r="L31" s="2">
        <v>12.225106540000001</v>
      </c>
      <c r="M31" s="2">
        <v>17.087189599999999</v>
      </c>
      <c r="N31" s="2">
        <v>29.133308889999999</v>
      </c>
      <c r="O31" s="2">
        <v>21.32757879</v>
      </c>
      <c r="P31" s="2">
        <v>10.833591910000001</v>
      </c>
      <c r="Q31" s="2">
        <v>8.9848894350047495</v>
      </c>
      <c r="R31" s="2">
        <v>6.9746643743290999</v>
      </c>
      <c r="S31" s="2">
        <v>3.8340793936826199</v>
      </c>
      <c r="T31" s="2">
        <v>17.8507077032179</v>
      </c>
      <c r="U31" s="2">
        <v>15.848174784767799</v>
      </c>
      <c r="V31" s="2">
        <v>4.0991180535754896</v>
      </c>
      <c r="W31" s="2">
        <v>-1.7294879353136099</v>
      </c>
      <c r="X31" s="2">
        <v>11.0675025425912</v>
      </c>
      <c r="Y31" s="2">
        <v>10.285123298031399</v>
      </c>
      <c r="Z31" s="2">
        <v>33.492405877595601</v>
      </c>
      <c r="AA31" s="2">
        <v>28.788988361180799</v>
      </c>
      <c r="AB31" s="2">
        <v>12.565141983656</v>
      </c>
      <c r="AC31" s="2">
        <v>11.3575925819242</v>
      </c>
      <c r="AD31" s="2">
        <v>6.0801832047670601</v>
      </c>
      <c r="AE31" s="2">
        <v>17.0750234625473</v>
      </c>
      <c r="AF31" s="2">
        <v>30.622370582084301</v>
      </c>
      <c r="AG31" s="2">
        <v>28.245982983514299</v>
      </c>
      <c r="AH31" s="2">
        <v>17.418895278904898</v>
      </c>
      <c r="AI31" s="2">
        <v>9.5750629781702798</v>
      </c>
      <c r="AJ31" s="2">
        <v>18.768153460174599</v>
      </c>
      <c r="AK31" s="2">
        <v>24.875616994509201</v>
      </c>
      <c r="AL31" s="2">
        <v>37.979973164342901</v>
      </c>
      <c r="AM31" s="2">
        <v>33.165623605908699</v>
      </c>
      <c r="AN31" s="2">
        <v>17.386520237298001</v>
      </c>
      <c r="AO31" s="2">
        <v>14.4606820112527</v>
      </c>
      <c r="AP31" s="2">
        <v>14.2284142303536</v>
      </c>
      <c r="AQ31" s="2">
        <v>6.8358355846963397</v>
      </c>
      <c r="AR31" s="2">
        <v>19.8328866546812</v>
      </c>
      <c r="AS31" s="2">
        <v>16.5914903119826</v>
      </c>
      <c r="AT31" s="2">
        <v>2.6012371038475699</v>
      </c>
      <c r="AU31" s="2">
        <v>-7.08208196583002</v>
      </c>
      <c r="AV31" s="2">
        <v>2.6406790916669398</v>
      </c>
      <c r="AW31" s="2">
        <v>6.1145486133981599</v>
      </c>
      <c r="AX31" s="2">
        <v>32.288531998060499</v>
      </c>
      <c r="AY31" s="2">
        <v>27.646625984753399</v>
      </c>
      <c r="AZ31" s="2">
        <v>15.5934658891842</v>
      </c>
      <c r="BA31" s="2">
        <v>7.1683185927576201</v>
      </c>
      <c r="BB31" s="2">
        <v>7.2640420001139701</v>
      </c>
      <c r="BC31" s="2">
        <v>6.8520645559198003</v>
      </c>
      <c r="BD31" s="2">
        <v>19.2924075900244</v>
      </c>
      <c r="BE31" s="2">
        <v>15.985102535113599</v>
      </c>
      <c r="BF31" s="2">
        <v>3.27317076514296</v>
      </c>
      <c r="BG31" s="2">
        <v>-6.3598061351638897</v>
      </c>
      <c r="BH31" s="2">
        <v>0.74595564072628795</v>
      </c>
      <c r="BI31" s="2">
        <v>1.78480126587737</v>
      </c>
      <c r="BJ31" s="2">
        <v>30.848691107486001</v>
      </c>
      <c r="BK31" s="2">
        <v>26.839723953254399</v>
      </c>
      <c r="BL31" s="2">
        <v>14.5757502255973</v>
      </c>
      <c r="BM31" s="2">
        <v>10.8812955892574</v>
      </c>
      <c r="BN31" s="2">
        <v>7.6974344561609103</v>
      </c>
      <c r="BO31" s="2">
        <v>5.84518811117883</v>
      </c>
      <c r="BP31" s="2">
        <v>21.757165748230001</v>
      </c>
      <c r="BQ31" s="2">
        <v>19.449469731461502</v>
      </c>
      <c r="BR31" s="2">
        <v>10.431329434809401</v>
      </c>
      <c r="BS31" s="2">
        <v>6.3029372370286101</v>
      </c>
      <c r="BT31" s="2">
        <v>9.5789002767358902</v>
      </c>
      <c r="BU31" s="2">
        <v>7.6069611079993198</v>
      </c>
      <c r="BV31" s="2">
        <v>33.009385853351603</v>
      </c>
      <c r="BW31" s="2">
        <v>23.9700680464626</v>
      </c>
      <c r="BX31" s="2">
        <v>9.4862698541680999</v>
      </c>
      <c r="BY31" s="2">
        <v>0.81562476168655296</v>
      </c>
      <c r="BZ31" s="2">
        <v>0.67789523163800003</v>
      </c>
      <c r="CA31" s="2">
        <v>4.3964036191314504</v>
      </c>
      <c r="CB31" s="2">
        <v>20.719884830721401</v>
      </c>
      <c r="CC31" s="2">
        <v>18.180544294172901</v>
      </c>
      <c r="CD31" s="2">
        <v>9.4504815765350596</v>
      </c>
      <c r="CE31" s="2">
        <v>3.0798961440588801</v>
      </c>
      <c r="CF31" s="2">
        <v>11.4056427050389</v>
      </c>
      <c r="CG31" s="2">
        <v>8.6983361051049801</v>
      </c>
    </row>
    <row r="32" spans="1:8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t="s">
        <v>208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5.148873</v>
      </c>
      <c r="O33" s="2">
        <v>8.9712870000000002</v>
      </c>
      <c r="P33" s="2">
        <v>16.016100000000002</v>
      </c>
      <c r="Q33" s="2">
        <v>7.7373750000000001</v>
      </c>
      <c r="R33" s="2">
        <v>2.446901</v>
      </c>
      <c r="S33" s="2">
        <v>5.8676870000000001</v>
      </c>
      <c r="T33" s="2">
        <v>5.0421699999999996</v>
      </c>
      <c r="U33" s="2">
        <v>15.943362</v>
      </c>
      <c r="V33" s="2">
        <v>18.676517</v>
      </c>
      <c r="W33" s="2">
        <v>13.070479000000001</v>
      </c>
      <c r="X33" s="2">
        <v>4.4025290000000004</v>
      </c>
      <c r="Y33" s="2">
        <v>-11.422666</v>
      </c>
      <c r="Z33" s="2">
        <v>-10.416765</v>
      </c>
      <c r="AA33" s="2">
        <v>14.073038</v>
      </c>
      <c r="AB33" s="2">
        <v>33.987667999999999</v>
      </c>
      <c r="AC33" s="2">
        <v>15</v>
      </c>
      <c r="AD33" s="2">
        <v>17.440334</v>
      </c>
      <c r="AE33" s="2">
        <v>14.567724999999999</v>
      </c>
      <c r="AF33" s="2">
        <v>9.1092779999999998</v>
      </c>
      <c r="AG33" s="2">
        <v>30.775791999999999</v>
      </c>
      <c r="AH33" s="2">
        <v>50.068848000000003</v>
      </c>
      <c r="AI33" s="2">
        <v>15</v>
      </c>
      <c r="AJ33" s="2">
        <v>15.795271</v>
      </c>
      <c r="AK33" s="2">
        <v>25.824189000000001</v>
      </c>
      <c r="AL33" s="2">
        <v>15</v>
      </c>
      <c r="AM33" s="2">
        <v>45.126745999999997</v>
      </c>
      <c r="AN33" s="2">
        <v>70.471085000000002</v>
      </c>
      <c r="AO33" s="2">
        <v>15</v>
      </c>
      <c r="AP33" s="2">
        <v>21.813033000000001</v>
      </c>
      <c r="AQ33" s="2">
        <v>28.384332000000001</v>
      </c>
      <c r="AR33" s="2">
        <v>15</v>
      </c>
      <c r="AS33" s="2">
        <v>27.1784</v>
      </c>
      <c r="AT33" s="2">
        <v>36.115864999999999</v>
      </c>
      <c r="AU33" s="2">
        <v>15</v>
      </c>
      <c r="AV33" s="2">
        <v>0.28400399999999998</v>
      </c>
      <c r="AW33" s="2">
        <v>-4.6989929999999998</v>
      </c>
      <c r="AX33" s="2">
        <v>-18.493746999999999</v>
      </c>
      <c r="AY33" s="2">
        <v>6.4653090000000004</v>
      </c>
      <c r="AZ33" s="2">
        <v>26.782917999999999</v>
      </c>
      <c r="BA33" s="2">
        <v>15</v>
      </c>
      <c r="BB33" s="2">
        <v>14.872119</v>
      </c>
      <c r="BC33" s="2">
        <v>14.839753999999999</v>
      </c>
      <c r="BD33" s="2">
        <v>6.151713</v>
      </c>
      <c r="BE33" s="2">
        <v>18.147283000000002</v>
      </c>
      <c r="BF33" s="2">
        <v>26.835335000000001</v>
      </c>
      <c r="BG33" s="2">
        <v>14.567771</v>
      </c>
      <c r="BH33" s="2">
        <v>0.91050299999999995</v>
      </c>
      <c r="BI33" s="2">
        <v>-5.6412180000000003</v>
      </c>
      <c r="BJ33" s="2">
        <v>-19.397773999999998</v>
      </c>
      <c r="BK33" s="2">
        <v>4.1528330000000002</v>
      </c>
      <c r="BL33" s="2">
        <v>23.694254999999998</v>
      </c>
      <c r="BM33" s="2">
        <v>15</v>
      </c>
      <c r="BN33" s="2">
        <v>18.60069</v>
      </c>
      <c r="BO33" s="2">
        <v>19.017112999999998</v>
      </c>
      <c r="BP33" s="2">
        <v>7.6280289999999997</v>
      </c>
      <c r="BQ33" s="2">
        <v>22.103449000000001</v>
      </c>
      <c r="BR33" s="2">
        <v>34.270769000000001</v>
      </c>
      <c r="BS33" s="2">
        <v>15</v>
      </c>
      <c r="BT33" s="2">
        <v>14.069372</v>
      </c>
      <c r="BU33" s="2">
        <v>16.414337</v>
      </c>
      <c r="BV33" s="2">
        <v>6.8340990000000001</v>
      </c>
      <c r="BW33" s="2">
        <v>32.608784999999997</v>
      </c>
      <c r="BX33" s="2">
        <v>49.343789999999998</v>
      </c>
      <c r="BY33" s="2">
        <v>15</v>
      </c>
      <c r="BZ33" s="2">
        <v>8.6902190000000008</v>
      </c>
      <c r="CA33" s="2">
        <v>2.2422810000000002</v>
      </c>
      <c r="CB33" s="2">
        <v>-7.9308360000000002</v>
      </c>
      <c r="CC33" s="2">
        <v>5.6623409999999996</v>
      </c>
      <c r="CD33" s="2">
        <v>16.715751999999998</v>
      </c>
      <c r="CE33" s="2">
        <v>11.595421</v>
      </c>
      <c r="CF33" s="2">
        <v>7.547307</v>
      </c>
      <c r="CG33" s="2">
        <v>11.824522999999999</v>
      </c>
    </row>
    <row r="34" spans="1:85" ht="15.75" thickBot="1" x14ac:dyDescent="0.3">
      <c r="A34" s="5" t="s">
        <v>19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</row>
    <row r="35" spans="1:85" x14ac:dyDescent="0.25">
      <c r="A35" t="s">
        <v>207</v>
      </c>
      <c r="B35" s="2">
        <v>44.791829540000002</v>
      </c>
      <c r="C35" s="2">
        <v>33.942389239999997</v>
      </c>
      <c r="D35" s="2">
        <v>38.106191080000002</v>
      </c>
      <c r="E35" s="2">
        <v>22.045674300000002</v>
      </c>
      <c r="F35" s="2">
        <v>31.754744649999999</v>
      </c>
      <c r="G35" s="2">
        <v>27.109807150000002</v>
      </c>
      <c r="H35" s="2">
        <v>30.185039889999999</v>
      </c>
      <c r="I35" s="2">
        <v>30.963789120000001</v>
      </c>
      <c r="J35" s="2">
        <v>28.930712270000001</v>
      </c>
      <c r="K35" s="2">
        <v>19.040017899999999</v>
      </c>
      <c r="L35" s="2">
        <v>23.179164929999999</v>
      </c>
      <c r="M35" s="2">
        <v>32.440577689999998</v>
      </c>
      <c r="N35" s="2">
        <v>30.494521729999999</v>
      </c>
      <c r="O35" s="2">
        <v>23.235123290000001</v>
      </c>
      <c r="P35" s="2">
        <v>14.37002743</v>
      </c>
      <c r="Q35" s="2">
        <v>14.9122763750047</v>
      </c>
      <c r="R35" s="2">
        <v>13.1604962543291</v>
      </c>
      <c r="S35" s="2">
        <v>15.2653675956826</v>
      </c>
      <c r="T35" s="2">
        <v>23.7797494588179</v>
      </c>
      <c r="U35" s="2">
        <v>21.9238358767678</v>
      </c>
      <c r="V35" s="2">
        <v>12.3127550239755</v>
      </c>
      <c r="W35" s="2">
        <v>8.2254484650863908</v>
      </c>
      <c r="X35" s="2">
        <v>17.383783572591199</v>
      </c>
      <c r="Y35" s="2">
        <v>19.043673148431399</v>
      </c>
      <c r="Z35" s="2">
        <v>36.324829019595597</v>
      </c>
      <c r="AA35" s="2">
        <v>32.250027821580801</v>
      </c>
      <c r="AB35" s="2">
        <v>24.450582080112</v>
      </c>
      <c r="AC35" s="2">
        <v>16.787534644952199</v>
      </c>
      <c r="AD35" s="2">
        <v>12.352829533923099</v>
      </c>
      <c r="AE35" s="2">
        <v>24.697511136939301</v>
      </c>
      <c r="AF35" s="2">
        <v>37.297406062856297</v>
      </c>
      <c r="AG35" s="2">
        <v>32.402638057294297</v>
      </c>
      <c r="AH35" s="2">
        <v>22.9788240619609</v>
      </c>
      <c r="AI35" s="2">
        <v>18.0435639673263</v>
      </c>
      <c r="AJ35" s="2">
        <v>24.404461257074601</v>
      </c>
      <c r="AK35" s="2">
        <v>31.148503887565202</v>
      </c>
      <c r="AL35" s="2">
        <v>46.713882538122903</v>
      </c>
      <c r="AM35" s="2">
        <v>37.796981065064699</v>
      </c>
      <c r="AN35" s="2">
        <v>28.554866749041299</v>
      </c>
      <c r="AO35" s="2">
        <v>21.963365372076101</v>
      </c>
      <c r="AP35" s="2">
        <v>20.995686581670601</v>
      </c>
      <c r="AQ35" s="2">
        <v>15.4210499869394</v>
      </c>
      <c r="AR35" s="2">
        <v>24.819321069827801</v>
      </c>
      <c r="AS35" s="2">
        <v>21.7203954324258</v>
      </c>
      <c r="AT35" s="2">
        <v>10.614264530504199</v>
      </c>
      <c r="AU35" s="2">
        <v>3.5035060435265999</v>
      </c>
      <c r="AV35" s="2">
        <v>11.591256077542401</v>
      </c>
      <c r="AW35" s="2">
        <v>14.7416626800548</v>
      </c>
      <c r="AX35" s="2">
        <v>39.131749968503598</v>
      </c>
      <c r="AY35" s="2">
        <v>31.204279554110101</v>
      </c>
      <c r="AZ35" s="2">
        <v>21.427690293031102</v>
      </c>
      <c r="BA35" s="2">
        <v>15.770021424112899</v>
      </c>
      <c r="BB35" s="2">
        <v>13.033392989165201</v>
      </c>
      <c r="BC35" s="2">
        <v>14.2031011040641</v>
      </c>
      <c r="BD35" s="2">
        <v>24.823298753382801</v>
      </c>
      <c r="BE35" s="2">
        <v>21.516134675712799</v>
      </c>
      <c r="BF35" s="2">
        <v>9.7961441243544094</v>
      </c>
      <c r="BG35" s="2">
        <v>3.5328550424475602</v>
      </c>
      <c r="BH35" s="2">
        <v>7.7282138562645004</v>
      </c>
      <c r="BI35" s="2">
        <v>12.193850957288801</v>
      </c>
      <c r="BJ35" s="2">
        <v>35.924026538085201</v>
      </c>
      <c r="BK35" s="2">
        <v>29.9295380808658</v>
      </c>
      <c r="BL35" s="2">
        <v>22.032267870022899</v>
      </c>
      <c r="BM35" s="2">
        <v>16.088511111648302</v>
      </c>
      <c r="BN35" s="2">
        <v>13.075202713486499</v>
      </c>
      <c r="BO35" s="2">
        <v>14.7667908590371</v>
      </c>
      <c r="BP35" s="2">
        <v>25.580272128349101</v>
      </c>
      <c r="BQ35" s="2">
        <v>22.9020601313198</v>
      </c>
      <c r="BR35" s="2">
        <v>15.380167649235</v>
      </c>
      <c r="BS35" s="2">
        <v>11.2272749243542</v>
      </c>
      <c r="BT35" s="2">
        <v>15.0859935742572</v>
      </c>
      <c r="BU35" s="2">
        <v>15.003694941374899</v>
      </c>
      <c r="BV35" s="2">
        <v>37.800553203209802</v>
      </c>
      <c r="BW35" s="2">
        <v>26.551298273788198</v>
      </c>
      <c r="BX35" s="2">
        <v>16.245593569953598</v>
      </c>
      <c r="BY35" s="2">
        <v>9.0774533240838498</v>
      </c>
      <c r="BZ35" s="2">
        <v>7.4788441809234998</v>
      </c>
      <c r="CA35" s="2">
        <v>14.3302935598876</v>
      </c>
      <c r="CB35" s="2">
        <v>23.674805899342299</v>
      </c>
      <c r="CC35" s="2">
        <v>21.264675887829</v>
      </c>
      <c r="CD35" s="2">
        <v>14.7312604606206</v>
      </c>
      <c r="CE35" s="2">
        <v>10.170000503344401</v>
      </c>
      <c r="CF35" s="2">
        <v>14.356406990548001</v>
      </c>
      <c r="CG35" s="2">
        <v>14.3886235518905</v>
      </c>
    </row>
    <row r="36" spans="1:85" x14ac:dyDescent="0.25">
      <c r="A36" t="s">
        <v>206</v>
      </c>
      <c r="B36" s="2">
        <v>-9.8348268500000007</v>
      </c>
      <c r="C36" s="2">
        <v>-10.29182391</v>
      </c>
      <c r="D36" s="2">
        <v>-11.01164363</v>
      </c>
      <c r="E36" s="2">
        <v>-12.461804770000001</v>
      </c>
      <c r="F36" s="2">
        <v>-13.07689386</v>
      </c>
      <c r="G36" s="2">
        <v>-7.2725809200000002</v>
      </c>
      <c r="H36" s="2">
        <v>-5.0143097900000004</v>
      </c>
      <c r="I36" s="2">
        <v>-4.1291360900000003</v>
      </c>
      <c r="J36" s="2">
        <v>-5.24161711</v>
      </c>
      <c r="K36" s="2">
        <v>-7.0154519300000002</v>
      </c>
      <c r="L36" s="2">
        <v>-10.95405839</v>
      </c>
      <c r="M36" s="2">
        <v>-15.353388089999999</v>
      </c>
      <c r="N36" s="2">
        <v>-1.3612128400000001</v>
      </c>
      <c r="O36" s="2">
        <v>-1.9075445</v>
      </c>
      <c r="P36" s="2">
        <v>-3.5364355199999999</v>
      </c>
      <c r="Q36" s="2">
        <v>-5.9273869399999999</v>
      </c>
      <c r="R36" s="2">
        <v>-6.1858318800000003</v>
      </c>
      <c r="S36" s="2">
        <v>-11.431288201999999</v>
      </c>
      <c r="T36" s="2">
        <v>-5.9290417556000001</v>
      </c>
      <c r="U36" s="2">
        <v>-6.0756610919999998</v>
      </c>
      <c r="V36" s="2">
        <v>-8.2136369703999996</v>
      </c>
      <c r="W36" s="2">
        <v>-9.9549364003999994</v>
      </c>
      <c r="X36" s="2">
        <v>-6.3162810299999999</v>
      </c>
      <c r="Y36" s="2">
        <v>-8.7585498503999997</v>
      </c>
      <c r="Z36" s="2">
        <v>-2.8324231420000001</v>
      </c>
      <c r="AA36" s="2">
        <v>-3.4610394603999999</v>
      </c>
      <c r="AB36" s="2">
        <v>-11.885440096456</v>
      </c>
      <c r="AC36" s="2">
        <v>-5.4299420630280002</v>
      </c>
      <c r="AD36" s="2">
        <v>-6.2726463291560002</v>
      </c>
      <c r="AE36" s="2">
        <v>-7.6224876743919996</v>
      </c>
      <c r="AF36" s="2">
        <v>-6.6750354807720003</v>
      </c>
      <c r="AG36" s="2">
        <v>-4.1566550737799997</v>
      </c>
      <c r="AH36" s="2">
        <v>-5.5599287830559998</v>
      </c>
      <c r="AI36" s="2">
        <v>-8.4685009891560004</v>
      </c>
      <c r="AJ36" s="2">
        <v>-5.6363077968999997</v>
      </c>
      <c r="AK36" s="2">
        <v>-6.2728868930559996</v>
      </c>
      <c r="AL36" s="2">
        <v>-8.7339093737799995</v>
      </c>
      <c r="AM36" s="2">
        <v>-4.6313574591559998</v>
      </c>
      <c r="AN36" s="2">
        <v>-11.1683465117433</v>
      </c>
      <c r="AO36" s="2">
        <v>-7.5026833608234202</v>
      </c>
      <c r="AP36" s="2">
        <v>-6.7672723513169801</v>
      </c>
      <c r="AQ36" s="2">
        <v>-8.5852144022430998</v>
      </c>
      <c r="AR36" s="2">
        <v>-4.9864344151466398</v>
      </c>
      <c r="AS36" s="2">
        <v>-5.1289051204431004</v>
      </c>
      <c r="AT36" s="2">
        <v>-8.0130274266566204</v>
      </c>
      <c r="AU36" s="2">
        <v>-10.5855880093566</v>
      </c>
      <c r="AV36" s="2">
        <v>-8.9505769858755002</v>
      </c>
      <c r="AW36" s="2">
        <v>-8.6271140666566204</v>
      </c>
      <c r="AX36" s="2">
        <v>-6.8432179704431002</v>
      </c>
      <c r="AY36" s="2">
        <v>-3.5576535693566198</v>
      </c>
      <c r="AZ36" s="2">
        <v>-5.8342244038469699</v>
      </c>
      <c r="BA36" s="2">
        <v>-8.6017028313553006</v>
      </c>
      <c r="BB36" s="2">
        <v>-5.76935098905121</v>
      </c>
      <c r="BC36" s="2">
        <v>-7.3510365481443198</v>
      </c>
      <c r="BD36" s="2">
        <v>-5.5308911633584001</v>
      </c>
      <c r="BE36" s="2">
        <v>-5.5310321405992404</v>
      </c>
      <c r="BF36" s="2">
        <v>-6.5229733592114503</v>
      </c>
      <c r="BG36" s="2">
        <v>-9.8926611776114495</v>
      </c>
      <c r="BH36" s="2">
        <v>-6.9822582155382102</v>
      </c>
      <c r="BI36" s="2">
        <v>-10.409049691411401</v>
      </c>
      <c r="BJ36" s="2">
        <v>-5.0753354305992397</v>
      </c>
      <c r="BK36" s="2">
        <v>-3.0898141276114499</v>
      </c>
      <c r="BL36" s="2">
        <v>-7.4565176444256203</v>
      </c>
      <c r="BM36" s="2">
        <v>-5.2072155223908396</v>
      </c>
      <c r="BN36" s="2">
        <v>-5.37776825732562</v>
      </c>
      <c r="BO36" s="2">
        <v>-8.9216027478582305</v>
      </c>
      <c r="BP36" s="2">
        <v>-3.8231063801191199</v>
      </c>
      <c r="BQ36" s="2">
        <v>-3.4525903998582299</v>
      </c>
      <c r="BR36" s="2">
        <v>-4.9488382144256198</v>
      </c>
      <c r="BS36" s="2">
        <v>-4.9243376873256199</v>
      </c>
      <c r="BT36" s="2">
        <v>-5.5070932975212896</v>
      </c>
      <c r="BU36" s="2">
        <v>-7.3967338333756203</v>
      </c>
      <c r="BV36" s="2">
        <v>-4.7911673498582301</v>
      </c>
      <c r="BW36" s="2">
        <v>-2.5812302273256198</v>
      </c>
      <c r="BX36" s="2">
        <v>-6.7593237157855004</v>
      </c>
      <c r="BY36" s="2">
        <v>-8.2618285623972998</v>
      </c>
      <c r="BZ36" s="2">
        <v>-6.8009489492855097</v>
      </c>
      <c r="CA36" s="2">
        <v>-9.9338899407560994</v>
      </c>
      <c r="CB36" s="2">
        <v>-2.9549210686209002</v>
      </c>
      <c r="CC36" s="2">
        <v>-3.0841315936561</v>
      </c>
      <c r="CD36" s="2">
        <v>-5.2807788840854997</v>
      </c>
      <c r="CE36" s="2">
        <v>-7.0901043592855002</v>
      </c>
      <c r="CF36" s="2">
        <v>-2.9507642855090999</v>
      </c>
      <c r="CG36" s="2">
        <v>-5.6902874467854998</v>
      </c>
    </row>
    <row r="37" spans="1:85" x14ac:dyDescent="0.25">
      <c r="A37" t="s">
        <v>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-20.05</v>
      </c>
      <c r="R37" s="2">
        <v>-9.23</v>
      </c>
      <c r="S37" s="2">
        <v>-10.45</v>
      </c>
      <c r="T37" s="2">
        <v>-7.54</v>
      </c>
      <c r="U37" s="2">
        <v>-3.73</v>
      </c>
      <c r="V37" s="2">
        <v>4.49</v>
      </c>
      <c r="W37" s="2">
        <v>-12.5</v>
      </c>
      <c r="X37" s="2">
        <v>-17.52</v>
      </c>
      <c r="Y37" s="2">
        <v>5.03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</row>
    <row r="38" spans="1:85" x14ac:dyDescent="0.25">
      <c r="A38" t="s">
        <v>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-5.5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</row>
    <row r="39" spans="1:8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ht="15.75" thickBot="1" x14ac:dyDescent="0.3">
      <c r="A40" s="5" t="s">
        <v>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</row>
    <row r="41" spans="1:85" x14ac:dyDescent="0.25">
      <c r="A41" t="s">
        <v>95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-0.158006531921669</v>
      </c>
      <c r="R41" s="2">
        <v>-0.20197417956451399</v>
      </c>
      <c r="S41" s="2">
        <v>-0.275310156675315</v>
      </c>
      <c r="T41" s="2">
        <v>-0.30289388195868699</v>
      </c>
      <c r="U41" s="2">
        <v>-0.27903767428211002</v>
      </c>
      <c r="V41" s="2">
        <v>-0.27210841732181401</v>
      </c>
      <c r="W41" s="2">
        <v>-0.34770763225186702</v>
      </c>
      <c r="X41" s="2">
        <v>-0.33603378377756898</v>
      </c>
      <c r="Y41" s="2">
        <v>-0.33620277642228802</v>
      </c>
      <c r="Z41" s="2">
        <v>-0.33010432794535399</v>
      </c>
      <c r="AA41" s="2">
        <v>-0.32435920385865202</v>
      </c>
      <c r="AB41" s="2">
        <v>-0.32215152406199699</v>
      </c>
      <c r="AC41" s="2">
        <v>-0.34571459194202098</v>
      </c>
      <c r="AD41" s="2">
        <v>-0.341593992905602</v>
      </c>
      <c r="AE41" s="2">
        <v>-0.34157695394135601</v>
      </c>
      <c r="AF41" s="2">
        <v>-0.34465835016252699</v>
      </c>
      <c r="AG41" s="2">
        <v>-0.34172849482073597</v>
      </c>
      <c r="AH41" s="2">
        <v>-0.34261853792167402</v>
      </c>
      <c r="AI41" s="2">
        <v>-0.32112009829722998</v>
      </c>
      <c r="AJ41" s="2">
        <v>-0.31912401257186501</v>
      </c>
      <c r="AK41" s="2">
        <v>-0.32155880359383898</v>
      </c>
      <c r="AL41" s="2">
        <v>-0.32442216429598097</v>
      </c>
      <c r="AM41" s="2">
        <v>-0.32327347893685299</v>
      </c>
      <c r="AN41" s="2">
        <v>-0.32212580483916697</v>
      </c>
      <c r="AO41" s="2">
        <v>-0.34476500632423002</v>
      </c>
      <c r="AP41" s="2">
        <v>-0.34430170786810899</v>
      </c>
      <c r="AQ41" s="2">
        <v>-0.34383131003811801</v>
      </c>
      <c r="AR41" s="2">
        <v>-0.34338413828716702</v>
      </c>
      <c r="AS41" s="2">
        <v>-0.342922281788891</v>
      </c>
      <c r="AT41" s="2">
        <v>-0.34243820943950598</v>
      </c>
      <c r="AU41" s="2">
        <v>-0.34197730560920703</v>
      </c>
      <c r="AV41" s="2">
        <v>-0.34151685515993502</v>
      </c>
      <c r="AW41" s="2">
        <v>-0.34106439230730501</v>
      </c>
      <c r="AX41" s="2">
        <v>-0.34060482824549099</v>
      </c>
      <c r="AY41" s="2">
        <v>-0.34014569541809297</v>
      </c>
      <c r="AZ41" s="2">
        <v>-0.33970203064459897</v>
      </c>
      <c r="BA41" s="2">
        <v>-0.35198619325553399</v>
      </c>
      <c r="BB41" s="2">
        <v>-0.352193217007156</v>
      </c>
      <c r="BC41" s="2">
        <v>-0.35241375177308298</v>
      </c>
      <c r="BD41" s="2">
        <v>-0.35262366157158098</v>
      </c>
      <c r="BE41" s="2">
        <v>-0.35283672706355101</v>
      </c>
      <c r="BF41" s="2">
        <v>-0.35304264520732298</v>
      </c>
      <c r="BG41" s="2">
        <v>-0.353248287806116</v>
      </c>
      <c r="BH41" s="2">
        <v>-0.35346392073098198</v>
      </c>
      <c r="BI41" s="2">
        <v>-0.35366558831884798</v>
      </c>
      <c r="BJ41" s="2">
        <v>-0.35387039839519702</v>
      </c>
      <c r="BK41" s="2">
        <v>-0.35408856099710601</v>
      </c>
      <c r="BL41" s="2">
        <v>-0.35428259553805502</v>
      </c>
      <c r="BM41" s="2">
        <v>-0.357718810493724</v>
      </c>
      <c r="BN41" s="2">
        <v>-0.35812438519687101</v>
      </c>
      <c r="BO41" s="2">
        <v>-0.35849195649941601</v>
      </c>
      <c r="BP41" s="2">
        <v>-0.35885897329914301</v>
      </c>
      <c r="BQ41" s="2">
        <v>-0.359262685629406</v>
      </c>
      <c r="BR41" s="2">
        <v>-0.35964094134812602</v>
      </c>
      <c r="BS41" s="2">
        <v>-0.36002479089408601</v>
      </c>
      <c r="BT41" s="2">
        <v>-0.36039567349642099</v>
      </c>
      <c r="BU41" s="2">
        <v>-0.36076596752179901</v>
      </c>
      <c r="BV41" s="2">
        <v>-0.36116030595751503</v>
      </c>
      <c r="BW41" s="2">
        <v>-0.36152324792849999</v>
      </c>
      <c r="BX41" s="2">
        <v>-0.36188560693942901</v>
      </c>
      <c r="BY41" s="2">
        <v>-0.36538893728681698</v>
      </c>
      <c r="BZ41" s="2">
        <v>-0.365816668693701</v>
      </c>
      <c r="CA41" s="2">
        <v>-0.36625078253180399</v>
      </c>
      <c r="CB41" s="2">
        <v>-0.36669124107592999</v>
      </c>
      <c r="CC41" s="2">
        <v>-0.36711674771045699</v>
      </c>
      <c r="CD41" s="2">
        <v>-0.36754150579761602</v>
      </c>
      <c r="CE41" s="2">
        <v>-0.36799376460764299</v>
      </c>
      <c r="CF41" s="2">
        <v>-0.36840994163632201</v>
      </c>
      <c r="CG41" s="2">
        <v>-0.36882537699881501</v>
      </c>
    </row>
    <row r="42" spans="1:85" x14ac:dyDescent="0.25">
      <c r="A42" t="s">
        <v>97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21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15</v>
      </c>
      <c r="N42" s="2">
        <v>10</v>
      </c>
      <c r="O42" s="2">
        <v>0</v>
      </c>
      <c r="P42" s="2">
        <v>0</v>
      </c>
      <c r="Q42" s="2">
        <v>15</v>
      </c>
      <c r="R42" s="2">
        <v>15</v>
      </c>
      <c r="S42" s="2">
        <v>20</v>
      </c>
      <c r="T42" s="2">
        <v>10</v>
      </c>
      <c r="U42" s="2">
        <v>0</v>
      </c>
      <c r="V42" s="2">
        <v>0</v>
      </c>
      <c r="W42" s="2">
        <v>15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</row>
    <row r="43" spans="1:85" x14ac:dyDescent="0.25">
      <c r="A43" t="s">
        <v>98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-11</v>
      </c>
      <c r="I43" s="2">
        <v>-10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</row>
    <row r="44" spans="1:8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ht="15.75" thickBot="1" x14ac:dyDescent="0.3">
      <c r="A45" s="5" t="s">
        <v>9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</row>
    <row r="46" spans="1:85" x14ac:dyDescent="0.25">
      <c r="A46" t="s">
        <v>95</v>
      </c>
      <c r="B46" s="2">
        <v>-9.7971310000000003</v>
      </c>
      <c r="C46" s="2">
        <v>-8.815868</v>
      </c>
      <c r="D46" s="2">
        <v>-9.1221289999999993</v>
      </c>
      <c r="E46" s="2">
        <v>-9.8478410000000007</v>
      </c>
      <c r="F46" s="2">
        <v>-9.5164310000000008</v>
      </c>
      <c r="G46" s="2">
        <v>-8.5339414999999992</v>
      </c>
      <c r="H46" s="2">
        <v>-9.999155</v>
      </c>
      <c r="I46" s="2">
        <v>-8.8419214499999992</v>
      </c>
      <c r="J46" s="2">
        <v>-8.9498084999999996</v>
      </c>
      <c r="K46" s="2">
        <v>-8.8452261300000004</v>
      </c>
      <c r="L46" s="2">
        <v>-7.9066200000000002</v>
      </c>
      <c r="M46" s="2">
        <v>-8.5917689999999993</v>
      </c>
      <c r="N46" s="2">
        <v>-9.9515189999999993</v>
      </c>
      <c r="O46" s="2">
        <v>-9.0298320000000007</v>
      </c>
      <c r="P46" s="2">
        <v>-10.182397999999999</v>
      </c>
      <c r="Q46" s="2">
        <v>-7.0181250000000004</v>
      </c>
      <c r="R46" s="2">
        <v>-7.0181250000000004</v>
      </c>
      <c r="S46" s="2">
        <v>-7.0181250000000004</v>
      </c>
      <c r="T46" s="2">
        <v>-7.0181250000000004</v>
      </c>
      <c r="U46" s="2">
        <v>-7.0181250000000004</v>
      </c>
      <c r="V46" s="2">
        <v>-7.0181250000000004</v>
      </c>
      <c r="W46" s="2">
        <v>-7.0181250000000004</v>
      </c>
      <c r="X46" s="2">
        <v>-7.0181250000000004</v>
      </c>
      <c r="Y46" s="2">
        <v>-7.0181250000000004</v>
      </c>
      <c r="Z46" s="2">
        <v>-7.0181250000000004</v>
      </c>
      <c r="AA46" s="2">
        <v>-7.0181250000000004</v>
      </c>
      <c r="AB46" s="2">
        <v>-7.0181250000000004</v>
      </c>
      <c r="AC46" s="2">
        <v>-6.9860916455681599</v>
      </c>
      <c r="AD46" s="2">
        <v>-6.9860916455681599</v>
      </c>
      <c r="AE46" s="2">
        <v>-6.9860916455681599</v>
      </c>
      <c r="AF46" s="2">
        <v>-6.9860916455681599</v>
      </c>
      <c r="AG46" s="2">
        <v>-6.9860916455681599</v>
      </c>
      <c r="AH46" s="2">
        <v>-6.9860916455681599</v>
      </c>
      <c r="AI46" s="2">
        <v>-6.8674439770466202</v>
      </c>
      <c r="AJ46" s="2">
        <v>-6.8674439770466202</v>
      </c>
      <c r="AK46" s="2">
        <v>-6.8674439770466202</v>
      </c>
      <c r="AL46" s="2">
        <v>-6.8147696970123999</v>
      </c>
      <c r="AM46" s="2">
        <v>-6.8147696970123999</v>
      </c>
      <c r="AN46" s="2">
        <v>-6.8147696970123999</v>
      </c>
      <c r="AO46" s="2">
        <v>-6.6091665218643296</v>
      </c>
      <c r="AP46" s="2">
        <v>-6.6091665218643296</v>
      </c>
      <c r="AQ46" s="2">
        <v>-6.6091665218643296</v>
      </c>
      <c r="AR46" s="2">
        <v>-6.6080289994926504</v>
      </c>
      <c r="AS46" s="2">
        <v>-6.6080289994926504</v>
      </c>
      <c r="AT46" s="2">
        <v>-6.6080289994926504</v>
      </c>
      <c r="AU46" s="2">
        <v>-6.5930372320975197</v>
      </c>
      <c r="AV46" s="2">
        <v>-6.5930372320975197</v>
      </c>
      <c r="AW46" s="2">
        <v>-6.5930372320975197</v>
      </c>
      <c r="AX46" s="2">
        <v>-6.5930372320975197</v>
      </c>
      <c r="AY46" s="2">
        <v>-6.5930372320975197</v>
      </c>
      <c r="AZ46" s="2">
        <v>-6.5930372320975197</v>
      </c>
      <c r="BA46" s="2">
        <v>-6.5483799965092198</v>
      </c>
      <c r="BB46" s="2">
        <v>-6.5483799965092198</v>
      </c>
      <c r="BC46" s="2">
        <v>-6.5483799965092198</v>
      </c>
      <c r="BD46" s="2">
        <v>-6.5483799965092198</v>
      </c>
      <c r="BE46" s="2">
        <v>-6.5483799965092198</v>
      </c>
      <c r="BF46" s="2">
        <v>-6.5483799965092198</v>
      </c>
      <c r="BG46" s="2">
        <v>-6.5483799965092198</v>
      </c>
      <c r="BH46" s="2">
        <v>-6.5483799965092198</v>
      </c>
      <c r="BI46" s="2">
        <v>-6.5483799965092198</v>
      </c>
      <c r="BJ46" s="2">
        <v>-6.5483799965092198</v>
      </c>
      <c r="BK46" s="2">
        <v>-6.5483799965092198</v>
      </c>
      <c r="BL46" s="2">
        <v>-6.5483799965092198</v>
      </c>
      <c r="BM46" s="2">
        <v>-6.5270534391932298</v>
      </c>
      <c r="BN46" s="2">
        <v>-6.5270534391932298</v>
      </c>
      <c r="BO46" s="2">
        <v>-6.5270534391932298</v>
      </c>
      <c r="BP46" s="2">
        <v>-6.5270534391932298</v>
      </c>
      <c r="BQ46" s="2">
        <v>-6.5270534391932298</v>
      </c>
      <c r="BR46" s="2">
        <v>-6.5270534391932298</v>
      </c>
      <c r="BS46" s="2">
        <v>-6.4777061729720797</v>
      </c>
      <c r="BT46" s="2">
        <v>-6.4777061729720797</v>
      </c>
      <c r="BU46" s="2">
        <v>-6.4777061729720797</v>
      </c>
      <c r="BV46" s="2">
        <v>-6.4777061729720797</v>
      </c>
      <c r="BW46" s="2">
        <v>-6.4777061729720797</v>
      </c>
      <c r="BX46" s="2">
        <v>-6.4777061729720797</v>
      </c>
      <c r="BY46" s="2">
        <v>-6.3641827670704103</v>
      </c>
      <c r="BZ46" s="2">
        <v>-6.3641827670704103</v>
      </c>
      <c r="CA46" s="2">
        <v>-6.3641827670704103</v>
      </c>
      <c r="CB46" s="2">
        <v>-6.3641827670704103</v>
      </c>
      <c r="CC46" s="2">
        <v>-6.3641827670704103</v>
      </c>
      <c r="CD46" s="2">
        <v>-6.3641827670704103</v>
      </c>
      <c r="CE46" s="2">
        <v>-6.3641827670704103</v>
      </c>
      <c r="CF46" s="2">
        <v>-6.3641827670704103</v>
      </c>
      <c r="CG46" s="2">
        <v>-6.3641827670704103</v>
      </c>
    </row>
    <row r="47" spans="1:85" x14ac:dyDescent="0.25">
      <c r="A47" t="s">
        <v>100</v>
      </c>
      <c r="B47" s="2">
        <v>0</v>
      </c>
      <c r="C47" s="2">
        <v>0</v>
      </c>
      <c r="D47" s="2">
        <v>-40.875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-8.0926369090967007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-29.9741478370203</v>
      </c>
      <c r="AI47" s="2">
        <v>0</v>
      </c>
      <c r="AJ47" s="2">
        <v>0</v>
      </c>
      <c r="AK47" s="2">
        <v>-13.307186534960501</v>
      </c>
      <c r="AL47" s="2">
        <v>0</v>
      </c>
      <c r="AM47" s="2">
        <v>0</v>
      </c>
      <c r="AN47" s="2">
        <v>-51.941854774248498</v>
      </c>
      <c r="AO47" s="2">
        <v>0</v>
      </c>
      <c r="AP47" s="2">
        <v>0</v>
      </c>
      <c r="AQ47" s="2">
        <v>-0.28737407284629302</v>
      </c>
      <c r="AR47" s="2">
        <v>0</v>
      </c>
      <c r="AS47" s="2">
        <v>0</v>
      </c>
      <c r="AT47" s="2">
        <v>-3.7873938682450699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-11.2818279380962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-5.3877618482484397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-12.4666777821863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-28.679597280422001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</row>
    <row r="48" spans="1:85" x14ac:dyDescent="0.25">
      <c r="A48" t="s">
        <v>101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</row>
    <row r="49" spans="1:85" x14ac:dyDescent="0.25">
      <c r="A49" t="s">
        <v>102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</row>
    <row r="50" spans="1:85" x14ac:dyDescent="0.25">
      <c r="A50" t="s">
        <v>103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</row>
    <row r="51" spans="1:8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ht="15.75" thickBot="1" x14ac:dyDescent="0.3">
      <c r="A52" s="5" t="s">
        <v>13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</row>
    <row r="53" spans="1:85" x14ac:dyDescent="0.25">
      <c r="A53" t="s">
        <v>95</v>
      </c>
      <c r="B53" s="2">
        <v>-0.54012162500000005</v>
      </c>
      <c r="C53" s="2">
        <v>-0.48602400000000001</v>
      </c>
      <c r="D53" s="2">
        <v>-0.50290834380000005</v>
      </c>
      <c r="E53" s="2">
        <v>-0.55543374999999995</v>
      </c>
      <c r="F53" s="2">
        <v>-0.53674100000000002</v>
      </c>
      <c r="G53" s="2">
        <v>-0.48132777999999998</v>
      </c>
      <c r="H53" s="2">
        <v>-0.56396800000000002</v>
      </c>
      <c r="I53" s="2">
        <v>-0.49869833000000002</v>
      </c>
      <c r="J53" s="2">
        <v>-0.50478332999999997</v>
      </c>
      <c r="K53" s="2">
        <v>-0.49888472</v>
      </c>
      <c r="L53" s="2">
        <v>-0.44594499999999998</v>
      </c>
      <c r="M53" s="2">
        <v>-0.48458899999999999</v>
      </c>
      <c r="N53" s="2">
        <v>-7.1584170000000003E-2</v>
      </c>
      <c r="O53" s="2">
        <v>0</v>
      </c>
      <c r="P53" s="2">
        <v>0</v>
      </c>
      <c r="Q53" s="2">
        <v>-0.39583333333333298</v>
      </c>
      <c r="R53" s="2">
        <v>-0.39583333333333298</v>
      </c>
      <c r="S53" s="2">
        <v>-0.39583333333333298</v>
      </c>
      <c r="T53" s="2">
        <v>-0.39583333333333298</v>
      </c>
      <c r="U53" s="2">
        <v>-0.39583333333333298</v>
      </c>
      <c r="V53" s="2">
        <v>-0.39583333333333298</v>
      </c>
      <c r="W53" s="2">
        <v>-0.39583333333333298</v>
      </c>
      <c r="X53" s="2">
        <v>-0.39583333333333298</v>
      </c>
      <c r="Y53" s="2">
        <v>-0.39583333333333298</v>
      </c>
      <c r="Z53" s="2">
        <v>-0.39583333333333298</v>
      </c>
      <c r="AA53" s="2">
        <v>-0.39583333333333298</v>
      </c>
      <c r="AB53" s="2">
        <v>-0.39583333333333298</v>
      </c>
      <c r="AC53" s="2">
        <v>-0.39583333333333298</v>
      </c>
      <c r="AD53" s="2">
        <v>-0.39583333333333298</v>
      </c>
      <c r="AE53" s="2">
        <v>-0.39583333333333298</v>
      </c>
      <c r="AF53" s="2">
        <v>-0.39583333333333298</v>
      </c>
      <c r="AG53" s="2">
        <v>-0.39583333333333298</v>
      </c>
      <c r="AH53" s="2">
        <v>-0.39583333333333298</v>
      </c>
      <c r="AI53" s="2">
        <v>-0.39583333333333298</v>
      </c>
      <c r="AJ53" s="2">
        <v>-0.39583333333333298</v>
      </c>
      <c r="AK53" s="2">
        <v>-0.39583333333333298</v>
      </c>
      <c r="AL53" s="2">
        <v>-0.39583333333333298</v>
      </c>
      <c r="AM53" s="2">
        <v>-0.39583333333333298</v>
      </c>
      <c r="AN53" s="2">
        <v>-0.39583333333333298</v>
      </c>
      <c r="AO53" s="2">
        <v>-0.39583333333333298</v>
      </c>
      <c r="AP53" s="2">
        <v>-0.39583333333333298</v>
      </c>
      <c r="AQ53" s="2">
        <v>-0.39583333333333298</v>
      </c>
      <c r="AR53" s="2">
        <v>-0.39583333333333298</v>
      </c>
      <c r="AS53" s="2">
        <v>-0.39583333333333298</v>
      </c>
      <c r="AT53" s="2">
        <v>-0.39583333333333298</v>
      </c>
      <c r="AU53" s="2">
        <v>-0.39583333333333298</v>
      </c>
      <c r="AV53" s="2">
        <v>-0.39583333333333298</v>
      </c>
      <c r="AW53" s="2">
        <v>-0.39583333333333298</v>
      </c>
      <c r="AX53" s="2">
        <v>-0.39583333333333298</v>
      </c>
      <c r="AY53" s="2">
        <v>-0.39583333333333298</v>
      </c>
      <c r="AZ53" s="2">
        <v>-0.39583333333333298</v>
      </c>
      <c r="BA53" s="2">
        <v>-0.39583333333333298</v>
      </c>
      <c r="BB53" s="2">
        <v>-0.39583333333333298</v>
      </c>
      <c r="BC53" s="2">
        <v>-0.39583333333333298</v>
      </c>
      <c r="BD53" s="2">
        <v>-0.39583333333333298</v>
      </c>
      <c r="BE53" s="2">
        <v>-0.39583333333333298</v>
      </c>
      <c r="BF53" s="2">
        <v>-0.39583333333333298</v>
      </c>
      <c r="BG53" s="2">
        <v>-0.39583333333333298</v>
      </c>
      <c r="BH53" s="2">
        <v>-0.39583333333333298</v>
      </c>
      <c r="BI53" s="2">
        <v>-0.39583333333333298</v>
      </c>
      <c r="BJ53" s="2">
        <v>-0.39583333333333298</v>
      </c>
      <c r="BK53" s="2">
        <v>-0.39583333333333298</v>
      </c>
      <c r="BL53" s="2">
        <v>-0.39583333333333298</v>
      </c>
      <c r="BM53" s="2">
        <v>-0.39583333333333298</v>
      </c>
      <c r="BN53" s="2">
        <v>-0.39583333333333298</v>
      </c>
      <c r="BO53" s="2">
        <v>-0.39583333333333298</v>
      </c>
      <c r="BP53" s="2">
        <v>-0.39583333333333298</v>
      </c>
      <c r="BQ53" s="2">
        <v>-0.39583333333333298</v>
      </c>
      <c r="BR53" s="2">
        <v>-0.39583333333333298</v>
      </c>
      <c r="BS53" s="2">
        <v>-0.39583333333333298</v>
      </c>
      <c r="BT53" s="2">
        <v>-0.39583333333333298</v>
      </c>
      <c r="BU53" s="2">
        <v>-0.39583333333333298</v>
      </c>
      <c r="BV53" s="2">
        <v>-0.39583333333333298</v>
      </c>
      <c r="BW53" s="2">
        <v>-0.39583333333333298</v>
      </c>
      <c r="BX53" s="2">
        <v>-0.39583333333333298</v>
      </c>
      <c r="BY53" s="2">
        <v>-0.39583333333333298</v>
      </c>
      <c r="BZ53" s="2">
        <v>-0.39583333333333298</v>
      </c>
      <c r="CA53" s="2">
        <v>-0.39583333333333298</v>
      </c>
      <c r="CB53" s="2">
        <v>-0.39583333333333298</v>
      </c>
      <c r="CC53" s="2">
        <v>-0.39583333333333298</v>
      </c>
      <c r="CD53" s="2">
        <v>-0.39583333333333298</v>
      </c>
      <c r="CE53" s="2">
        <v>-0.39583333333333298</v>
      </c>
      <c r="CF53" s="2">
        <v>-0.39583333333333298</v>
      </c>
      <c r="CG53" s="2">
        <v>-0.39583333333333298</v>
      </c>
    </row>
    <row r="54" spans="1:85" x14ac:dyDescent="0.25">
      <c r="A54" t="s">
        <v>100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</row>
    <row r="55" spans="1:85" x14ac:dyDescent="0.25">
      <c r="A55" t="s">
        <v>101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</row>
    <row r="56" spans="1:85" x14ac:dyDescent="0.25">
      <c r="A56" t="s">
        <v>102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</row>
    <row r="57" spans="1:85" x14ac:dyDescent="0.25">
      <c r="A57" t="s">
        <v>103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</row>
    <row r="58" spans="1:8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ht="15.75" thickBot="1" x14ac:dyDescent="0.3">
      <c r="A59" s="5" t="s">
        <v>14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</row>
    <row r="60" spans="1:85" x14ac:dyDescent="0.25">
      <c r="A60" t="s">
        <v>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-1.65339783480312</v>
      </c>
      <c r="R60" s="2">
        <v>-1.70794491641333</v>
      </c>
      <c r="S60" s="2">
        <v>-1.6380613273444899</v>
      </c>
      <c r="T60" s="2">
        <v>-1.69266337158931</v>
      </c>
      <c r="U60" s="2">
        <v>-1.69202373681719</v>
      </c>
      <c r="V60" s="2">
        <v>-1.62682280091205</v>
      </c>
      <c r="W60" s="2">
        <v>-1.6767957617167299</v>
      </c>
      <c r="X60" s="2">
        <v>-1.6227055758549001</v>
      </c>
      <c r="Y60" s="2">
        <v>-1.6767957617167299</v>
      </c>
      <c r="Z60" s="2">
        <v>-1.2585394455866701</v>
      </c>
      <c r="AA60" s="2">
        <v>-1.1360404759889999</v>
      </c>
      <c r="AB60" s="2">
        <v>-1.2404008449814099</v>
      </c>
      <c r="AC60" s="2">
        <v>-1.1896186985612101</v>
      </c>
      <c r="AD60" s="2">
        <v>-1.22927265517991</v>
      </c>
      <c r="AE60" s="2">
        <v>-1.1896186985612101</v>
      </c>
      <c r="AF60" s="2">
        <v>-1.22927265517991</v>
      </c>
      <c r="AG60" s="2">
        <v>-1.22927265517991</v>
      </c>
      <c r="AH60" s="2">
        <v>-1.1687022705064101</v>
      </c>
      <c r="AI60" s="2">
        <v>-1.1953942534236699</v>
      </c>
      <c r="AJ60" s="2">
        <v>-1.15683314847452</v>
      </c>
      <c r="AK60" s="2">
        <v>-1.1874336910198999</v>
      </c>
      <c r="AL60" s="2">
        <v>-0.31820141947566599</v>
      </c>
      <c r="AM60" s="2">
        <v>-0.28740773371995598</v>
      </c>
      <c r="AN60" s="2">
        <v>-0.31820141947566599</v>
      </c>
      <c r="AO60" s="2">
        <v>-0.29788339506953398</v>
      </c>
      <c r="AP60" s="2">
        <v>-0.30781284157185201</v>
      </c>
      <c r="AQ60" s="2">
        <v>-0.29788339506953398</v>
      </c>
      <c r="AR60" s="2">
        <v>-0.30723969985201599</v>
      </c>
      <c r="AS60" s="2">
        <v>-0.30723969985201599</v>
      </c>
      <c r="AT60" s="2">
        <v>-0.29732874179227398</v>
      </c>
      <c r="AU60" s="2">
        <v>-0.30306560101900298</v>
      </c>
      <c r="AV60" s="2">
        <v>-0.29328929130871201</v>
      </c>
      <c r="AW60" s="2">
        <v>-0.29328929130871201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</row>
    <row r="61" spans="1:8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ht="15.75" thickBot="1" x14ac:dyDescent="0.3">
      <c r="A62" s="5" t="s">
        <v>15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</row>
    <row r="63" spans="1:85" x14ac:dyDescent="0.25">
      <c r="A63" t="s">
        <v>99</v>
      </c>
      <c r="B63" s="2">
        <v>0</v>
      </c>
      <c r="C63" s="2">
        <v>0</v>
      </c>
      <c r="D63" s="2">
        <v>-20.286033940095699</v>
      </c>
      <c r="E63" s="2">
        <v>0</v>
      </c>
      <c r="F63" s="2">
        <v>0</v>
      </c>
      <c r="G63" s="2">
        <v>-19.076865247766499</v>
      </c>
      <c r="H63" s="2">
        <v>0</v>
      </c>
      <c r="I63" s="2">
        <v>0</v>
      </c>
      <c r="J63" s="2">
        <v>-19.076865247766499</v>
      </c>
      <c r="K63" s="2">
        <v>0</v>
      </c>
      <c r="L63" s="2">
        <v>0</v>
      </c>
      <c r="M63" s="2">
        <v>-19.076865247766499</v>
      </c>
      <c r="N63" s="2">
        <v>0</v>
      </c>
      <c r="O63" s="2">
        <v>0</v>
      </c>
      <c r="P63" s="2">
        <v>-10.105741999999999</v>
      </c>
      <c r="Q63" s="2">
        <v>0</v>
      </c>
      <c r="R63" s="2">
        <v>0</v>
      </c>
      <c r="S63" s="2">
        <v>-4.8822659198895604</v>
      </c>
      <c r="T63" s="2">
        <v>0</v>
      </c>
      <c r="U63" s="2">
        <v>0</v>
      </c>
      <c r="V63" s="2">
        <v>-4.8822659198895604</v>
      </c>
      <c r="W63" s="2">
        <v>0</v>
      </c>
      <c r="X63" s="2">
        <v>0</v>
      </c>
      <c r="Y63" s="2">
        <v>-4.8822659198895604</v>
      </c>
      <c r="Z63" s="2">
        <v>0</v>
      </c>
      <c r="AA63" s="2">
        <v>0</v>
      </c>
      <c r="AB63" s="2">
        <v>-14.4836623721826</v>
      </c>
      <c r="AC63" s="2">
        <v>0</v>
      </c>
      <c r="AD63" s="2">
        <v>0</v>
      </c>
      <c r="AE63" s="2">
        <v>-13.620349654555</v>
      </c>
      <c r="AF63" s="2">
        <v>0</v>
      </c>
      <c r="AG63" s="2">
        <v>0</v>
      </c>
      <c r="AH63" s="2">
        <v>-13.620349654555</v>
      </c>
      <c r="AI63" s="2">
        <v>0</v>
      </c>
      <c r="AJ63" s="2">
        <v>0</v>
      </c>
      <c r="AK63" s="2">
        <v>-13.620349654555</v>
      </c>
      <c r="AL63" s="2">
        <v>0</v>
      </c>
      <c r="AM63" s="2">
        <v>0</v>
      </c>
      <c r="AN63" s="2">
        <v>-13.0648202083889</v>
      </c>
      <c r="AO63" s="2">
        <v>0</v>
      </c>
      <c r="AP63" s="2">
        <v>0</v>
      </c>
      <c r="AQ63" s="2">
        <v>-12.286078951544701</v>
      </c>
      <c r="AR63" s="2">
        <v>0</v>
      </c>
      <c r="AS63" s="2">
        <v>0</v>
      </c>
      <c r="AT63" s="2">
        <v>-12.286078951544701</v>
      </c>
      <c r="AU63" s="2">
        <v>0</v>
      </c>
      <c r="AV63" s="2">
        <v>0</v>
      </c>
      <c r="AW63" s="2">
        <v>-12.286078951544701</v>
      </c>
      <c r="AX63" s="2">
        <v>0</v>
      </c>
      <c r="AY63" s="2">
        <v>0</v>
      </c>
      <c r="AZ63" s="2">
        <v>-8.7659833550125494</v>
      </c>
      <c r="BA63" s="2">
        <v>0</v>
      </c>
      <c r="BB63" s="2">
        <v>0</v>
      </c>
      <c r="BC63" s="2">
        <v>-8.2434784306069098</v>
      </c>
      <c r="BD63" s="2">
        <v>0</v>
      </c>
      <c r="BE63" s="2">
        <v>0</v>
      </c>
      <c r="BF63" s="2">
        <v>-8.2434784306069098</v>
      </c>
      <c r="BG63" s="2">
        <v>0</v>
      </c>
      <c r="BH63" s="2">
        <v>0</v>
      </c>
      <c r="BI63" s="2">
        <v>-8.2434784306069098</v>
      </c>
      <c r="BJ63" s="2">
        <v>0</v>
      </c>
      <c r="BK63" s="2">
        <v>0</v>
      </c>
      <c r="BL63" s="2">
        <v>-10.5837474519682</v>
      </c>
      <c r="BM63" s="2">
        <v>0</v>
      </c>
      <c r="BN63" s="2">
        <v>0</v>
      </c>
      <c r="BO63" s="2">
        <v>-9.9528929387484499</v>
      </c>
      <c r="BP63" s="2">
        <v>0</v>
      </c>
      <c r="BQ63" s="2">
        <v>0</v>
      </c>
      <c r="BR63" s="2">
        <v>-9.9528929387484499</v>
      </c>
      <c r="BS63" s="2">
        <v>0</v>
      </c>
      <c r="BT63" s="2">
        <v>0</v>
      </c>
      <c r="BU63" s="2">
        <v>-9.9528929387484499</v>
      </c>
      <c r="BV63" s="2">
        <v>0</v>
      </c>
      <c r="BW63" s="2">
        <v>0</v>
      </c>
      <c r="BX63" s="2">
        <v>-7.9150374605012299</v>
      </c>
      <c r="BY63" s="2">
        <v>0</v>
      </c>
      <c r="BZ63" s="2">
        <v>0</v>
      </c>
      <c r="CA63" s="2">
        <v>-7.4432539899562897</v>
      </c>
      <c r="CB63" s="2">
        <v>0</v>
      </c>
      <c r="CC63" s="2">
        <v>0</v>
      </c>
      <c r="CD63" s="2">
        <v>-7.4432539899562897</v>
      </c>
      <c r="CE63" s="2">
        <v>0</v>
      </c>
      <c r="CF63" s="2">
        <v>0</v>
      </c>
      <c r="CG63" s="2">
        <v>-7.4432539899562897</v>
      </c>
    </row>
    <row r="64" spans="1:8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ht="15.75" thickBot="1" x14ac:dyDescent="0.3">
      <c r="A65" s="5" t="s">
        <v>17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</row>
    <row r="66" spans="1:85" x14ac:dyDescent="0.25">
      <c r="A66" t="s">
        <v>104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</row>
    <row r="68" spans="1:85" x14ac:dyDescent="0.25">
      <c r="A68" t="s">
        <v>16</v>
      </c>
      <c r="M68" s="2">
        <v>5.148873</v>
      </c>
      <c r="N68" s="48">
        <f>O33</f>
        <v>8.9712870000000002</v>
      </c>
      <c r="O68" s="48">
        <f>P33</f>
        <v>16.016100000000002</v>
      </c>
      <c r="P68" s="48">
        <f>Q33</f>
        <v>7.7373750000000001</v>
      </c>
      <c r="Q68" s="48">
        <f t="shared" ref="Q68:AV68" si="0">SUM(Q33:Q63)</f>
        <v>2.4469017349465814</v>
      </c>
      <c r="R68" s="48">
        <f t="shared" si="0"/>
        <v>5.8676879450179218</v>
      </c>
      <c r="S68" s="48">
        <f t="shared" si="0"/>
        <v>5.0421706564399038</v>
      </c>
      <c r="T68" s="48">
        <f t="shared" si="0"/>
        <v>15.943362116336568</v>
      </c>
      <c r="U68" s="48">
        <f t="shared" si="0"/>
        <v>18.676517040335167</v>
      </c>
      <c r="V68" s="48">
        <f t="shared" si="0"/>
        <v>13.070479582118745</v>
      </c>
      <c r="W68" s="48">
        <f t="shared" si="0"/>
        <v>4.4025293373844638</v>
      </c>
      <c r="X68" s="48">
        <f t="shared" si="0"/>
        <v>-11.422666150374599</v>
      </c>
      <c r="Y68" s="48">
        <f t="shared" si="0"/>
        <v>-10.416765493330512</v>
      </c>
      <c r="Z68" s="48">
        <f t="shared" si="0"/>
        <v>14.073038770730243</v>
      </c>
      <c r="AA68" s="48">
        <f t="shared" si="0"/>
        <v>33.987668347999815</v>
      </c>
      <c r="AB68" s="48">
        <f t="shared" si="0"/>
        <v>14.999999999999964</v>
      </c>
      <c r="AC68" s="48">
        <f t="shared" si="0"/>
        <v>17.440334312519475</v>
      </c>
      <c r="AD68" s="48">
        <f t="shared" si="0"/>
        <v>14.567725577780097</v>
      </c>
      <c r="AE68" s="48">
        <f t="shared" si="0"/>
        <v>9.1092781765882478</v>
      </c>
      <c r="AF68" s="48">
        <f t="shared" si="0"/>
        <v>30.775792597840368</v>
      </c>
      <c r="AG68" s="48">
        <f t="shared" si="0"/>
        <v>50.068848854612149</v>
      </c>
      <c r="AH68" s="48">
        <f t="shared" si="0"/>
        <v>15.000000000000018</v>
      </c>
      <c r="AI68" s="48">
        <f t="shared" si="0"/>
        <v>15.795271316069451</v>
      </c>
      <c r="AJ68" s="48">
        <f t="shared" si="0"/>
        <v>25.82418998874827</v>
      </c>
      <c r="AK68" s="48">
        <f t="shared" si="0"/>
        <v>15.000000000000014</v>
      </c>
      <c r="AL68" s="48">
        <f t="shared" si="0"/>
        <v>45.126746550225519</v>
      </c>
      <c r="AM68" s="48">
        <f t="shared" si="0"/>
        <v>70.471085362906166</v>
      </c>
      <c r="AN68" s="48">
        <f t="shared" si="0"/>
        <v>15.000000000000052</v>
      </c>
      <c r="AO68" s="48">
        <f t="shared" si="0"/>
        <v>21.813033754661252</v>
      </c>
      <c r="AP68" s="48">
        <f t="shared" si="0"/>
        <v>28.38433282571599</v>
      </c>
      <c r="AQ68" s="48">
        <f t="shared" si="0"/>
        <v>14.999999999999988</v>
      </c>
      <c r="AR68" s="48">
        <f t="shared" si="0"/>
        <v>27.178400483715993</v>
      </c>
      <c r="AS68" s="48">
        <f t="shared" si="0"/>
        <v>36.115865997515797</v>
      </c>
      <c r="AT68" s="48">
        <f t="shared" si="0"/>
        <v>15.000000000000048</v>
      </c>
      <c r="AU68" s="48">
        <f t="shared" si="0"/>
        <v>0.28400456211093567</v>
      </c>
      <c r="AV68" s="48">
        <f t="shared" si="0"/>
        <v>-4.6989936202326001</v>
      </c>
      <c r="AW68" s="48">
        <f t="shared" ref="AW68:CG68" si="1">SUM(AW33:AW63)</f>
        <v>-18.49374758719339</v>
      </c>
      <c r="AX68" s="48">
        <f t="shared" si="1"/>
        <v>6.4653096043841565</v>
      </c>
      <c r="AY68" s="48">
        <f t="shared" si="1"/>
        <v>26.782918723904537</v>
      </c>
      <c r="AZ68" s="48">
        <f t="shared" si="1"/>
        <v>14.999999999999927</v>
      </c>
      <c r="BA68" s="48">
        <f t="shared" si="1"/>
        <v>14.872119069659512</v>
      </c>
      <c r="BB68" s="48">
        <f t="shared" si="1"/>
        <v>14.83975445326428</v>
      </c>
      <c r="BC68" s="48">
        <f t="shared" si="1"/>
        <v>6.1517130436972387</v>
      </c>
      <c r="BD68" s="48">
        <f t="shared" si="1"/>
        <v>18.147283598610269</v>
      </c>
      <c r="BE68" s="48">
        <f t="shared" si="1"/>
        <v>26.835335478207451</v>
      </c>
      <c r="BF68" s="48">
        <f t="shared" si="1"/>
        <v>14.56777135948618</v>
      </c>
      <c r="BG68" s="48">
        <f t="shared" si="1"/>
        <v>0.91050324718744413</v>
      </c>
      <c r="BH68" s="48">
        <f t="shared" si="1"/>
        <v>-5.641218609847245</v>
      </c>
      <c r="BI68" s="48">
        <f t="shared" si="1"/>
        <v>-19.397774082890912</v>
      </c>
      <c r="BJ68" s="48">
        <f t="shared" si="1"/>
        <v>4.1528333792482144</v>
      </c>
      <c r="BK68" s="48">
        <f t="shared" si="1"/>
        <v>23.69425506241469</v>
      </c>
      <c r="BL68" s="48">
        <f t="shared" si="1"/>
        <v>15.000000000000032</v>
      </c>
      <c r="BM68" s="48">
        <f t="shared" si="1"/>
        <v>18.600690006237176</v>
      </c>
      <c r="BN68" s="48">
        <f t="shared" si="1"/>
        <v>19.017113298437447</v>
      </c>
      <c r="BO68" s="48">
        <f t="shared" si="1"/>
        <v>7.6280294434044382</v>
      </c>
      <c r="BP68" s="48">
        <f t="shared" si="1"/>
        <v>22.103449002404272</v>
      </c>
      <c r="BQ68" s="48">
        <f t="shared" si="1"/>
        <v>34.270769273305596</v>
      </c>
      <c r="BR68" s="48">
        <f t="shared" si="1"/>
        <v>14.999999999999938</v>
      </c>
      <c r="BS68" s="48">
        <f t="shared" si="1"/>
        <v>14.06937293982908</v>
      </c>
      <c r="BT68" s="48">
        <f t="shared" si="1"/>
        <v>16.414337096934076</v>
      </c>
      <c r="BU68" s="48">
        <f t="shared" si="1"/>
        <v>6.8340996954236157</v>
      </c>
      <c r="BV68" s="48">
        <f t="shared" si="1"/>
        <v>32.608785041088652</v>
      </c>
      <c r="BW68" s="48">
        <f t="shared" si="1"/>
        <v>49.343790292228661</v>
      </c>
      <c r="BX68" s="48">
        <f t="shared" si="1"/>
        <v>15.000000000000027</v>
      </c>
      <c r="BY68" s="48">
        <f t="shared" si="1"/>
        <v>8.6902197239959893</v>
      </c>
      <c r="BZ68" s="48">
        <f t="shared" si="1"/>
        <v>2.2422814625405492</v>
      </c>
      <c r="CA68" s="48">
        <f t="shared" si="1"/>
        <v>-7.9308362537603374</v>
      </c>
      <c r="CB68" s="48">
        <f t="shared" si="1"/>
        <v>5.6623414892417268</v>
      </c>
      <c r="CC68" s="48">
        <f t="shared" si="1"/>
        <v>16.715752446058698</v>
      </c>
      <c r="CD68" s="48">
        <f t="shared" si="1"/>
        <v>11.595421980377452</v>
      </c>
      <c r="CE68" s="48">
        <f t="shared" si="1"/>
        <v>7.5473072790475113</v>
      </c>
      <c r="CF68" s="48">
        <f t="shared" si="1"/>
        <v>11.824523662998836</v>
      </c>
      <c r="CG68" s="48">
        <f t="shared" si="1"/>
        <v>5.950763637746153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030C-9485-4AA3-8975-4283881EFF10}">
  <dimension ref="A1:BU55"/>
  <sheetViews>
    <sheetView topLeftCell="A13" workbookViewId="0">
      <selection activeCell="F63" sqref="F63"/>
    </sheetView>
  </sheetViews>
  <sheetFormatPr defaultRowHeight="15" x14ac:dyDescent="0.25"/>
  <cols>
    <col min="1" max="1" width="25.28515625" customWidth="1"/>
  </cols>
  <sheetData>
    <row r="1" spans="1:73" x14ac:dyDescent="0.25">
      <c r="B1" s="4" t="s">
        <v>7</v>
      </c>
      <c r="C1" s="4" t="s">
        <v>7</v>
      </c>
      <c r="D1" s="4" t="s">
        <v>7</v>
      </c>
      <c r="E1" s="4" t="s">
        <v>8</v>
      </c>
      <c r="F1" s="4" t="s">
        <v>8</v>
      </c>
      <c r="G1" s="4" t="s">
        <v>8</v>
      </c>
      <c r="H1" s="4" t="s">
        <v>8</v>
      </c>
      <c r="I1" s="4" t="s">
        <v>8</v>
      </c>
      <c r="J1" s="4" t="s">
        <v>8</v>
      </c>
      <c r="K1" s="4" t="s">
        <v>8</v>
      </c>
      <c r="L1" s="4" t="s">
        <v>8</v>
      </c>
      <c r="M1" s="4" t="s">
        <v>8</v>
      </c>
      <c r="N1" s="4" t="s">
        <v>8</v>
      </c>
      <c r="O1" s="4" t="s">
        <v>8</v>
      </c>
      <c r="P1" s="4" t="s">
        <v>8</v>
      </c>
      <c r="Q1" s="4" t="s">
        <v>8</v>
      </c>
      <c r="R1" s="4" t="s">
        <v>8</v>
      </c>
      <c r="S1" s="4" t="s">
        <v>8</v>
      </c>
      <c r="T1" s="4" t="s">
        <v>8</v>
      </c>
      <c r="U1" s="4" t="s">
        <v>8</v>
      </c>
      <c r="V1" s="4" t="s">
        <v>8</v>
      </c>
      <c r="W1" s="4" t="s">
        <v>8</v>
      </c>
      <c r="X1" s="4" t="s">
        <v>8</v>
      </c>
      <c r="Y1" s="4" t="s">
        <v>8</v>
      </c>
      <c r="Z1" s="4" t="s">
        <v>8</v>
      </c>
      <c r="AA1" s="4" t="s">
        <v>8</v>
      </c>
      <c r="AB1" s="4" t="s">
        <v>8</v>
      </c>
      <c r="AC1" s="4" t="s">
        <v>8</v>
      </c>
      <c r="AD1" s="4" t="s">
        <v>8</v>
      </c>
      <c r="AE1" s="4" t="s">
        <v>8</v>
      </c>
      <c r="AF1" s="4" t="s">
        <v>8</v>
      </c>
      <c r="AG1" s="4" t="s">
        <v>8</v>
      </c>
      <c r="AH1" s="4" t="s">
        <v>8</v>
      </c>
      <c r="AI1" s="4" t="s">
        <v>8</v>
      </c>
      <c r="AJ1" s="4" t="s">
        <v>8</v>
      </c>
      <c r="AK1" s="4" t="s">
        <v>8</v>
      </c>
      <c r="AL1" s="4" t="s">
        <v>8</v>
      </c>
      <c r="AM1" s="4" t="s">
        <v>8</v>
      </c>
      <c r="AN1" s="4" t="s">
        <v>8</v>
      </c>
      <c r="AO1" s="4" t="s">
        <v>8</v>
      </c>
      <c r="AP1" s="4" t="s">
        <v>8</v>
      </c>
      <c r="AQ1" s="4" t="s">
        <v>8</v>
      </c>
      <c r="AR1" s="4" t="s">
        <v>8</v>
      </c>
      <c r="AS1" s="4" t="s">
        <v>8</v>
      </c>
      <c r="AT1" s="4" t="s">
        <v>8</v>
      </c>
      <c r="AU1" s="4" t="s">
        <v>8</v>
      </c>
      <c r="AV1" s="4" t="s">
        <v>8</v>
      </c>
      <c r="AW1" s="4" t="s">
        <v>8</v>
      </c>
      <c r="AX1" s="4" t="s">
        <v>8</v>
      </c>
      <c r="AY1" s="4" t="s">
        <v>8</v>
      </c>
      <c r="AZ1" s="4" t="s">
        <v>8</v>
      </c>
      <c r="BA1" s="4" t="s">
        <v>8</v>
      </c>
      <c r="BB1" s="4" t="s">
        <v>8</v>
      </c>
      <c r="BC1" s="4" t="s">
        <v>8</v>
      </c>
      <c r="BD1" s="4" t="s">
        <v>8</v>
      </c>
      <c r="BE1" s="4" t="s">
        <v>8</v>
      </c>
      <c r="BF1" s="4" t="s">
        <v>8</v>
      </c>
      <c r="BG1" s="4" t="s">
        <v>8</v>
      </c>
      <c r="BH1" s="4" t="s">
        <v>8</v>
      </c>
      <c r="BI1" s="4" t="s">
        <v>8</v>
      </c>
      <c r="BJ1" s="4" t="s">
        <v>8</v>
      </c>
      <c r="BK1" s="4" t="s">
        <v>8</v>
      </c>
      <c r="BL1" s="4" t="s">
        <v>8</v>
      </c>
      <c r="BM1" s="4" t="s">
        <v>8</v>
      </c>
      <c r="BN1" s="4" t="s">
        <v>8</v>
      </c>
      <c r="BO1" s="4" t="s">
        <v>8</v>
      </c>
      <c r="BP1" s="4" t="s">
        <v>8</v>
      </c>
      <c r="BQ1" s="4" t="s">
        <v>8</v>
      </c>
      <c r="BR1" s="4" t="s">
        <v>8</v>
      </c>
      <c r="BS1" s="4" t="s">
        <v>8</v>
      </c>
      <c r="BT1" s="4" t="s">
        <v>8</v>
      </c>
      <c r="BU1" s="4" t="s">
        <v>8</v>
      </c>
    </row>
    <row r="2" spans="1:73" ht="15.75" thickBot="1" x14ac:dyDescent="0.3">
      <c r="A2" s="7" t="s">
        <v>178</v>
      </c>
      <c r="B2" s="8">
        <v>43861</v>
      </c>
      <c r="C2" s="8">
        <v>43890</v>
      </c>
      <c r="D2" s="8">
        <v>43921</v>
      </c>
      <c r="E2" s="8">
        <v>43951</v>
      </c>
      <c r="F2" s="8">
        <v>43982</v>
      </c>
      <c r="G2" s="8">
        <v>44012</v>
      </c>
      <c r="H2" s="8">
        <v>44043</v>
      </c>
      <c r="I2" s="8">
        <v>44074</v>
      </c>
      <c r="J2" s="8">
        <v>44104</v>
      </c>
      <c r="K2" s="8">
        <v>44135</v>
      </c>
      <c r="L2" s="8">
        <v>44165</v>
      </c>
      <c r="M2" s="8">
        <v>44196</v>
      </c>
      <c r="N2" s="8">
        <v>44227</v>
      </c>
      <c r="O2" s="8">
        <v>44255</v>
      </c>
      <c r="P2" s="8">
        <v>44286</v>
      </c>
      <c r="Q2" s="8">
        <v>44316</v>
      </c>
      <c r="R2" s="8">
        <v>44347</v>
      </c>
      <c r="S2" s="8">
        <v>44377</v>
      </c>
      <c r="T2" s="8">
        <v>44408</v>
      </c>
      <c r="U2" s="8">
        <v>44439</v>
      </c>
      <c r="V2" s="8">
        <v>44469</v>
      </c>
      <c r="W2" s="8">
        <v>44500</v>
      </c>
      <c r="X2" s="8">
        <v>44530</v>
      </c>
      <c r="Y2" s="8">
        <v>44561</v>
      </c>
      <c r="Z2" s="8">
        <v>44592</v>
      </c>
      <c r="AA2" s="8">
        <v>44620</v>
      </c>
      <c r="AB2" s="8">
        <v>44651</v>
      </c>
      <c r="AC2" s="8">
        <v>44681</v>
      </c>
      <c r="AD2" s="8">
        <v>44712</v>
      </c>
      <c r="AE2" s="8">
        <v>44742</v>
      </c>
      <c r="AF2" s="8">
        <v>44773</v>
      </c>
      <c r="AG2" s="8">
        <v>44804</v>
      </c>
      <c r="AH2" s="8">
        <v>44834</v>
      </c>
      <c r="AI2" s="8">
        <v>44865</v>
      </c>
      <c r="AJ2" s="8">
        <v>44895</v>
      </c>
      <c r="AK2" s="8">
        <v>44926</v>
      </c>
      <c r="AL2" s="8">
        <v>44957</v>
      </c>
      <c r="AM2" s="8">
        <v>44985</v>
      </c>
      <c r="AN2" s="8">
        <v>45016</v>
      </c>
      <c r="AO2" s="8">
        <v>45046</v>
      </c>
      <c r="AP2" s="8">
        <v>45077</v>
      </c>
      <c r="AQ2" s="8">
        <v>45107</v>
      </c>
      <c r="AR2" s="8">
        <v>45138</v>
      </c>
      <c r="AS2" s="8">
        <v>45169</v>
      </c>
      <c r="AT2" s="8">
        <v>45199</v>
      </c>
      <c r="AU2" s="8">
        <v>45230</v>
      </c>
      <c r="AV2" s="8">
        <v>45260</v>
      </c>
      <c r="AW2" s="8">
        <v>45291</v>
      </c>
      <c r="AX2" s="8">
        <v>45322</v>
      </c>
      <c r="AY2" s="8">
        <v>45351</v>
      </c>
      <c r="AZ2" s="8">
        <v>45382</v>
      </c>
      <c r="BA2" s="8">
        <v>45412</v>
      </c>
      <c r="BB2" s="8">
        <v>45443</v>
      </c>
      <c r="BC2" s="8">
        <v>45473</v>
      </c>
      <c r="BD2" s="8">
        <v>45504</v>
      </c>
      <c r="BE2" s="8">
        <v>45535</v>
      </c>
      <c r="BF2" s="8">
        <v>45565</v>
      </c>
      <c r="BG2" s="8">
        <v>45596</v>
      </c>
      <c r="BH2" s="8">
        <v>45626</v>
      </c>
      <c r="BI2" s="8">
        <v>45657</v>
      </c>
      <c r="BJ2" s="8">
        <v>45688</v>
      </c>
      <c r="BK2" s="8">
        <v>45716</v>
      </c>
      <c r="BL2" s="8">
        <v>45747</v>
      </c>
      <c r="BM2" s="8">
        <v>45777</v>
      </c>
      <c r="BN2" s="8">
        <v>45808</v>
      </c>
      <c r="BO2" s="8">
        <v>45838</v>
      </c>
      <c r="BP2" s="8">
        <v>45869</v>
      </c>
      <c r="BQ2" s="8">
        <v>45900</v>
      </c>
      <c r="BR2" s="8">
        <v>45930</v>
      </c>
      <c r="BS2" s="8">
        <v>45961</v>
      </c>
      <c r="BT2" s="8">
        <v>45991</v>
      </c>
      <c r="BU2" s="8">
        <v>46022</v>
      </c>
    </row>
    <row r="3" spans="1:73" ht="16.5" thickTop="1" thickBot="1" x14ac:dyDescent="0.3">
      <c r="A3" s="5" t="s">
        <v>33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1:73" x14ac:dyDescent="0.25">
      <c r="A4" s="3" t="s">
        <v>112</v>
      </c>
      <c r="B4">
        <v>15</v>
      </c>
      <c r="C4">
        <f>B7</f>
        <v>25</v>
      </c>
      <c r="D4">
        <f t="shared" ref="D4:BO4" si="0">C7</f>
        <v>25</v>
      </c>
      <c r="E4">
        <f t="shared" si="0"/>
        <v>25</v>
      </c>
      <c r="F4">
        <f t="shared" si="0"/>
        <v>40</v>
      </c>
      <c r="G4">
        <f t="shared" si="0"/>
        <v>55</v>
      </c>
      <c r="H4">
        <f t="shared" si="0"/>
        <v>75</v>
      </c>
      <c r="I4">
        <f t="shared" si="0"/>
        <v>85</v>
      </c>
      <c r="J4">
        <f t="shared" si="0"/>
        <v>85</v>
      </c>
      <c r="K4">
        <f t="shared" si="0"/>
        <v>85</v>
      </c>
      <c r="L4">
        <f t="shared" si="0"/>
        <v>100</v>
      </c>
      <c r="M4">
        <f t="shared" si="0"/>
        <v>100</v>
      </c>
      <c r="N4">
        <f t="shared" si="0"/>
        <v>100</v>
      </c>
      <c r="O4">
        <f t="shared" si="0"/>
        <v>100</v>
      </c>
      <c r="P4">
        <f t="shared" si="0"/>
        <v>100</v>
      </c>
      <c r="Q4">
        <f t="shared" si="0"/>
        <v>100</v>
      </c>
      <c r="R4">
        <f t="shared" si="0"/>
        <v>100</v>
      </c>
      <c r="S4">
        <f t="shared" si="0"/>
        <v>100</v>
      </c>
      <c r="T4">
        <f t="shared" si="0"/>
        <v>100</v>
      </c>
      <c r="U4">
        <f t="shared" si="0"/>
        <v>100</v>
      </c>
      <c r="V4">
        <f t="shared" si="0"/>
        <v>100</v>
      </c>
      <c r="W4">
        <f t="shared" si="0"/>
        <v>100</v>
      </c>
      <c r="X4">
        <f t="shared" si="0"/>
        <v>100</v>
      </c>
      <c r="Y4">
        <f t="shared" si="0"/>
        <v>100</v>
      </c>
      <c r="Z4">
        <f t="shared" si="0"/>
        <v>100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0"/>
        <v>100</v>
      </c>
      <c r="AE4">
        <f t="shared" si="0"/>
        <v>100</v>
      </c>
      <c r="AF4">
        <f t="shared" si="0"/>
        <v>100</v>
      </c>
      <c r="AG4">
        <f t="shared" si="0"/>
        <v>100</v>
      </c>
      <c r="AH4">
        <f t="shared" si="0"/>
        <v>100</v>
      </c>
      <c r="AI4">
        <f t="shared" si="0"/>
        <v>100</v>
      </c>
      <c r="AJ4">
        <f t="shared" si="0"/>
        <v>100</v>
      </c>
      <c r="AK4">
        <f t="shared" si="0"/>
        <v>100</v>
      </c>
      <c r="AL4">
        <f t="shared" si="0"/>
        <v>100</v>
      </c>
      <c r="AM4">
        <f t="shared" si="0"/>
        <v>100</v>
      </c>
      <c r="AN4">
        <f t="shared" si="0"/>
        <v>100</v>
      </c>
      <c r="AO4">
        <f t="shared" si="0"/>
        <v>100</v>
      </c>
      <c r="AP4">
        <f t="shared" si="0"/>
        <v>100</v>
      </c>
      <c r="AQ4">
        <f t="shared" si="0"/>
        <v>100</v>
      </c>
      <c r="AR4">
        <f t="shared" si="0"/>
        <v>100</v>
      </c>
      <c r="AS4">
        <f t="shared" si="0"/>
        <v>100</v>
      </c>
      <c r="AT4">
        <f t="shared" si="0"/>
        <v>100</v>
      </c>
      <c r="AU4">
        <f t="shared" si="0"/>
        <v>100</v>
      </c>
      <c r="AV4">
        <f t="shared" si="0"/>
        <v>100</v>
      </c>
      <c r="AW4">
        <f t="shared" si="0"/>
        <v>100</v>
      </c>
      <c r="AX4">
        <f t="shared" si="0"/>
        <v>100</v>
      </c>
      <c r="AY4">
        <f t="shared" si="0"/>
        <v>100</v>
      </c>
      <c r="AZ4">
        <f t="shared" si="0"/>
        <v>100</v>
      </c>
      <c r="BA4">
        <f t="shared" si="0"/>
        <v>100</v>
      </c>
      <c r="BB4">
        <f t="shared" si="0"/>
        <v>100</v>
      </c>
      <c r="BC4">
        <f t="shared" si="0"/>
        <v>100</v>
      </c>
      <c r="BD4">
        <f t="shared" si="0"/>
        <v>100</v>
      </c>
      <c r="BE4">
        <f t="shared" si="0"/>
        <v>100</v>
      </c>
      <c r="BF4">
        <f t="shared" si="0"/>
        <v>100</v>
      </c>
      <c r="BG4">
        <f t="shared" si="0"/>
        <v>100</v>
      </c>
      <c r="BH4">
        <f t="shared" si="0"/>
        <v>100</v>
      </c>
      <c r="BI4">
        <f t="shared" si="0"/>
        <v>100</v>
      </c>
      <c r="BJ4">
        <f t="shared" si="0"/>
        <v>100</v>
      </c>
      <c r="BK4">
        <f t="shared" si="0"/>
        <v>100</v>
      </c>
      <c r="BL4">
        <f t="shared" si="0"/>
        <v>100</v>
      </c>
      <c r="BM4">
        <f t="shared" si="0"/>
        <v>100</v>
      </c>
      <c r="BN4">
        <f t="shared" si="0"/>
        <v>100</v>
      </c>
      <c r="BO4">
        <f t="shared" si="0"/>
        <v>100</v>
      </c>
      <c r="BP4">
        <f t="shared" ref="BP4:BU4" si="1">BO7</f>
        <v>100</v>
      </c>
      <c r="BQ4">
        <f t="shared" si="1"/>
        <v>100</v>
      </c>
      <c r="BR4">
        <f t="shared" si="1"/>
        <v>100</v>
      </c>
      <c r="BS4">
        <f t="shared" si="1"/>
        <v>100</v>
      </c>
      <c r="BT4">
        <f t="shared" si="1"/>
        <v>100</v>
      </c>
      <c r="BU4">
        <f t="shared" si="1"/>
        <v>100</v>
      </c>
    </row>
    <row r="5" spans="1:73" x14ac:dyDescent="0.25">
      <c r="A5" s="3" t="s">
        <v>10</v>
      </c>
      <c r="B5">
        <v>10</v>
      </c>
      <c r="C5">
        <v>0</v>
      </c>
      <c r="D5">
        <v>0</v>
      </c>
      <c r="E5">
        <v>15</v>
      </c>
      <c r="F5">
        <v>15</v>
      </c>
      <c r="G5">
        <v>20</v>
      </c>
      <c r="H5">
        <v>10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 s="3" t="s">
        <v>11</v>
      </c>
    </row>
    <row r="7" spans="1:73" x14ac:dyDescent="0.25">
      <c r="A7" s="3" t="s">
        <v>113</v>
      </c>
      <c r="B7">
        <v>25</v>
      </c>
      <c r="C7">
        <v>25</v>
      </c>
      <c r="D7">
        <v>25</v>
      </c>
      <c r="E7">
        <v>40</v>
      </c>
      <c r="F7">
        <v>55</v>
      </c>
      <c r="G7">
        <v>75</v>
      </c>
      <c r="H7">
        <v>85</v>
      </c>
      <c r="I7">
        <v>85</v>
      </c>
      <c r="J7">
        <v>85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</row>
    <row r="8" spans="1:73" x14ac:dyDescent="0.25">
      <c r="A8" s="3"/>
    </row>
    <row r="9" spans="1:73" x14ac:dyDescent="0.25">
      <c r="A9" s="3" t="s">
        <v>115</v>
      </c>
      <c r="B9">
        <v>3.7499999999999999E-2</v>
      </c>
      <c r="C9">
        <v>3.7499999999999999E-2</v>
      </c>
      <c r="D9">
        <v>3.7499999999999999E-2</v>
      </c>
      <c r="E9">
        <v>3.7499999999999999E-2</v>
      </c>
      <c r="F9">
        <v>3.7499999999999999E-2</v>
      </c>
      <c r="G9">
        <v>3.7499999999999999E-2</v>
      </c>
      <c r="H9">
        <v>3.7499999999999999E-2</v>
      </c>
      <c r="I9">
        <v>3.7499999999999999E-2</v>
      </c>
      <c r="J9">
        <v>3.7499999999999999E-2</v>
      </c>
      <c r="K9">
        <v>3.7499999999999999E-2</v>
      </c>
      <c r="L9">
        <v>3.7499999999999999E-2</v>
      </c>
      <c r="M9">
        <v>3.7499999999999999E-2</v>
      </c>
      <c r="N9">
        <v>3.7499999999999999E-2</v>
      </c>
      <c r="O9">
        <v>3.7499999999999999E-2</v>
      </c>
      <c r="P9">
        <v>3.7499999999999999E-2</v>
      </c>
      <c r="Q9">
        <v>3.7499999999999999E-2</v>
      </c>
      <c r="R9">
        <v>3.7499999999999999E-2</v>
      </c>
      <c r="S9">
        <v>3.7499999999999999E-2</v>
      </c>
      <c r="T9">
        <v>3.7499999999999999E-2</v>
      </c>
      <c r="U9">
        <v>3.7499999999999999E-2</v>
      </c>
      <c r="V9">
        <v>3.7499999999999999E-2</v>
      </c>
      <c r="W9">
        <v>3.7499999999999999E-2</v>
      </c>
      <c r="X9">
        <v>3.7499999999999999E-2</v>
      </c>
      <c r="Y9">
        <v>3.7499999999999999E-2</v>
      </c>
      <c r="Z9">
        <v>3.7499999999999999E-2</v>
      </c>
      <c r="AA9">
        <v>3.7499999999999999E-2</v>
      </c>
      <c r="AB9">
        <v>3.7499999999999999E-2</v>
      </c>
      <c r="AC9">
        <v>3.7499999999999999E-2</v>
      </c>
      <c r="AD9">
        <v>3.7499999999999999E-2</v>
      </c>
      <c r="AE9">
        <v>3.7499999999999999E-2</v>
      </c>
      <c r="AF9">
        <v>3.7499999999999999E-2</v>
      </c>
      <c r="AG9">
        <v>3.7499999999999999E-2</v>
      </c>
      <c r="AH9">
        <v>3.7499999999999999E-2</v>
      </c>
      <c r="AI9">
        <v>3.7499999999999999E-2</v>
      </c>
      <c r="AJ9">
        <v>3.7499999999999999E-2</v>
      </c>
      <c r="AK9">
        <v>3.7499999999999999E-2</v>
      </c>
      <c r="AL9">
        <v>3.7499999999999999E-2</v>
      </c>
      <c r="AM9">
        <v>3.7499999999999999E-2</v>
      </c>
      <c r="AN9">
        <v>3.7499999999999999E-2</v>
      </c>
      <c r="AO9">
        <v>3.7499999999999999E-2</v>
      </c>
      <c r="AP9">
        <v>3.7499999999999999E-2</v>
      </c>
      <c r="AQ9">
        <v>3.7499999999999999E-2</v>
      </c>
      <c r="AR9">
        <v>3.7499999999999999E-2</v>
      </c>
      <c r="AS9">
        <v>3.7499999999999999E-2</v>
      </c>
      <c r="AT9">
        <v>3.7499999999999999E-2</v>
      </c>
      <c r="AU9">
        <v>3.7499999999999999E-2</v>
      </c>
      <c r="AV9">
        <v>3.7499999999999999E-2</v>
      </c>
      <c r="AW9">
        <v>3.7499999999999999E-2</v>
      </c>
      <c r="AX9">
        <v>3.7499999999999999E-2</v>
      </c>
      <c r="AY9">
        <v>3.7499999999999999E-2</v>
      </c>
      <c r="AZ9">
        <v>3.7499999999999999E-2</v>
      </c>
      <c r="BA9">
        <v>3.7499999999999999E-2</v>
      </c>
      <c r="BB9">
        <v>3.7499999999999999E-2</v>
      </c>
      <c r="BC9">
        <v>3.7499999999999999E-2</v>
      </c>
      <c r="BD9">
        <v>3.7499999999999999E-2</v>
      </c>
      <c r="BE9">
        <v>3.7499999999999999E-2</v>
      </c>
      <c r="BF9">
        <v>3.7499999999999999E-2</v>
      </c>
      <c r="BG9">
        <v>3.7499999999999999E-2</v>
      </c>
      <c r="BH9">
        <v>3.7499999999999999E-2</v>
      </c>
      <c r="BI9">
        <v>3.7499999999999999E-2</v>
      </c>
      <c r="BJ9">
        <v>3.7499999999999999E-2</v>
      </c>
      <c r="BK9">
        <v>3.7499999999999999E-2</v>
      </c>
      <c r="BL9">
        <v>3.7499999999999999E-2</v>
      </c>
      <c r="BM9">
        <v>3.7499999999999999E-2</v>
      </c>
      <c r="BN9">
        <v>3.7499999999999999E-2</v>
      </c>
      <c r="BO9">
        <v>3.7499999999999999E-2</v>
      </c>
      <c r="BP9">
        <v>3.7499999999999999E-2</v>
      </c>
      <c r="BQ9">
        <v>3.7499999999999999E-2</v>
      </c>
      <c r="BR9">
        <v>3.7499999999999999E-2</v>
      </c>
      <c r="BS9">
        <v>3.7499999999999999E-2</v>
      </c>
      <c r="BT9">
        <v>3.7499999999999999E-2</v>
      </c>
      <c r="BU9">
        <v>3.7499999999999999E-2</v>
      </c>
    </row>
    <row r="10" spans="1:73" x14ac:dyDescent="0.25">
      <c r="A10" s="3" t="s">
        <v>116</v>
      </c>
      <c r="E10">
        <v>9.9019595765005991E-3</v>
      </c>
      <c r="F10">
        <v>6.5670937231667031E-3</v>
      </c>
      <c r="G10">
        <v>6.5496250680502979E-3</v>
      </c>
      <c r="H10">
        <v>5.2614892176969033E-3</v>
      </c>
      <c r="I10">
        <v>1.8935540162978992E-3</v>
      </c>
      <c r="J10">
        <v>9.1530597484430071E-4</v>
      </c>
      <c r="K10">
        <v>4.2249158702239997E-3</v>
      </c>
      <c r="L10">
        <v>2.8240540533082045E-3</v>
      </c>
      <c r="M10">
        <v>2.8443331706744998E-3</v>
      </c>
      <c r="N10">
        <v>2.1125193534425046E-3</v>
      </c>
      <c r="O10">
        <v>1.4231044630381995E-3</v>
      </c>
      <c r="P10">
        <v>1.1581828874396016E-3</v>
      </c>
      <c r="Q10">
        <v>3.9857510330424048E-3</v>
      </c>
      <c r="R10">
        <v>3.4912791486721995E-3</v>
      </c>
      <c r="S10">
        <v>3.4892344729626004E-3</v>
      </c>
      <c r="T10">
        <v>3.859002019503302E-3</v>
      </c>
      <c r="U10">
        <v>3.5074193784883009E-3</v>
      </c>
      <c r="V10">
        <v>3.6142245506008003E-3</v>
      </c>
      <c r="W10">
        <v>1.0344117956675031E-3</v>
      </c>
      <c r="X10">
        <v>7.9488150862370294E-4</v>
      </c>
      <c r="Y10">
        <v>1.0870564312605996E-3</v>
      </c>
      <c r="Z10">
        <v>1.4306597155177014E-3</v>
      </c>
      <c r="AA10">
        <v>1.2928174724224015E-3</v>
      </c>
      <c r="AB10">
        <v>1.1550965807000033E-3</v>
      </c>
      <c r="AC10">
        <v>3.8718007589075981E-3</v>
      </c>
      <c r="AD10">
        <v>3.8162049441731044E-3</v>
      </c>
      <c r="AE10">
        <v>3.7597572045742003E-3</v>
      </c>
      <c r="AF10">
        <v>3.7060965944600011E-3</v>
      </c>
      <c r="AG10">
        <v>3.6506738146669035E-3</v>
      </c>
      <c r="AH10">
        <v>3.5925851327407027E-3</v>
      </c>
      <c r="AI10">
        <v>3.5372766731048E-3</v>
      </c>
      <c r="AJ10">
        <v>3.4820226191921017E-3</v>
      </c>
      <c r="AK10">
        <v>3.4277270768765036E-3</v>
      </c>
      <c r="AL10">
        <v>3.3725793894589032E-3</v>
      </c>
      <c r="AM10">
        <v>3.3174834501711048E-3</v>
      </c>
      <c r="AN10">
        <v>3.2642436773519037E-3</v>
      </c>
      <c r="AO10">
        <v>4.7383431906641016E-3</v>
      </c>
      <c r="AP10">
        <v>4.763186040858701E-3</v>
      </c>
      <c r="AQ10">
        <v>4.7896502127698984E-3</v>
      </c>
      <c r="AR10">
        <v>4.8148393885895993E-3</v>
      </c>
      <c r="AS10">
        <v>4.8404072476260981E-3</v>
      </c>
      <c r="AT10">
        <v>4.8651174248787038E-3</v>
      </c>
      <c r="AU10">
        <v>4.8897945367339032E-3</v>
      </c>
      <c r="AV10">
        <v>4.9156704877178006E-3</v>
      </c>
      <c r="AW10">
        <v>4.939870598261703E-3</v>
      </c>
      <c r="AX10">
        <v>4.964447807423604E-3</v>
      </c>
      <c r="AY10">
        <v>4.9906273196526005E-3</v>
      </c>
      <c r="AZ10">
        <v>5.0139114645664992E-3</v>
      </c>
      <c r="BA10">
        <v>5.4262572592468986E-3</v>
      </c>
      <c r="BB10">
        <v>5.4749262236244989E-3</v>
      </c>
      <c r="BC10">
        <v>5.5190347799299044E-3</v>
      </c>
      <c r="BD10">
        <v>5.5630767958970984E-3</v>
      </c>
      <c r="BE10">
        <v>5.6115222755287048E-3</v>
      </c>
      <c r="BF10">
        <v>5.656912961775E-3</v>
      </c>
      <c r="BG10">
        <v>5.702974907290298E-3</v>
      </c>
      <c r="BH10">
        <v>5.7474808195704039E-3</v>
      </c>
      <c r="BI10">
        <v>5.791916102615903E-3</v>
      </c>
      <c r="BJ10">
        <v>5.839236714901698E-3</v>
      </c>
      <c r="BK10">
        <v>5.882789751420002E-3</v>
      </c>
      <c r="BL10">
        <v>5.9262728327314981E-3</v>
      </c>
      <c r="BM10">
        <v>6.3466724744180025E-3</v>
      </c>
      <c r="BN10">
        <v>6.3980002432440994E-3</v>
      </c>
      <c r="BO10">
        <v>6.4500939038164007E-3</v>
      </c>
      <c r="BP10">
        <v>6.5029489291115045E-3</v>
      </c>
      <c r="BQ10">
        <v>6.5540097252548002E-3</v>
      </c>
      <c r="BR10">
        <v>6.6049806957138996E-3</v>
      </c>
      <c r="BS10">
        <v>6.6592517529171016E-3</v>
      </c>
      <c r="BT10">
        <v>6.7091929963586025E-3</v>
      </c>
      <c r="BU10">
        <v>6.7590452398577985E-3</v>
      </c>
    </row>
    <row r="11" spans="1:73" x14ac:dyDescent="0.25">
      <c r="A11" s="3" t="s">
        <v>1</v>
      </c>
      <c r="E11">
        <v>0.158006531921668</v>
      </c>
      <c r="F11">
        <v>0.20197417956451399</v>
      </c>
      <c r="G11">
        <v>0.275310156675314</v>
      </c>
      <c r="H11">
        <v>0.302893881958686</v>
      </c>
      <c r="I11">
        <v>0.27903767428211002</v>
      </c>
      <c r="J11">
        <v>0.27210841732181396</v>
      </c>
      <c r="K11">
        <v>0.34770763225186696</v>
      </c>
      <c r="L11">
        <v>0.33603378377756798</v>
      </c>
      <c r="M11">
        <v>0.33620277642228696</v>
      </c>
      <c r="N11">
        <v>0.33010432794535399</v>
      </c>
      <c r="O11">
        <v>0.32435920385865197</v>
      </c>
      <c r="P11">
        <v>0.32215152406199599</v>
      </c>
      <c r="Q11">
        <v>0.34571459194201998</v>
      </c>
      <c r="R11">
        <v>0.34159399290560194</v>
      </c>
      <c r="S11">
        <v>0.34157695394135495</v>
      </c>
      <c r="T11">
        <v>0.34465835016252699</v>
      </c>
      <c r="U11">
        <v>0.34172849482073597</v>
      </c>
      <c r="V11">
        <v>0.34261853792167296</v>
      </c>
      <c r="W11">
        <v>0.32112009829722898</v>
      </c>
      <c r="X11">
        <v>0.31912401257186401</v>
      </c>
      <c r="Y11">
        <v>0.32155880359383798</v>
      </c>
      <c r="Z11">
        <v>0.32442216429598097</v>
      </c>
      <c r="AA11">
        <v>0.32327347893685299</v>
      </c>
      <c r="AB11">
        <v>0.32212580483916597</v>
      </c>
      <c r="AC11">
        <v>0.34476500632422996</v>
      </c>
      <c r="AD11">
        <v>0.34430170786810899</v>
      </c>
      <c r="AE11">
        <v>0.34383131003811795</v>
      </c>
      <c r="AF11">
        <v>0.34338413828716702</v>
      </c>
      <c r="AG11">
        <v>0.34292228178889</v>
      </c>
      <c r="AH11">
        <v>0.34243820943950598</v>
      </c>
      <c r="AI11">
        <v>0.34197730560920703</v>
      </c>
      <c r="AJ11">
        <v>0.34151685515993402</v>
      </c>
      <c r="AK11">
        <v>0.34106439230730401</v>
      </c>
      <c r="AL11">
        <v>0.34060482824549099</v>
      </c>
      <c r="AM11">
        <v>0.34014569541809198</v>
      </c>
      <c r="AN11">
        <v>0.33970203064459897</v>
      </c>
      <c r="AO11">
        <v>0.35198619325553399</v>
      </c>
      <c r="AP11">
        <v>0.352193217007155</v>
      </c>
      <c r="AQ11">
        <v>0.35241375177308198</v>
      </c>
      <c r="AR11">
        <v>0.35262366157157998</v>
      </c>
      <c r="AS11">
        <v>0.35283672706355101</v>
      </c>
      <c r="AT11">
        <v>0.35304264520732204</v>
      </c>
      <c r="AU11">
        <v>0.353248287806115</v>
      </c>
      <c r="AV11">
        <v>0.35346392073098198</v>
      </c>
      <c r="AW11">
        <v>0.35366558831884698</v>
      </c>
      <c r="AX11">
        <v>0.35387039839519696</v>
      </c>
      <c r="AY11">
        <v>0.35408856099710501</v>
      </c>
      <c r="AZ11">
        <v>0.35428259553805397</v>
      </c>
      <c r="BA11">
        <v>0.357718810493724</v>
      </c>
      <c r="BB11">
        <v>0.35812438519687101</v>
      </c>
      <c r="BC11">
        <v>0.35849195649941595</v>
      </c>
      <c r="BD11">
        <v>0.35885897329914301</v>
      </c>
      <c r="BE11">
        <v>0.359262685629406</v>
      </c>
      <c r="BF11">
        <v>0.35964094134812497</v>
      </c>
      <c r="BG11">
        <v>0.36002479089408601</v>
      </c>
      <c r="BH11">
        <v>0.36039567349641993</v>
      </c>
      <c r="BI11">
        <v>0.36076596752179896</v>
      </c>
      <c r="BJ11">
        <v>0.36116030595751397</v>
      </c>
      <c r="BK11">
        <v>0.36152324792849999</v>
      </c>
      <c r="BL11">
        <v>0.36188560693942901</v>
      </c>
      <c r="BM11">
        <v>0.36538893728681598</v>
      </c>
      <c r="BN11">
        <v>0.36581666869370094</v>
      </c>
      <c r="BO11">
        <v>0.36625078253180299</v>
      </c>
      <c r="BP11">
        <v>0.36669124107592899</v>
      </c>
      <c r="BQ11">
        <v>0.36711674771045699</v>
      </c>
      <c r="BR11">
        <v>0.36754150579761596</v>
      </c>
      <c r="BS11">
        <v>0.36799376460764299</v>
      </c>
      <c r="BT11">
        <v>0.36840994163632101</v>
      </c>
      <c r="BU11">
        <v>0.36882537699881496</v>
      </c>
    </row>
    <row r="13" spans="1:73" ht="15.75" thickBot="1" x14ac:dyDescent="0.3">
      <c r="A13" s="5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1773</v>
      </c>
      <c r="AC13" s="6">
        <v>1773</v>
      </c>
      <c r="AD13" s="6">
        <v>1773</v>
      </c>
      <c r="AE13" s="6">
        <v>1773</v>
      </c>
      <c r="AF13" s="6">
        <v>1773</v>
      </c>
      <c r="AG13" s="6">
        <v>1767.4452898427899</v>
      </c>
      <c r="AH13" s="6">
        <v>1767.4452898427899</v>
      </c>
      <c r="AI13" s="6">
        <v>1738.52148743562</v>
      </c>
      <c r="AJ13" s="6">
        <v>1725.7519459478399</v>
      </c>
      <c r="AK13" s="6">
        <v>1674.2275751556101</v>
      </c>
      <c r="AL13" s="6">
        <v>1674.2275751556101</v>
      </c>
      <c r="AM13" s="6">
        <v>1670.9571732350498</v>
      </c>
      <c r="AN13" s="6">
        <v>1670.9571732350498</v>
      </c>
      <c r="AO13" s="6">
        <v>1660.5173657685698</v>
      </c>
      <c r="AP13" s="6">
        <v>1660.5173657685698</v>
      </c>
      <c r="AQ13" s="6">
        <v>1660.5173657685698</v>
      </c>
      <c r="AR13" s="6">
        <v>1660.5173657685698</v>
      </c>
      <c r="AS13" s="6">
        <v>1656.83168038964</v>
      </c>
      <c r="AT13" s="6">
        <v>1656.83168038964</v>
      </c>
      <c r="AU13" s="6">
        <v>1645.24548436532</v>
      </c>
      <c r="AV13" s="6">
        <v>1645.24548436532</v>
      </c>
      <c r="AW13" s="6">
        <v>1617.48924218053</v>
      </c>
      <c r="AX13" s="6">
        <v>1617.48924218053</v>
      </c>
      <c r="AY13" s="6">
        <v>1617.48924218053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</row>
    <row r="14" spans="1:73" x14ac:dyDescent="0.25">
      <c r="A14" s="3" t="s">
        <v>112</v>
      </c>
      <c r="B14">
        <v>1773</v>
      </c>
      <c r="C14">
        <f>B17</f>
        <v>1773</v>
      </c>
      <c r="D14">
        <f t="shared" ref="D14:BO14" si="2">C17</f>
        <v>1773</v>
      </c>
      <c r="E14">
        <f t="shared" si="2"/>
        <v>1773</v>
      </c>
      <c r="F14">
        <f t="shared" si="2"/>
        <v>1773</v>
      </c>
      <c r="G14">
        <f t="shared" si="2"/>
        <v>1773</v>
      </c>
      <c r="H14">
        <f t="shared" si="2"/>
        <v>1773</v>
      </c>
      <c r="I14">
        <f t="shared" si="2"/>
        <v>1773</v>
      </c>
      <c r="J14">
        <f t="shared" si="2"/>
        <v>1773</v>
      </c>
      <c r="K14">
        <f t="shared" si="2"/>
        <v>1773</v>
      </c>
      <c r="L14">
        <f t="shared" si="2"/>
        <v>1773</v>
      </c>
      <c r="M14">
        <f t="shared" si="2"/>
        <v>1773</v>
      </c>
      <c r="N14">
        <f t="shared" si="2"/>
        <v>1773</v>
      </c>
      <c r="O14">
        <f t="shared" si="2"/>
        <v>1773</v>
      </c>
      <c r="P14">
        <f t="shared" si="2"/>
        <v>1773</v>
      </c>
      <c r="Q14">
        <f t="shared" si="2"/>
        <v>1767.4452898427899</v>
      </c>
      <c r="R14">
        <f t="shared" si="2"/>
        <v>1767.4452898427899</v>
      </c>
      <c r="S14">
        <f t="shared" si="2"/>
        <v>1767.4452898427899</v>
      </c>
      <c r="T14">
        <f t="shared" si="2"/>
        <v>1767.4452898427899</v>
      </c>
      <c r="U14">
        <f t="shared" si="2"/>
        <v>1767.4452898427899</v>
      </c>
      <c r="V14">
        <f t="shared" si="2"/>
        <v>1767.4452898427899</v>
      </c>
      <c r="W14">
        <f t="shared" si="2"/>
        <v>1738.52148743562</v>
      </c>
      <c r="X14">
        <f t="shared" si="2"/>
        <v>1738.52148743562</v>
      </c>
      <c r="Y14">
        <f t="shared" si="2"/>
        <v>1738.52148743562</v>
      </c>
      <c r="Z14">
        <f t="shared" si="2"/>
        <v>1725.7519459478399</v>
      </c>
      <c r="AA14">
        <f t="shared" si="2"/>
        <v>1725.7519459478399</v>
      </c>
      <c r="AB14">
        <f t="shared" si="2"/>
        <v>1725.7519459478399</v>
      </c>
      <c r="AC14">
        <f t="shared" si="2"/>
        <v>1674.2275751556101</v>
      </c>
      <c r="AD14">
        <f t="shared" si="2"/>
        <v>1674.2275751556101</v>
      </c>
      <c r="AE14">
        <f t="shared" si="2"/>
        <v>1674.2275751556101</v>
      </c>
      <c r="AF14">
        <f t="shared" si="2"/>
        <v>1674.2275751556101</v>
      </c>
      <c r="AG14">
        <f t="shared" si="2"/>
        <v>1674.2275751556101</v>
      </c>
      <c r="AH14">
        <f t="shared" si="2"/>
        <v>1674.2275751556101</v>
      </c>
      <c r="AI14">
        <f t="shared" si="2"/>
        <v>1670.9571732350498</v>
      </c>
      <c r="AJ14">
        <f t="shared" si="2"/>
        <v>1670.9571732350498</v>
      </c>
      <c r="AK14">
        <f t="shared" si="2"/>
        <v>1670.9571732350498</v>
      </c>
      <c r="AL14">
        <f t="shared" si="2"/>
        <v>1670.9571732350498</v>
      </c>
      <c r="AM14">
        <f t="shared" si="2"/>
        <v>1670.9571732350498</v>
      </c>
      <c r="AN14">
        <f t="shared" si="2"/>
        <v>1670.9571732350498</v>
      </c>
      <c r="AO14">
        <f t="shared" si="2"/>
        <v>1660.5173657685698</v>
      </c>
      <c r="AP14">
        <f t="shared" si="2"/>
        <v>1660.5173657685698</v>
      </c>
      <c r="AQ14">
        <f t="shared" si="2"/>
        <v>1660.5173657685698</v>
      </c>
      <c r="AR14">
        <f t="shared" si="2"/>
        <v>1660.5173657685698</v>
      </c>
      <c r="AS14">
        <f t="shared" si="2"/>
        <v>1660.5173657685698</v>
      </c>
      <c r="AT14">
        <f t="shared" si="2"/>
        <v>1660.5173657685698</v>
      </c>
      <c r="AU14">
        <f t="shared" si="2"/>
        <v>1660.5173657685698</v>
      </c>
      <c r="AV14">
        <f t="shared" si="2"/>
        <v>1660.5173657685698</v>
      </c>
      <c r="AW14">
        <f t="shared" si="2"/>
        <v>1660.5173657685698</v>
      </c>
      <c r="AX14">
        <f t="shared" si="2"/>
        <v>1660.5173657685698</v>
      </c>
      <c r="AY14">
        <f t="shared" si="2"/>
        <v>1660.5173657685698</v>
      </c>
      <c r="AZ14">
        <f t="shared" si="2"/>
        <v>1660.5173657685698</v>
      </c>
      <c r="BA14">
        <f t="shared" si="2"/>
        <v>1656.83168038964</v>
      </c>
      <c r="BB14">
        <f t="shared" si="2"/>
        <v>1656.83168038964</v>
      </c>
      <c r="BC14">
        <f t="shared" si="2"/>
        <v>1656.83168038964</v>
      </c>
      <c r="BD14">
        <f t="shared" si="2"/>
        <v>1656.83168038964</v>
      </c>
      <c r="BE14">
        <f t="shared" si="2"/>
        <v>1656.83168038964</v>
      </c>
      <c r="BF14">
        <f t="shared" si="2"/>
        <v>1656.83168038964</v>
      </c>
      <c r="BG14">
        <f t="shared" si="2"/>
        <v>1645.24548436532</v>
      </c>
      <c r="BH14">
        <f t="shared" si="2"/>
        <v>1645.24548436532</v>
      </c>
      <c r="BI14">
        <f t="shared" si="2"/>
        <v>1645.24548436532</v>
      </c>
      <c r="BJ14">
        <f t="shared" si="2"/>
        <v>1645.24548436532</v>
      </c>
      <c r="BK14">
        <f t="shared" si="2"/>
        <v>1645.24548436532</v>
      </c>
      <c r="BL14">
        <f t="shared" si="2"/>
        <v>1645.24548436532</v>
      </c>
      <c r="BM14">
        <f t="shared" si="2"/>
        <v>1617.48924218053</v>
      </c>
      <c r="BN14">
        <f t="shared" si="2"/>
        <v>1617.48924218053</v>
      </c>
      <c r="BO14">
        <f t="shared" si="2"/>
        <v>1617.48924218053</v>
      </c>
      <c r="BP14">
        <f t="shared" ref="BP14:BU14" si="3">BO17</f>
        <v>1617.48924218053</v>
      </c>
      <c r="BQ14">
        <f t="shared" si="3"/>
        <v>1617.48924218053</v>
      </c>
      <c r="BR14">
        <f t="shared" si="3"/>
        <v>1617.48924218053</v>
      </c>
      <c r="BS14">
        <f t="shared" si="3"/>
        <v>1617.48924218053</v>
      </c>
      <c r="BT14">
        <f t="shared" si="3"/>
        <v>1617.48924218053</v>
      </c>
      <c r="BU14">
        <f t="shared" si="3"/>
        <v>1617.48924218053</v>
      </c>
    </row>
    <row r="15" spans="1:73" x14ac:dyDescent="0.25">
      <c r="A15" s="3" t="s">
        <v>12</v>
      </c>
    </row>
    <row r="16" spans="1:73" x14ac:dyDescent="0.25">
      <c r="A16" s="3" t="s">
        <v>114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5.5547101572038295</v>
      </c>
      <c r="Q16">
        <v>0</v>
      </c>
      <c r="R16">
        <v>0</v>
      </c>
      <c r="S16">
        <v>0</v>
      </c>
      <c r="T16">
        <v>0</v>
      </c>
      <c r="U16">
        <v>0</v>
      </c>
      <c r="V16">
        <v>28.923802407169497</v>
      </c>
      <c r="W16">
        <v>0</v>
      </c>
      <c r="X16">
        <v>0</v>
      </c>
      <c r="Y16">
        <v>12.769541487783199</v>
      </c>
      <c r="Z16">
        <v>0</v>
      </c>
      <c r="AA16">
        <v>0</v>
      </c>
      <c r="AB16">
        <v>51.524370792225596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3.2704019205595798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10.439807466479898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3.6856853789320199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11.5861960243166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27.756242184789599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 s="3" t="s">
        <v>113</v>
      </c>
      <c r="B17">
        <v>1773</v>
      </c>
      <c r="C17">
        <v>1773</v>
      </c>
      <c r="D17">
        <v>1773</v>
      </c>
      <c r="E17">
        <v>1773</v>
      </c>
      <c r="F17">
        <v>1773</v>
      </c>
      <c r="G17">
        <v>1773</v>
      </c>
      <c r="H17">
        <v>1773</v>
      </c>
      <c r="I17">
        <v>1773</v>
      </c>
      <c r="J17">
        <v>1773</v>
      </c>
      <c r="K17">
        <v>1773</v>
      </c>
      <c r="L17">
        <v>1773</v>
      </c>
      <c r="M17">
        <v>1773</v>
      </c>
      <c r="N17">
        <v>1773</v>
      </c>
      <c r="O17">
        <v>1773</v>
      </c>
      <c r="P17">
        <v>1767.4452898427899</v>
      </c>
      <c r="Q17">
        <v>1767.4452898427899</v>
      </c>
      <c r="R17">
        <v>1767.4452898427899</v>
      </c>
      <c r="S17">
        <v>1767.4452898427899</v>
      </c>
      <c r="T17">
        <v>1767.4452898427899</v>
      </c>
      <c r="U17">
        <v>1767.4452898427899</v>
      </c>
      <c r="V17">
        <v>1738.52148743562</v>
      </c>
      <c r="W17">
        <v>1738.52148743562</v>
      </c>
      <c r="X17">
        <v>1738.52148743562</v>
      </c>
      <c r="Y17">
        <v>1725.7519459478399</v>
      </c>
      <c r="Z17">
        <v>1725.7519459478399</v>
      </c>
      <c r="AA17">
        <v>1725.7519459478399</v>
      </c>
      <c r="AB17">
        <v>1674.2275751556101</v>
      </c>
      <c r="AC17">
        <v>1674.2275751556101</v>
      </c>
      <c r="AD17">
        <v>1674.2275751556101</v>
      </c>
      <c r="AE17">
        <v>1674.2275751556101</v>
      </c>
      <c r="AF17">
        <v>1674.2275751556101</v>
      </c>
      <c r="AG17">
        <v>1674.2275751556101</v>
      </c>
      <c r="AH17">
        <v>1670.9571732350498</v>
      </c>
      <c r="AI17">
        <v>1670.9571732350498</v>
      </c>
      <c r="AJ17">
        <v>1670.9571732350498</v>
      </c>
      <c r="AK17">
        <v>1670.9571732350498</v>
      </c>
      <c r="AL17">
        <v>1670.9571732350498</v>
      </c>
      <c r="AM17">
        <v>1670.9571732350498</v>
      </c>
      <c r="AN17">
        <v>1660.5173657685698</v>
      </c>
      <c r="AO17">
        <v>1660.5173657685698</v>
      </c>
      <c r="AP17">
        <v>1660.5173657685698</v>
      </c>
      <c r="AQ17">
        <v>1660.5173657685698</v>
      </c>
      <c r="AR17">
        <v>1660.5173657685698</v>
      </c>
      <c r="AS17">
        <v>1660.5173657685698</v>
      </c>
      <c r="AT17">
        <v>1660.5173657685698</v>
      </c>
      <c r="AU17">
        <v>1660.5173657685698</v>
      </c>
      <c r="AV17">
        <v>1660.5173657685698</v>
      </c>
      <c r="AW17">
        <v>1660.5173657685698</v>
      </c>
      <c r="AX17">
        <v>1660.5173657685698</v>
      </c>
      <c r="AY17">
        <v>1660.5173657685698</v>
      </c>
      <c r="AZ17">
        <v>1656.83168038964</v>
      </c>
      <c r="BA17">
        <v>1656.83168038964</v>
      </c>
      <c r="BB17">
        <v>1656.83168038964</v>
      </c>
      <c r="BC17">
        <v>1656.83168038964</v>
      </c>
      <c r="BD17">
        <v>1656.83168038964</v>
      </c>
      <c r="BE17">
        <v>1656.83168038964</v>
      </c>
      <c r="BF17">
        <v>1645.24548436532</v>
      </c>
      <c r="BG17">
        <v>1645.24548436532</v>
      </c>
      <c r="BH17">
        <v>1645.24548436532</v>
      </c>
      <c r="BI17">
        <v>1645.24548436532</v>
      </c>
      <c r="BJ17">
        <v>1645.24548436532</v>
      </c>
      <c r="BK17">
        <v>1645.24548436532</v>
      </c>
      <c r="BL17">
        <v>1617.48924218053</v>
      </c>
      <c r="BM17">
        <v>1617.48924218053</v>
      </c>
      <c r="BN17">
        <v>1617.48924218053</v>
      </c>
      <c r="BO17">
        <v>1617.48924218053</v>
      </c>
      <c r="BP17">
        <v>1617.48924218053</v>
      </c>
      <c r="BQ17">
        <v>1617.48924218053</v>
      </c>
      <c r="BR17">
        <v>1617.48924218053</v>
      </c>
      <c r="BS17">
        <v>1617.48924218053</v>
      </c>
      <c r="BT17">
        <v>1617.48924218053</v>
      </c>
      <c r="BU17">
        <v>1617.48924218053</v>
      </c>
    </row>
    <row r="18" spans="1:73" x14ac:dyDescent="0.25">
      <c r="A18" s="3"/>
    </row>
    <row r="19" spans="1:73" x14ac:dyDescent="0.25">
      <c r="A19" s="3" t="s">
        <v>115</v>
      </c>
      <c r="B19">
        <v>3.7499999999999999E-2</v>
      </c>
      <c r="C19">
        <v>3.7499999999999999E-2</v>
      </c>
      <c r="D19">
        <v>3.7499999999999999E-2</v>
      </c>
      <c r="E19">
        <v>3.7499999999999999E-2</v>
      </c>
      <c r="F19">
        <v>3.7499999999999999E-2</v>
      </c>
      <c r="G19">
        <v>3.7499999999999999E-2</v>
      </c>
      <c r="H19">
        <v>3.7499999999999999E-2</v>
      </c>
      <c r="I19">
        <v>3.7499999999999999E-2</v>
      </c>
      <c r="J19">
        <v>3.7499999999999999E-2</v>
      </c>
      <c r="K19">
        <v>3.7499999999999999E-2</v>
      </c>
      <c r="L19">
        <v>3.7499999999999999E-2</v>
      </c>
      <c r="M19">
        <v>3.7499999999999999E-2</v>
      </c>
      <c r="N19">
        <v>3.7499999999999999E-2</v>
      </c>
      <c r="O19">
        <v>3.7499999999999999E-2</v>
      </c>
      <c r="P19">
        <v>3.7499999999999999E-2</v>
      </c>
      <c r="Q19">
        <v>3.7499999999999999E-2</v>
      </c>
      <c r="R19">
        <v>3.7499999999999999E-2</v>
      </c>
      <c r="S19">
        <v>3.7499999999999999E-2</v>
      </c>
      <c r="T19">
        <v>3.7499999999999999E-2</v>
      </c>
      <c r="U19">
        <v>3.7499999999999999E-2</v>
      </c>
      <c r="V19">
        <v>3.7499999999999999E-2</v>
      </c>
      <c r="W19">
        <v>3.7499999999999999E-2</v>
      </c>
      <c r="X19">
        <v>3.7499999999999999E-2</v>
      </c>
      <c r="Y19">
        <v>3.7499999999999999E-2</v>
      </c>
      <c r="Z19">
        <v>3.7499999999999999E-2</v>
      </c>
      <c r="AA19">
        <v>3.7499999999999999E-2</v>
      </c>
      <c r="AB19">
        <v>3.7499999999999999E-2</v>
      </c>
      <c r="AC19">
        <v>3.7499999999999999E-2</v>
      </c>
      <c r="AD19">
        <v>3.7499999999999999E-2</v>
      </c>
      <c r="AE19">
        <v>3.7499999999999999E-2</v>
      </c>
      <c r="AF19">
        <v>3.7499999999999999E-2</v>
      </c>
      <c r="AG19">
        <v>3.7499999999999999E-2</v>
      </c>
      <c r="AH19">
        <v>3.7499999999999999E-2</v>
      </c>
      <c r="AI19">
        <v>3.7499999999999999E-2</v>
      </c>
      <c r="AJ19">
        <v>3.7499999999999999E-2</v>
      </c>
      <c r="AK19">
        <v>3.7499999999999999E-2</v>
      </c>
      <c r="AL19">
        <v>3.7499999999999999E-2</v>
      </c>
      <c r="AM19">
        <v>3.7499999999999999E-2</v>
      </c>
      <c r="AN19">
        <v>3.7499999999999999E-2</v>
      </c>
      <c r="AO19">
        <v>3.7499999999999999E-2</v>
      </c>
      <c r="AP19">
        <v>3.7499999999999999E-2</v>
      </c>
      <c r="AQ19">
        <v>3.7499999999999999E-2</v>
      </c>
      <c r="AR19">
        <v>3.7499999999999999E-2</v>
      </c>
      <c r="AS19">
        <v>3.7499999999999999E-2</v>
      </c>
      <c r="AT19">
        <v>3.7499999999999999E-2</v>
      </c>
      <c r="AU19">
        <v>3.7499999999999999E-2</v>
      </c>
      <c r="AV19">
        <v>3.7499999999999999E-2</v>
      </c>
      <c r="AW19">
        <v>3.7499999999999999E-2</v>
      </c>
      <c r="AX19">
        <v>3.7499999999999999E-2</v>
      </c>
      <c r="AY19">
        <v>3.7499999999999999E-2</v>
      </c>
      <c r="AZ19">
        <v>3.7499999999999999E-2</v>
      </c>
      <c r="BA19">
        <v>3.7499999999999999E-2</v>
      </c>
      <c r="BB19">
        <v>3.7499999999999999E-2</v>
      </c>
      <c r="BC19">
        <v>3.7499999999999999E-2</v>
      </c>
      <c r="BD19">
        <v>3.7499999999999999E-2</v>
      </c>
      <c r="BE19">
        <v>3.7499999999999999E-2</v>
      </c>
      <c r="BF19">
        <v>3.7499999999999999E-2</v>
      </c>
      <c r="BG19">
        <v>3.7499999999999999E-2</v>
      </c>
      <c r="BH19">
        <v>3.7499999999999999E-2</v>
      </c>
      <c r="BI19">
        <v>3.7499999999999999E-2</v>
      </c>
      <c r="BJ19">
        <v>3.7499999999999999E-2</v>
      </c>
      <c r="BK19">
        <v>3.7499999999999999E-2</v>
      </c>
      <c r="BL19">
        <v>3.7499999999999999E-2</v>
      </c>
      <c r="BM19">
        <v>3.7499999999999999E-2</v>
      </c>
      <c r="BN19">
        <v>3.7499999999999999E-2</v>
      </c>
      <c r="BO19">
        <v>3.7499999999999999E-2</v>
      </c>
      <c r="BP19">
        <v>3.7499999999999999E-2</v>
      </c>
      <c r="BQ19">
        <v>3.7499999999999999E-2</v>
      </c>
      <c r="BR19">
        <v>3.7499999999999999E-2</v>
      </c>
      <c r="BS19">
        <v>3.7499999999999999E-2</v>
      </c>
      <c r="BT19">
        <v>3.7499999999999999E-2</v>
      </c>
      <c r="BU19">
        <v>3.7499999999999999E-2</v>
      </c>
    </row>
    <row r="20" spans="1:73" x14ac:dyDescent="0.25">
      <c r="A20" s="3" t="s">
        <v>116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  <c r="AZ20">
        <v>0.01</v>
      </c>
      <c r="BA20">
        <v>0.01</v>
      </c>
      <c r="BB20">
        <v>0.01</v>
      </c>
      <c r="BC20">
        <v>0.01</v>
      </c>
      <c r="BD20">
        <v>0.01</v>
      </c>
      <c r="BE20">
        <v>0.01</v>
      </c>
      <c r="BF20">
        <v>0.01</v>
      </c>
      <c r="BG20">
        <v>0.01</v>
      </c>
      <c r="BH20">
        <v>0.01</v>
      </c>
      <c r="BI20">
        <v>0.01</v>
      </c>
      <c r="BJ20">
        <v>0.01</v>
      </c>
      <c r="BK20">
        <v>0.01</v>
      </c>
      <c r="BL20">
        <v>0.01</v>
      </c>
      <c r="BM20">
        <v>0.01</v>
      </c>
      <c r="BN20">
        <v>0.01</v>
      </c>
      <c r="BO20">
        <v>0.01</v>
      </c>
      <c r="BP20">
        <v>0.01</v>
      </c>
      <c r="BQ20">
        <v>0.01</v>
      </c>
      <c r="BR20">
        <v>0.01</v>
      </c>
      <c r="BS20">
        <v>0.01</v>
      </c>
      <c r="BT20">
        <v>0.01</v>
      </c>
      <c r="BU20">
        <v>0.01</v>
      </c>
    </row>
    <row r="21" spans="1:73" x14ac:dyDescent="0.25">
      <c r="A21" s="3" t="s">
        <v>1</v>
      </c>
      <c r="B21">
        <v>9.9515189999999993</v>
      </c>
      <c r="C21">
        <v>9.0298320000000007</v>
      </c>
      <c r="D21">
        <v>10.182397999999999</v>
      </c>
      <c r="E21">
        <v>7.0181249999999995</v>
      </c>
      <c r="F21">
        <v>7.0181249999999995</v>
      </c>
      <c r="G21">
        <v>7.0181249999999995</v>
      </c>
      <c r="H21">
        <v>7.0181249999999995</v>
      </c>
      <c r="I21">
        <v>7.0181249999999995</v>
      </c>
      <c r="J21">
        <v>7.0181249999999995</v>
      </c>
      <c r="K21">
        <v>7.0181249999999995</v>
      </c>
      <c r="L21">
        <v>7.0181249999999995</v>
      </c>
      <c r="M21">
        <v>7.0181249999999995</v>
      </c>
      <c r="N21">
        <v>7.0181249999999995</v>
      </c>
      <c r="O21">
        <v>7.0181249999999995</v>
      </c>
      <c r="P21">
        <v>7.0181249999999995</v>
      </c>
      <c r="Q21">
        <v>6.9961376056277294</v>
      </c>
      <c r="R21">
        <v>6.9961376056277294</v>
      </c>
      <c r="S21">
        <v>6.9961376056277294</v>
      </c>
      <c r="T21">
        <v>6.9961376056277294</v>
      </c>
      <c r="U21">
        <v>6.9961376056277294</v>
      </c>
      <c r="V21">
        <v>6.9961376056277294</v>
      </c>
      <c r="W21">
        <v>6.8816475544326794</v>
      </c>
      <c r="X21">
        <v>6.8816475544326794</v>
      </c>
      <c r="Y21">
        <v>6.8816475544326794</v>
      </c>
      <c r="Z21">
        <v>6.8311014527102101</v>
      </c>
      <c r="AA21">
        <v>6.8311014527102101</v>
      </c>
      <c r="AB21">
        <v>6.8311014527102101</v>
      </c>
      <c r="AC21">
        <v>6.6271508183243091</v>
      </c>
      <c r="AD21">
        <v>6.6271508183243091</v>
      </c>
      <c r="AE21">
        <v>6.6271508183243091</v>
      </c>
      <c r="AF21">
        <v>6.6271508183243091</v>
      </c>
      <c r="AG21">
        <v>6.6271508183243091</v>
      </c>
      <c r="AH21">
        <v>6.6271508183243091</v>
      </c>
      <c r="AI21">
        <v>6.6142054773887704</v>
      </c>
      <c r="AJ21">
        <v>6.6142054773887704</v>
      </c>
      <c r="AK21">
        <v>6.6142054773887704</v>
      </c>
      <c r="AL21">
        <v>6.6142054773887704</v>
      </c>
      <c r="AM21">
        <v>6.6142054773887704</v>
      </c>
      <c r="AN21">
        <v>6.6142054773887704</v>
      </c>
      <c r="AO21">
        <v>6.57288123950062</v>
      </c>
      <c r="AP21">
        <v>6.57288123950062</v>
      </c>
      <c r="AQ21">
        <v>6.57288123950062</v>
      </c>
      <c r="AR21">
        <v>6.57288123950062</v>
      </c>
      <c r="AS21">
        <v>6.57288123950062</v>
      </c>
      <c r="AT21">
        <v>6.57288123950062</v>
      </c>
      <c r="AU21">
        <v>6.57288123950062</v>
      </c>
      <c r="AV21">
        <v>6.57288123950062</v>
      </c>
      <c r="AW21">
        <v>6.57288123950062</v>
      </c>
      <c r="AX21">
        <v>6.57288123950062</v>
      </c>
      <c r="AY21">
        <v>6.57288123950062</v>
      </c>
      <c r="AZ21">
        <v>6.57288123950062</v>
      </c>
      <c r="BA21">
        <v>6.5582920682090098</v>
      </c>
      <c r="BB21">
        <v>6.5582920682090098</v>
      </c>
      <c r="BC21">
        <v>6.5582920682090098</v>
      </c>
      <c r="BD21">
        <v>6.5582920682090098</v>
      </c>
      <c r="BE21">
        <v>6.5582920682090098</v>
      </c>
      <c r="BF21">
        <v>6.5582920682090098</v>
      </c>
      <c r="BG21">
        <v>6.5124300422794201</v>
      </c>
      <c r="BH21">
        <v>6.5124300422794201</v>
      </c>
      <c r="BI21">
        <v>6.5124300422794201</v>
      </c>
      <c r="BJ21">
        <v>6.5124300422794201</v>
      </c>
      <c r="BK21">
        <v>6.5124300422794201</v>
      </c>
      <c r="BL21">
        <v>6.5124300422794201</v>
      </c>
      <c r="BM21">
        <v>6.4025615836313001</v>
      </c>
      <c r="BN21">
        <v>6.4025615836313001</v>
      </c>
      <c r="BO21">
        <v>6.4025615836313001</v>
      </c>
      <c r="BP21">
        <v>6.4025615836313001</v>
      </c>
      <c r="BQ21">
        <v>6.4025615836313001</v>
      </c>
      <c r="BR21">
        <v>6.4025615836313001</v>
      </c>
      <c r="BS21">
        <v>6.4025615836313001</v>
      </c>
      <c r="BT21">
        <v>6.4025615836313001</v>
      </c>
      <c r="BU21">
        <v>6.4025615836313001</v>
      </c>
    </row>
    <row r="23" spans="1:73" ht="15.75" thickBot="1" x14ac:dyDescent="0.3">
      <c r="A23" s="5" t="s">
        <v>41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x14ac:dyDescent="0.25">
      <c r="A24" s="3" t="s">
        <v>112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</row>
    <row r="25" spans="1:73" x14ac:dyDescent="0.25">
      <c r="A25" s="3" t="s">
        <v>12</v>
      </c>
    </row>
    <row r="26" spans="1:73" x14ac:dyDescent="0.25">
      <c r="A26" s="3" t="s">
        <v>114</v>
      </c>
    </row>
    <row r="27" spans="1:73" x14ac:dyDescent="0.25">
      <c r="A27" s="3" t="s">
        <v>113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</row>
    <row r="28" spans="1:73" x14ac:dyDescent="0.25">
      <c r="A28" s="3"/>
    </row>
    <row r="29" spans="1:73" x14ac:dyDescent="0.25">
      <c r="A29" s="3" t="s">
        <v>115</v>
      </c>
      <c r="B29">
        <v>3.7499999999999999E-2</v>
      </c>
      <c r="C29">
        <v>3.7499999999999999E-2</v>
      </c>
      <c r="D29">
        <v>3.7499999999999999E-2</v>
      </c>
      <c r="E29">
        <v>3.7499999999999999E-2</v>
      </c>
      <c r="F29">
        <v>3.7499999999999999E-2</v>
      </c>
      <c r="G29">
        <v>3.7499999999999999E-2</v>
      </c>
      <c r="H29">
        <v>3.7499999999999999E-2</v>
      </c>
      <c r="I29">
        <v>3.7499999999999999E-2</v>
      </c>
      <c r="J29">
        <v>3.7499999999999999E-2</v>
      </c>
      <c r="K29">
        <v>3.7499999999999999E-2</v>
      </c>
      <c r="L29">
        <v>3.7499999999999999E-2</v>
      </c>
      <c r="M29">
        <v>3.7499999999999999E-2</v>
      </c>
      <c r="N29">
        <v>3.7499999999999999E-2</v>
      </c>
      <c r="O29">
        <v>3.7499999999999999E-2</v>
      </c>
      <c r="P29">
        <v>3.7499999999999999E-2</v>
      </c>
      <c r="Q29">
        <v>3.7499999999999999E-2</v>
      </c>
      <c r="R29">
        <v>3.7499999999999999E-2</v>
      </c>
      <c r="S29">
        <v>3.7499999999999999E-2</v>
      </c>
      <c r="T29">
        <v>3.7499999999999999E-2</v>
      </c>
      <c r="U29">
        <v>3.7499999999999999E-2</v>
      </c>
      <c r="V29">
        <v>3.7499999999999999E-2</v>
      </c>
      <c r="W29">
        <v>3.7499999999999999E-2</v>
      </c>
      <c r="X29">
        <v>3.7499999999999999E-2</v>
      </c>
      <c r="Y29">
        <v>3.7499999999999999E-2</v>
      </c>
      <c r="Z29">
        <v>3.7499999999999999E-2</v>
      </c>
      <c r="AA29">
        <v>3.7499999999999999E-2</v>
      </c>
      <c r="AB29">
        <v>3.7499999999999999E-2</v>
      </c>
      <c r="AC29">
        <v>3.7499999999999999E-2</v>
      </c>
      <c r="AD29">
        <v>3.7499999999999999E-2</v>
      </c>
      <c r="AE29">
        <v>3.7499999999999999E-2</v>
      </c>
      <c r="AF29">
        <v>3.7499999999999999E-2</v>
      </c>
      <c r="AG29">
        <v>3.7499999999999999E-2</v>
      </c>
      <c r="AH29">
        <v>3.7499999999999999E-2</v>
      </c>
      <c r="AI29">
        <v>3.7499999999999999E-2</v>
      </c>
      <c r="AJ29">
        <v>3.7499999999999999E-2</v>
      </c>
      <c r="AK29">
        <v>3.7499999999999999E-2</v>
      </c>
      <c r="AL29">
        <v>3.7499999999999999E-2</v>
      </c>
      <c r="AM29">
        <v>3.7499999999999999E-2</v>
      </c>
      <c r="AN29">
        <v>3.7499999999999999E-2</v>
      </c>
      <c r="AO29">
        <v>3.7499999999999999E-2</v>
      </c>
      <c r="AP29">
        <v>3.7499999999999999E-2</v>
      </c>
      <c r="AQ29">
        <v>3.7499999999999999E-2</v>
      </c>
      <c r="AR29">
        <v>3.7499999999999999E-2</v>
      </c>
      <c r="AS29">
        <v>3.7499999999999999E-2</v>
      </c>
      <c r="AT29">
        <v>3.7499999999999999E-2</v>
      </c>
      <c r="AU29">
        <v>3.7499999999999999E-2</v>
      </c>
      <c r="AV29">
        <v>3.7499999999999999E-2</v>
      </c>
      <c r="AW29">
        <v>3.7499999999999999E-2</v>
      </c>
      <c r="AX29">
        <v>3.7499999999999999E-2</v>
      </c>
      <c r="AY29">
        <v>3.7499999999999999E-2</v>
      </c>
      <c r="AZ29">
        <v>3.7499999999999999E-2</v>
      </c>
      <c r="BA29">
        <v>3.7499999999999999E-2</v>
      </c>
      <c r="BB29">
        <v>3.7499999999999999E-2</v>
      </c>
      <c r="BC29">
        <v>3.7499999999999999E-2</v>
      </c>
      <c r="BD29">
        <v>3.7499999999999999E-2</v>
      </c>
      <c r="BE29">
        <v>3.7499999999999999E-2</v>
      </c>
      <c r="BF29">
        <v>3.7499999999999999E-2</v>
      </c>
      <c r="BG29">
        <v>3.7499999999999999E-2</v>
      </c>
      <c r="BH29">
        <v>3.7499999999999999E-2</v>
      </c>
      <c r="BI29">
        <v>3.7499999999999999E-2</v>
      </c>
      <c r="BJ29">
        <v>3.7499999999999999E-2</v>
      </c>
      <c r="BK29">
        <v>3.7499999999999999E-2</v>
      </c>
      <c r="BL29">
        <v>3.7499999999999999E-2</v>
      </c>
      <c r="BM29">
        <v>3.7499999999999999E-2</v>
      </c>
      <c r="BN29">
        <v>3.7499999999999999E-2</v>
      </c>
      <c r="BO29">
        <v>3.7499999999999999E-2</v>
      </c>
      <c r="BP29">
        <v>3.7499999999999999E-2</v>
      </c>
      <c r="BQ29">
        <v>3.7499999999999999E-2</v>
      </c>
      <c r="BR29">
        <v>3.7499999999999999E-2</v>
      </c>
      <c r="BS29">
        <v>3.7499999999999999E-2</v>
      </c>
      <c r="BT29">
        <v>3.7499999999999999E-2</v>
      </c>
      <c r="BU29">
        <v>3.7499999999999999E-2</v>
      </c>
    </row>
    <row r="30" spans="1:73" x14ac:dyDescent="0.25">
      <c r="A30" s="3" t="s">
        <v>116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0.01</v>
      </c>
      <c r="P30">
        <v>0.01</v>
      </c>
      <c r="Q30">
        <v>0.01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D30">
        <v>0.01</v>
      </c>
      <c r="AE30">
        <v>0.01</v>
      </c>
      <c r="AF30">
        <v>0.01</v>
      </c>
      <c r="AG30">
        <v>0.01</v>
      </c>
      <c r="AH30">
        <v>0.01</v>
      </c>
      <c r="AI30">
        <v>0.01</v>
      </c>
      <c r="AJ30">
        <v>0.01</v>
      </c>
      <c r="AK30">
        <v>0.01</v>
      </c>
      <c r="AL30">
        <v>0.01</v>
      </c>
      <c r="AM30">
        <v>0.01</v>
      </c>
      <c r="AN30">
        <v>0.01</v>
      </c>
      <c r="AO30">
        <v>0.01</v>
      </c>
      <c r="AP30">
        <v>0.01</v>
      </c>
      <c r="AQ30">
        <v>0.01</v>
      </c>
      <c r="AR30">
        <v>0.01</v>
      </c>
      <c r="AS30">
        <v>0.01</v>
      </c>
      <c r="AT30">
        <v>0.01</v>
      </c>
      <c r="AU30">
        <v>0.01</v>
      </c>
      <c r="AV30">
        <v>0.01</v>
      </c>
      <c r="AW30">
        <v>0.01</v>
      </c>
      <c r="AX30">
        <v>0.01</v>
      </c>
      <c r="AY30">
        <v>0.01</v>
      </c>
      <c r="AZ30">
        <v>0.01</v>
      </c>
      <c r="BA30">
        <v>0.01</v>
      </c>
      <c r="BB30">
        <v>0.01</v>
      </c>
      <c r="BC30">
        <v>0.01</v>
      </c>
      <c r="BD30">
        <v>0.01</v>
      </c>
      <c r="BE30">
        <v>0.01</v>
      </c>
      <c r="BF30">
        <v>0.01</v>
      </c>
      <c r="BG30">
        <v>0.01</v>
      </c>
      <c r="BH30">
        <v>0.01</v>
      </c>
      <c r="BI30">
        <v>0.01</v>
      </c>
      <c r="BJ30">
        <v>0.01</v>
      </c>
      <c r="BK30">
        <v>0.01</v>
      </c>
      <c r="BL30">
        <v>0.01</v>
      </c>
      <c r="BM30">
        <v>0.01</v>
      </c>
      <c r="BN30">
        <v>0.01</v>
      </c>
      <c r="BO30">
        <v>0.01</v>
      </c>
      <c r="BP30">
        <v>0.01</v>
      </c>
      <c r="BQ30">
        <v>0.01</v>
      </c>
      <c r="BR30">
        <v>0.01</v>
      </c>
      <c r="BS30">
        <v>0.01</v>
      </c>
      <c r="BT30">
        <v>0.01</v>
      </c>
      <c r="BU30">
        <v>0.01</v>
      </c>
    </row>
    <row r="31" spans="1:73" x14ac:dyDescent="0.25">
      <c r="A31" s="3" t="s">
        <v>1</v>
      </c>
      <c r="B31">
        <v>7.1584170000000003E-2</v>
      </c>
      <c r="C31">
        <v>0</v>
      </c>
      <c r="D31">
        <v>0</v>
      </c>
      <c r="E31">
        <v>0.39583333333333298</v>
      </c>
      <c r="F31">
        <v>0.39583333333333298</v>
      </c>
      <c r="G31">
        <v>0.39583333333333298</v>
      </c>
      <c r="H31">
        <v>0.39583333333333298</v>
      </c>
      <c r="I31">
        <v>0.39583333333333298</v>
      </c>
      <c r="J31">
        <v>0.39583333333333298</v>
      </c>
      <c r="K31">
        <v>0.39583333333333298</v>
      </c>
      <c r="L31">
        <v>0.39583333333333298</v>
      </c>
      <c r="M31">
        <v>0.39583333333333298</v>
      </c>
      <c r="N31">
        <v>0.39583333333333298</v>
      </c>
      <c r="O31">
        <v>0.39583333333333298</v>
      </c>
      <c r="P31">
        <v>0.39583333333333298</v>
      </c>
      <c r="Q31">
        <v>0.39583333333333298</v>
      </c>
      <c r="R31">
        <v>0.39583333333333298</v>
      </c>
      <c r="S31">
        <v>0.39583333333333298</v>
      </c>
      <c r="T31">
        <v>0.39583333333333298</v>
      </c>
      <c r="U31">
        <v>0.39583333333333298</v>
      </c>
      <c r="V31">
        <v>0.39583333333333298</v>
      </c>
      <c r="W31">
        <v>0.39583333333333298</v>
      </c>
      <c r="X31">
        <v>0.39583333333333298</v>
      </c>
      <c r="Y31">
        <v>0.39583333333333298</v>
      </c>
      <c r="Z31">
        <v>0.39583333333333298</v>
      </c>
      <c r="AA31">
        <v>0.39583333333333298</v>
      </c>
      <c r="AB31">
        <v>0.39583333333333298</v>
      </c>
      <c r="AC31">
        <v>0.39583333333333298</v>
      </c>
      <c r="AD31">
        <v>0.39583333333333298</v>
      </c>
      <c r="AE31">
        <v>0.39583333333333298</v>
      </c>
      <c r="AF31">
        <v>0.39583333333333298</v>
      </c>
      <c r="AG31">
        <v>0.39583333333333298</v>
      </c>
      <c r="AH31">
        <v>0.39583333333333298</v>
      </c>
      <c r="AI31">
        <v>0.39583333333333298</v>
      </c>
      <c r="AJ31">
        <v>0.39583333333333298</v>
      </c>
      <c r="AK31">
        <v>0.39583333333333298</v>
      </c>
      <c r="AL31">
        <v>0.39583333333333298</v>
      </c>
      <c r="AM31">
        <v>0.39583333333333298</v>
      </c>
      <c r="AN31">
        <v>0.39583333333333298</v>
      </c>
      <c r="AO31">
        <v>0.39583333333333298</v>
      </c>
      <c r="AP31">
        <v>0.39583333333333298</v>
      </c>
      <c r="AQ31">
        <v>0.39583333333333298</v>
      </c>
      <c r="AR31">
        <v>0.39583333333333298</v>
      </c>
      <c r="AS31">
        <v>0.39583333333333298</v>
      </c>
      <c r="AT31">
        <v>0.39583333333333298</v>
      </c>
      <c r="AU31">
        <v>0.39583333333333298</v>
      </c>
      <c r="AV31">
        <v>0.39583333333333298</v>
      </c>
      <c r="AW31">
        <v>0.39583333333333298</v>
      </c>
      <c r="AX31">
        <v>0.39583333333333298</v>
      </c>
      <c r="AY31">
        <v>0.39583333333333298</v>
      </c>
      <c r="AZ31">
        <v>0.39583333333333298</v>
      </c>
      <c r="BA31">
        <v>0.39583333333333298</v>
      </c>
      <c r="BB31">
        <v>0.39583333333333298</v>
      </c>
      <c r="BC31">
        <v>0.39583333333333298</v>
      </c>
      <c r="BD31">
        <v>0.39583333333333298</v>
      </c>
      <c r="BE31">
        <v>0.39583333333333298</v>
      </c>
      <c r="BF31">
        <v>0.39583333333333298</v>
      </c>
      <c r="BG31">
        <v>0.39583333333333298</v>
      </c>
      <c r="BH31">
        <v>0.39583333333333298</v>
      </c>
      <c r="BI31">
        <v>0.39583333333333298</v>
      </c>
      <c r="BJ31">
        <v>0.39583333333333298</v>
      </c>
      <c r="BK31">
        <v>0.39583333333333298</v>
      </c>
      <c r="BL31">
        <v>0.39583333333333298</v>
      </c>
      <c r="BM31">
        <v>0.39583333333333298</v>
      </c>
      <c r="BN31">
        <v>0.39583333333333298</v>
      </c>
      <c r="BO31">
        <v>0.39583333333333298</v>
      </c>
      <c r="BP31">
        <v>0.39583333333333298</v>
      </c>
      <c r="BQ31">
        <v>0.39583333333333298</v>
      </c>
      <c r="BR31">
        <v>0.39583333333333298</v>
      </c>
      <c r="BS31">
        <v>0.39583333333333298</v>
      </c>
      <c r="BT31">
        <v>0.39583333333333298</v>
      </c>
      <c r="BU31">
        <v>0.39583333333333298</v>
      </c>
    </row>
    <row r="33" spans="1:73" ht="15.75" thickBot="1" x14ac:dyDescent="0.3">
      <c r="A33" s="5" t="s">
        <v>179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x14ac:dyDescent="0.25">
      <c r="A34" t="s">
        <v>0</v>
      </c>
      <c r="B34">
        <v>31</v>
      </c>
      <c r="C34">
        <v>29</v>
      </c>
      <c r="D34">
        <v>31</v>
      </c>
      <c r="E34">
        <v>30</v>
      </c>
      <c r="F34">
        <v>31</v>
      </c>
      <c r="G34">
        <v>30</v>
      </c>
      <c r="H34">
        <v>31</v>
      </c>
      <c r="I34">
        <v>31</v>
      </c>
      <c r="J34">
        <v>30</v>
      </c>
      <c r="K34">
        <v>31</v>
      </c>
      <c r="L34">
        <v>30</v>
      </c>
      <c r="M34">
        <v>31</v>
      </c>
    </row>
    <row r="35" spans="1:73" x14ac:dyDescent="0.25">
      <c r="A35" t="s">
        <v>2</v>
      </c>
      <c r="B35">
        <v>360.41446400000001</v>
      </c>
      <c r="C35">
        <v>359.78973903448201</v>
      </c>
      <c r="D35">
        <v>342.29743999999999</v>
      </c>
      <c r="E35">
        <v>342.29743999999999</v>
      </c>
      <c r="F35">
        <v>341.98191793548295</v>
      </c>
      <c r="G35">
        <v>337.40684799999997</v>
      </c>
      <c r="H35">
        <v>337.40684799999997</v>
      </c>
      <c r="I35">
        <v>337.06002787096696</v>
      </c>
      <c r="J35">
        <v>333.82303999999999</v>
      </c>
      <c r="K35">
        <v>333.82303999999999</v>
      </c>
      <c r="L35">
        <v>333.82303999999999</v>
      </c>
      <c r="M35">
        <v>333.82303999999999</v>
      </c>
    </row>
    <row r="36" spans="1:73" x14ac:dyDescent="0.25">
      <c r="A36" t="s">
        <v>3</v>
      </c>
      <c r="E36">
        <v>1.8589999999999898E-2</v>
      </c>
      <c r="F36">
        <v>1.8589999999999898E-2</v>
      </c>
      <c r="G36">
        <v>1.8589999999999999E-2</v>
      </c>
      <c r="H36">
        <v>1.8589999999999999E-2</v>
      </c>
      <c r="I36">
        <v>1.8589999999999999E-2</v>
      </c>
      <c r="J36">
        <v>1.8589999999999999E-2</v>
      </c>
      <c r="K36">
        <v>1.8589999999999999E-2</v>
      </c>
      <c r="L36">
        <v>1.8589999999999999E-2</v>
      </c>
      <c r="M36">
        <v>1.8589999999999999E-2</v>
      </c>
    </row>
    <row r="37" spans="1:73" x14ac:dyDescent="0.25">
      <c r="A37" t="s">
        <v>1</v>
      </c>
      <c r="B37">
        <v>0</v>
      </c>
      <c r="C37">
        <v>0</v>
      </c>
      <c r="D37">
        <v>0</v>
      </c>
      <c r="E37">
        <v>0.52301173229588993</v>
      </c>
      <c r="F37">
        <v>0.53994728626586208</v>
      </c>
      <c r="G37">
        <v>0.51553917569753394</v>
      </c>
      <c r="H37">
        <v>0.53272381488745202</v>
      </c>
      <c r="I37">
        <v>0.53217622866235603</v>
      </c>
      <c r="J37">
        <v>0.51006331344657496</v>
      </c>
      <c r="K37">
        <v>0.52706542389479394</v>
      </c>
      <c r="L37">
        <v>0.51006331344657496</v>
      </c>
      <c r="M37">
        <v>0.52706542389479394</v>
      </c>
    </row>
    <row r="39" spans="1:73" ht="15.75" thickBot="1" x14ac:dyDescent="0.3">
      <c r="A39" s="5" t="s">
        <v>180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x14ac:dyDescent="0.25">
      <c r="A40" t="s">
        <v>0</v>
      </c>
      <c r="N40">
        <v>31</v>
      </c>
      <c r="O40">
        <v>28</v>
      </c>
      <c r="P40">
        <v>31</v>
      </c>
      <c r="Q40">
        <v>30</v>
      </c>
      <c r="R40">
        <v>31</v>
      </c>
      <c r="S40">
        <v>30</v>
      </c>
      <c r="T40">
        <v>31</v>
      </c>
      <c r="U40">
        <v>31</v>
      </c>
      <c r="V40">
        <v>30</v>
      </c>
      <c r="W40">
        <v>31</v>
      </c>
      <c r="X40">
        <v>30</v>
      </c>
      <c r="Y40">
        <v>31</v>
      </c>
    </row>
    <row r="41" spans="1:73" x14ac:dyDescent="0.25">
      <c r="A41" t="s">
        <v>2</v>
      </c>
      <c r="N41">
        <v>222.54870399999999</v>
      </c>
      <c r="O41">
        <v>222.16496114285698</v>
      </c>
      <c r="P41">
        <v>217.17630399999999</v>
      </c>
      <c r="Q41">
        <v>217.17630399999999</v>
      </c>
      <c r="R41">
        <v>217.17630399999999</v>
      </c>
      <c r="S41">
        <v>217.17630399999999</v>
      </c>
      <c r="T41">
        <v>217.17630399999999</v>
      </c>
      <c r="U41">
        <v>217.17630399999999</v>
      </c>
      <c r="V41">
        <v>210.76110399999999</v>
      </c>
      <c r="W41">
        <v>210.76110399999999</v>
      </c>
      <c r="X41">
        <v>210.76110399999999</v>
      </c>
      <c r="Y41">
        <v>208.398304</v>
      </c>
    </row>
    <row r="42" spans="1:73" x14ac:dyDescent="0.25">
      <c r="A42" t="s">
        <v>3</v>
      </c>
      <c r="N42">
        <v>1.9089999999999899E-2</v>
      </c>
      <c r="O42">
        <v>1.9089999999999899E-2</v>
      </c>
      <c r="P42">
        <v>1.9089999999999899E-2</v>
      </c>
      <c r="Q42">
        <v>1.9089999999999899E-2</v>
      </c>
      <c r="R42">
        <v>1.9089999999999899E-2</v>
      </c>
      <c r="S42">
        <v>1.9089999999999899E-2</v>
      </c>
      <c r="T42">
        <v>1.9089999999999899E-2</v>
      </c>
      <c r="U42">
        <v>1.9089999999999899E-2</v>
      </c>
      <c r="V42">
        <v>1.9089999999999999E-2</v>
      </c>
      <c r="W42">
        <v>1.9089999999999999E-2</v>
      </c>
      <c r="X42">
        <v>1.9089999999999999E-2</v>
      </c>
      <c r="Y42">
        <v>1.9089999999999999E-2</v>
      </c>
    </row>
    <row r="43" spans="1:73" x14ac:dyDescent="0.25">
      <c r="A43" t="s">
        <v>1</v>
      </c>
      <c r="N43">
        <v>0.36082766449358794</v>
      </c>
      <c r="O43">
        <v>0.32534689049336901</v>
      </c>
      <c r="P43">
        <v>0.35211716423057499</v>
      </c>
      <c r="Q43">
        <v>0.34075854602958794</v>
      </c>
      <c r="R43">
        <v>0.35211716423057499</v>
      </c>
      <c r="S43">
        <v>0.34075854602958794</v>
      </c>
      <c r="T43">
        <v>0.35211716423057499</v>
      </c>
      <c r="U43">
        <v>0.35211716423057499</v>
      </c>
      <c r="V43">
        <v>0.33069283359123203</v>
      </c>
      <c r="W43">
        <v>0.34171592804427298</v>
      </c>
      <c r="X43">
        <v>0.33069283359123203</v>
      </c>
      <c r="Y43">
        <v>0.33788502006619098</v>
      </c>
    </row>
    <row r="45" spans="1:73" ht="15.75" thickBot="1" x14ac:dyDescent="0.3">
      <c r="A45" s="5" t="s">
        <v>181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x14ac:dyDescent="0.25">
      <c r="A46" t="s">
        <v>0</v>
      </c>
      <c r="B46">
        <v>31</v>
      </c>
      <c r="C46">
        <v>29</v>
      </c>
      <c r="D46">
        <v>31</v>
      </c>
      <c r="E46">
        <v>30</v>
      </c>
      <c r="F46">
        <v>31</v>
      </c>
      <c r="G46">
        <v>30</v>
      </c>
      <c r="H46">
        <v>31</v>
      </c>
      <c r="I46">
        <v>31</v>
      </c>
      <c r="J46">
        <v>30</v>
      </c>
      <c r="K46">
        <v>31</v>
      </c>
      <c r="L46">
        <v>30</v>
      </c>
      <c r="M46">
        <v>31</v>
      </c>
      <c r="N46">
        <v>31</v>
      </c>
      <c r="O46">
        <v>28</v>
      </c>
      <c r="P46">
        <v>31</v>
      </c>
      <c r="Q46">
        <v>30</v>
      </c>
      <c r="R46">
        <v>31</v>
      </c>
      <c r="S46">
        <v>30</v>
      </c>
      <c r="T46">
        <v>31</v>
      </c>
      <c r="U46">
        <v>31</v>
      </c>
      <c r="V46">
        <v>30</v>
      </c>
      <c r="W46">
        <v>31</v>
      </c>
      <c r="X46">
        <v>30</v>
      </c>
      <c r="Y46">
        <v>31</v>
      </c>
      <c r="Z46">
        <v>31</v>
      </c>
      <c r="AA46">
        <v>28</v>
      </c>
      <c r="AB46">
        <v>31</v>
      </c>
      <c r="AC46">
        <v>30</v>
      </c>
      <c r="AD46">
        <v>31</v>
      </c>
      <c r="AE46">
        <v>30</v>
      </c>
      <c r="AF46">
        <v>31</v>
      </c>
      <c r="AG46">
        <v>31</v>
      </c>
      <c r="AH46">
        <v>30</v>
      </c>
      <c r="AI46">
        <v>31</v>
      </c>
      <c r="AJ46">
        <v>30</v>
      </c>
      <c r="AK46">
        <v>30</v>
      </c>
    </row>
    <row r="47" spans="1:73" x14ac:dyDescent="0.25">
      <c r="A47" t="s">
        <v>2</v>
      </c>
      <c r="B47">
        <v>117.56554799999999</v>
      </c>
      <c r="C47">
        <v>119.45865099999999</v>
      </c>
      <c r="D47">
        <v>172.46554799999998</v>
      </c>
      <c r="E47">
        <v>137.634773</v>
      </c>
      <c r="F47">
        <v>139.48534529032199</v>
      </c>
      <c r="G47">
        <v>152.45477299999999</v>
      </c>
      <c r="H47">
        <v>152.45477299999999</v>
      </c>
      <c r="I47">
        <v>154.455007064516</v>
      </c>
      <c r="J47">
        <v>163.31480499999998</v>
      </c>
      <c r="K47">
        <v>154.97432799999999</v>
      </c>
      <c r="L47">
        <v>154.97432799999999</v>
      </c>
      <c r="M47">
        <v>154.97432799999999</v>
      </c>
      <c r="N47">
        <v>322.95424609677394</v>
      </c>
      <c r="O47">
        <v>325.12187799999998</v>
      </c>
      <c r="P47">
        <v>339.15923899999996</v>
      </c>
      <c r="Q47">
        <v>317.343478</v>
      </c>
      <c r="R47">
        <v>317.343478</v>
      </c>
      <c r="S47">
        <v>317.343478</v>
      </c>
      <c r="T47">
        <v>317.343478</v>
      </c>
      <c r="U47">
        <v>317.343478</v>
      </c>
      <c r="V47">
        <v>336.783478</v>
      </c>
      <c r="W47">
        <v>312.73957999999999</v>
      </c>
      <c r="X47">
        <v>312.73957999999999</v>
      </c>
      <c r="Y47">
        <v>319.899564</v>
      </c>
      <c r="Z47">
        <v>623.80371300000002</v>
      </c>
      <c r="AA47">
        <v>623.80371300000002</v>
      </c>
      <c r="AB47">
        <v>623.80371300000002</v>
      </c>
      <c r="AC47">
        <v>603.43789099999992</v>
      </c>
      <c r="AD47">
        <v>603.43789099999992</v>
      </c>
      <c r="AE47">
        <v>603.43789099999992</v>
      </c>
      <c r="AF47">
        <v>602.314301</v>
      </c>
      <c r="AG47">
        <v>602.314301</v>
      </c>
      <c r="AH47">
        <v>602.314301</v>
      </c>
      <c r="AI47">
        <v>594.13137599999993</v>
      </c>
      <c r="AJ47">
        <v>594.13137599999993</v>
      </c>
      <c r="AK47">
        <v>594.13137599999993</v>
      </c>
    </row>
    <row r="48" spans="1:73" x14ac:dyDescent="0.25">
      <c r="A48" t="s">
        <v>3</v>
      </c>
      <c r="E48">
        <v>6.0059999999999896E-3</v>
      </c>
      <c r="F48">
        <v>6.0059999999999896E-3</v>
      </c>
      <c r="G48">
        <v>6.0060000000000001E-3</v>
      </c>
      <c r="H48">
        <v>6.0060000000000001E-3</v>
      </c>
      <c r="I48">
        <v>6.0060000000000001E-3</v>
      </c>
      <c r="J48">
        <v>6.0059999999999896E-3</v>
      </c>
      <c r="K48">
        <v>6.0059999999999896E-3</v>
      </c>
      <c r="L48">
        <v>6.0059999999999896E-3</v>
      </c>
      <c r="M48">
        <v>6.0059999999999896E-3</v>
      </c>
      <c r="N48">
        <v>6.0059999999999896E-3</v>
      </c>
      <c r="O48">
        <v>6.0059999999999896E-3</v>
      </c>
      <c r="P48">
        <v>6.0059999999999896E-3</v>
      </c>
      <c r="Q48">
        <v>6.0060000000000001E-3</v>
      </c>
      <c r="R48">
        <v>6.0060000000000001E-3</v>
      </c>
      <c r="S48">
        <v>6.0060000000000001E-3</v>
      </c>
      <c r="T48">
        <v>6.0060000000000001E-3</v>
      </c>
      <c r="U48">
        <v>6.0060000000000001E-3</v>
      </c>
      <c r="V48">
        <v>6.0059999999999896E-3</v>
      </c>
      <c r="W48">
        <v>6.0059999999999896E-3</v>
      </c>
      <c r="X48">
        <v>6.0059999999999896E-3</v>
      </c>
      <c r="Y48">
        <v>6.0059999999999896E-3</v>
      </c>
      <c r="Z48">
        <v>6.0060000000000001E-3</v>
      </c>
      <c r="AA48">
        <v>6.0060000000000001E-3</v>
      </c>
      <c r="AB48">
        <v>6.0060000000000001E-3</v>
      </c>
      <c r="AC48">
        <v>6.0060000000000001E-3</v>
      </c>
      <c r="AD48">
        <v>6.0060000000000001E-3</v>
      </c>
      <c r="AE48">
        <v>6.0060000000000001E-3</v>
      </c>
      <c r="AF48">
        <v>6.0059999999999896E-3</v>
      </c>
      <c r="AG48">
        <v>6.0059999999999896E-3</v>
      </c>
      <c r="AH48">
        <v>6.0059999999999896E-3</v>
      </c>
      <c r="AI48">
        <v>6.0059999999999896E-3</v>
      </c>
      <c r="AJ48">
        <v>6.0059999999999896E-3</v>
      </c>
      <c r="AK48">
        <v>6.0059999999999896E-3</v>
      </c>
    </row>
    <row r="49" spans="1:73" x14ac:dyDescent="0.25">
      <c r="A49" t="s">
        <v>1</v>
      </c>
      <c r="E49">
        <v>6.7942557257917799E-2</v>
      </c>
      <c r="F49">
        <v>7.1151283556777994E-2</v>
      </c>
      <c r="G49">
        <v>7.5258358901753392E-2</v>
      </c>
      <c r="H49">
        <v>7.7766970865145196E-2</v>
      </c>
      <c r="I49">
        <v>7.8787287521408192E-2</v>
      </c>
      <c r="J49">
        <v>8.0619346753150606E-2</v>
      </c>
      <c r="K49">
        <v>7.905219241919989E-2</v>
      </c>
      <c r="L49">
        <v>7.6502121695999903E-2</v>
      </c>
      <c r="M49">
        <v>7.905219241919989E-2</v>
      </c>
      <c r="N49">
        <v>0.164738518530887</v>
      </c>
      <c r="O49">
        <v>0.14979478350549</v>
      </c>
      <c r="P49">
        <v>0.17300466321220198</v>
      </c>
      <c r="Q49">
        <v>0.15665465168777998</v>
      </c>
      <c r="R49">
        <v>0.16187647341070599</v>
      </c>
      <c r="S49">
        <v>0.15665465168777998</v>
      </c>
      <c r="T49">
        <v>0.16187647341070599</v>
      </c>
      <c r="U49">
        <v>0.16187647341070599</v>
      </c>
      <c r="V49">
        <v>0.166251087852164</v>
      </c>
      <c r="W49">
        <v>0.15952803134761598</v>
      </c>
      <c r="X49">
        <v>0.154381965820273</v>
      </c>
      <c r="Y49">
        <v>0.16318032937781898</v>
      </c>
      <c r="Z49">
        <v>0.31820141947566499</v>
      </c>
      <c r="AA49">
        <v>0.28740773371995598</v>
      </c>
      <c r="AB49">
        <v>0.31820141947566499</v>
      </c>
      <c r="AC49">
        <v>0.29788339506953398</v>
      </c>
      <c r="AD49">
        <v>0.30781284157185196</v>
      </c>
      <c r="AE49">
        <v>0.29788339506953398</v>
      </c>
      <c r="AF49">
        <v>0.30723969985201599</v>
      </c>
      <c r="AG49">
        <v>0.30723969985201599</v>
      </c>
      <c r="AH49">
        <v>0.29732874179227298</v>
      </c>
      <c r="AI49">
        <v>0.30306560101900198</v>
      </c>
      <c r="AJ49">
        <v>0.29328929130871195</v>
      </c>
      <c r="AK49">
        <v>0.29328929130871195</v>
      </c>
    </row>
    <row r="51" spans="1:73" ht="15.75" thickBot="1" x14ac:dyDescent="0.3">
      <c r="A51" s="5" t="s">
        <v>182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x14ac:dyDescent="0.25">
      <c r="A52" t="s">
        <v>0</v>
      </c>
      <c r="B52">
        <v>31</v>
      </c>
      <c r="C52">
        <v>29</v>
      </c>
      <c r="D52">
        <v>31</v>
      </c>
      <c r="E52">
        <v>30</v>
      </c>
      <c r="F52">
        <v>31</v>
      </c>
      <c r="G52">
        <v>30</v>
      </c>
      <c r="H52">
        <v>31</v>
      </c>
      <c r="I52">
        <v>31</v>
      </c>
      <c r="J52">
        <v>30</v>
      </c>
      <c r="K52">
        <v>31</v>
      </c>
      <c r="L52">
        <v>30</v>
      </c>
      <c r="M52">
        <v>31</v>
      </c>
      <c r="N52">
        <v>31</v>
      </c>
      <c r="O52">
        <v>28</v>
      </c>
      <c r="P52">
        <v>31</v>
      </c>
      <c r="Q52">
        <v>30</v>
      </c>
      <c r="R52">
        <v>31</v>
      </c>
      <c r="S52">
        <v>30</v>
      </c>
      <c r="T52">
        <v>31</v>
      </c>
      <c r="U52">
        <v>31</v>
      </c>
      <c r="V52">
        <v>30</v>
      </c>
      <c r="W52">
        <v>31</v>
      </c>
      <c r="X52">
        <v>30</v>
      </c>
      <c r="Y52">
        <v>31</v>
      </c>
    </row>
    <row r="53" spans="1:73" x14ac:dyDescent="0.25">
      <c r="A53" t="s">
        <v>2</v>
      </c>
      <c r="B53">
        <v>731.75052799999992</v>
      </c>
      <c r="C53">
        <v>730.48214951724094</v>
      </c>
      <c r="D53">
        <v>694.96755199999996</v>
      </c>
      <c r="E53">
        <v>694.96755199999996</v>
      </c>
      <c r="F53">
        <v>694.32694503225798</v>
      </c>
      <c r="G53">
        <v>685.03814399999999</v>
      </c>
      <c r="H53">
        <v>685.03814399999999</v>
      </c>
      <c r="I53">
        <v>684.33399329032193</v>
      </c>
      <c r="J53">
        <v>677.76191999999992</v>
      </c>
      <c r="K53">
        <v>677.76191999999992</v>
      </c>
      <c r="L53">
        <v>677.76191999999992</v>
      </c>
      <c r="M53">
        <v>677.76191999999992</v>
      </c>
      <c r="N53">
        <v>451.84131199999996</v>
      </c>
      <c r="O53">
        <v>451.06219657142799</v>
      </c>
      <c r="P53">
        <v>440.933696</v>
      </c>
      <c r="Q53">
        <v>440.933696</v>
      </c>
      <c r="R53">
        <v>440.933696</v>
      </c>
      <c r="S53">
        <v>440.933696</v>
      </c>
      <c r="T53">
        <v>440.933696</v>
      </c>
      <c r="U53">
        <v>440.933696</v>
      </c>
      <c r="V53">
        <v>427.90889599999997</v>
      </c>
      <c r="W53">
        <v>427.90889599999997</v>
      </c>
      <c r="X53">
        <v>427.90889599999997</v>
      </c>
      <c r="Y53">
        <v>423.11171199999995</v>
      </c>
    </row>
    <row r="54" spans="1:73" x14ac:dyDescent="0.25">
      <c r="A54" t="s">
        <v>3</v>
      </c>
      <c r="E54">
        <v>1.8599999999999998E-2</v>
      </c>
      <c r="F54">
        <v>1.8599999999999998E-2</v>
      </c>
      <c r="G54">
        <v>1.8599999999999901E-2</v>
      </c>
      <c r="H54">
        <v>1.8599999999999901E-2</v>
      </c>
      <c r="I54">
        <v>1.8599999999999901E-2</v>
      </c>
      <c r="J54">
        <v>1.8599999999999901E-2</v>
      </c>
      <c r="K54">
        <v>1.8599999999999901E-2</v>
      </c>
      <c r="L54">
        <v>1.8599999999999901E-2</v>
      </c>
      <c r="M54">
        <v>1.8599999999999901E-2</v>
      </c>
      <c r="N54">
        <v>1.9099999999999999E-2</v>
      </c>
      <c r="O54">
        <v>1.9099999999999898E-2</v>
      </c>
      <c r="P54">
        <v>1.9099999999999999E-2</v>
      </c>
      <c r="Q54">
        <v>1.9099999999999999E-2</v>
      </c>
      <c r="R54">
        <v>1.9099999999999999E-2</v>
      </c>
      <c r="S54">
        <v>1.9099999999999999E-2</v>
      </c>
      <c r="T54">
        <v>1.9099999999999999E-2</v>
      </c>
      <c r="U54">
        <v>1.9099999999999999E-2</v>
      </c>
      <c r="V54">
        <v>1.9099999999999898E-2</v>
      </c>
      <c r="W54">
        <v>1.9099999999999898E-2</v>
      </c>
      <c r="X54">
        <v>1.9099999999999898E-2</v>
      </c>
      <c r="Y54">
        <v>1.9099999999999999E-2</v>
      </c>
    </row>
    <row r="55" spans="1:73" x14ac:dyDescent="0.25">
      <c r="A55" t="s">
        <v>1</v>
      </c>
      <c r="B55">
        <v>0</v>
      </c>
      <c r="C55">
        <v>0</v>
      </c>
      <c r="D55">
        <v>0</v>
      </c>
      <c r="E55">
        <v>1.06244354524931</v>
      </c>
      <c r="F55">
        <v>1.0968463465906799</v>
      </c>
      <c r="G55">
        <v>1.0472637927452</v>
      </c>
      <c r="H55">
        <v>1.0821725858367099</v>
      </c>
      <c r="I55">
        <v>1.0810602206334199</v>
      </c>
      <c r="J55">
        <v>1.0361401407123199</v>
      </c>
      <c r="K55">
        <v>1.0706781454027299</v>
      </c>
      <c r="L55">
        <v>1.0361401407123199</v>
      </c>
      <c r="M55">
        <v>1.0706781454027299</v>
      </c>
      <c r="N55">
        <v>0.73297326256219097</v>
      </c>
      <c r="O55">
        <v>0.66089880199013595</v>
      </c>
      <c r="P55">
        <v>0.71527901753862999</v>
      </c>
      <c r="Q55">
        <v>0.69220550084383492</v>
      </c>
      <c r="R55">
        <v>0.71527901753862999</v>
      </c>
      <c r="S55">
        <v>0.69220550084383492</v>
      </c>
      <c r="T55">
        <v>0.71527901753862999</v>
      </c>
      <c r="U55">
        <v>0.71527901753862999</v>
      </c>
      <c r="V55">
        <v>0.67175834906301291</v>
      </c>
      <c r="W55">
        <v>0.69415029403177997</v>
      </c>
      <c r="X55">
        <v>0.67175834906301291</v>
      </c>
      <c r="Y55">
        <v>0.68636834157588988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7A28-2CE8-4223-A8D4-D3E045FEBE08}">
  <dimension ref="A1:U57"/>
  <sheetViews>
    <sheetView zoomScale="85" zoomScaleNormal="85" workbookViewId="0">
      <selection activeCell="G44" sqref="G44"/>
    </sheetView>
  </sheetViews>
  <sheetFormatPr defaultRowHeight="14.25" x14ac:dyDescent="0.2"/>
  <cols>
    <col min="1" max="1" width="36.42578125" style="15" customWidth="1"/>
    <col min="2" max="18" width="15.7109375" style="15" customWidth="1"/>
    <col min="19" max="19" width="9.140625" style="15" customWidth="1"/>
    <col min="20" max="16384" width="9.140625" style="15"/>
  </cols>
  <sheetData>
    <row r="1" spans="1:21" ht="54.75" customHeight="1" thickBot="1" x14ac:dyDescent="0.3">
      <c r="A1" s="10"/>
      <c r="B1" s="10"/>
      <c r="C1" s="11" t="s">
        <v>117</v>
      </c>
      <c r="D1" s="12"/>
      <c r="E1" s="12"/>
      <c r="F1" s="12"/>
      <c r="G1" s="13"/>
      <c r="H1" s="14" t="s">
        <v>118</v>
      </c>
      <c r="I1" s="12"/>
      <c r="J1" s="14"/>
      <c r="K1" s="12"/>
      <c r="L1" s="10"/>
      <c r="M1" s="10"/>
      <c r="N1" s="10"/>
      <c r="O1" s="54" t="s">
        <v>177</v>
      </c>
      <c r="P1" s="54"/>
      <c r="Q1" s="54"/>
      <c r="R1" s="54"/>
      <c r="S1" s="54"/>
      <c r="T1" s="54"/>
      <c r="U1" s="54"/>
    </row>
    <row r="3" spans="1:21" x14ac:dyDescent="0.2">
      <c r="A3" s="15" t="s">
        <v>119</v>
      </c>
    </row>
    <row r="4" spans="1:21" x14ac:dyDescent="0.2">
      <c r="A4" s="16"/>
      <c r="B4" s="16" t="s">
        <v>120</v>
      </c>
      <c r="C4" s="16"/>
      <c r="D4" s="16" t="s">
        <v>121</v>
      </c>
      <c r="E4" s="16"/>
      <c r="F4" s="16" t="s">
        <v>122</v>
      </c>
      <c r="G4" s="16"/>
      <c r="H4" s="16" t="s">
        <v>123</v>
      </c>
      <c r="I4" s="16"/>
      <c r="J4" s="16" t="s">
        <v>124</v>
      </c>
      <c r="K4" s="16"/>
      <c r="L4" s="16" t="s">
        <v>125</v>
      </c>
      <c r="M4" s="16"/>
      <c r="N4" s="16"/>
    </row>
    <row r="5" spans="1:21" ht="15" customHeight="1" x14ac:dyDescent="0.25">
      <c r="A5" s="17" t="s">
        <v>126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21" x14ac:dyDescent="0.2">
      <c r="A6" s="19" t="s">
        <v>6</v>
      </c>
      <c r="B6" s="20">
        <v>-112546.790335186</v>
      </c>
      <c r="C6" s="18"/>
      <c r="D6" s="20">
        <v>-104757.9929811515</v>
      </c>
      <c r="E6" s="18"/>
      <c r="F6" s="20">
        <v>-90476.935461794608</v>
      </c>
      <c r="G6" s="18"/>
      <c r="H6" s="20">
        <v>-86183.272020931123</v>
      </c>
      <c r="I6" s="18"/>
      <c r="J6" s="20">
        <v>-84375.792037624997</v>
      </c>
      <c r="K6" s="18"/>
      <c r="L6" s="20">
        <v>-82523.467221319443</v>
      </c>
      <c r="M6" s="18"/>
      <c r="N6" s="18"/>
    </row>
    <row r="7" spans="1:21" x14ac:dyDescent="0.2">
      <c r="A7" s="15" t="s">
        <v>127</v>
      </c>
      <c r="B7" s="21">
        <v>-5201.0039999999999</v>
      </c>
      <c r="C7" s="21"/>
      <c r="D7" s="21">
        <v>-5201.0039999999999</v>
      </c>
      <c r="E7" s="21"/>
      <c r="F7" s="21">
        <v>-5201.0039999999999</v>
      </c>
      <c r="G7" s="21"/>
      <c r="H7" s="21">
        <v>-5201.0039999999999</v>
      </c>
      <c r="I7" s="21"/>
      <c r="J7" s="21">
        <v>-5201.0039999999999</v>
      </c>
      <c r="K7" s="21"/>
      <c r="L7" s="21">
        <v>-5201.0039999999999</v>
      </c>
      <c r="M7" s="21"/>
      <c r="N7" s="21"/>
    </row>
    <row r="8" spans="1:21" x14ac:dyDescent="0.2">
      <c r="A8" s="19" t="s">
        <v>128</v>
      </c>
      <c r="B8" s="20">
        <f>IF(B4&lt;"2022",-B13*0.3,0)</f>
        <v>-64232.117466205978</v>
      </c>
      <c r="C8" s="22"/>
      <c r="D8" s="20">
        <f>IF(D4&lt;"2022",-D13*0.3,0)</f>
        <v>-93941.613459354179</v>
      </c>
      <c r="E8" s="22"/>
      <c r="F8" s="20">
        <f>IF(F4&lt;"2022",-F13*0.3,0)</f>
        <v>0</v>
      </c>
      <c r="G8" s="22"/>
      <c r="H8" s="20">
        <f>IF(H4&lt;"2022",-H13*0.3,0)</f>
        <v>0</v>
      </c>
      <c r="I8" s="22"/>
      <c r="J8" s="20">
        <f>IF(J4&lt;"2022",-J13*0.3,0)</f>
        <v>0</v>
      </c>
      <c r="K8" s="22"/>
      <c r="L8" s="20">
        <f>IF(L4&lt;"2022",-L13*0.3,0)</f>
        <v>0</v>
      </c>
      <c r="M8" s="18"/>
      <c r="N8" s="18"/>
    </row>
    <row r="9" spans="1:21" x14ac:dyDescent="0.2">
      <c r="A9" s="19" t="s">
        <v>129</v>
      </c>
      <c r="B9" s="20">
        <f>IF(B4&gt;="2022",-0.3*(B13+B16),0)</f>
        <v>0</v>
      </c>
      <c r="C9" s="23"/>
      <c r="D9" s="20">
        <f>IF(D4&gt;="2022",-0.3*(D13+D16),0)</f>
        <v>0</v>
      </c>
      <c r="E9" s="23"/>
      <c r="F9" s="20">
        <f>IF(F4&gt;="2022",-0.3*(F13+F16),0)</f>
        <v>-48354.099819591123</v>
      </c>
      <c r="G9" s="23"/>
      <c r="H9" s="20">
        <f>IF(H4&gt;="2022",-0.3*(H13+H16),0)</f>
        <v>-34187.994536564067</v>
      </c>
      <c r="I9" s="23"/>
      <c r="J9" s="20">
        <f>IF(J4&gt;="2022",-0.3*(J13+J16),0)</f>
        <v>-40178.135231704859</v>
      </c>
      <c r="K9" s="23"/>
      <c r="L9" s="20">
        <f>IF(L4&gt;="2022",-0.3*(L13+L16),0)</f>
        <v>-31383.843194477406</v>
      </c>
      <c r="M9" s="18"/>
      <c r="N9" s="18"/>
    </row>
    <row r="10" spans="1:21" ht="15" customHeight="1" x14ac:dyDescent="0.25">
      <c r="A10" s="17" t="s">
        <v>130</v>
      </c>
      <c r="B10" s="20">
        <f>IF(B4&lt;"2022",MAX(B6+B7,B8),MAX(B6+B7,B9))</f>
        <v>-64232.117466205978</v>
      </c>
      <c r="C10" s="22"/>
      <c r="D10" s="20">
        <f>IF(D4&lt;"2022",MAX(D6+D7,D8),MAX(D6+D7,D9))</f>
        <v>-93941.613459354179</v>
      </c>
      <c r="E10" s="22"/>
      <c r="F10" s="20">
        <f>IF(F4&lt;"2022",MAX(F6+F7,F8),MAX(F6+F7,F9))</f>
        <v>-48354.099819591123</v>
      </c>
      <c r="G10" s="22"/>
      <c r="H10" s="20">
        <f>IF(H4&lt;"2022",MAX(H6+H7,H8),MAX(H6+H7,H9))</f>
        <v>-34187.994536564067</v>
      </c>
      <c r="I10" s="22"/>
      <c r="J10" s="20">
        <f>IF(J4&lt;"2022",MAX(J6+J7,J8),MAX(J6+J7,J9))</f>
        <v>-40178.135231704859</v>
      </c>
      <c r="K10" s="22"/>
      <c r="L10" s="20">
        <f>IF(L4&lt;"2022",MAX(L6+L7,L8),MAX(L6+L7,L9))</f>
        <v>-31383.843194477406</v>
      </c>
      <c r="M10" s="18"/>
      <c r="N10" s="18"/>
    </row>
    <row r="11" spans="1:2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21" ht="15" customHeight="1" x14ac:dyDescent="0.25">
      <c r="A12" s="17" t="s">
        <v>131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21" x14ac:dyDescent="0.2">
      <c r="A13" s="15" t="s">
        <v>132</v>
      </c>
      <c r="B13" s="21">
        <v>214107.05822068659</v>
      </c>
      <c r="C13" s="21"/>
      <c r="D13" s="21">
        <v>313138.7115311806</v>
      </c>
      <c r="E13" s="21"/>
      <c r="F13" s="21">
        <v>258436.23812679661</v>
      </c>
      <c r="G13" s="21"/>
      <c r="H13" s="21">
        <v>214360.73274243789</v>
      </c>
      <c r="I13" s="21"/>
      <c r="J13" s="21">
        <v>236995.80052203601</v>
      </c>
      <c r="K13" s="21"/>
      <c r="L13" s="21">
        <v>210069.80940542131</v>
      </c>
      <c r="M13" s="21"/>
      <c r="N13" s="21"/>
    </row>
    <row r="14" spans="1:21" x14ac:dyDescent="0.2">
      <c r="A14" s="15" t="s">
        <v>130</v>
      </c>
      <c r="B14" s="21">
        <f>B10</f>
        <v>-64232.117466205978</v>
      </c>
      <c r="C14" s="21"/>
      <c r="D14" s="21">
        <f>D10</f>
        <v>-93941.613459354179</v>
      </c>
      <c r="E14" s="21"/>
      <c r="F14" s="21">
        <f>F10</f>
        <v>-48354.099819591123</v>
      </c>
      <c r="G14" s="21"/>
      <c r="H14" s="21">
        <f>H10</f>
        <v>-34187.994536564067</v>
      </c>
      <c r="I14" s="21"/>
      <c r="J14" s="21">
        <f>J10</f>
        <v>-40178.135231704859</v>
      </c>
      <c r="K14" s="21"/>
      <c r="L14" s="21">
        <f>L10</f>
        <v>-31383.843194477406</v>
      </c>
      <c r="M14" s="21"/>
      <c r="N14" s="21"/>
    </row>
    <row r="15" spans="1:21" x14ac:dyDescent="0.2">
      <c r="A15" s="15" t="s">
        <v>133</v>
      </c>
      <c r="B15" s="21">
        <v>-9534.9959999999992</v>
      </c>
      <c r="C15" s="21"/>
      <c r="D15" s="21">
        <v>-9534.9959999999992</v>
      </c>
      <c r="E15" s="21"/>
      <c r="F15" s="21">
        <v>-9534.9959999999992</v>
      </c>
      <c r="G15" s="21"/>
      <c r="H15" s="21">
        <v>-9534.9959999999992</v>
      </c>
      <c r="I15" s="21"/>
      <c r="J15" s="21">
        <v>-9534.9959999999992</v>
      </c>
      <c r="K15" s="21"/>
      <c r="L15" s="21">
        <v>-9534.9959999999992</v>
      </c>
      <c r="M15" s="21"/>
      <c r="N15" s="21"/>
    </row>
    <row r="16" spans="1:21" x14ac:dyDescent="0.2">
      <c r="A16" s="15" t="s">
        <v>134</v>
      </c>
      <c r="B16" s="21">
        <v>-91548.393280338685</v>
      </c>
      <c r="C16" s="21"/>
      <c r="D16" s="21">
        <v>-94246.934379402112</v>
      </c>
      <c r="E16" s="21"/>
      <c r="F16" s="21">
        <v>-97255.905394826215</v>
      </c>
      <c r="G16" s="21"/>
      <c r="H16" s="21">
        <v>-100400.75095389099</v>
      </c>
      <c r="I16" s="21"/>
      <c r="J16" s="21">
        <v>-103068.6830830198</v>
      </c>
      <c r="K16" s="21"/>
      <c r="L16" s="21">
        <v>-105456.9987571633</v>
      </c>
      <c r="M16" s="21"/>
      <c r="N16" s="21"/>
    </row>
    <row r="17" spans="1:14" ht="15" x14ac:dyDescent="0.25">
      <c r="A17" s="24" t="s">
        <v>135</v>
      </c>
      <c r="B17" s="25">
        <v>5064.7539999999999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5" customHeight="1" x14ac:dyDescent="0.25">
      <c r="A18" s="26" t="s">
        <v>136</v>
      </c>
      <c r="B18" s="27">
        <f>SUM(B13:B17)</f>
        <v>53856.305474141933</v>
      </c>
      <c r="C18" s="27">
        <f>B18*C33</f>
        <v>26764.429568429576</v>
      </c>
      <c r="D18" s="27">
        <f>SUM(D13:D16)</f>
        <v>115415.16769242429</v>
      </c>
      <c r="E18" s="27"/>
      <c r="F18" s="27">
        <f>SUM(F13:F16)</f>
        <v>103291.23691237926</v>
      </c>
      <c r="G18" s="27"/>
      <c r="H18" s="27">
        <f>SUM(H13:H16)</f>
        <v>70236.991251982836</v>
      </c>
      <c r="I18" s="27"/>
      <c r="J18" s="27">
        <f>SUM(J13:J16)</f>
        <v>84213.986207311333</v>
      </c>
      <c r="K18" s="27"/>
      <c r="L18" s="27">
        <f>SUM(L13:L16)</f>
        <v>63693.971453780599</v>
      </c>
      <c r="M18" s="27"/>
      <c r="N18" s="27"/>
    </row>
    <row r="19" spans="1:14" x14ac:dyDescent="0.2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x14ac:dyDescent="0.2">
      <c r="A21" s="28" t="s">
        <v>117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">
      <c r="A22" s="15" t="s">
        <v>137</v>
      </c>
      <c r="B22" s="21">
        <v>10105.742</v>
      </c>
      <c r="C22" s="21"/>
      <c r="D22" s="21">
        <f>MAX(D26*G33,0)</f>
        <v>15010.204219070552</v>
      </c>
      <c r="E22" s="21"/>
      <c r="F22" s="21">
        <f>MAX(F26*G33,0)</f>
        <v>13433.438525402575</v>
      </c>
      <c r="G22" s="21"/>
      <c r="H22" s="21">
        <f>MAX(H26*G33,0)</f>
        <v>9134.6016602853779</v>
      </c>
      <c r="I22" s="21"/>
      <c r="J22" s="21">
        <f>MAX(J26*G33,0)</f>
        <v>10952.365762205671</v>
      </c>
      <c r="K22" s="21"/>
      <c r="L22" s="21">
        <f>MAX(L26*G33,0)</f>
        <v>8283.6557634499841</v>
      </c>
      <c r="M22" s="21"/>
      <c r="N22" s="21"/>
    </row>
    <row r="23" spans="1:14" x14ac:dyDescent="0.2">
      <c r="A23" s="15" t="s">
        <v>138</v>
      </c>
      <c r="B23" s="21">
        <v>5552.8958068631937</v>
      </c>
      <c r="C23" s="21"/>
      <c r="D23" s="21">
        <f>MAX(D26*H33,0)</f>
        <v>14115.505839118874</v>
      </c>
      <c r="E23" s="21"/>
      <c r="F23" s="21">
        <f>MAX(F26*H33,0)</f>
        <v>12632.724856857807</v>
      </c>
      <c r="G23" s="21"/>
      <c r="H23" s="21">
        <f>MAX(H26*H33,0)</f>
        <v>8590.1245041000038</v>
      </c>
      <c r="I23" s="21"/>
      <c r="J23" s="21">
        <f>MAX(J26*H33,0)</f>
        <v>10299.53894112659</v>
      </c>
      <c r="K23" s="21"/>
      <c r="L23" s="21">
        <f>MAX(L26*H33,0)</f>
        <v>7789.9000967402735</v>
      </c>
      <c r="M23" s="21"/>
      <c r="N23" s="21"/>
    </row>
    <row r="24" spans="1:14" x14ac:dyDescent="0.2">
      <c r="A24" s="15" t="s">
        <v>139</v>
      </c>
      <c r="B24" s="21">
        <v>5552.8958068631937</v>
      </c>
      <c r="C24" s="21"/>
      <c r="D24" s="21">
        <f>MAX(D26*I33,0)</f>
        <v>14115.505839118874</v>
      </c>
      <c r="E24" s="21"/>
      <c r="F24" s="21">
        <f>MAX(F26*I33,0)</f>
        <v>12632.724856857807</v>
      </c>
      <c r="G24" s="21"/>
      <c r="H24" s="21">
        <f>MAX(H26*I33,0)</f>
        <v>8590.1245041000038</v>
      </c>
      <c r="I24" s="21"/>
      <c r="J24" s="21">
        <f>MAX(J26*I33,0)</f>
        <v>10299.53894112659</v>
      </c>
      <c r="K24" s="21"/>
      <c r="L24" s="21">
        <f>MAX(L26*I33,0)</f>
        <v>7789.9000967402735</v>
      </c>
      <c r="M24" s="21"/>
      <c r="N24" s="21"/>
    </row>
    <row r="25" spans="1:14" x14ac:dyDescent="0.2">
      <c r="A25" s="15" t="s">
        <v>140</v>
      </c>
      <c r="B25" s="21">
        <v>5552.8958068631937</v>
      </c>
      <c r="C25" s="21"/>
      <c r="D25" s="21">
        <f>MAX(D26*J33,0)</f>
        <v>14115.505839118874</v>
      </c>
      <c r="E25" s="21"/>
      <c r="F25" s="21">
        <f>MAX(F26*J33,0)</f>
        <v>12632.724856857807</v>
      </c>
      <c r="G25" s="21"/>
      <c r="H25" s="21">
        <f>MAX(H26*J33,0)</f>
        <v>8590.1245041000038</v>
      </c>
      <c r="I25" s="21"/>
      <c r="J25" s="21">
        <f>MAX(J26*J33,0)</f>
        <v>10299.53894112659</v>
      </c>
      <c r="K25" s="21"/>
      <c r="L25" s="21">
        <f>MAX(L26*J33,0)</f>
        <v>7789.9000967402735</v>
      </c>
      <c r="M25" s="21"/>
      <c r="N25" s="21"/>
    </row>
    <row r="26" spans="1:14" s="26" customFormat="1" ht="15" customHeight="1" x14ac:dyDescent="0.25">
      <c r="A26" s="26" t="s">
        <v>141</v>
      </c>
      <c r="B26" s="27">
        <v>26764.429420589579</v>
      </c>
      <c r="C26" s="27"/>
      <c r="D26" s="27">
        <f>D18*C33</f>
        <v>57356.721736427178</v>
      </c>
      <c r="E26" s="27"/>
      <c r="F26" s="27">
        <f>F18*C33</f>
        <v>51331.613095975998</v>
      </c>
      <c r="G26" s="27"/>
      <c r="H26" s="27">
        <f>H18*C33</f>
        <v>34904.975172585393</v>
      </c>
      <c r="I26" s="27"/>
      <c r="J26" s="27">
        <f>J18*C33</f>
        <v>41850.982585585443</v>
      </c>
      <c r="K26" s="27"/>
      <c r="L26" s="27">
        <f>L18*C33</f>
        <v>31653.356053670806</v>
      </c>
      <c r="M26" s="27"/>
      <c r="N26" s="27"/>
    </row>
    <row r="29" spans="1:14" x14ac:dyDescent="0.2">
      <c r="A29" s="28" t="s">
        <v>142</v>
      </c>
      <c r="B29" s="16" t="s">
        <v>143</v>
      </c>
      <c r="C29" s="16" t="s">
        <v>144</v>
      </c>
      <c r="E29" s="30" t="s">
        <v>145</v>
      </c>
      <c r="F29" s="30"/>
      <c r="G29" s="16" t="s">
        <v>137</v>
      </c>
      <c r="H29" s="16" t="s">
        <v>138</v>
      </c>
      <c r="I29" s="16" t="s">
        <v>139</v>
      </c>
      <c r="J29" s="16" t="s">
        <v>140</v>
      </c>
    </row>
    <row r="30" spans="1:14" x14ac:dyDescent="0.2">
      <c r="A30" s="15" t="s">
        <v>146</v>
      </c>
      <c r="B30" s="31">
        <v>3.8760000000000003E-2</v>
      </c>
      <c r="C30" s="31">
        <v>3.8760000000000003E-2</v>
      </c>
      <c r="E30" s="51" t="s">
        <v>146</v>
      </c>
      <c r="F30" s="52"/>
      <c r="G30" s="32">
        <v>0.4</v>
      </c>
      <c r="H30" s="32">
        <v>0.2</v>
      </c>
      <c r="I30" s="32">
        <v>0.2</v>
      </c>
      <c r="J30" s="32">
        <v>0.2</v>
      </c>
    </row>
    <row r="31" spans="1:14" x14ac:dyDescent="0.2">
      <c r="A31" s="15" t="s">
        <v>147</v>
      </c>
      <c r="B31" s="31">
        <v>8.8200000000000001E-2</v>
      </c>
      <c r="C31" s="31">
        <v>8.8200000000000001E-2</v>
      </c>
      <c r="E31" s="51" t="s">
        <v>147</v>
      </c>
      <c r="F31" s="52"/>
      <c r="G31" s="32">
        <v>0.25</v>
      </c>
      <c r="H31" s="32">
        <v>0.25</v>
      </c>
      <c r="I31" s="32">
        <v>0.25</v>
      </c>
      <c r="J31" s="32">
        <v>0.25</v>
      </c>
    </row>
    <row r="32" spans="1:14" x14ac:dyDescent="0.2">
      <c r="A32" s="15" t="s">
        <v>148</v>
      </c>
      <c r="B32" s="31">
        <v>0.37</v>
      </c>
      <c r="C32" s="31">
        <v>0.37</v>
      </c>
      <c r="E32" s="51" t="s">
        <v>148</v>
      </c>
      <c r="F32" s="52"/>
      <c r="G32" s="32">
        <v>0.25</v>
      </c>
      <c r="H32" s="32">
        <v>0.25</v>
      </c>
      <c r="I32" s="32">
        <v>0.25</v>
      </c>
      <c r="J32" s="32">
        <v>0.25</v>
      </c>
    </row>
    <row r="33" spans="1:18" ht="15" customHeight="1" x14ac:dyDescent="0.25">
      <c r="A33" s="26" t="s">
        <v>149</v>
      </c>
      <c r="B33" s="33"/>
      <c r="C33" s="33">
        <v>0.49696000000000001</v>
      </c>
      <c r="E33" s="53" t="s">
        <v>150</v>
      </c>
      <c r="F33" s="52"/>
      <c r="G33" s="34">
        <v>0.26169913071474571</v>
      </c>
      <c r="H33" s="34">
        <v>0.24610028976175141</v>
      </c>
      <c r="I33" s="34">
        <v>0.24610028976175141</v>
      </c>
      <c r="J33" s="34">
        <v>0.24610028976175141</v>
      </c>
    </row>
    <row r="37" spans="1:18" ht="30.75" customHeight="1" thickBot="1" x14ac:dyDescent="0.45">
      <c r="A37" s="10"/>
      <c r="B37" s="10"/>
      <c r="C37" s="10"/>
      <c r="D37" s="10"/>
      <c r="E37" s="11" t="s">
        <v>134</v>
      </c>
      <c r="F37" s="35"/>
      <c r="G37" s="36"/>
      <c r="H37" s="37"/>
      <c r="I37" s="38"/>
      <c r="J37" s="10"/>
      <c r="K37" s="10"/>
      <c r="L37" s="14"/>
      <c r="M37" s="14"/>
      <c r="N37" s="14"/>
      <c r="O37" s="10"/>
      <c r="P37" s="10"/>
      <c r="Q37" s="10"/>
      <c r="R37" s="10"/>
    </row>
    <row r="39" spans="1:18" x14ac:dyDescent="0.2">
      <c r="A39" s="15" t="s">
        <v>119</v>
      </c>
    </row>
    <row r="40" spans="1:18" ht="15" x14ac:dyDescent="0.25">
      <c r="B40" s="39" t="s">
        <v>151</v>
      </c>
      <c r="C40" s="39"/>
      <c r="D40" s="39" t="s">
        <v>120</v>
      </c>
      <c r="E40" s="39"/>
      <c r="F40" s="39" t="s">
        <v>152</v>
      </c>
      <c r="G40" s="39" t="s">
        <v>121</v>
      </c>
      <c r="H40" s="39" t="s">
        <v>153</v>
      </c>
      <c r="I40" s="39" t="s">
        <v>122</v>
      </c>
      <c r="J40" s="39" t="s">
        <v>154</v>
      </c>
      <c r="K40" s="39" t="s">
        <v>123</v>
      </c>
      <c r="L40" s="39" t="s">
        <v>155</v>
      </c>
      <c r="M40" s="39" t="s">
        <v>124</v>
      </c>
      <c r="N40" s="39" t="s">
        <v>156</v>
      </c>
      <c r="O40" t="s">
        <v>125</v>
      </c>
      <c r="P40" t="s">
        <v>157</v>
      </c>
    </row>
    <row r="41" spans="1:18" x14ac:dyDescent="0.2">
      <c r="A41" s="28" t="s">
        <v>158</v>
      </c>
      <c r="B41" s="40" t="s">
        <v>159</v>
      </c>
      <c r="C41" s="40" t="s">
        <v>160</v>
      </c>
      <c r="D41" s="40" t="s">
        <v>91</v>
      </c>
      <c r="E41" s="40" t="s">
        <v>161</v>
      </c>
      <c r="F41" s="40" t="s">
        <v>162</v>
      </c>
      <c r="G41" s="40" t="s">
        <v>91</v>
      </c>
      <c r="H41" s="40" t="s">
        <v>162</v>
      </c>
      <c r="I41" s="40" t="s">
        <v>91</v>
      </c>
      <c r="J41" s="40" t="s">
        <v>162</v>
      </c>
      <c r="K41" s="40" t="s">
        <v>91</v>
      </c>
      <c r="L41" s="40" t="s">
        <v>162</v>
      </c>
      <c r="M41" s="40" t="s">
        <v>91</v>
      </c>
      <c r="N41" s="40" t="s">
        <v>162</v>
      </c>
      <c r="O41" s="28" t="s">
        <v>91</v>
      </c>
      <c r="P41" s="28" t="s">
        <v>162</v>
      </c>
      <c r="Q41" s="28"/>
      <c r="R41" s="28"/>
    </row>
    <row r="42" spans="1:18" x14ac:dyDescent="0.2">
      <c r="A42" s="15" t="s">
        <v>163</v>
      </c>
      <c r="B42" s="21">
        <v>800801.25699999998</v>
      </c>
      <c r="C42" s="23">
        <v>28</v>
      </c>
      <c r="D42" s="21">
        <v>55144.859789999988</v>
      </c>
      <c r="E42" s="21">
        <v>855946.11679</v>
      </c>
      <c r="F42" s="21">
        <v>29584.774531964282</v>
      </c>
      <c r="G42" s="21">
        <v>51310.490059999996</v>
      </c>
      <c r="H42" s="21">
        <v>31485.762922142851</v>
      </c>
      <c r="I42" s="21">
        <v>64025.367650000007</v>
      </c>
      <c r="J42" s="21">
        <v>33545.331809821429</v>
      </c>
      <c r="K42" s="21">
        <v>60389.794989999988</v>
      </c>
      <c r="L42" s="21">
        <v>35767.031142678563</v>
      </c>
      <c r="M42" s="21">
        <v>41728.624669999997</v>
      </c>
      <c r="N42" s="21">
        <v>37590.57435089285</v>
      </c>
      <c r="O42" s="21">
        <v>40426.892010000003</v>
      </c>
      <c r="P42" s="21">
        <v>39057.63714875</v>
      </c>
      <c r="Q42" s="21"/>
      <c r="R42" s="21"/>
    </row>
    <row r="43" spans="1:18" x14ac:dyDescent="0.2">
      <c r="A43" s="15" t="s">
        <v>164</v>
      </c>
      <c r="B43" s="21">
        <v>591222.27099999995</v>
      </c>
      <c r="C43" s="23">
        <v>28</v>
      </c>
      <c r="D43" s="21">
        <v>12561.541800000001</v>
      </c>
      <c r="E43" s="21">
        <v>603783.81279999996</v>
      </c>
      <c r="F43" s="21">
        <v>21339.394353571432</v>
      </c>
      <c r="G43" s="21">
        <v>12413.937</v>
      </c>
      <c r="H43" s="21">
        <v>21785.385046428572</v>
      </c>
      <c r="I43" s="21">
        <v>13572.662</v>
      </c>
      <c r="J43" s="21">
        <v>22249.431457142851</v>
      </c>
      <c r="K43" s="21">
        <v>10545.723099999999</v>
      </c>
      <c r="L43" s="21">
        <v>22680.116905357139</v>
      </c>
      <c r="M43" s="21">
        <v>7451.5260749999998</v>
      </c>
      <c r="N43" s="21">
        <v>23001.496354910709</v>
      </c>
      <c r="O43" s="21">
        <v>11731.954239999999</v>
      </c>
      <c r="P43" s="21">
        <v>23344.058503392858</v>
      </c>
      <c r="Q43" s="21"/>
      <c r="R43" s="21"/>
    </row>
    <row r="44" spans="1:18" x14ac:dyDescent="0.2">
      <c r="A44" s="15" t="s">
        <v>165</v>
      </c>
      <c r="B44" s="21">
        <v>632888.80762500002</v>
      </c>
      <c r="C44" s="23">
        <v>28</v>
      </c>
      <c r="D44" s="21">
        <v>6534.8317308000014</v>
      </c>
      <c r="E44" s="21">
        <v>639423.6393558</v>
      </c>
      <c r="F44" s="21">
        <v>22719.865124657139</v>
      </c>
      <c r="G44" s="21">
        <v>8181.1509087519989</v>
      </c>
      <c r="H44" s="21">
        <v>22982.650528934861</v>
      </c>
      <c r="I44" s="21">
        <v>15335.963510997941</v>
      </c>
      <c r="J44" s="21">
        <v>23402.599000716109</v>
      </c>
      <c r="K44" s="21">
        <v>11514.578416627721</v>
      </c>
      <c r="L44" s="21">
        <v>23882.072963709419</v>
      </c>
      <c r="M44" s="21">
        <v>11340.465899586499</v>
      </c>
      <c r="N44" s="21">
        <v>24290.198755070389</v>
      </c>
      <c r="O44" s="21">
        <v>11472.310817450891</v>
      </c>
      <c r="P44" s="21">
        <v>24697.569767874629</v>
      </c>
      <c r="Q44" s="21"/>
      <c r="R44" s="21"/>
    </row>
    <row r="45" spans="1:18" x14ac:dyDescent="0.2">
      <c r="A45" s="15" t="s">
        <v>166</v>
      </c>
      <c r="B45" s="21">
        <v>155246.23190625</v>
      </c>
      <c r="C45" s="23">
        <v>20</v>
      </c>
      <c r="D45" s="21">
        <v>1356.57366</v>
      </c>
      <c r="E45" s="21">
        <v>156602.80556625</v>
      </c>
      <c r="F45" s="21">
        <v>7796.2259368125005</v>
      </c>
      <c r="G45" s="21">
        <v>2194.4908099999998</v>
      </c>
      <c r="H45" s="21">
        <v>7885.0025485625001</v>
      </c>
      <c r="I45" s="21">
        <v>421.79899999999998</v>
      </c>
      <c r="J45" s="21">
        <v>7950.4097938124996</v>
      </c>
      <c r="K45" s="21">
        <v>97.673600000000008</v>
      </c>
      <c r="L45" s="21">
        <v>7963.3966088124998</v>
      </c>
      <c r="M45" s="21">
        <v>4497.6736000000001</v>
      </c>
      <c r="N45" s="21">
        <v>8078.2802888124997</v>
      </c>
      <c r="O45" s="21">
        <v>2355.1149999999998</v>
      </c>
      <c r="P45" s="21">
        <v>8249.6000038124985</v>
      </c>
      <c r="Q45" s="21"/>
      <c r="R45" s="21"/>
    </row>
    <row r="46" spans="1:18" x14ac:dyDescent="0.2">
      <c r="A46" s="15" t="s">
        <v>167</v>
      </c>
      <c r="B46" s="21">
        <v>151622</v>
      </c>
      <c r="C46" s="23">
        <v>15</v>
      </c>
      <c r="D46" s="21">
        <v>0</v>
      </c>
      <c r="E46" s="21">
        <v>151622</v>
      </c>
      <c r="F46" s="21">
        <v>10108.13333333333</v>
      </c>
      <c r="G46" s="21">
        <v>0</v>
      </c>
      <c r="H46" s="21">
        <v>10108.13333333333</v>
      </c>
      <c r="I46" s="21">
        <v>0</v>
      </c>
      <c r="J46" s="21">
        <v>10108.13333333333</v>
      </c>
      <c r="K46" s="21">
        <v>0</v>
      </c>
      <c r="L46" s="21">
        <v>10108.13333333333</v>
      </c>
      <c r="M46" s="21">
        <v>0</v>
      </c>
      <c r="N46" s="21">
        <v>10108.13333333333</v>
      </c>
      <c r="O46" s="21">
        <v>0</v>
      </c>
      <c r="P46" s="21">
        <v>10108.13333333333</v>
      </c>
      <c r="Q46" s="21"/>
      <c r="R46" s="21"/>
    </row>
    <row r="47" spans="1:18" x14ac:dyDescent="0.2">
      <c r="A47" s="15" t="s">
        <v>168</v>
      </c>
      <c r="B47" s="21">
        <v>24990</v>
      </c>
      <c r="C47" s="23" t="s">
        <v>169</v>
      </c>
      <c r="D47" s="21">
        <v>0</v>
      </c>
      <c r="E47" s="21">
        <v>24990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x14ac:dyDescent="0.2">
      <c r="A48" s="28" t="s">
        <v>170</v>
      </c>
      <c r="B48" s="29">
        <v>141234</v>
      </c>
      <c r="C48" s="41" t="s">
        <v>169</v>
      </c>
      <c r="D48" s="29">
        <v>0</v>
      </c>
      <c r="E48" s="29">
        <v>141234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5" customHeight="1" x14ac:dyDescent="0.25">
      <c r="A49" s="42" t="s">
        <v>161</v>
      </c>
      <c r="B49" s="43">
        <f t="shared" ref="B49:R49" si="0">SUM(B42:B48)</f>
        <v>2498004.56753125</v>
      </c>
      <c r="C49" s="43">
        <f t="shared" si="0"/>
        <v>119</v>
      </c>
      <c r="D49" s="43">
        <f t="shared" si="0"/>
        <v>75597.806980799985</v>
      </c>
      <c r="E49" s="43">
        <f t="shared" si="0"/>
        <v>2573602.3745120498</v>
      </c>
      <c r="F49" s="43">
        <f t="shared" si="0"/>
        <v>91548.393280338671</v>
      </c>
      <c r="G49" s="43">
        <f t="shared" si="0"/>
        <v>74100.068778752</v>
      </c>
      <c r="H49" s="43">
        <f t="shared" si="0"/>
        <v>94246.934379402112</v>
      </c>
      <c r="I49" s="43">
        <f t="shared" si="0"/>
        <v>93355.792160997953</v>
      </c>
      <c r="J49" s="43">
        <f t="shared" si="0"/>
        <v>97255.905394826215</v>
      </c>
      <c r="K49" s="43">
        <f t="shared" si="0"/>
        <v>82547.770106627693</v>
      </c>
      <c r="L49" s="43">
        <f t="shared" si="0"/>
        <v>100400.75095389095</v>
      </c>
      <c r="M49" s="43">
        <f t="shared" si="0"/>
        <v>65018.290244586497</v>
      </c>
      <c r="N49" s="43">
        <f t="shared" si="0"/>
        <v>103068.68308301979</v>
      </c>
      <c r="O49" s="43">
        <f t="shared" si="0"/>
        <v>65986.272067450889</v>
      </c>
      <c r="P49" s="43">
        <f t="shared" si="0"/>
        <v>105456.99875716332</v>
      </c>
      <c r="Q49" s="43">
        <f t="shared" si="0"/>
        <v>0</v>
      </c>
      <c r="R49" s="43">
        <f t="shared" si="0"/>
        <v>0</v>
      </c>
    </row>
    <row r="51" spans="1:18" x14ac:dyDescent="0.2">
      <c r="H51" s="44">
        <f>G42*B55</f>
        <v>916.25875107142861</v>
      </c>
    </row>
    <row r="52" spans="1:18" x14ac:dyDescent="0.2">
      <c r="H52" s="44">
        <f>(B42+D42)*C55</f>
        <v>30569.504171071432</v>
      </c>
    </row>
    <row r="53" spans="1:18" x14ac:dyDescent="0.2">
      <c r="H53" s="44">
        <f>B42*C55</f>
        <v>28600.044892857146</v>
      </c>
    </row>
    <row r="54" spans="1:18" x14ac:dyDescent="0.2">
      <c r="A54" s="28" t="s">
        <v>171</v>
      </c>
      <c r="B54" s="40" t="s">
        <v>172</v>
      </c>
      <c r="C54" s="40" t="s">
        <v>173</v>
      </c>
    </row>
    <row r="55" spans="1:18" x14ac:dyDescent="0.2">
      <c r="A55" s="15" t="s">
        <v>174</v>
      </c>
      <c r="B55" s="45">
        <v>1.785714285714286E-2</v>
      </c>
      <c r="C55" s="45">
        <v>3.5714285714285719E-2</v>
      </c>
    </row>
    <row r="56" spans="1:18" x14ac:dyDescent="0.2">
      <c r="A56" s="15" t="s">
        <v>175</v>
      </c>
      <c r="B56" s="45">
        <v>2.5000000000000001E-2</v>
      </c>
      <c r="C56" s="45">
        <v>0.05</v>
      </c>
    </row>
    <row r="57" spans="1:18" x14ac:dyDescent="0.2">
      <c r="A57" s="15" t="s">
        <v>176</v>
      </c>
      <c r="B57" s="45">
        <v>3.3329999999999999E-2</v>
      </c>
      <c r="C57" s="45">
        <v>6.6659999999999997E-2</v>
      </c>
    </row>
  </sheetData>
  <mergeCells count="5">
    <mergeCell ref="E30:F30"/>
    <mergeCell ref="E31:F31"/>
    <mergeCell ref="E32:F32"/>
    <mergeCell ref="E33:F33"/>
    <mergeCell ref="O1:U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BF82-5C95-424E-98F1-53012026CBA2}">
  <dimension ref="A1:P49"/>
  <sheetViews>
    <sheetView workbookViewId="0">
      <selection activeCell="D56" sqref="D56"/>
    </sheetView>
  </sheetViews>
  <sheetFormatPr defaultRowHeight="15" x14ac:dyDescent="0.25"/>
  <cols>
    <col min="1" max="1" width="13.85546875" bestFit="1" customWidth="1"/>
    <col min="2" max="2" width="10.7109375" bestFit="1" customWidth="1"/>
    <col min="3" max="3" width="16.140625" bestFit="1" customWidth="1"/>
    <col min="4" max="4" width="21.7109375" bestFit="1" customWidth="1"/>
    <col min="5" max="5" width="25.140625" bestFit="1" customWidth="1"/>
    <col min="6" max="6" width="21.7109375" bestFit="1" customWidth="1"/>
    <col min="7" max="7" width="25.140625" bestFit="1" customWidth="1"/>
    <col min="8" max="8" width="21.7109375" bestFit="1" customWidth="1"/>
    <col min="9" max="9" width="25.140625" bestFit="1" customWidth="1"/>
    <col min="10" max="10" width="21.7109375" bestFit="1" customWidth="1"/>
    <col min="11" max="11" width="25.140625" bestFit="1" customWidth="1"/>
    <col min="12" max="12" width="21.7109375" bestFit="1" customWidth="1"/>
    <col min="13" max="13" width="25.140625" bestFit="1" customWidth="1"/>
    <col min="14" max="14" width="21.7109375" bestFit="1" customWidth="1"/>
    <col min="15" max="15" width="25.140625" bestFit="1" customWidth="1"/>
    <col min="16" max="16" width="14.42578125" bestFit="1" customWidth="1"/>
  </cols>
  <sheetData>
    <row r="1" spans="1:16" ht="15.75" thickBot="1" x14ac:dyDescent="0.3">
      <c r="A1" s="47" t="s">
        <v>190</v>
      </c>
      <c r="B1" s="47" t="s">
        <v>204</v>
      </c>
      <c r="C1" s="47" t="s">
        <v>191</v>
      </c>
      <c r="D1" s="47" t="s">
        <v>192</v>
      </c>
      <c r="E1" s="47" t="s">
        <v>193</v>
      </c>
      <c r="F1" s="47" t="s">
        <v>194</v>
      </c>
      <c r="G1" s="47" t="s">
        <v>195</v>
      </c>
      <c r="H1" s="47" t="s">
        <v>196</v>
      </c>
      <c r="I1" s="47" t="s">
        <v>197</v>
      </c>
      <c r="J1" s="47" t="s">
        <v>198</v>
      </c>
      <c r="K1" s="47" t="s">
        <v>199</v>
      </c>
      <c r="L1" s="47" t="s">
        <v>200</v>
      </c>
      <c r="M1" s="47" t="s">
        <v>201</v>
      </c>
      <c r="N1" s="47" t="s">
        <v>202</v>
      </c>
      <c r="O1" s="47" t="s">
        <v>203</v>
      </c>
      <c r="P1" s="47" t="s">
        <v>205</v>
      </c>
    </row>
    <row r="2" spans="1:16" ht="15.75" thickTop="1" x14ac:dyDescent="0.25">
      <c r="A2" t="s">
        <v>51</v>
      </c>
      <c r="B2" s="1">
        <v>43921</v>
      </c>
      <c r="C2">
        <v>1773</v>
      </c>
      <c r="D2">
        <v>4.7500000000000001E-2</v>
      </c>
      <c r="E2">
        <f>C2*D2*30/360</f>
        <v>7.0181250000000004</v>
      </c>
      <c r="F2">
        <v>4.7500000000000001E-2</v>
      </c>
      <c r="G2">
        <f>C2*F2*30/360</f>
        <v>7.0181250000000004</v>
      </c>
      <c r="H2">
        <v>4.7500000000000001E-2</v>
      </c>
      <c r="I2">
        <f>C2*H2*30/360</f>
        <v>7.0181250000000004</v>
      </c>
      <c r="J2">
        <v>4.7500000000000001E-2</v>
      </c>
      <c r="K2">
        <f>C2*J2*30/360</f>
        <v>7.0181250000000004</v>
      </c>
      <c r="L2">
        <v>4.7500000000000001E-2</v>
      </c>
      <c r="M2">
        <f>C2*L2*30/360</f>
        <v>7.0181250000000004</v>
      </c>
      <c r="N2">
        <v>4.7500000000000001E-2</v>
      </c>
      <c r="O2">
        <f>C2*N2*30/360</f>
        <v>7.0181250000000004</v>
      </c>
      <c r="P2">
        <f>E2+G2+I2+K2+M2+O2</f>
        <v>42.108750000000001</v>
      </c>
    </row>
    <row r="3" spans="1:16" x14ac:dyDescent="0.25">
      <c r="A3" t="s">
        <v>51</v>
      </c>
      <c r="B3" s="1">
        <v>44012</v>
      </c>
      <c r="C3">
        <v>1773</v>
      </c>
      <c r="D3">
        <v>4.7500000000000001E-2</v>
      </c>
      <c r="E3">
        <f t="shared" ref="E3:E49" si="0">C3*D3*30/360</f>
        <v>7.0181250000000004</v>
      </c>
      <c r="F3">
        <v>4.7500000000000001E-2</v>
      </c>
      <c r="G3">
        <f t="shared" ref="G3:G49" si="1">C3*F3*30/360</f>
        <v>7.0181250000000004</v>
      </c>
      <c r="H3">
        <v>4.7500000000000001E-2</v>
      </c>
      <c r="I3">
        <f t="shared" ref="I3:I49" si="2">C3*H3*30/360</f>
        <v>7.0181250000000004</v>
      </c>
      <c r="J3">
        <v>4.7500000000000001E-2</v>
      </c>
      <c r="K3">
        <f t="shared" ref="K3:K49" si="3">C3*J3*30/360</f>
        <v>7.0181250000000004</v>
      </c>
      <c r="L3">
        <v>4.7500000000000001E-2</v>
      </c>
      <c r="M3">
        <f t="shared" ref="M3:M49" si="4">C3*L3*30/360</f>
        <v>7.0181250000000004</v>
      </c>
      <c r="N3">
        <v>4.7500000000000001E-2</v>
      </c>
      <c r="O3">
        <f t="shared" ref="O3:O49" si="5">C3*N3*30/360</f>
        <v>7.0181250000000004</v>
      </c>
      <c r="P3">
        <f t="shared" ref="P3:P49" si="6">E3+G3+I3+K3+M3+O3</f>
        <v>42.108750000000001</v>
      </c>
    </row>
    <row r="4" spans="1:16" x14ac:dyDescent="0.25">
      <c r="A4" t="s">
        <v>51</v>
      </c>
      <c r="B4" s="1">
        <v>44104</v>
      </c>
      <c r="C4">
        <v>1773</v>
      </c>
      <c r="D4">
        <v>4.7500000000000001E-2</v>
      </c>
      <c r="E4">
        <f t="shared" si="0"/>
        <v>7.0181250000000004</v>
      </c>
      <c r="F4">
        <v>4.7500000000000001E-2</v>
      </c>
      <c r="G4">
        <f t="shared" si="1"/>
        <v>7.0181250000000004</v>
      </c>
      <c r="H4">
        <v>4.7500000000000001E-2</v>
      </c>
      <c r="I4">
        <f t="shared" si="2"/>
        <v>7.0181250000000004</v>
      </c>
      <c r="J4">
        <v>4.7500000000000001E-2</v>
      </c>
      <c r="K4">
        <f t="shared" si="3"/>
        <v>7.0181250000000004</v>
      </c>
      <c r="L4">
        <v>4.7500000000000001E-2</v>
      </c>
      <c r="M4">
        <f t="shared" si="4"/>
        <v>7.0181250000000004</v>
      </c>
      <c r="N4">
        <v>4.7500000000000001E-2</v>
      </c>
      <c r="O4">
        <f t="shared" si="5"/>
        <v>7.0181250000000004</v>
      </c>
      <c r="P4">
        <f t="shared" si="6"/>
        <v>42.108750000000001</v>
      </c>
    </row>
    <row r="5" spans="1:16" x14ac:dyDescent="0.25">
      <c r="A5" t="s">
        <v>51</v>
      </c>
      <c r="B5" s="1">
        <v>44196</v>
      </c>
      <c r="C5">
        <v>1773</v>
      </c>
      <c r="D5">
        <v>4.7500000000000001E-2</v>
      </c>
      <c r="E5">
        <f t="shared" si="0"/>
        <v>7.0181250000000004</v>
      </c>
      <c r="F5">
        <v>4.7500000000000001E-2</v>
      </c>
      <c r="G5">
        <f t="shared" si="1"/>
        <v>7.0181250000000004</v>
      </c>
      <c r="H5">
        <v>4.7500000000000001E-2</v>
      </c>
      <c r="I5">
        <f t="shared" si="2"/>
        <v>7.0181250000000004</v>
      </c>
      <c r="J5">
        <v>4.7500000000000001E-2</v>
      </c>
      <c r="K5">
        <f t="shared" si="3"/>
        <v>7.0181250000000004</v>
      </c>
      <c r="L5">
        <v>4.7500000000000001E-2</v>
      </c>
      <c r="M5">
        <f t="shared" si="4"/>
        <v>7.0181250000000004</v>
      </c>
      <c r="N5">
        <v>4.7500000000000001E-2</v>
      </c>
      <c r="O5">
        <f t="shared" si="5"/>
        <v>7.0181250000000004</v>
      </c>
      <c r="P5">
        <f t="shared" si="6"/>
        <v>42.108750000000001</v>
      </c>
    </row>
    <row r="6" spans="1:16" x14ac:dyDescent="0.25">
      <c r="A6" t="s">
        <v>51</v>
      </c>
      <c r="B6" s="1">
        <v>44286</v>
      </c>
      <c r="C6">
        <v>1773</v>
      </c>
      <c r="D6">
        <v>4.7500000000000001E-2</v>
      </c>
      <c r="E6">
        <f t="shared" si="0"/>
        <v>7.0181250000000004</v>
      </c>
      <c r="F6">
        <v>4.7500000000000001E-2</v>
      </c>
      <c r="G6">
        <f t="shared" si="1"/>
        <v>7.0181250000000004</v>
      </c>
      <c r="H6">
        <v>4.7500000000000001E-2</v>
      </c>
      <c r="I6">
        <f t="shared" si="2"/>
        <v>7.0181250000000004</v>
      </c>
      <c r="J6">
        <v>4.7500000000000001E-2</v>
      </c>
      <c r="K6">
        <f t="shared" si="3"/>
        <v>7.0181250000000004</v>
      </c>
      <c r="L6">
        <v>4.7500000000000001E-2</v>
      </c>
      <c r="M6">
        <f t="shared" si="4"/>
        <v>7.0181250000000004</v>
      </c>
      <c r="N6">
        <v>4.7500000000000001E-2</v>
      </c>
      <c r="O6">
        <f t="shared" si="5"/>
        <v>7.0181250000000004</v>
      </c>
      <c r="P6">
        <f t="shared" si="6"/>
        <v>42.108750000000001</v>
      </c>
    </row>
    <row r="7" spans="1:16" x14ac:dyDescent="0.25">
      <c r="A7" t="s">
        <v>51</v>
      </c>
      <c r="B7" s="1">
        <v>44377</v>
      </c>
      <c r="C7">
        <v>1767.4452898427899</v>
      </c>
      <c r="D7">
        <v>4.7500000000000001E-2</v>
      </c>
      <c r="E7">
        <f t="shared" si="0"/>
        <v>6.9961376056277107</v>
      </c>
      <c r="F7">
        <v>4.7500000000000001E-2</v>
      </c>
      <c r="G7">
        <f t="shared" si="1"/>
        <v>6.9961376056277107</v>
      </c>
      <c r="H7">
        <v>4.7500000000000001E-2</v>
      </c>
      <c r="I7">
        <f t="shared" si="2"/>
        <v>6.9961376056277107</v>
      </c>
      <c r="J7">
        <v>4.7500000000000001E-2</v>
      </c>
      <c r="K7">
        <f t="shared" si="3"/>
        <v>6.9961376056277107</v>
      </c>
      <c r="L7">
        <v>4.7500000000000001E-2</v>
      </c>
      <c r="M7">
        <f t="shared" si="4"/>
        <v>6.9961376056277107</v>
      </c>
      <c r="N7">
        <v>4.7500000000000001E-2</v>
      </c>
      <c r="O7">
        <f t="shared" si="5"/>
        <v>6.9961376056277107</v>
      </c>
      <c r="P7">
        <f t="shared" si="6"/>
        <v>41.976825633766261</v>
      </c>
    </row>
    <row r="8" spans="1:16" x14ac:dyDescent="0.25">
      <c r="A8" t="s">
        <v>51</v>
      </c>
      <c r="B8" s="1">
        <v>44469</v>
      </c>
      <c r="C8">
        <v>1767.4452898427899</v>
      </c>
      <c r="D8">
        <v>4.7500000000000001E-2</v>
      </c>
      <c r="E8">
        <f t="shared" si="0"/>
        <v>6.9961376056277107</v>
      </c>
      <c r="F8">
        <v>4.7500000000000001E-2</v>
      </c>
      <c r="G8">
        <f t="shared" si="1"/>
        <v>6.9961376056277107</v>
      </c>
      <c r="H8">
        <v>4.7500000000000001E-2</v>
      </c>
      <c r="I8">
        <f t="shared" si="2"/>
        <v>6.9961376056277107</v>
      </c>
      <c r="J8">
        <v>4.7500000000000001E-2</v>
      </c>
      <c r="K8">
        <f t="shared" si="3"/>
        <v>6.9961376056277107</v>
      </c>
      <c r="L8">
        <v>4.7500000000000001E-2</v>
      </c>
      <c r="M8">
        <f t="shared" si="4"/>
        <v>6.9961376056277107</v>
      </c>
      <c r="N8">
        <v>4.7500000000000001E-2</v>
      </c>
      <c r="O8">
        <f t="shared" si="5"/>
        <v>6.9961376056277107</v>
      </c>
      <c r="P8">
        <f t="shared" si="6"/>
        <v>41.976825633766261</v>
      </c>
    </row>
    <row r="9" spans="1:16" x14ac:dyDescent="0.25">
      <c r="A9" t="s">
        <v>51</v>
      </c>
      <c r="B9" s="1">
        <v>44561</v>
      </c>
      <c r="C9">
        <v>1738.52148743562</v>
      </c>
      <c r="D9">
        <v>4.7500000000000001E-2</v>
      </c>
      <c r="E9">
        <f t="shared" si="0"/>
        <v>6.8816475544326625</v>
      </c>
      <c r="F9">
        <v>4.7500000000000001E-2</v>
      </c>
      <c r="G9">
        <f t="shared" si="1"/>
        <v>6.8816475544326625</v>
      </c>
      <c r="H9">
        <v>4.7500000000000001E-2</v>
      </c>
      <c r="I9">
        <f t="shared" si="2"/>
        <v>6.8816475544326625</v>
      </c>
      <c r="J9">
        <v>4.7500000000000001E-2</v>
      </c>
      <c r="K9">
        <f t="shared" si="3"/>
        <v>6.8816475544326625</v>
      </c>
      <c r="L9">
        <v>4.7500000000000001E-2</v>
      </c>
      <c r="M9">
        <f t="shared" si="4"/>
        <v>6.8816475544326625</v>
      </c>
      <c r="N9">
        <v>4.7500000000000001E-2</v>
      </c>
      <c r="O9">
        <f t="shared" si="5"/>
        <v>6.8816475544326625</v>
      </c>
      <c r="P9">
        <f t="shared" si="6"/>
        <v>41.289885326595972</v>
      </c>
    </row>
    <row r="10" spans="1:16" x14ac:dyDescent="0.25">
      <c r="A10" t="s">
        <v>51</v>
      </c>
      <c r="B10" s="1">
        <v>44651</v>
      </c>
      <c r="C10">
        <v>1725.7519459478399</v>
      </c>
      <c r="D10">
        <v>4.7500000000000001E-2</v>
      </c>
      <c r="E10">
        <f t="shared" si="0"/>
        <v>6.8311014527101985</v>
      </c>
      <c r="F10">
        <v>4.7500000000000001E-2</v>
      </c>
      <c r="G10">
        <f t="shared" si="1"/>
        <v>6.8311014527101985</v>
      </c>
      <c r="H10">
        <v>4.7500000000000001E-2</v>
      </c>
      <c r="I10">
        <f t="shared" si="2"/>
        <v>6.8311014527101985</v>
      </c>
      <c r="J10">
        <v>4.7500000000000001E-2</v>
      </c>
      <c r="K10">
        <f t="shared" si="3"/>
        <v>6.8311014527101985</v>
      </c>
      <c r="L10">
        <v>4.7500000000000001E-2</v>
      </c>
      <c r="M10">
        <f t="shared" si="4"/>
        <v>6.8311014527101985</v>
      </c>
      <c r="N10">
        <v>4.7500000000000001E-2</v>
      </c>
      <c r="O10">
        <f t="shared" si="5"/>
        <v>6.8311014527101985</v>
      </c>
      <c r="P10">
        <f t="shared" si="6"/>
        <v>40.986608716261195</v>
      </c>
    </row>
    <row r="11" spans="1:16" x14ac:dyDescent="0.25">
      <c r="A11" t="s">
        <v>51</v>
      </c>
      <c r="B11" s="1">
        <v>44742</v>
      </c>
      <c r="C11">
        <v>1674.2275751556101</v>
      </c>
      <c r="D11">
        <v>4.7500000000000001E-2</v>
      </c>
      <c r="E11">
        <f t="shared" si="0"/>
        <v>6.6271508183242895</v>
      </c>
      <c r="F11">
        <v>4.7500000000000001E-2</v>
      </c>
      <c r="G11">
        <f t="shared" si="1"/>
        <v>6.6271508183242895</v>
      </c>
      <c r="H11">
        <v>4.7500000000000001E-2</v>
      </c>
      <c r="I11">
        <f t="shared" si="2"/>
        <v>6.6271508183242895</v>
      </c>
      <c r="J11">
        <v>4.7500000000000001E-2</v>
      </c>
      <c r="K11">
        <f t="shared" si="3"/>
        <v>6.6271508183242895</v>
      </c>
      <c r="L11">
        <v>4.7500000000000001E-2</v>
      </c>
      <c r="M11">
        <f t="shared" si="4"/>
        <v>6.6271508183242895</v>
      </c>
      <c r="N11">
        <v>4.7500000000000001E-2</v>
      </c>
      <c r="O11">
        <f t="shared" si="5"/>
        <v>6.6271508183242895</v>
      </c>
      <c r="P11">
        <f t="shared" si="6"/>
        <v>39.762904909945739</v>
      </c>
    </row>
    <row r="12" spans="1:16" x14ac:dyDescent="0.25">
      <c r="A12" t="s">
        <v>51</v>
      </c>
      <c r="B12" s="1">
        <v>44834</v>
      </c>
      <c r="C12">
        <v>1674.2275751556101</v>
      </c>
      <c r="D12">
        <v>4.7500000000000001E-2</v>
      </c>
      <c r="E12">
        <f t="shared" si="0"/>
        <v>6.6271508183242895</v>
      </c>
      <c r="F12">
        <v>4.7500000000000001E-2</v>
      </c>
      <c r="G12">
        <f t="shared" si="1"/>
        <v>6.6271508183242895</v>
      </c>
      <c r="H12">
        <v>4.7500000000000001E-2</v>
      </c>
      <c r="I12">
        <f t="shared" si="2"/>
        <v>6.6271508183242895</v>
      </c>
      <c r="J12">
        <v>4.7500000000000001E-2</v>
      </c>
      <c r="K12">
        <f t="shared" si="3"/>
        <v>6.6271508183242895</v>
      </c>
      <c r="L12">
        <v>4.7500000000000001E-2</v>
      </c>
      <c r="M12">
        <f t="shared" si="4"/>
        <v>6.6271508183242895</v>
      </c>
      <c r="N12">
        <v>4.7500000000000001E-2</v>
      </c>
      <c r="O12">
        <f t="shared" si="5"/>
        <v>6.6271508183242895</v>
      </c>
      <c r="P12">
        <f t="shared" si="6"/>
        <v>39.762904909945739</v>
      </c>
    </row>
    <row r="13" spans="1:16" x14ac:dyDescent="0.25">
      <c r="A13" t="s">
        <v>51</v>
      </c>
      <c r="B13" s="1">
        <v>44926</v>
      </c>
      <c r="C13">
        <v>1670.9571732350498</v>
      </c>
      <c r="D13">
        <v>4.7500000000000001E-2</v>
      </c>
      <c r="E13">
        <f t="shared" si="0"/>
        <v>6.6142054773887393</v>
      </c>
      <c r="F13">
        <v>4.7500000000000001E-2</v>
      </c>
      <c r="G13">
        <f t="shared" si="1"/>
        <v>6.6142054773887393</v>
      </c>
      <c r="H13">
        <v>4.7500000000000001E-2</v>
      </c>
      <c r="I13">
        <f t="shared" si="2"/>
        <v>6.6142054773887393</v>
      </c>
      <c r="J13">
        <v>4.7500000000000001E-2</v>
      </c>
      <c r="K13">
        <f t="shared" si="3"/>
        <v>6.6142054773887393</v>
      </c>
      <c r="L13">
        <v>4.7500000000000001E-2</v>
      </c>
      <c r="M13">
        <f t="shared" si="4"/>
        <v>6.6142054773887393</v>
      </c>
      <c r="N13">
        <v>4.7500000000000001E-2</v>
      </c>
      <c r="O13">
        <f t="shared" si="5"/>
        <v>6.6142054773887393</v>
      </c>
      <c r="P13">
        <f t="shared" si="6"/>
        <v>39.685232864332434</v>
      </c>
    </row>
    <row r="14" spans="1:16" x14ac:dyDescent="0.25">
      <c r="A14" t="s">
        <v>51</v>
      </c>
      <c r="B14" s="1">
        <v>45016</v>
      </c>
      <c r="C14">
        <v>1670.9571732350498</v>
      </c>
      <c r="D14">
        <v>4.7500000000000001E-2</v>
      </c>
      <c r="E14">
        <f t="shared" si="0"/>
        <v>6.6142054773887393</v>
      </c>
      <c r="F14">
        <v>4.7500000000000001E-2</v>
      </c>
      <c r="G14">
        <f t="shared" si="1"/>
        <v>6.6142054773887393</v>
      </c>
      <c r="H14">
        <v>4.7500000000000001E-2</v>
      </c>
      <c r="I14">
        <f t="shared" si="2"/>
        <v>6.6142054773887393</v>
      </c>
      <c r="J14">
        <v>4.7500000000000001E-2</v>
      </c>
      <c r="K14">
        <f t="shared" si="3"/>
        <v>6.6142054773887393</v>
      </c>
      <c r="L14">
        <v>4.7500000000000001E-2</v>
      </c>
      <c r="M14">
        <f t="shared" si="4"/>
        <v>6.6142054773887393</v>
      </c>
      <c r="N14">
        <v>4.7500000000000001E-2</v>
      </c>
      <c r="O14">
        <f t="shared" si="5"/>
        <v>6.6142054773887393</v>
      </c>
      <c r="P14">
        <f t="shared" si="6"/>
        <v>39.685232864332434</v>
      </c>
    </row>
    <row r="15" spans="1:16" x14ac:dyDescent="0.25">
      <c r="A15" t="s">
        <v>51</v>
      </c>
      <c r="B15" s="1">
        <v>45107</v>
      </c>
      <c r="C15">
        <v>1660.5173657685698</v>
      </c>
      <c r="D15">
        <v>4.7500000000000001E-2</v>
      </c>
      <c r="E15">
        <f t="shared" si="0"/>
        <v>6.5728812395005889</v>
      </c>
      <c r="F15">
        <v>4.7500000000000001E-2</v>
      </c>
      <c r="G15">
        <f t="shared" si="1"/>
        <v>6.5728812395005889</v>
      </c>
      <c r="H15">
        <v>4.7500000000000001E-2</v>
      </c>
      <c r="I15">
        <f t="shared" si="2"/>
        <v>6.5728812395005889</v>
      </c>
      <c r="J15">
        <v>4.7500000000000001E-2</v>
      </c>
      <c r="K15">
        <f t="shared" si="3"/>
        <v>6.5728812395005889</v>
      </c>
      <c r="L15">
        <v>4.7500000000000001E-2</v>
      </c>
      <c r="M15">
        <f t="shared" si="4"/>
        <v>6.5728812395005889</v>
      </c>
      <c r="N15">
        <v>4.7500000000000001E-2</v>
      </c>
      <c r="O15">
        <f t="shared" si="5"/>
        <v>6.5728812395005889</v>
      </c>
      <c r="P15">
        <f t="shared" si="6"/>
        <v>39.437287437003533</v>
      </c>
    </row>
    <row r="16" spans="1:16" x14ac:dyDescent="0.25">
      <c r="A16" t="s">
        <v>51</v>
      </c>
      <c r="B16" s="1">
        <v>45199</v>
      </c>
      <c r="C16">
        <v>1660.5173657685698</v>
      </c>
      <c r="D16">
        <v>4.7500000000000001E-2</v>
      </c>
      <c r="E16">
        <f t="shared" si="0"/>
        <v>6.5728812395005889</v>
      </c>
      <c r="F16">
        <v>4.7500000000000001E-2</v>
      </c>
      <c r="G16">
        <f t="shared" si="1"/>
        <v>6.5728812395005889</v>
      </c>
      <c r="H16">
        <v>4.7500000000000001E-2</v>
      </c>
      <c r="I16">
        <f t="shared" si="2"/>
        <v>6.5728812395005889</v>
      </c>
      <c r="J16">
        <v>4.7500000000000001E-2</v>
      </c>
      <c r="K16">
        <f t="shared" si="3"/>
        <v>6.5728812395005889</v>
      </c>
      <c r="L16">
        <v>4.7500000000000001E-2</v>
      </c>
      <c r="M16">
        <f t="shared" si="4"/>
        <v>6.5728812395005889</v>
      </c>
      <c r="N16">
        <v>4.7500000000000001E-2</v>
      </c>
      <c r="O16">
        <f t="shared" si="5"/>
        <v>6.5728812395005889</v>
      </c>
      <c r="P16">
        <f t="shared" si="6"/>
        <v>39.437287437003533</v>
      </c>
    </row>
    <row r="17" spans="1:16" x14ac:dyDescent="0.25">
      <c r="A17" t="s">
        <v>51</v>
      </c>
      <c r="B17" s="1">
        <v>45291</v>
      </c>
      <c r="C17">
        <v>1660.5173657685698</v>
      </c>
      <c r="D17">
        <v>4.7500000000000001E-2</v>
      </c>
      <c r="E17">
        <f t="shared" si="0"/>
        <v>6.5728812395005889</v>
      </c>
      <c r="F17">
        <v>4.7500000000000001E-2</v>
      </c>
      <c r="G17">
        <f t="shared" si="1"/>
        <v>6.5728812395005889</v>
      </c>
      <c r="H17">
        <v>4.7500000000000001E-2</v>
      </c>
      <c r="I17">
        <f t="shared" si="2"/>
        <v>6.5728812395005889</v>
      </c>
      <c r="J17">
        <v>4.7500000000000001E-2</v>
      </c>
      <c r="K17">
        <f t="shared" si="3"/>
        <v>6.5728812395005889</v>
      </c>
      <c r="L17">
        <v>4.7500000000000001E-2</v>
      </c>
      <c r="M17">
        <f t="shared" si="4"/>
        <v>6.5728812395005889</v>
      </c>
      <c r="N17">
        <v>4.7500000000000001E-2</v>
      </c>
      <c r="O17">
        <f t="shared" si="5"/>
        <v>6.5728812395005889</v>
      </c>
      <c r="P17">
        <f t="shared" si="6"/>
        <v>39.437287437003533</v>
      </c>
    </row>
    <row r="18" spans="1:16" x14ac:dyDescent="0.25">
      <c r="A18" t="s">
        <v>51</v>
      </c>
      <c r="B18" s="1">
        <v>45382</v>
      </c>
      <c r="C18">
        <v>1660.5173657685698</v>
      </c>
      <c r="D18">
        <v>4.7500000000000001E-2</v>
      </c>
      <c r="E18">
        <f t="shared" si="0"/>
        <v>6.5728812395005889</v>
      </c>
      <c r="F18">
        <v>4.7500000000000001E-2</v>
      </c>
      <c r="G18">
        <f t="shared" si="1"/>
        <v>6.5728812395005889</v>
      </c>
      <c r="H18">
        <v>4.7500000000000001E-2</v>
      </c>
      <c r="I18">
        <f t="shared" si="2"/>
        <v>6.5728812395005889</v>
      </c>
      <c r="J18">
        <v>4.7500000000000001E-2</v>
      </c>
      <c r="K18">
        <f t="shared" si="3"/>
        <v>6.5728812395005889</v>
      </c>
      <c r="L18">
        <v>4.7500000000000001E-2</v>
      </c>
      <c r="M18">
        <f t="shared" si="4"/>
        <v>6.5728812395005889</v>
      </c>
      <c r="N18">
        <v>4.7500000000000001E-2</v>
      </c>
      <c r="O18">
        <f t="shared" si="5"/>
        <v>6.5728812395005889</v>
      </c>
      <c r="P18">
        <f t="shared" si="6"/>
        <v>39.437287437003533</v>
      </c>
    </row>
    <row r="19" spans="1:16" x14ac:dyDescent="0.25">
      <c r="A19" t="s">
        <v>51</v>
      </c>
      <c r="B19" s="1">
        <v>45473</v>
      </c>
      <c r="C19">
        <v>1656.83168038964</v>
      </c>
      <c r="D19">
        <v>4.7500000000000001E-2</v>
      </c>
      <c r="E19">
        <f t="shared" si="0"/>
        <v>6.558292068208992</v>
      </c>
      <c r="F19">
        <v>4.7500000000000001E-2</v>
      </c>
      <c r="G19">
        <f t="shared" si="1"/>
        <v>6.558292068208992</v>
      </c>
      <c r="H19">
        <v>4.7500000000000001E-2</v>
      </c>
      <c r="I19">
        <f t="shared" si="2"/>
        <v>6.558292068208992</v>
      </c>
      <c r="J19">
        <v>4.7500000000000001E-2</v>
      </c>
      <c r="K19">
        <f t="shared" si="3"/>
        <v>6.558292068208992</v>
      </c>
      <c r="L19">
        <v>4.7500000000000001E-2</v>
      </c>
      <c r="M19">
        <f t="shared" si="4"/>
        <v>6.558292068208992</v>
      </c>
      <c r="N19">
        <v>4.7500000000000001E-2</v>
      </c>
      <c r="O19">
        <f t="shared" si="5"/>
        <v>6.558292068208992</v>
      </c>
      <c r="P19">
        <f t="shared" si="6"/>
        <v>39.349752409253952</v>
      </c>
    </row>
    <row r="20" spans="1:16" x14ac:dyDescent="0.25">
      <c r="A20" t="s">
        <v>51</v>
      </c>
      <c r="B20" s="1">
        <v>45565</v>
      </c>
      <c r="C20">
        <v>1656.83168038964</v>
      </c>
      <c r="D20">
        <v>4.7500000000000001E-2</v>
      </c>
      <c r="E20">
        <f t="shared" si="0"/>
        <v>6.558292068208992</v>
      </c>
      <c r="F20">
        <v>4.7500000000000001E-2</v>
      </c>
      <c r="G20">
        <f t="shared" si="1"/>
        <v>6.558292068208992</v>
      </c>
      <c r="H20">
        <v>4.7500000000000001E-2</v>
      </c>
      <c r="I20">
        <f t="shared" si="2"/>
        <v>6.558292068208992</v>
      </c>
      <c r="J20">
        <v>4.7500000000000001E-2</v>
      </c>
      <c r="K20">
        <f t="shared" si="3"/>
        <v>6.558292068208992</v>
      </c>
      <c r="L20">
        <v>4.7500000000000001E-2</v>
      </c>
      <c r="M20">
        <f t="shared" si="4"/>
        <v>6.558292068208992</v>
      </c>
      <c r="N20">
        <v>4.7500000000000001E-2</v>
      </c>
      <c r="O20">
        <f t="shared" si="5"/>
        <v>6.558292068208992</v>
      </c>
      <c r="P20">
        <f t="shared" si="6"/>
        <v>39.349752409253952</v>
      </c>
    </row>
    <row r="21" spans="1:16" x14ac:dyDescent="0.25">
      <c r="A21" t="s">
        <v>51</v>
      </c>
      <c r="B21" s="1">
        <v>45657</v>
      </c>
      <c r="C21">
        <v>1645.24548436532</v>
      </c>
      <c r="D21">
        <v>4.7500000000000001E-2</v>
      </c>
      <c r="E21">
        <f t="shared" si="0"/>
        <v>6.5124300422793917</v>
      </c>
      <c r="F21">
        <v>4.7500000000000001E-2</v>
      </c>
      <c r="G21">
        <f t="shared" si="1"/>
        <v>6.5124300422793917</v>
      </c>
      <c r="H21">
        <v>4.7500000000000001E-2</v>
      </c>
      <c r="I21">
        <f t="shared" si="2"/>
        <v>6.5124300422793917</v>
      </c>
      <c r="J21">
        <v>4.7500000000000001E-2</v>
      </c>
      <c r="K21">
        <f t="shared" si="3"/>
        <v>6.5124300422793917</v>
      </c>
      <c r="L21">
        <v>4.7500000000000001E-2</v>
      </c>
      <c r="M21">
        <f t="shared" si="4"/>
        <v>6.5124300422793917</v>
      </c>
      <c r="N21">
        <v>4.7500000000000001E-2</v>
      </c>
      <c r="O21">
        <f t="shared" si="5"/>
        <v>6.5124300422793917</v>
      </c>
      <c r="P21">
        <f t="shared" si="6"/>
        <v>39.074580253676352</v>
      </c>
    </row>
    <row r="22" spans="1:16" x14ac:dyDescent="0.25">
      <c r="A22" t="s">
        <v>51</v>
      </c>
      <c r="B22" s="1">
        <v>45747</v>
      </c>
      <c r="C22">
        <v>1645.24548436532</v>
      </c>
      <c r="D22">
        <v>4.7500000000000001E-2</v>
      </c>
      <c r="E22">
        <f t="shared" si="0"/>
        <v>6.5124300422793917</v>
      </c>
      <c r="F22">
        <v>4.7500000000000001E-2</v>
      </c>
      <c r="G22">
        <f t="shared" si="1"/>
        <v>6.5124300422793917</v>
      </c>
      <c r="H22">
        <v>4.7500000000000001E-2</v>
      </c>
      <c r="I22">
        <f t="shared" si="2"/>
        <v>6.5124300422793917</v>
      </c>
      <c r="J22">
        <v>4.7500000000000001E-2</v>
      </c>
      <c r="K22">
        <f t="shared" si="3"/>
        <v>6.5124300422793917</v>
      </c>
      <c r="L22">
        <v>4.7500000000000001E-2</v>
      </c>
      <c r="M22">
        <f t="shared" si="4"/>
        <v>6.5124300422793917</v>
      </c>
      <c r="N22">
        <v>4.7500000000000001E-2</v>
      </c>
      <c r="O22">
        <f t="shared" si="5"/>
        <v>6.5124300422793917</v>
      </c>
      <c r="P22">
        <f t="shared" si="6"/>
        <v>39.074580253676352</v>
      </c>
    </row>
    <row r="23" spans="1:16" x14ac:dyDescent="0.25">
      <c r="A23" t="s">
        <v>51</v>
      </c>
      <c r="B23" s="1">
        <v>45838</v>
      </c>
      <c r="C23">
        <v>1617.48924218053</v>
      </c>
      <c r="D23">
        <v>4.7500000000000001E-2</v>
      </c>
      <c r="E23">
        <f t="shared" si="0"/>
        <v>6.4025615836312646</v>
      </c>
      <c r="F23">
        <v>4.7500000000000001E-2</v>
      </c>
      <c r="G23">
        <f t="shared" si="1"/>
        <v>6.4025615836312646</v>
      </c>
      <c r="H23">
        <v>4.7500000000000001E-2</v>
      </c>
      <c r="I23">
        <f t="shared" si="2"/>
        <v>6.4025615836312646</v>
      </c>
      <c r="J23">
        <v>4.7500000000000001E-2</v>
      </c>
      <c r="K23">
        <f t="shared" si="3"/>
        <v>6.4025615836312646</v>
      </c>
      <c r="L23">
        <v>4.7500000000000001E-2</v>
      </c>
      <c r="M23">
        <f t="shared" si="4"/>
        <v>6.4025615836312646</v>
      </c>
      <c r="N23">
        <v>4.7500000000000001E-2</v>
      </c>
      <c r="O23">
        <f t="shared" si="5"/>
        <v>6.4025615836312646</v>
      </c>
      <c r="P23">
        <f t="shared" si="6"/>
        <v>38.415369501787595</v>
      </c>
    </row>
    <row r="24" spans="1:16" x14ac:dyDescent="0.25">
      <c r="A24" t="s">
        <v>51</v>
      </c>
      <c r="B24" s="1">
        <v>45930</v>
      </c>
      <c r="C24">
        <v>1617.48924218053</v>
      </c>
      <c r="D24">
        <v>4.7500000000000001E-2</v>
      </c>
      <c r="E24">
        <f t="shared" si="0"/>
        <v>6.4025615836312646</v>
      </c>
      <c r="F24">
        <v>4.7500000000000001E-2</v>
      </c>
      <c r="G24">
        <f t="shared" si="1"/>
        <v>6.4025615836312646</v>
      </c>
      <c r="H24">
        <v>4.7500000000000001E-2</v>
      </c>
      <c r="I24">
        <f t="shared" si="2"/>
        <v>6.4025615836312646</v>
      </c>
      <c r="J24">
        <v>4.7500000000000001E-2</v>
      </c>
      <c r="K24">
        <f t="shared" si="3"/>
        <v>6.4025615836312646</v>
      </c>
      <c r="L24">
        <v>4.7500000000000001E-2</v>
      </c>
      <c r="M24">
        <f t="shared" si="4"/>
        <v>6.4025615836312646</v>
      </c>
      <c r="N24">
        <v>4.7500000000000001E-2</v>
      </c>
      <c r="O24">
        <f t="shared" si="5"/>
        <v>6.4025615836312646</v>
      </c>
      <c r="P24">
        <f t="shared" si="6"/>
        <v>38.415369501787595</v>
      </c>
    </row>
    <row r="25" spans="1:16" x14ac:dyDescent="0.25">
      <c r="A25" t="s">
        <v>51</v>
      </c>
      <c r="B25" s="1">
        <v>46022</v>
      </c>
      <c r="C25">
        <v>1617.48924218053</v>
      </c>
      <c r="D25">
        <v>4.7500000000000001E-2</v>
      </c>
      <c r="E25">
        <f t="shared" si="0"/>
        <v>6.4025615836312646</v>
      </c>
      <c r="F25">
        <v>4.7500000000000001E-2</v>
      </c>
      <c r="G25">
        <f t="shared" si="1"/>
        <v>6.4025615836312646</v>
      </c>
      <c r="H25">
        <v>4.7500000000000001E-2</v>
      </c>
      <c r="I25">
        <f t="shared" si="2"/>
        <v>6.4025615836312646</v>
      </c>
      <c r="J25">
        <v>4.7500000000000001E-2</v>
      </c>
      <c r="K25">
        <f t="shared" si="3"/>
        <v>6.4025615836312646</v>
      </c>
      <c r="L25">
        <v>4.7500000000000001E-2</v>
      </c>
      <c r="M25">
        <f t="shared" si="4"/>
        <v>6.4025615836312646</v>
      </c>
      <c r="N25">
        <v>4.7500000000000001E-2</v>
      </c>
      <c r="O25">
        <f t="shared" si="5"/>
        <v>6.4025615836312646</v>
      </c>
      <c r="P25">
        <f t="shared" si="6"/>
        <v>38.415369501787595</v>
      </c>
    </row>
    <row r="26" spans="1:16" x14ac:dyDescent="0.25">
      <c r="A26" t="s">
        <v>41</v>
      </c>
      <c r="B26" s="1">
        <v>43921</v>
      </c>
      <c r="C26">
        <v>100</v>
      </c>
      <c r="D26">
        <v>4.7500000000000001E-2</v>
      </c>
      <c r="E26">
        <f t="shared" si="0"/>
        <v>0.39583333333333331</v>
      </c>
      <c r="F26">
        <v>4.7500000000000001E-2</v>
      </c>
      <c r="G26">
        <f t="shared" si="1"/>
        <v>0.39583333333333331</v>
      </c>
      <c r="H26">
        <v>4.7500000000000001E-2</v>
      </c>
      <c r="I26">
        <f t="shared" si="2"/>
        <v>0.39583333333333331</v>
      </c>
      <c r="J26">
        <v>4.7500000000000001E-2</v>
      </c>
      <c r="K26">
        <f t="shared" si="3"/>
        <v>0.39583333333333331</v>
      </c>
      <c r="L26">
        <v>4.7500000000000001E-2</v>
      </c>
      <c r="M26">
        <f t="shared" si="4"/>
        <v>0.39583333333333331</v>
      </c>
      <c r="N26">
        <v>4.7500000000000001E-2</v>
      </c>
      <c r="O26">
        <f t="shared" si="5"/>
        <v>0.39583333333333331</v>
      </c>
      <c r="P26">
        <f t="shared" si="6"/>
        <v>2.375</v>
      </c>
    </row>
    <row r="27" spans="1:16" x14ac:dyDescent="0.25">
      <c r="A27" t="s">
        <v>41</v>
      </c>
      <c r="B27" s="1">
        <v>44012</v>
      </c>
      <c r="C27">
        <v>100</v>
      </c>
      <c r="D27">
        <v>4.7500000000000001E-2</v>
      </c>
      <c r="E27">
        <f t="shared" si="0"/>
        <v>0.39583333333333331</v>
      </c>
      <c r="F27">
        <v>4.7500000000000001E-2</v>
      </c>
      <c r="G27">
        <f t="shared" si="1"/>
        <v>0.39583333333333331</v>
      </c>
      <c r="H27">
        <v>4.7500000000000001E-2</v>
      </c>
      <c r="I27">
        <f t="shared" si="2"/>
        <v>0.39583333333333331</v>
      </c>
      <c r="J27">
        <v>4.7500000000000001E-2</v>
      </c>
      <c r="K27">
        <f t="shared" si="3"/>
        <v>0.39583333333333331</v>
      </c>
      <c r="L27">
        <v>4.7500000000000001E-2</v>
      </c>
      <c r="M27">
        <f t="shared" si="4"/>
        <v>0.39583333333333331</v>
      </c>
      <c r="N27">
        <v>4.7500000000000001E-2</v>
      </c>
      <c r="O27">
        <f t="shared" si="5"/>
        <v>0.39583333333333331</v>
      </c>
      <c r="P27">
        <f t="shared" si="6"/>
        <v>2.375</v>
      </c>
    </row>
    <row r="28" spans="1:16" x14ac:dyDescent="0.25">
      <c r="A28" t="s">
        <v>41</v>
      </c>
      <c r="B28" s="1">
        <v>44104</v>
      </c>
      <c r="C28">
        <v>100</v>
      </c>
      <c r="D28">
        <v>4.7500000000000001E-2</v>
      </c>
      <c r="E28">
        <f t="shared" si="0"/>
        <v>0.39583333333333331</v>
      </c>
      <c r="F28">
        <v>4.7500000000000001E-2</v>
      </c>
      <c r="G28">
        <f t="shared" si="1"/>
        <v>0.39583333333333331</v>
      </c>
      <c r="H28">
        <v>4.7500000000000001E-2</v>
      </c>
      <c r="I28">
        <f t="shared" si="2"/>
        <v>0.39583333333333331</v>
      </c>
      <c r="J28">
        <v>4.7500000000000001E-2</v>
      </c>
      <c r="K28">
        <f t="shared" si="3"/>
        <v>0.39583333333333331</v>
      </c>
      <c r="L28">
        <v>4.7500000000000001E-2</v>
      </c>
      <c r="M28">
        <f t="shared" si="4"/>
        <v>0.39583333333333331</v>
      </c>
      <c r="N28">
        <v>4.7500000000000001E-2</v>
      </c>
      <c r="O28">
        <f t="shared" si="5"/>
        <v>0.39583333333333331</v>
      </c>
      <c r="P28">
        <f t="shared" si="6"/>
        <v>2.375</v>
      </c>
    </row>
    <row r="29" spans="1:16" x14ac:dyDescent="0.25">
      <c r="A29" t="s">
        <v>41</v>
      </c>
      <c r="B29" s="1">
        <v>44196</v>
      </c>
      <c r="C29">
        <v>100</v>
      </c>
      <c r="D29">
        <v>4.7500000000000001E-2</v>
      </c>
      <c r="E29">
        <f t="shared" si="0"/>
        <v>0.39583333333333331</v>
      </c>
      <c r="F29">
        <v>4.7500000000000001E-2</v>
      </c>
      <c r="G29">
        <f t="shared" si="1"/>
        <v>0.39583333333333331</v>
      </c>
      <c r="H29">
        <v>4.7500000000000001E-2</v>
      </c>
      <c r="I29">
        <f t="shared" si="2"/>
        <v>0.39583333333333331</v>
      </c>
      <c r="J29">
        <v>4.7500000000000001E-2</v>
      </c>
      <c r="K29">
        <f t="shared" si="3"/>
        <v>0.39583333333333331</v>
      </c>
      <c r="L29">
        <v>4.7500000000000001E-2</v>
      </c>
      <c r="M29">
        <f t="shared" si="4"/>
        <v>0.39583333333333331</v>
      </c>
      <c r="N29">
        <v>4.7500000000000001E-2</v>
      </c>
      <c r="O29">
        <f t="shared" si="5"/>
        <v>0.39583333333333331</v>
      </c>
      <c r="P29">
        <f t="shared" si="6"/>
        <v>2.375</v>
      </c>
    </row>
    <row r="30" spans="1:16" x14ac:dyDescent="0.25">
      <c r="A30" t="s">
        <v>41</v>
      </c>
      <c r="B30" s="1">
        <v>44286</v>
      </c>
      <c r="C30">
        <v>100</v>
      </c>
      <c r="D30">
        <v>4.7500000000000001E-2</v>
      </c>
      <c r="E30">
        <f t="shared" si="0"/>
        <v>0.39583333333333331</v>
      </c>
      <c r="F30">
        <v>4.7500000000000001E-2</v>
      </c>
      <c r="G30">
        <f t="shared" si="1"/>
        <v>0.39583333333333331</v>
      </c>
      <c r="H30">
        <v>4.7500000000000001E-2</v>
      </c>
      <c r="I30">
        <f t="shared" si="2"/>
        <v>0.39583333333333331</v>
      </c>
      <c r="J30">
        <v>4.7500000000000001E-2</v>
      </c>
      <c r="K30">
        <f t="shared" si="3"/>
        <v>0.39583333333333331</v>
      </c>
      <c r="L30">
        <v>4.7500000000000001E-2</v>
      </c>
      <c r="M30">
        <f t="shared" si="4"/>
        <v>0.39583333333333331</v>
      </c>
      <c r="N30">
        <v>4.7500000000000001E-2</v>
      </c>
      <c r="O30">
        <f t="shared" si="5"/>
        <v>0.39583333333333331</v>
      </c>
      <c r="P30">
        <f t="shared" si="6"/>
        <v>2.375</v>
      </c>
    </row>
    <row r="31" spans="1:16" x14ac:dyDescent="0.25">
      <c r="A31" t="s">
        <v>41</v>
      </c>
      <c r="B31" s="1">
        <v>44377</v>
      </c>
      <c r="C31">
        <v>100</v>
      </c>
      <c r="D31">
        <v>4.7500000000000001E-2</v>
      </c>
      <c r="E31">
        <f t="shared" si="0"/>
        <v>0.39583333333333331</v>
      </c>
      <c r="F31">
        <v>4.7500000000000001E-2</v>
      </c>
      <c r="G31">
        <f t="shared" si="1"/>
        <v>0.39583333333333331</v>
      </c>
      <c r="H31">
        <v>4.7500000000000001E-2</v>
      </c>
      <c r="I31">
        <f t="shared" si="2"/>
        <v>0.39583333333333331</v>
      </c>
      <c r="J31">
        <v>4.7500000000000001E-2</v>
      </c>
      <c r="K31">
        <f t="shared" si="3"/>
        <v>0.39583333333333331</v>
      </c>
      <c r="L31">
        <v>4.7500000000000001E-2</v>
      </c>
      <c r="M31">
        <f t="shared" si="4"/>
        <v>0.39583333333333331</v>
      </c>
      <c r="N31">
        <v>4.7500000000000001E-2</v>
      </c>
      <c r="O31">
        <f t="shared" si="5"/>
        <v>0.39583333333333331</v>
      </c>
      <c r="P31">
        <f t="shared" si="6"/>
        <v>2.375</v>
      </c>
    </row>
    <row r="32" spans="1:16" x14ac:dyDescent="0.25">
      <c r="A32" t="s">
        <v>41</v>
      </c>
      <c r="B32" s="1">
        <v>44469</v>
      </c>
      <c r="C32">
        <v>100</v>
      </c>
      <c r="D32">
        <v>4.7500000000000001E-2</v>
      </c>
      <c r="E32">
        <f t="shared" si="0"/>
        <v>0.39583333333333331</v>
      </c>
      <c r="F32">
        <v>4.7500000000000001E-2</v>
      </c>
      <c r="G32">
        <f t="shared" si="1"/>
        <v>0.39583333333333331</v>
      </c>
      <c r="H32">
        <v>4.7500000000000001E-2</v>
      </c>
      <c r="I32">
        <f t="shared" si="2"/>
        <v>0.39583333333333331</v>
      </c>
      <c r="J32">
        <v>4.7500000000000001E-2</v>
      </c>
      <c r="K32">
        <f t="shared" si="3"/>
        <v>0.39583333333333331</v>
      </c>
      <c r="L32">
        <v>4.7500000000000001E-2</v>
      </c>
      <c r="M32">
        <f t="shared" si="4"/>
        <v>0.39583333333333331</v>
      </c>
      <c r="N32">
        <v>4.7500000000000001E-2</v>
      </c>
      <c r="O32">
        <f t="shared" si="5"/>
        <v>0.39583333333333331</v>
      </c>
      <c r="P32">
        <f t="shared" si="6"/>
        <v>2.375</v>
      </c>
    </row>
    <row r="33" spans="1:16" x14ac:dyDescent="0.25">
      <c r="A33" t="s">
        <v>41</v>
      </c>
      <c r="B33" s="1">
        <v>44561</v>
      </c>
      <c r="C33">
        <v>100</v>
      </c>
      <c r="D33">
        <v>4.7500000000000001E-2</v>
      </c>
      <c r="E33">
        <f t="shared" si="0"/>
        <v>0.39583333333333331</v>
      </c>
      <c r="F33">
        <v>4.7500000000000001E-2</v>
      </c>
      <c r="G33">
        <f t="shared" si="1"/>
        <v>0.39583333333333331</v>
      </c>
      <c r="H33">
        <v>4.7500000000000001E-2</v>
      </c>
      <c r="I33">
        <f t="shared" si="2"/>
        <v>0.39583333333333331</v>
      </c>
      <c r="J33">
        <v>4.7500000000000001E-2</v>
      </c>
      <c r="K33">
        <f t="shared" si="3"/>
        <v>0.39583333333333331</v>
      </c>
      <c r="L33">
        <v>4.7500000000000001E-2</v>
      </c>
      <c r="M33">
        <f t="shared" si="4"/>
        <v>0.39583333333333331</v>
      </c>
      <c r="N33">
        <v>4.7500000000000001E-2</v>
      </c>
      <c r="O33">
        <f t="shared" si="5"/>
        <v>0.39583333333333331</v>
      </c>
      <c r="P33">
        <f t="shared" si="6"/>
        <v>2.375</v>
      </c>
    </row>
    <row r="34" spans="1:16" x14ac:dyDescent="0.25">
      <c r="A34" t="s">
        <v>41</v>
      </c>
      <c r="B34" s="1">
        <v>44651</v>
      </c>
      <c r="C34">
        <v>100</v>
      </c>
      <c r="D34">
        <v>4.7500000000000001E-2</v>
      </c>
      <c r="E34">
        <f t="shared" si="0"/>
        <v>0.39583333333333331</v>
      </c>
      <c r="F34">
        <v>4.7500000000000001E-2</v>
      </c>
      <c r="G34">
        <f t="shared" si="1"/>
        <v>0.39583333333333331</v>
      </c>
      <c r="H34">
        <v>4.7500000000000001E-2</v>
      </c>
      <c r="I34">
        <f t="shared" si="2"/>
        <v>0.39583333333333331</v>
      </c>
      <c r="J34">
        <v>4.7500000000000001E-2</v>
      </c>
      <c r="K34">
        <f t="shared" si="3"/>
        <v>0.39583333333333331</v>
      </c>
      <c r="L34">
        <v>4.7500000000000001E-2</v>
      </c>
      <c r="M34">
        <f t="shared" si="4"/>
        <v>0.39583333333333331</v>
      </c>
      <c r="N34">
        <v>4.7500000000000001E-2</v>
      </c>
      <c r="O34">
        <f t="shared" si="5"/>
        <v>0.39583333333333331</v>
      </c>
      <c r="P34">
        <f t="shared" si="6"/>
        <v>2.375</v>
      </c>
    </row>
    <row r="35" spans="1:16" x14ac:dyDescent="0.25">
      <c r="A35" t="s">
        <v>41</v>
      </c>
      <c r="B35" s="1">
        <v>44742</v>
      </c>
      <c r="C35">
        <v>100</v>
      </c>
      <c r="D35">
        <v>4.7500000000000001E-2</v>
      </c>
      <c r="E35">
        <f t="shared" si="0"/>
        <v>0.39583333333333331</v>
      </c>
      <c r="F35">
        <v>4.7500000000000001E-2</v>
      </c>
      <c r="G35">
        <f t="shared" si="1"/>
        <v>0.39583333333333331</v>
      </c>
      <c r="H35">
        <v>4.7500000000000001E-2</v>
      </c>
      <c r="I35">
        <f t="shared" si="2"/>
        <v>0.39583333333333331</v>
      </c>
      <c r="J35">
        <v>4.7500000000000001E-2</v>
      </c>
      <c r="K35">
        <f t="shared" si="3"/>
        <v>0.39583333333333331</v>
      </c>
      <c r="L35">
        <v>4.7500000000000001E-2</v>
      </c>
      <c r="M35">
        <f t="shared" si="4"/>
        <v>0.39583333333333331</v>
      </c>
      <c r="N35">
        <v>4.7500000000000001E-2</v>
      </c>
      <c r="O35">
        <f t="shared" si="5"/>
        <v>0.39583333333333331</v>
      </c>
      <c r="P35">
        <f t="shared" si="6"/>
        <v>2.375</v>
      </c>
    </row>
    <row r="36" spans="1:16" x14ac:dyDescent="0.25">
      <c r="A36" t="s">
        <v>41</v>
      </c>
      <c r="B36" s="1">
        <v>44834</v>
      </c>
      <c r="C36">
        <v>100</v>
      </c>
      <c r="D36">
        <v>4.7500000000000001E-2</v>
      </c>
      <c r="E36">
        <f t="shared" si="0"/>
        <v>0.39583333333333331</v>
      </c>
      <c r="F36">
        <v>4.7500000000000001E-2</v>
      </c>
      <c r="G36">
        <f t="shared" si="1"/>
        <v>0.39583333333333331</v>
      </c>
      <c r="H36">
        <v>4.7500000000000001E-2</v>
      </c>
      <c r="I36">
        <f t="shared" si="2"/>
        <v>0.39583333333333331</v>
      </c>
      <c r="J36">
        <v>4.7500000000000001E-2</v>
      </c>
      <c r="K36">
        <f t="shared" si="3"/>
        <v>0.39583333333333331</v>
      </c>
      <c r="L36">
        <v>4.7500000000000001E-2</v>
      </c>
      <c r="M36">
        <f t="shared" si="4"/>
        <v>0.39583333333333331</v>
      </c>
      <c r="N36">
        <v>4.7500000000000001E-2</v>
      </c>
      <c r="O36">
        <f t="shared" si="5"/>
        <v>0.39583333333333331</v>
      </c>
      <c r="P36">
        <f t="shared" si="6"/>
        <v>2.375</v>
      </c>
    </row>
    <row r="37" spans="1:16" x14ac:dyDescent="0.25">
      <c r="A37" t="s">
        <v>41</v>
      </c>
      <c r="B37" s="1">
        <v>44926</v>
      </c>
      <c r="C37">
        <v>100</v>
      </c>
      <c r="D37">
        <v>4.7500000000000001E-2</v>
      </c>
      <c r="E37">
        <f t="shared" si="0"/>
        <v>0.39583333333333331</v>
      </c>
      <c r="F37">
        <v>4.7500000000000001E-2</v>
      </c>
      <c r="G37">
        <f t="shared" si="1"/>
        <v>0.39583333333333331</v>
      </c>
      <c r="H37">
        <v>4.7500000000000001E-2</v>
      </c>
      <c r="I37">
        <f t="shared" si="2"/>
        <v>0.39583333333333331</v>
      </c>
      <c r="J37">
        <v>4.7500000000000001E-2</v>
      </c>
      <c r="K37">
        <f t="shared" si="3"/>
        <v>0.39583333333333331</v>
      </c>
      <c r="L37">
        <v>4.7500000000000001E-2</v>
      </c>
      <c r="M37">
        <f t="shared" si="4"/>
        <v>0.39583333333333331</v>
      </c>
      <c r="N37">
        <v>4.7500000000000001E-2</v>
      </c>
      <c r="O37">
        <f t="shared" si="5"/>
        <v>0.39583333333333331</v>
      </c>
      <c r="P37">
        <f t="shared" si="6"/>
        <v>2.375</v>
      </c>
    </row>
    <row r="38" spans="1:16" x14ac:dyDescent="0.25">
      <c r="A38" t="s">
        <v>41</v>
      </c>
      <c r="B38" s="1">
        <v>45016</v>
      </c>
      <c r="C38">
        <v>100</v>
      </c>
      <c r="D38">
        <v>4.7500000000000001E-2</v>
      </c>
      <c r="E38">
        <f t="shared" si="0"/>
        <v>0.39583333333333331</v>
      </c>
      <c r="F38">
        <v>4.7500000000000001E-2</v>
      </c>
      <c r="G38">
        <f t="shared" si="1"/>
        <v>0.39583333333333331</v>
      </c>
      <c r="H38">
        <v>4.7500000000000001E-2</v>
      </c>
      <c r="I38">
        <f t="shared" si="2"/>
        <v>0.39583333333333331</v>
      </c>
      <c r="J38">
        <v>4.7500000000000001E-2</v>
      </c>
      <c r="K38">
        <f t="shared" si="3"/>
        <v>0.39583333333333331</v>
      </c>
      <c r="L38">
        <v>4.7500000000000001E-2</v>
      </c>
      <c r="M38">
        <f t="shared" si="4"/>
        <v>0.39583333333333331</v>
      </c>
      <c r="N38">
        <v>4.7500000000000001E-2</v>
      </c>
      <c r="O38">
        <f t="shared" si="5"/>
        <v>0.39583333333333331</v>
      </c>
      <c r="P38">
        <f t="shared" si="6"/>
        <v>2.375</v>
      </c>
    </row>
    <row r="39" spans="1:16" x14ac:dyDescent="0.25">
      <c r="A39" t="s">
        <v>41</v>
      </c>
      <c r="B39" s="1">
        <v>45107</v>
      </c>
      <c r="C39">
        <v>100</v>
      </c>
      <c r="D39">
        <v>4.7500000000000001E-2</v>
      </c>
      <c r="E39">
        <f t="shared" si="0"/>
        <v>0.39583333333333331</v>
      </c>
      <c r="F39">
        <v>4.7500000000000001E-2</v>
      </c>
      <c r="G39">
        <f t="shared" si="1"/>
        <v>0.39583333333333331</v>
      </c>
      <c r="H39">
        <v>4.7500000000000001E-2</v>
      </c>
      <c r="I39">
        <f t="shared" si="2"/>
        <v>0.39583333333333331</v>
      </c>
      <c r="J39">
        <v>4.7500000000000001E-2</v>
      </c>
      <c r="K39">
        <f t="shared" si="3"/>
        <v>0.39583333333333331</v>
      </c>
      <c r="L39">
        <v>4.7500000000000001E-2</v>
      </c>
      <c r="M39">
        <f t="shared" si="4"/>
        <v>0.39583333333333331</v>
      </c>
      <c r="N39">
        <v>4.7500000000000001E-2</v>
      </c>
      <c r="O39">
        <f t="shared" si="5"/>
        <v>0.39583333333333331</v>
      </c>
      <c r="P39">
        <f t="shared" si="6"/>
        <v>2.375</v>
      </c>
    </row>
    <row r="40" spans="1:16" x14ac:dyDescent="0.25">
      <c r="A40" t="s">
        <v>41</v>
      </c>
      <c r="B40" s="1">
        <v>45199</v>
      </c>
      <c r="C40">
        <v>100</v>
      </c>
      <c r="D40">
        <v>4.7500000000000001E-2</v>
      </c>
      <c r="E40">
        <f t="shared" si="0"/>
        <v>0.39583333333333331</v>
      </c>
      <c r="F40">
        <v>4.7500000000000001E-2</v>
      </c>
      <c r="G40">
        <f t="shared" si="1"/>
        <v>0.39583333333333331</v>
      </c>
      <c r="H40">
        <v>4.7500000000000001E-2</v>
      </c>
      <c r="I40">
        <f t="shared" si="2"/>
        <v>0.39583333333333331</v>
      </c>
      <c r="J40">
        <v>4.7500000000000001E-2</v>
      </c>
      <c r="K40">
        <f t="shared" si="3"/>
        <v>0.39583333333333331</v>
      </c>
      <c r="L40">
        <v>4.7500000000000001E-2</v>
      </c>
      <c r="M40">
        <f t="shared" si="4"/>
        <v>0.39583333333333331</v>
      </c>
      <c r="N40">
        <v>4.7500000000000001E-2</v>
      </c>
      <c r="O40">
        <f t="shared" si="5"/>
        <v>0.39583333333333331</v>
      </c>
      <c r="P40">
        <f t="shared" si="6"/>
        <v>2.375</v>
      </c>
    </row>
    <row r="41" spans="1:16" x14ac:dyDescent="0.25">
      <c r="A41" t="s">
        <v>41</v>
      </c>
      <c r="B41" s="1">
        <v>45291</v>
      </c>
      <c r="C41">
        <v>100</v>
      </c>
      <c r="D41">
        <v>4.7500000000000001E-2</v>
      </c>
      <c r="E41">
        <f t="shared" si="0"/>
        <v>0.39583333333333331</v>
      </c>
      <c r="F41">
        <v>4.7500000000000001E-2</v>
      </c>
      <c r="G41">
        <f t="shared" si="1"/>
        <v>0.39583333333333331</v>
      </c>
      <c r="H41">
        <v>4.7500000000000001E-2</v>
      </c>
      <c r="I41">
        <f t="shared" si="2"/>
        <v>0.39583333333333331</v>
      </c>
      <c r="J41">
        <v>4.7500000000000001E-2</v>
      </c>
      <c r="K41">
        <f t="shared" si="3"/>
        <v>0.39583333333333331</v>
      </c>
      <c r="L41">
        <v>4.7500000000000001E-2</v>
      </c>
      <c r="M41">
        <f t="shared" si="4"/>
        <v>0.39583333333333331</v>
      </c>
      <c r="N41">
        <v>4.7500000000000001E-2</v>
      </c>
      <c r="O41">
        <f t="shared" si="5"/>
        <v>0.39583333333333331</v>
      </c>
      <c r="P41">
        <f t="shared" si="6"/>
        <v>2.375</v>
      </c>
    </row>
    <row r="42" spans="1:16" x14ac:dyDescent="0.25">
      <c r="A42" t="s">
        <v>41</v>
      </c>
      <c r="B42" s="1">
        <v>45382</v>
      </c>
      <c r="C42">
        <v>100</v>
      </c>
      <c r="D42">
        <v>4.7500000000000001E-2</v>
      </c>
      <c r="E42">
        <f t="shared" si="0"/>
        <v>0.39583333333333331</v>
      </c>
      <c r="F42">
        <v>4.7500000000000001E-2</v>
      </c>
      <c r="G42">
        <f t="shared" si="1"/>
        <v>0.39583333333333331</v>
      </c>
      <c r="H42">
        <v>4.7500000000000001E-2</v>
      </c>
      <c r="I42">
        <f t="shared" si="2"/>
        <v>0.39583333333333331</v>
      </c>
      <c r="J42">
        <v>4.7500000000000001E-2</v>
      </c>
      <c r="K42">
        <f t="shared" si="3"/>
        <v>0.39583333333333331</v>
      </c>
      <c r="L42">
        <v>4.7500000000000001E-2</v>
      </c>
      <c r="M42">
        <f t="shared" si="4"/>
        <v>0.39583333333333331</v>
      </c>
      <c r="N42">
        <v>4.7500000000000001E-2</v>
      </c>
      <c r="O42">
        <f t="shared" si="5"/>
        <v>0.39583333333333331</v>
      </c>
      <c r="P42">
        <f t="shared" si="6"/>
        <v>2.375</v>
      </c>
    </row>
    <row r="43" spans="1:16" x14ac:dyDescent="0.25">
      <c r="A43" t="s">
        <v>41</v>
      </c>
      <c r="B43" s="1">
        <v>45473</v>
      </c>
      <c r="C43">
        <v>100</v>
      </c>
      <c r="D43">
        <v>4.7500000000000001E-2</v>
      </c>
      <c r="E43">
        <f t="shared" si="0"/>
        <v>0.39583333333333331</v>
      </c>
      <c r="F43">
        <v>4.7500000000000001E-2</v>
      </c>
      <c r="G43">
        <f t="shared" si="1"/>
        <v>0.39583333333333331</v>
      </c>
      <c r="H43">
        <v>4.7500000000000001E-2</v>
      </c>
      <c r="I43">
        <f t="shared" si="2"/>
        <v>0.39583333333333331</v>
      </c>
      <c r="J43">
        <v>4.7500000000000001E-2</v>
      </c>
      <c r="K43">
        <f t="shared" si="3"/>
        <v>0.39583333333333331</v>
      </c>
      <c r="L43">
        <v>4.7500000000000001E-2</v>
      </c>
      <c r="M43">
        <f t="shared" si="4"/>
        <v>0.39583333333333331</v>
      </c>
      <c r="N43">
        <v>4.7500000000000001E-2</v>
      </c>
      <c r="O43">
        <f t="shared" si="5"/>
        <v>0.39583333333333331</v>
      </c>
      <c r="P43">
        <f t="shared" si="6"/>
        <v>2.375</v>
      </c>
    </row>
    <row r="44" spans="1:16" x14ac:dyDescent="0.25">
      <c r="A44" t="s">
        <v>41</v>
      </c>
      <c r="B44" s="1">
        <v>45565</v>
      </c>
      <c r="C44">
        <v>100</v>
      </c>
      <c r="D44">
        <v>4.7500000000000001E-2</v>
      </c>
      <c r="E44">
        <f t="shared" si="0"/>
        <v>0.39583333333333331</v>
      </c>
      <c r="F44">
        <v>4.7500000000000001E-2</v>
      </c>
      <c r="G44">
        <f t="shared" si="1"/>
        <v>0.39583333333333331</v>
      </c>
      <c r="H44">
        <v>4.7500000000000001E-2</v>
      </c>
      <c r="I44">
        <f t="shared" si="2"/>
        <v>0.39583333333333331</v>
      </c>
      <c r="J44">
        <v>4.7500000000000001E-2</v>
      </c>
      <c r="K44">
        <f t="shared" si="3"/>
        <v>0.39583333333333331</v>
      </c>
      <c r="L44">
        <v>4.7500000000000001E-2</v>
      </c>
      <c r="M44">
        <f t="shared" si="4"/>
        <v>0.39583333333333331</v>
      </c>
      <c r="N44">
        <v>4.7500000000000001E-2</v>
      </c>
      <c r="O44">
        <f t="shared" si="5"/>
        <v>0.39583333333333331</v>
      </c>
      <c r="P44">
        <f t="shared" si="6"/>
        <v>2.375</v>
      </c>
    </row>
    <row r="45" spans="1:16" x14ac:dyDescent="0.25">
      <c r="A45" t="s">
        <v>41</v>
      </c>
      <c r="B45" s="1">
        <v>45657</v>
      </c>
      <c r="C45">
        <v>100</v>
      </c>
      <c r="D45">
        <v>4.7500000000000001E-2</v>
      </c>
      <c r="E45">
        <f t="shared" si="0"/>
        <v>0.39583333333333331</v>
      </c>
      <c r="F45">
        <v>4.7500000000000001E-2</v>
      </c>
      <c r="G45">
        <f t="shared" si="1"/>
        <v>0.39583333333333331</v>
      </c>
      <c r="H45">
        <v>4.7500000000000001E-2</v>
      </c>
      <c r="I45">
        <f t="shared" si="2"/>
        <v>0.39583333333333331</v>
      </c>
      <c r="J45">
        <v>4.7500000000000001E-2</v>
      </c>
      <c r="K45">
        <f t="shared" si="3"/>
        <v>0.39583333333333331</v>
      </c>
      <c r="L45">
        <v>4.7500000000000001E-2</v>
      </c>
      <c r="M45">
        <f t="shared" si="4"/>
        <v>0.39583333333333331</v>
      </c>
      <c r="N45">
        <v>4.7500000000000001E-2</v>
      </c>
      <c r="O45">
        <f t="shared" si="5"/>
        <v>0.39583333333333331</v>
      </c>
      <c r="P45">
        <f t="shared" si="6"/>
        <v>2.375</v>
      </c>
    </row>
    <row r="46" spans="1:16" x14ac:dyDescent="0.25">
      <c r="A46" t="s">
        <v>41</v>
      </c>
      <c r="B46" s="1">
        <v>45747</v>
      </c>
      <c r="C46">
        <v>100</v>
      </c>
      <c r="D46">
        <v>4.7500000000000001E-2</v>
      </c>
      <c r="E46">
        <f t="shared" si="0"/>
        <v>0.39583333333333331</v>
      </c>
      <c r="F46">
        <v>4.7500000000000001E-2</v>
      </c>
      <c r="G46">
        <f t="shared" si="1"/>
        <v>0.39583333333333331</v>
      </c>
      <c r="H46">
        <v>4.7500000000000001E-2</v>
      </c>
      <c r="I46">
        <f t="shared" si="2"/>
        <v>0.39583333333333331</v>
      </c>
      <c r="J46">
        <v>4.7500000000000001E-2</v>
      </c>
      <c r="K46">
        <f t="shared" si="3"/>
        <v>0.39583333333333331</v>
      </c>
      <c r="L46">
        <v>4.7500000000000001E-2</v>
      </c>
      <c r="M46">
        <f t="shared" si="4"/>
        <v>0.39583333333333331</v>
      </c>
      <c r="N46">
        <v>4.7500000000000001E-2</v>
      </c>
      <c r="O46">
        <f t="shared" si="5"/>
        <v>0.39583333333333331</v>
      </c>
      <c r="P46">
        <f t="shared" si="6"/>
        <v>2.375</v>
      </c>
    </row>
    <row r="47" spans="1:16" x14ac:dyDescent="0.25">
      <c r="A47" t="s">
        <v>41</v>
      </c>
      <c r="B47" s="1">
        <v>45838</v>
      </c>
      <c r="C47">
        <v>100</v>
      </c>
      <c r="D47">
        <v>4.7500000000000001E-2</v>
      </c>
      <c r="E47">
        <f t="shared" si="0"/>
        <v>0.39583333333333331</v>
      </c>
      <c r="F47">
        <v>4.7500000000000001E-2</v>
      </c>
      <c r="G47">
        <f t="shared" si="1"/>
        <v>0.39583333333333331</v>
      </c>
      <c r="H47">
        <v>4.7500000000000001E-2</v>
      </c>
      <c r="I47">
        <f t="shared" si="2"/>
        <v>0.39583333333333331</v>
      </c>
      <c r="J47">
        <v>4.7500000000000001E-2</v>
      </c>
      <c r="K47">
        <f t="shared" si="3"/>
        <v>0.39583333333333331</v>
      </c>
      <c r="L47">
        <v>4.7500000000000001E-2</v>
      </c>
      <c r="M47">
        <f t="shared" si="4"/>
        <v>0.39583333333333331</v>
      </c>
      <c r="N47">
        <v>4.7500000000000001E-2</v>
      </c>
      <c r="O47">
        <f t="shared" si="5"/>
        <v>0.39583333333333331</v>
      </c>
      <c r="P47">
        <f t="shared" si="6"/>
        <v>2.375</v>
      </c>
    </row>
    <row r="48" spans="1:16" x14ac:dyDescent="0.25">
      <c r="A48" t="s">
        <v>41</v>
      </c>
      <c r="B48" s="1">
        <v>45930</v>
      </c>
      <c r="C48">
        <v>100</v>
      </c>
      <c r="D48">
        <v>4.7500000000000001E-2</v>
      </c>
      <c r="E48">
        <f t="shared" si="0"/>
        <v>0.39583333333333331</v>
      </c>
      <c r="F48">
        <v>4.7500000000000001E-2</v>
      </c>
      <c r="G48">
        <f t="shared" si="1"/>
        <v>0.39583333333333331</v>
      </c>
      <c r="H48">
        <v>4.7500000000000001E-2</v>
      </c>
      <c r="I48">
        <f t="shared" si="2"/>
        <v>0.39583333333333331</v>
      </c>
      <c r="J48">
        <v>4.7500000000000001E-2</v>
      </c>
      <c r="K48">
        <f t="shared" si="3"/>
        <v>0.39583333333333331</v>
      </c>
      <c r="L48">
        <v>4.7500000000000001E-2</v>
      </c>
      <c r="M48">
        <f t="shared" si="4"/>
        <v>0.39583333333333331</v>
      </c>
      <c r="N48">
        <v>4.7500000000000001E-2</v>
      </c>
      <c r="O48">
        <f t="shared" si="5"/>
        <v>0.39583333333333331</v>
      </c>
      <c r="P48">
        <f t="shared" si="6"/>
        <v>2.375</v>
      </c>
    </row>
    <row r="49" spans="1:16" x14ac:dyDescent="0.25">
      <c r="A49" t="s">
        <v>41</v>
      </c>
      <c r="B49" s="1">
        <v>46022</v>
      </c>
      <c r="C49">
        <v>100</v>
      </c>
      <c r="D49">
        <v>4.7500000000000001E-2</v>
      </c>
      <c r="E49">
        <f t="shared" si="0"/>
        <v>0.39583333333333331</v>
      </c>
      <c r="F49">
        <v>4.7500000000000001E-2</v>
      </c>
      <c r="G49">
        <f t="shared" si="1"/>
        <v>0.39583333333333331</v>
      </c>
      <c r="H49">
        <v>4.7500000000000001E-2</v>
      </c>
      <c r="I49">
        <f t="shared" si="2"/>
        <v>0.39583333333333331</v>
      </c>
      <c r="J49">
        <v>4.7500000000000001E-2</v>
      </c>
      <c r="K49">
        <f t="shared" si="3"/>
        <v>0.39583333333333331</v>
      </c>
      <c r="L49">
        <v>4.7500000000000001E-2</v>
      </c>
      <c r="M49">
        <f t="shared" si="4"/>
        <v>0.39583333333333331</v>
      </c>
      <c r="N49">
        <v>4.7500000000000001E-2</v>
      </c>
      <c r="O49">
        <f t="shared" si="5"/>
        <v>0.39583333333333331</v>
      </c>
      <c r="P49">
        <f t="shared" si="6"/>
        <v>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scenario_master</vt:lpstr>
      <vt:lpstr>capital_structure</vt:lpstr>
      <vt:lpstr>waterfall</vt:lpstr>
      <vt:lpstr>Sheet1</vt:lpstr>
      <vt:lpstr>Annual Summary</vt:lpstr>
      <vt:lpstr>Monthly Summary</vt:lpstr>
      <vt:lpstr>debt</vt:lpstr>
      <vt:lpstr>ptd</vt:lpstr>
      <vt:lpstr>dsra</vt:lpstr>
      <vt:lpstr>swaps_detail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FlashChang</dc:creator>
  <cp:lastModifiedBy>FlashChang</cp:lastModifiedBy>
  <dcterms:created xsi:type="dcterms:W3CDTF">2015-06-05T18:17:20Z</dcterms:created>
  <dcterms:modified xsi:type="dcterms:W3CDTF">2020-06-04T20:37:26Z</dcterms:modified>
</cp:coreProperties>
</file>