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scrutinios DEFINITIVOS\"/>
    </mc:Choice>
  </mc:AlternateContent>
  <bookViews>
    <workbookView xWindow="240" yWindow="105" windowWidth="17370" windowHeight="9795" tabRatio="820" activeTab="13"/>
  </bookViews>
  <sheets>
    <sheet name="TOTAL PAIS" sheetId="25" r:id="rId1"/>
    <sheet name="CABA" sheetId="1" r:id="rId2"/>
    <sheet name="BS AS" sheetId="2" r:id="rId3"/>
    <sheet name="CATAMARCA" sheetId="3" r:id="rId4"/>
    <sheet name="CORDOBA" sheetId="4" r:id="rId5"/>
    <sheet name="CORRIENTES" sheetId="5" r:id="rId6"/>
    <sheet name="CHACO" sheetId="6" r:id="rId7"/>
    <sheet name="CHUBUT" sheetId="7" r:id="rId8"/>
    <sheet name="ENTRE RIOS" sheetId="8" r:id="rId9"/>
    <sheet name="FORMOSA" sheetId="9" r:id="rId10"/>
    <sheet name="JUJUY" sheetId="10" r:id="rId11"/>
    <sheet name="LA PAMPA" sheetId="11" r:id="rId12"/>
    <sheet name="LA RIOJA" sheetId="12" r:id="rId13"/>
    <sheet name="MENDOZA" sheetId="13" r:id="rId14"/>
    <sheet name="MISIONES" sheetId="14" r:id="rId15"/>
    <sheet name="NEUQUEN" sheetId="15" r:id="rId16"/>
    <sheet name="RIO NEGRO" sheetId="16" r:id="rId17"/>
    <sheet name="SALTA" sheetId="17" r:id="rId18"/>
    <sheet name="SAN JUAN" sheetId="18" r:id="rId19"/>
    <sheet name="SAN LUIS" sheetId="19" r:id="rId20"/>
    <sheet name="SANTA CRUZ" sheetId="20" r:id="rId21"/>
    <sheet name="SANTA FE" sheetId="21" r:id="rId22"/>
    <sheet name="S. DEL ESTERO" sheetId="22" r:id="rId23"/>
    <sheet name="TUCUMAN" sheetId="23" r:id="rId24"/>
    <sheet name="TIERRA DEL FUEGO" sheetId="24" r:id="rId25"/>
  </sheets>
  <calcPr calcId="162913"/>
</workbook>
</file>

<file path=xl/calcChain.xml><?xml version="1.0" encoding="utf-8"?>
<calcChain xmlns="http://schemas.openxmlformats.org/spreadsheetml/2006/main">
  <c r="C25" i="25" l="1"/>
  <c r="C24" i="25"/>
  <c r="C21" i="25"/>
  <c r="C19" i="25"/>
  <c r="C17" i="25"/>
  <c r="C15" i="25"/>
  <c r="C13" i="25"/>
  <c r="C11" i="25"/>
  <c r="C6" i="25"/>
  <c r="C5" i="25"/>
  <c r="E11" i="23" l="1"/>
  <c r="D25" i="1" l="1"/>
  <c r="D24" i="1"/>
  <c r="D23" i="1"/>
  <c r="C23" i="1"/>
  <c r="C26" i="1" s="1"/>
  <c r="C7" i="1" s="1"/>
  <c r="C23" i="2"/>
  <c r="D21" i="2" s="1"/>
  <c r="C23" i="3"/>
  <c r="C26" i="3" s="1"/>
  <c r="C23" i="4"/>
  <c r="D21" i="4" s="1"/>
  <c r="C23" i="5"/>
  <c r="D19" i="5" s="1"/>
  <c r="C23" i="6"/>
  <c r="D21" i="6" s="1"/>
  <c r="C23" i="7"/>
  <c r="C26" i="7" s="1"/>
  <c r="C23" i="8"/>
  <c r="D21" i="8" s="1"/>
  <c r="C23" i="9"/>
  <c r="D21" i="9" s="1"/>
  <c r="C23" i="10"/>
  <c r="D21" i="10" s="1"/>
  <c r="C23" i="11"/>
  <c r="C26" i="11" s="1"/>
  <c r="C23" i="12"/>
  <c r="D21" i="12" s="1"/>
  <c r="C23" i="13"/>
  <c r="E19" i="13" s="1"/>
  <c r="C23" i="14"/>
  <c r="D21" i="14" s="1"/>
  <c r="C23" i="15"/>
  <c r="C26" i="15" s="1"/>
  <c r="C23" i="16"/>
  <c r="C26" i="16" s="1"/>
  <c r="C23" i="17"/>
  <c r="D21" i="17" s="1"/>
  <c r="C23" i="18"/>
  <c r="D21" i="18" s="1"/>
  <c r="C23" i="19"/>
  <c r="C26" i="19" s="1"/>
  <c r="C23" i="20"/>
  <c r="C26" i="20" s="1"/>
  <c r="C23" i="21"/>
  <c r="D21" i="21" s="1"/>
  <c r="C23" i="22"/>
  <c r="D21" i="22" s="1"/>
  <c r="C23" i="23"/>
  <c r="C26" i="23" s="1"/>
  <c r="C23" i="24"/>
  <c r="C26" i="24" s="1"/>
  <c r="C23" i="25"/>
  <c r="E15" i="2"/>
  <c r="E15" i="9"/>
  <c r="E21" i="12"/>
  <c r="E17" i="12"/>
  <c r="D17" i="12"/>
  <c r="D15" i="12"/>
  <c r="E13" i="12"/>
  <c r="D13" i="12"/>
  <c r="D17" i="13"/>
  <c r="D13" i="13"/>
  <c r="E21" i="16"/>
  <c r="D15" i="16"/>
  <c r="D13" i="16"/>
  <c r="E19" i="24"/>
  <c r="E11" i="12"/>
  <c r="E11" i="16"/>
  <c r="D11" i="12"/>
  <c r="D11" i="13"/>
  <c r="D11" i="16"/>
  <c r="C26" i="25" l="1"/>
  <c r="D23" i="25" s="1"/>
  <c r="E13" i="25"/>
  <c r="D19" i="25"/>
  <c r="D11" i="25"/>
  <c r="E11" i="25"/>
  <c r="D15" i="25"/>
  <c r="E19" i="25"/>
  <c r="E15" i="25"/>
  <c r="E17" i="25"/>
  <c r="D13" i="25"/>
  <c r="D17" i="25"/>
  <c r="D21" i="25"/>
  <c r="E21" i="25"/>
  <c r="D21" i="24"/>
  <c r="E11" i="24"/>
  <c r="D13" i="24"/>
  <c r="E15" i="24"/>
  <c r="D17" i="24"/>
  <c r="E13" i="24"/>
  <c r="E17" i="24"/>
  <c r="E21" i="24"/>
  <c r="D11" i="24"/>
  <c r="D15" i="24"/>
  <c r="D19" i="24"/>
  <c r="D11" i="23"/>
  <c r="E21" i="23"/>
  <c r="E15" i="23"/>
  <c r="E13" i="23"/>
  <c r="E17" i="23"/>
  <c r="D15" i="23"/>
  <c r="D19" i="23"/>
  <c r="E19" i="23"/>
  <c r="D13" i="23"/>
  <c r="D17" i="23"/>
  <c r="D21" i="23"/>
  <c r="E13" i="22"/>
  <c r="D19" i="22"/>
  <c r="E15" i="22"/>
  <c r="E21" i="22"/>
  <c r="E17" i="22"/>
  <c r="D11" i="22"/>
  <c r="D15" i="22"/>
  <c r="E19" i="22"/>
  <c r="E15" i="21"/>
  <c r="D11" i="21"/>
  <c r="E13" i="21"/>
  <c r="E17" i="21"/>
  <c r="E21" i="21"/>
  <c r="D15" i="21"/>
  <c r="D19" i="21"/>
  <c r="E19" i="21"/>
  <c r="E11" i="21"/>
  <c r="D13" i="21"/>
  <c r="D17" i="21"/>
  <c r="D11" i="20"/>
  <c r="D15" i="20"/>
  <c r="D21" i="20"/>
  <c r="D17" i="20"/>
  <c r="E21" i="20"/>
  <c r="D13" i="20"/>
  <c r="E17" i="20"/>
  <c r="E11" i="20"/>
  <c r="E13" i="20"/>
  <c r="D19" i="20"/>
  <c r="E15" i="20"/>
  <c r="E19" i="20"/>
  <c r="D19" i="19"/>
  <c r="D11" i="19"/>
  <c r="E15" i="19"/>
  <c r="E19" i="19"/>
  <c r="E13" i="19"/>
  <c r="E17" i="19"/>
  <c r="E21" i="19"/>
  <c r="D15" i="19"/>
  <c r="E11" i="19"/>
  <c r="D13" i="19"/>
  <c r="D17" i="19"/>
  <c r="D21" i="19"/>
  <c r="E21" i="18"/>
  <c r="E13" i="18"/>
  <c r="E17" i="18"/>
  <c r="D11" i="18"/>
  <c r="E15" i="18"/>
  <c r="E19" i="18"/>
  <c r="E17" i="17"/>
  <c r="E13" i="17"/>
  <c r="E21" i="17"/>
  <c r="E11" i="17"/>
  <c r="E15" i="17"/>
  <c r="D11" i="17"/>
  <c r="D19" i="17"/>
  <c r="D15" i="17"/>
  <c r="E19" i="17"/>
  <c r="D13" i="17"/>
  <c r="D17" i="17"/>
  <c r="E15" i="16"/>
  <c r="E17" i="16"/>
  <c r="E13" i="16"/>
  <c r="E19" i="16"/>
  <c r="D19" i="16"/>
  <c r="D17" i="16"/>
  <c r="D21" i="16"/>
  <c r="D11" i="15"/>
  <c r="E15" i="15"/>
  <c r="E19" i="15"/>
  <c r="D21" i="15"/>
  <c r="E11" i="15"/>
  <c r="D15" i="15"/>
  <c r="D19" i="15"/>
  <c r="D13" i="15"/>
  <c r="D17" i="15"/>
  <c r="E13" i="15"/>
  <c r="E17" i="15"/>
  <c r="E21" i="15"/>
  <c r="E15" i="14"/>
  <c r="D11" i="14"/>
  <c r="E19" i="14"/>
  <c r="E11" i="13"/>
  <c r="D19" i="13"/>
  <c r="D15" i="13"/>
  <c r="D21" i="13"/>
  <c r="E13" i="13"/>
  <c r="E17" i="13"/>
  <c r="E21" i="13"/>
  <c r="E15" i="13"/>
  <c r="D19" i="12"/>
  <c r="E15" i="12"/>
  <c r="E19" i="12"/>
  <c r="D15" i="11"/>
  <c r="D19" i="11"/>
  <c r="E15" i="11"/>
  <c r="D11" i="11"/>
  <c r="E11" i="11"/>
  <c r="D13" i="11"/>
  <c r="D17" i="11"/>
  <c r="D21" i="11"/>
  <c r="E19" i="11"/>
  <c r="E13" i="11"/>
  <c r="E17" i="11"/>
  <c r="E21" i="11"/>
  <c r="D11" i="10"/>
  <c r="E15" i="10"/>
  <c r="E19" i="10"/>
  <c r="D11" i="9"/>
  <c r="E21" i="9"/>
  <c r="E11" i="9"/>
  <c r="E13" i="9"/>
  <c r="E17" i="9"/>
  <c r="E19" i="9"/>
  <c r="D15" i="9"/>
  <c r="D19" i="9"/>
  <c r="D13" i="9"/>
  <c r="D17" i="9"/>
  <c r="E13" i="8"/>
  <c r="D19" i="8"/>
  <c r="D11" i="8"/>
  <c r="E19" i="8"/>
  <c r="D15" i="8"/>
  <c r="E11" i="8"/>
  <c r="E15" i="8"/>
  <c r="E21" i="8"/>
  <c r="E17" i="8"/>
  <c r="E17" i="7"/>
  <c r="D11" i="7"/>
  <c r="E13" i="7"/>
  <c r="D15" i="7"/>
  <c r="D19" i="7"/>
  <c r="E21" i="7"/>
  <c r="E11" i="7"/>
  <c r="E15" i="7"/>
  <c r="E19" i="7"/>
  <c r="D13" i="7"/>
  <c r="D17" i="7"/>
  <c r="D21" i="7"/>
  <c r="E19" i="6"/>
  <c r="D11" i="6"/>
  <c r="E15" i="6"/>
  <c r="E19" i="5"/>
  <c r="D11" i="5"/>
  <c r="E11" i="5"/>
  <c r="E15" i="5"/>
  <c r="D17" i="5"/>
  <c r="D13" i="5"/>
  <c r="D21" i="5"/>
  <c r="E13" i="5"/>
  <c r="E17" i="5"/>
  <c r="E21" i="5"/>
  <c r="D15" i="5"/>
  <c r="E11" i="4"/>
  <c r="D15" i="4"/>
  <c r="E19" i="4"/>
  <c r="E15" i="4"/>
  <c r="E21" i="4"/>
  <c r="E17" i="4"/>
  <c r="D11" i="4"/>
  <c r="E13" i="4"/>
  <c r="D19" i="4"/>
  <c r="D11" i="3"/>
  <c r="E21" i="3"/>
  <c r="D17" i="3"/>
  <c r="D13" i="3"/>
  <c r="E17" i="3"/>
  <c r="E19" i="3"/>
  <c r="E13" i="3"/>
  <c r="E15" i="3"/>
  <c r="D21" i="3"/>
  <c r="E11" i="3"/>
  <c r="D15" i="3"/>
  <c r="D19" i="3"/>
  <c r="D11" i="2"/>
  <c r="E19" i="2"/>
  <c r="D25" i="23"/>
  <c r="D24" i="23"/>
  <c r="C7" i="23"/>
  <c r="D25" i="15"/>
  <c r="D24" i="15"/>
  <c r="C7" i="15"/>
  <c r="D25" i="11"/>
  <c r="D24" i="11"/>
  <c r="C7" i="11"/>
  <c r="D25" i="3"/>
  <c r="D24" i="3"/>
  <c r="C7" i="3"/>
  <c r="D25" i="7"/>
  <c r="D24" i="7"/>
  <c r="C7" i="7"/>
  <c r="D25" i="19"/>
  <c r="D24" i="19"/>
  <c r="C7" i="19"/>
  <c r="D25" i="24"/>
  <c r="C7" i="24"/>
  <c r="D24" i="24"/>
  <c r="D25" i="20"/>
  <c r="C7" i="20"/>
  <c r="D24" i="20"/>
  <c r="D25" i="16"/>
  <c r="C7" i="16"/>
  <c r="D24" i="16"/>
  <c r="C26" i="21"/>
  <c r="D23" i="21" s="1"/>
  <c r="C26" i="17"/>
  <c r="C26" i="13"/>
  <c r="C26" i="9"/>
  <c r="C26" i="5"/>
  <c r="D23" i="5" s="1"/>
  <c r="D23" i="24"/>
  <c r="D23" i="20"/>
  <c r="D23" i="16"/>
  <c r="C26" i="12"/>
  <c r="C26" i="8"/>
  <c r="D23" i="8" s="1"/>
  <c r="C26" i="4"/>
  <c r="D23" i="4" s="1"/>
  <c r="D23" i="23"/>
  <c r="D23" i="19"/>
  <c r="D23" i="15"/>
  <c r="D23" i="11"/>
  <c r="D23" i="7"/>
  <c r="D23" i="3"/>
  <c r="C26" i="22"/>
  <c r="C26" i="18"/>
  <c r="C26" i="14"/>
  <c r="C26" i="10"/>
  <c r="D23" i="10" s="1"/>
  <c r="C26" i="6"/>
  <c r="C26" i="2"/>
  <c r="D23" i="2" s="1"/>
  <c r="E11" i="1"/>
  <c r="D15" i="1"/>
  <c r="D13" i="1"/>
  <c r="D17" i="1"/>
  <c r="D21" i="1"/>
  <c r="E13" i="1"/>
  <c r="E17" i="1"/>
  <c r="E21" i="1"/>
  <c r="D19" i="1"/>
  <c r="D11" i="1"/>
  <c r="E15" i="1"/>
  <c r="E19" i="1"/>
  <c r="E13" i="14"/>
  <c r="E17" i="14"/>
  <c r="E21" i="14"/>
  <c r="E13" i="10"/>
  <c r="E17" i="10"/>
  <c r="E21" i="10"/>
  <c r="E13" i="6"/>
  <c r="E17" i="6"/>
  <c r="E21" i="6"/>
  <c r="E13" i="2"/>
  <c r="E17" i="2"/>
  <c r="E21" i="2"/>
  <c r="D15" i="18"/>
  <c r="D19" i="18"/>
  <c r="D15" i="14"/>
  <c r="D19" i="14"/>
  <c r="D15" i="10"/>
  <c r="D19" i="10"/>
  <c r="D15" i="6"/>
  <c r="D19" i="6"/>
  <c r="D15" i="2"/>
  <c r="D19" i="2"/>
  <c r="E11" i="22"/>
  <c r="E11" i="18"/>
  <c r="E11" i="14"/>
  <c r="E11" i="10"/>
  <c r="E11" i="6"/>
  <c r="E11" i="2"/>
  <c r="D13" i="22"/>
  <c r="D17" i="22"/>
  <c r="D13" i="18"/>
  <c r="D17" i="18"/>
  <c r="D13" i="14"/>
  <c r="D17" i="14"/>
  <c r="D13" i="10"/>
  <c r="D17" i="10"/>
  <c r="D13" i="8"/>
  <c r="D17" i="8"/>
  <c r="D13" i="6"/>
  <c r="D17" i="6"/>
  <c r="D13" i="4"/>
  <c r="D17" i="4"/>
  <c r="D13" i="2"/>
  <c r="D17" i="2"/>
  <c r="C7" i="25" l="1"/>
  <c r="D25" i="25"/>
  <c r="D24" i="25"/>
  <c r="C7" i="14"/>
  <c r="D25" i="14"/>
  <c r="D24" i="14"/>
  <c r="D25" i="12"/>
  <c r="C7" i="12"/>
  <c r="D24" i="12"/>
  <c r="D25" i="9"/>
  <c r="D24" i="9"/>
  <c r="C7" i="9"/>
  <c r="D25" i="2"/>
  <c r="C7" i="2"/>
  <c r="D24" i="2"/>
  <c r="C7" i="18"/>
  <c r="D25" i="18"/>
  <c r="D24" i="18"/>
  <c r="D23" i="14"/>
  <c r="D25" i="13"/>
  <c r="D24" i="13"/>
  <c r="C7" i="13"/>
  <c r="D23" i="9"/>
  <c r="C7" i="22"/>
  <c r="D25" i="22"/>
  <c r="D24" i="22"/>
  <c r="D23" i="18"/>
  <c r="D25" i="4"/>
  <c r="C7" i="4"/>
  <c r="D24" i="4"/>
  <c r="D25" i="17"/>
  <c r="D24" i="17"/>
  <c r="C7" i="17"/>
  <c r="D23" i="13"/>
  <c r="C7" i="6"/>
  <c r="D25" i="6"/>
  <c r="D24" i="6"/>
  <c r="C7" i="10"/>
  <c r="D25" i="10"/>
  <c r="D24" i="10"/>
  <c r="D23" i="6"/>
  <c r="D23" i="22"/>
  <c r="D25" i="8"/>
  <c r="C7" i="8"/>
  <c r="D24" i="8"/>
  <c r="D23" i="12"/>
  <c r="D25" i="5"/>
  <c r="D24" i="5"/>
  <c r="C7" i="5"/>
  <c r="D25" i="21"/>
  <c r="D24" i="21"/>
  <c r="C7" i="21"/>
  <c r="D23" i="17"/>
</calcChain>
</file>

<file path=xl/sharedStrings.xml><?xml version="1.0" encoding="utf-8"?>
<sst xmlns="http://schemas.openxmlformats.org/spreadsheetml/2006/main" count="675" uniqueCount="54">
  <si>
    <t>CAPITAL FEDERAL</t>
  </si>
  <si>
    <t>ELECTORES HABILES</t>
  </si>
  <si>
    <t>PORCENTAJE DE VOTANTES</t>
  </si>
  <si>
    <t>FORMULAS - AGRUPACIONES POLITICAS</t>
  </si>
  <si>
    <t>VOTOS</t>
  </si>
  <si>
    <t>% VALIDOS</t>
  </si>
  <si>
    <t>MESAS:</t>
  </si>
  <si>
    <t>BUENOS AIRES</t>
  </si>
  <si>
    <t>CATAMARCA</t>
  </si>
  <si>
    <t>CORDOBA</t>
  </si>
  <si>
    <t>CORRIENTES</t>
  </si>
  <si>
    <t>CHACO</t>
  </si>
  <si>
    <t>CHUBUT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</si>
  <si>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</si>
  <si>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</si>
  <si>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</si>
  <si>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</si>
  <si>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</si>
  <si>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</si>
  <si>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</si>
  <si>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</si>
  <si>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</si>
  <si>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</si>
  <si>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</si>
  <si>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</si>
  <si>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</si>
  <si>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</si>
  <si>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</si>
  <si>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TUCUMAN</t>
  </si>
  <si>
    <t>TIERRA DEL FUEGO</t>
  </si>
  <si>
    <t>Categoría: PRESIDENTE Y VICE</t>
  </si>
  <si>
    <t>TOTAL PAIS</t>
  </si>
  <si>
    <t>% POSITIVOS</t>
  </si>
  <si>
    <t xml:space="preserve">VOTOS POSITIVOS  </t>
  </si>
  <si>
    <t xml:space="preserve">VOTOS EN BLANCO  </t>
  </si>
  <si>
    <t xml:space="preserve">VOTOS ANULADOS  </t>
  </si>
  <si>
    <t xml:space="preserve">TOTAL DE  VOTANTES  </t>
  </si>
  <si>
    <t>FRENTE DE TODOS</t>
  </si>
  <si>
    <t>JUNTOS POR EL CAMBIO</t>
  </si>
  <si>
    <t>CONSENSO FEDERAL</t>
  </si>
  <si>
    <t>FRENTE DE IZQUIERDA Y DE TRABAJADORES - UNIDAD</t>
  </si>
  <si>
    <t>FRENTE NOS</t>
  </si>
  <si>
    <t>UNITE POR LA LIBERTAD Y LA DIGNIDAD</t>
  </si>
  <si>
    <t>ELECCIONES GENERALES - 27 DE OCTUBRE DE 2019</t>
  </si>
  <si>
    <t xml:space="preserve"> Alberto Fernández - Cristina Fernández</t>
  </si>
  <si>
    <t xml:space="preserve"> Mauricio Macri - Miguel Pichetto</t>
  </si>
  <si>
    <t>Roberto Lavagna - Juan Urtubey</t>
  </si>
  <si>
    <t>Nicolás Del Caño - Romina Del Pla</t>
  </si>
  <si>
    <t xml:space="preserve"> Juan Gomez - Cynthia Hotton</t>
  </si>
  <si>
    <t>José Espert - Luis Rosales</t>
  </si>
  <si>
    <t xml:space="preserve"> Juan Gómez Centurión - Cynthia Hotton</t>
  </si>
  <si>
    <t>Nicolás Del Caño - Romina Del Plá</t>
  </si>
  <si>
    <t>(Inlcuye P.L., A.E. y V.C.)</t>
  </si>
  <si>
    <t xml:space="preserve"> Juan Gómez Centurión- Cynthia Hotton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</si>
</sst>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62">
    <xf numFmtId="0" fontId="0" fillId="0" borderId="0" xfId="0"/>
    <xf numFmtId="3" fontId="4" fillId="2" borderId="0" xfId="0" applyNumberFormat="1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10" fontId="2" fillId="0" borderId="0" xfId="0" applyNumberFormat="1" applyFont="1" applyBorder="1" applyAlignment="1">
      <alignment vertical="center"/>
    </xf>
    <xf numFmtId="10" fontId="4" fillId="2" borderId="0" xfId="2" applyNumberFormat="1" applyFont="1" applyFill="1" applyBorder="1" applyAlignment="1">
      <alignment horizontal="center" vertical="center" wrapText="1"/>
    </xf>
    <xf numFmtId="4" fontId="2" fillId="2" borderId="0" xfId="3" applyNumberFormat="1" applyFont="1" applyFill="1" applyBorder="1" applyAlignment="1">
      <alignment horizontal="right" vertical="center" wrapText="1"/>
    </xf>
    <xf numFmtId="10" fontId="2" fillId="0" borderId="2" xfId="2" applyNumberFormat="1" applyFont="1" applyFill="1" applyBorder="1" applyAlignment="1">
      <alignment horizontal="right" vertical="center" wrapText="1"/>
    </xf>
    <xf numFmtId="10" fontId="4" fillId="0" borderId="2" xfId="2" applyNumberFormat="1" applyFont="1" applyFill="1" applyBorder="1" applyAlignment="1">
      <alignment horizontal="right" vertical="center" wrapText="1"/>
    </xf>
    <xf numFmtId="165" fontId="2" fillId="2" borderId="0" xfId="1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3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 wrapText="1"/>
    </xf>
    <xf numFmtId="0" fontId="4" fillId="2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165" fontId="4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4" fillId="0" borderId="0" xfId="0" applyFont="1" applyFill="1" applyBorder="1" applyAlignment="1">
      <alignment vertical="center"/>
    </xf>
    <xf numFmtId="165" fontId="5" fillId="0" borderId="2" xfId="1" applyNumberFormat="1" applyFont="1" applyFill="1" applyBorder="1" applyAlignment="1">
      <alignment horizontal="right" vertical="center" wrapText="1"/>
    </xf>
    <xf numFmtId="165" fontId="2" fillId="0" borderId="0" xfId="1" applyNumberFormat="1" applyFont="1" applyAlignment="1">
      <alignment vertical="center"/>
    </xf>
    <xf numFmtId="3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165" fontId="2" fillId="0" borderId="0" xfId="1" applyNumberFormat="1" applyFont="1" applyFill="1" applyBorder="1" applyAlignment="1">
      <alignment horizontal="right" vertical="center"/>
    </xf>
    <xf numFmtId="3" fontId="4" fillId="0" borderId="0" xfId="0" applyNumberFormat="1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4" fontId="8" fillId="2" borderId="3" xfId="0" applyNumberFormat="1" applyFont="1" applyFill="1" applyBorder="1" applyAlignment="1">
      <alignment horizontal="center" vertical="center" wrapText="1"/>
    </xf>
    <xf numFmtId="165" fontId="4" fillId="0" borderId="2" xfId="1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165" fontId="4" fillId="0" borderId="2" xfId="1" applyNumberFormat="1" applyFont="1" applyBorder="1" applyAlignment="1">
      <alignment vertical="center" wrapText="1"/>
    </xf>
    <xf numFmtId="9" fontId="4" fillId="0" borderId="2" xfId="0" applyNumberFormat="1" applyFont="1" applyBorder="1" applyAlignment="1">
      <alignment vertical="center" wrapText="1"/>
    </xf>
    <xf numFmtId="10" fontId="4" fillId="0" borderId="2" xfId="2" applyNumberFormat="1" applyFont="1" applyFill="1" applyBorder="1" applyAlignment="1">
      <alignment vertical="center"/>
    </xf>
    <xf numFmtId="10" fontId="4" fillId="0" borderId="2" xfId="2" applyNumberFormat="1" applyFont="1" applyBorder="1" applyAlignment="1">
      <alignment vertical="center" wrapText="1"/>
    </xf>
    <xf numFmtId="165" fontId="4" fillId="0" borderId="2" xfId="1" applyNumberFormat="1" applyFont="1" applyFill="1" applyBorder="1" applyAlignment="1">
      <alignment vertical="center"/>
    </xf>
    <xf numFmtId="10" fontId="2" fillId="3" borderId="3" xfId="2" applyNumberFormat="1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4" fillId="0" borderId="6" xfId="0" applyFont="1" applyBorder="1" applyAlignment="1">
      <alignment horizontal="right" vertical="center"/>
    </xf>
    <xf numFmtId="10" fontId="2" fillId="3" borderId="5" xfId="2" applyNumberFormat="1" applyFont="1" applyFill="1" applyBorder="1" applyAlignment="1">
      <alignment vertical="center"/>
    </xf>
    <xf numFmtId="9" fontId="4" fillId="0" borderId="7" xfId="0" applyNumberFormat="1" applyFont="1" applyBorder="1" applyAlignment="1">
      <alignment vertical="center" wrapText="1"/>
    </xf>
    <xf numFmtId="10" fontId="4" fillId="0" borderId="7" xfId="2" applyNumberFormat="1" applyFont="1" applyBorder="1" applyAlignment="1">
      <alignment vertical="center" wrapText="1"/>
    </xf>
    <xf numFmtId="10" fontId="2" fillId="0" borderId="7" xfId="2" applyNumberFormat="1" applyFont="1" applyFill="1" applyBorder="1" applyAlignment="1">
      <alignment horizontal="right" vertical="center" wrapText="1"/>
    </xf>
    <xf numFmtId="10" fontId="4" fillId="0" borderId="7" xfId="2" applyNumberFormat="1" applyFont="1" applyFill="1" applyBorder="1" applyAlignment="1">
      <alignment horizontal="right" vertical="center" wrapText="1"/>
    </xf>
    <xf numFmtId="3" fontId="2" fillId="3" borderId="3" xfId="0" applyNumberFormat="1" applyFont="1" applyFill="1" applyBorder="1" applyAlignment="1">
      <alignment vertical="center"/>
    </xf>
    <xf numFmtId="3" fontId="4" fillId="0" borderId="2" xfId="1" applyNumberFormat="1" applyFont="1" applyBorder="1" applyAlignment="1">
      <alignment vertical="center" wrapText="1"/>
    </xf>
    <xf numFmtId="3" fontId="2" fillId="0" borderId="3" xfId="0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vertical="center"/>
    </xf>
    <xf numFmtId="3" fontId="2" fillId="0" borderId="2" xfId="0" applyNumberFormat="1" applyFont="1" applyFill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" fontId="2" fillId="2" borderId="0" xfId="3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3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showGridLines="0" workbookViewId="0">
      <selection activeCell="H12" sqref="H12"/>
    </sheetView>
  </sheetViews>
  <sheetFormatPr baseColWidth="10" defaultColWidth="11.42578125" defaultRowHeight="17.25" customHeight="1" x14ac:dyDescent="0.25"/>
  <cols>
    <col min="1" max="1" width="5.5703125" style="12" bestFit="1" customWidth="1"/>
    <col min="2" max="2" width="65.7109375" style="12" customWidth="1"/>
    <col min="3" max="3" width="12.42578125" style="12" bestFit="1" customWidth="1"/>
    <col min="4" max="4" width="11.42578125" style="12" customWidth="1"/>
    <col min="5" max="5" width="11.42578125" style="17"/>
    <col min="6" max="16384" width="11.42578125" style="12"/>
  </cols>
  <sheetData>
    <row r="1" spans="1:7" ht="30" customHeight="1" x14ac:dyDescent="0.25">
      <c r="B1" s="56" t="s">
        <v>31</v>
      </c>
      <c r="C1" s="56"/>
      <c r="D1" s="56"/>
      <c r="E1" s="56"/>
    </row>
    <row r="2" spans="1:7" ht="17.25" customHeight="1" x14ac:dyDescent="0.25">
      <c r="B2" s="57" t="s">
        <v>43</v>
      </c>
      <c r="C2" s="57"/>
      <c r="D2" s="57"/>
      <c r="E2" s="57"/>
    </row>
    <row r="3" spans="1:7" ht="17.25" customHeight="1" x14ac:dyDescent="0.25">
      <c r="B3" s="57" t="s">
        <v>30</v>
      </c>
      <c r="C3" s="57"/>
      <c r="D3" s="57"/>
      <c r="E3" s="57"/>
    </row>
    <row r="4" spans="1:7" ht="17.25" customHeight="1" x14ac:dyDescent="0.25">
      <c r="B4" s="13"/>
      <c r="C4" s="13"/>
      <c r="D4" s="13"/>
      <c r="E4" s="14"/>
    </row>
    <row r="5" spans="1:7" s="2" customFormat="1" ht="17.25" customHeight="1" x14ac:dyDescent="0.25">
      <c r="B5" s="15" t="s">
        <v>1</v>
      </c>
      <c r="C5" s="27">
        <f>SUM('CABA:TIERRA DEL FUEGO'!C5)</f>
        <v>34231721</v>
      </c>
      <c r="E5" s="9"/>
      <c r="G5" s="1"/>
    </row>
    <row r="6" spans="1:7" s="2" customFormat="1" ht="17.25" customHeight="1" x14ac:dyDescent="0.25">
      <c r="B6" s="5" t="s">
        <v>6</v>
      </c>
      <c r="C6" s="27">
        <f>SUM('CABA:TIERRA DEL FUEGO'!C6)</f>
        <v>100364</v>
      </c>
      <c r="D6" s="5"/>
      <c r="E6" s="29" t="s">
        <v>52</v>
      </c>
      <c r="G6" s="1"/>
    </row>
    <row r="7" spans="1:7" s="2" customFormat="1" ht="17.25" customHeight="1" x14ac:dyDescent="0.25">
      <c r="B7" s="15" t="s">
        <v>2</v>
      </c>
      <c r="C7" s="28">
        <f>+C26/C5</f>
        <v>0.80422179182869591</v>
      </c>
      <c r="D7" s="4"/>
      <c r="E7" s="10"/>
    </row>
    <row r="8" spans="1:7" s="2" customFormat="1" ht="17.25" customHeight="1" x14ac:dyDescent="0.25">
      <c r="B8" s="15"/>
      <c r="C8" s="3"/>
      <c r="D8" s="4"/>
      <c r="E8" s="10"/>
    </row>
    <row r="9" spans="1:7" s="2" customFormat="1" ht="17.25" customHeight="1" x14ac:dyDescent="0.25">
      <c r="B9" s="15"/>
      <c r="C9" s="3"/>
      <c r="D9" s="4"/>
      <c r="E9" s="10"/>
    </row>
    <row r="10" spans="1:7" s="16" customFormat="1" ht="17.25" customHeight="1" x14ac:dyDescent="0.25">
      <c r="B10" s="31" t="s">
        <v>3</v>
      </c>
      <c r="C10" s="32" t="s">
        <v>4</v>
      </c>
      <c r="D10" s="33" t="s">
        <v>32</v>
      </c>
      <c r="E10" s="33" t="s">
        <v>5</v>
      </c>
    </row>
    <row r="11" spans="1:7" ht="17.25" customHeight="1" x14ac:dyDescent="0.25">
      <c r="A11" s="35">
        <v>136</v>
      </c>
      <c r="B11" s="35" t="s">
        <v>37</v>
      </c>
      <c r="C11" s="50">
        <f>SUM('CABA:TIERRA DEL FUEGO'!C11)</f>
        <v>12946037</v>
      </c>
      <c r="D11" s="42">
        <f>+C11/$C$23</f>
        <v>0.48237107546458918</v>
      </c>
      <c r="E11" s="42">
        <f>+C11/($C$23+$C$24)</f>
        <v>0.47456427437126736</v>
      </c>
      <c r="F11" s="2"/>
      <c r="G11" s="1"/>
    </row>
    <row r="12" spans="1:7" ht="17.25" customHeight="1" x14ac:dyDescent="0.25">
      <c r="A12" s="34"/>
      <c r="B12" s="36" t="s">
        <v>44</v>
      </c>
      <c r="C12" s="37"/>
      <c r="D12" s="38"/>
      <c r="E12" s="39"/>
    </row>
    <row r="13" spans="1:7" ht="17.25" customHeight="1" x14ac:dyDescent="0.25">
      <c r="A13" s="35">
        <v>135</v>
      </c>
      <c r="B13" s="35" t="s">
        <v>38</v>
      </c>
      <c r="C13" s="50">
        <f>SUM('CABA:TIERRA DEL FUEGO'!C13)</f>
        <v>10811586</v>
      </c>
      <c r="D13" s="42">
        <f>+C13/$C$23</f>
        <v>0.4028411448459398</v>
      </c>
      <c r="E13" s="42">
        <f>+C13/($C$23+$C$24)</f>
        <v>0.39632147389139649</v>
      </c>
      <c r="F13" s="2"/>
      <c r="G13" s="1"/>
    </row>
    <row r="14" spans="1:7" ht="17.25" customHeight="1" x14ac:dyDescent="0.25">
      <c r="A14" s="34"/>
      <c r="B14" s="36" t="s">
        <v>45</v>
      </c>
      <c r="C14" s="37"/>
      <c r="D14" s="40"/>
      <c r="E14" s="39"/>
    </row>
    <row r="15" spans="1:7" ht="17.25" customHeight="1" x14ac:dyDescent="0.25">
      <c r="A15" s="35">
        <v>137</v>
      </c>
      <c r="B15" s="35" t="s">
        <v>39</v>
      </c>
      <c r="C15" s="50">
        <f>SUM('CABA:TIERRA DEL FUEGO'!C15)</f>
        <v>1649322</v>
      </c>
      <c r="D15" s="42">
        <f>+C15/$C$23</f>
        <v>6.1453958993582913E-2</v>
      </c>
      <c r="E15" s="42">
        <f>+C15/($C$23+$C$24)</f>
        <v>6.0459374411997079E-2</v>
      </c>
      <c r="F15" s="2"/>
      <c r="G15" s="1"/>
    </row>
    <row r="16" spans="1:7" ht="17.25" customHeight="1" x14ac:dyDescent="0.25">
      <c r="A16" s="34"/>
      <c r="B16" s="36" t="s">
        <v>46</v>
      </c>
      <c r="C16" s="37"/>
      <c r="D16" s="40"/>
      <c r="E16" s="39"/>
    </row>
    <row r="17" spans="1:7" ht="17.25" customHeight="1" x14ac:dyDescent="0.25">
      <c r="A17" s="35">
        <v>133</v>
      </c>
      <c r="B17" s="35" t="s">
        <v>40</v>
      </c>
      <c r="C17" s="50">
        <f>SUM('CABA:TIERRA DEL FUEGO'!C17)</f>
        <v>579228</v>
      </c>
      <c r="D17" s="42">
        <f>+C17/$C$23</f>
        <v>2.1582112989419314E-2</v>
      </c>
      <c r="E17" s="42">
        <f>+C17/($C$23+$C$24)</f>
        <v>2.1232823258231105E-2</v>
      </c>
      <c r="F17" s="2"/>
      <c r="G17" s="1"/>
    </row>
    <row r="18" spans="1:7" ht="17.25" customHeight="1" x14ac:dyDescent="0.25">
      <c r="A18" s="34"/>
      <c r="B18" s="36" t="s">
        <v>51</v>
      </c>
      <c r="C18" s="37"/>
      <c r="D18" s="38"/>
      <c r="E18" s="39"/>
    </row>
    <row r="19" spans="1:7" ht="17.25" customHeight="1" x14ac:dyDescent="0.25">
      <c r="A19" s="35">
        <v>131</v>
      </c>
      <c r="B19" s="35" t="s">
        <v>41</v>
      </c>
      <c r="C19" s="50">
        <f>SUM('CABA:TIERRA DEL FUEGO'!C19)</f>
        <v>457956</v>
      </c>
      <c r="D19" s="42">
        <f>+C19/$C$23</f>
        <v>1.7063501999527841E-2</v>
      </c>
      <c r="E19" s="42">
        <f>+C19/($C$23+$C$24)</f>
        <v>1.6787342476617988E-2</v>
      </c>
      <c r="F19" s="2"/>
      <c r="G19" s="1"/>
    </row>
    <row r="20" spans="1:7" ht="17.25" customHeight="1" x14ac:dyDescent="0.25">
      <c r="A20" s="34"/>
      <c r="B20" s="36" t="s">
        <v>50</v>
      </c>
      <c r="C20" s="37"/>
      <c r="D20" s="40"/>
      <c r="E20" s="39"/>
    </row>
    <row r="21" spans="1:7" ht="17.25" customHeight="1" x14ac:dyDescent="0.25">
      <c r="A21" s="35">
        <v>87</v>
      </c>
      <c r="B21" s="35" t="s">
        <v>42</v>
      </c>
      <c r="C21" s="50">
        <f>SUM('CABA:TIERRA DEL FUEGO'!C21)</f>
        <v>394207</v>
      </c>
      <c r="D21" s="42">
        <f>+C21/$C$23</f>
        <v>1.4688205706940996E-2</v>
      </c>
      <c r="E21" s="42">
        <f>+C21/($C$23+$C$24)</f>
        <v>1.4450488509114736E-2</v>
      </c>
      <c r="F21" s="2"/>
      <c r="G21" s="1"/>
    </row>
    <row r="22" spans="1:7" ht="17.25" customHeight="1" x14ac:dyDescent="0.25">
      <c r="A22" s="34"/>
      <c r="B22" s="36" t="s">
        <v>49</v>
      </c>
      <c r="C22" s="37"/>
      <c r="D22" s="38"/>
      <c r="E22" s="39"/>
    </row>
    <row r="23" spans="1:7" s="18" customFormat="1" ht="17.25" customHeight="1" x14ac:dyDescent="0.25">
      <c r="A23" s="12"/>
      <c r="B23" s="19" t="s">
        <v>33</v>
      </c>
      <c r="C23" s="25">
        <f>+C11+C13+C15+C17+C19+C21</f>
        <v>26838336</v>
      </c>
      <c r="D23" s="6">
        <f>+C23/$C$26</f>
        <v>0.97487967262934816</v>
      </c>
      <c r="E23" s="20"/>
      <c r="F23" s="2"/>
      <c r="G23" s="1"/>
    </row>
    <row r="24" spans="1:7" ht="17.25" customHeight="1" x14ac:dyDescent="0.25">
      <c r="B24" s="21" t="s">
        <v>34</v>
      </c>
      <c r="C24" s="52">
        <f>SUM('CABA:TIERRA DEL FUEGO'!C24)</f>
        <v>441503</v>
      </c>
      <c r="D24" s="7">
        <f t="shared" ref="D24:D25" si="0">+C24/$C$26</f>
        <v>1.6037220046163633E-2</v>
      </c>
      <c r="F24" s="2"/>
      <c r="G24" s="1"/>
    </row>
    <row r="25" spans="1:7" ht="17.25" customHeight="1" x14ac:dyDescent="0.25">
      <c r="B25" s="21" t="s">
        <v>35</v>
      </c>
      <c r="C25" s="52">
        <f>SUM('CABA:TIERRA DEL FUEGO'!C25)</f>
        <v>250057</v>
      </c>
      <c r="D25" s="7">
        <f t="shared" si="0"/>
        <v>9.0831073244882574E-3</v>
      </c>
      <c r="F25" s="2"/>
      <c r="G25" s="1"/>
    </row>
    <row r="26" spans="1:7" ht="17.25" customHeight="1" x14ac:dyDescent="0.25">
      <c r="B26" s="19" t="s">
        <v>36</v>
      </c>
      <c r="C26" s="11">
        <f>SUM(C23:C25)</f>
        <v>27529896</v>
      </c>
      <c r="D26" s="5"/>
      <c r="F26" s="2"/>
      <c r="G26" s="1"/>
    </row>
    <row r="27" spans="1:7" ht="17.25" customHeight="1" x14ac:dyDescent="0.25">
      <c r="C27" s="22"/>
    </row>
    <row r="28" spans="1:7" ht="17.25" customHeight="1" x14ac:dyDescent="0.25">
      <c r="C28" s="22"/>
    </row>
  </sheetData>
  <mergeCells count="3">
    <mergeCell ref="B1:E1"/>
    <mergeCell ref="B3:E3"/>
    <mergeCell ref="B2:E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"/>
  <sheetViews>
    <sheetView showGridLines="0" workbookViewId="0">
      <selection activeCell="B1" sqref="B1:E1"/>
    </sheetView>
  </sheetViews>
  <sheetFormatPr baseColWidth="10" defaultColWidth="11.42578125" defaultRowHeight="17.25" customHeight="1" x14ac:dyDescent="0.25"/>
  <cols>
    <col min="1" max="1" width="5.5703125" style="12" bestFit="1" customWidth="1"/>
    <col min="2" max="2" width="65.7109375" style="12" customWidth="1"/>
    <col min="3" max="4" width="11.42578125" style="12"/>
    <col min="5" max="5" width="13.28515625" style="17" bestFit="1" customWidth="1"/>
    <col min="6" max="6" width="18.7109375" style="12" customWidth="1"/>
    <col min="7" max="16384" width="11.42578125" style="12"/>
  </cols>
  <sheetData>
    <row r="1" spans="1:6" ht="30" customHeight="1" x14ac:dyDescent="0.25">
      <c r="B1" s="56" t="s">
        <v>14</v>
      </c>
      <c r="C1" s="56"/>
      <c r="D1" s="56"/>
      <c r="E1" s="56"/>
    </row>
    <row r="2" spans="1:6" ht="17.25" customHeight="1" x14ac:dyDescent="0.25">
      <c r="B2" s="57" t="s">
        <v>43</v>
      </c>
      <c r="C2" s="57"/>
      <c r="D2" s="57"/>
      <c r="E2" s="57"/>
    </row>
    <row r="3" spans="1:6" ht="17.25" customHeight="1" x14ac:dyDescent="0.25">
      <c r="B3" s="57" t="s">
        <v>30</v>
      </c>
      <c r="C3" s="57"/>
      <c r="D3" s="57"/>
      <c r="E3" s="57"/>
    </row>
    <row r="4" spans="1:6" ht="17.25" customHeight="1" x14ac:dyDescent="0.25">
      <c r="B4" s="13"/>
      <c r="C4" s="13"/>
      <c r="D4" s="13"/>
      <c r="E4" s="14"/>
    </row>
    <row r="5" spans="1:6" s="2" customFormat="1" ht="17.25" customHeight="1" x14ac:dyDescent="0.25">
      <c r="B5" s="15" t="s">
        <v>1</v>
      </c>
      <c r="C5" s="23">
        <v>459875</v>
      </c>
      <c r="E5" s="9"/>
      <c r="F5" s="30"/>
    </row>
    <row r="6" spans="1:6" s="2" customFormat="1" ht="17.25" customHeight="1" x14ac:dyDescent="0.25">
      <c r="B6" s="5" t="s">
        <v>6</v>
      </c>
      <c r="C6" s="8">
        <v>1407</v>
      </c>
      <c r="D6" s="60" t="s">
        <v>52</v>
      </c>
      <c r="E6" s="61"/>
      <c r="F6" s="1"/>
    </row>
    <row r="7" spans="1:6" s="2" customFormat="1" ht="17.25" customHeight="1" x14ac:dyDescent="0.25">
      <c r="B7" s="15" t="s">
        <v>2</v>
      </c>
      <c r="C7" s="3">
        <f>+C26/C5</f>
        <v>0.77736558847512915</v>
      </c>
      <c r="D7" s="4"/>
      <c r="E7" s="10"/>
    </row>
    <row r="8" spans="1:6" s="2" customFormat="1" ht="17.25" customHeight="1" x14ac:dyDescent="0.25">
      <c r="B8" s="15"/>
      <c r="C8" s="3"/>
      <c r="D8" s="4"/>
      <c r="E8" s="10"/>
    </row>
    <row r="9" spans="1:6" s="2" customFormat="1" ht="17.25" customHeight="1" x14ac:dyDescent="0.25">
      <c r="B9" s="15"/>
      <c r="C9" s="3"/>
      <c r="D9" s="4"/>
      <c r="E9" s="10"/>
    </row>
    <row r="10" spans="1:6" s="16" customFormat="1" ht="17.25" customHeight="1" x14ac:dyDescent="0.25">
      <c r="B10" s="31" t="s">
        <v>3</v>
      </c>
      <c r="C10" s="32" t="s">
        <v>4</v>
      </c>
      <c r="D10" s="33" t="s">
        <v>32</v>
      </c>
      <c r="E10" s="33" t="s">
        <v>5</v>
      </c>
    </row>
    <row r="11" spans="1:6" ht="17.25" customHeight="1" x14ac:dyDescent="0.25">
      <c r="A11" s="35">
        <v>136</v>
      </c>
      <c r="B11" s="43" t="s">
        <v>37</v>
      </c>
      <c r="C11" s="50">
        <v>229774</v>
      </c>
      <c r="D11" s="45">
        <f>+C11/$C$23</f>
        <v>0.65211122904805963</v>
      </c>
      <c r="E11" s="42">
        <f>+C11/($C$23+$C$24)</f>
        <v>0.64706296482992254</v>
      </c>
      <c r="F11" s="17"/>
    </row>
    <row r="12" spans="1:6" ht="17.25" customHeight="1" x14ac:dyDescent="0.25">
      <c r="A12" s="41"/>
      <c r="B12" s="44" t="s">
        <v>44</v>
      </c>
      <c r="C12" s="54"/>
      <c r="D12" s="46"/>
      <c r="E12" s="39"/>
      <c r="F12" s="17"/>
    </row>
    <row r="13" spans="1:6" ht="17.25" customHeight="1" x14ac:dyDescent="0.25">
      <c r="A13" s="35">
        <v>135</v>
      </c>
      <c r="B13" s="43" t="s">
        <v>38</v>
      </c>
      <c r="C13" s="50">
        <v>100280</v>
      </c>
      <c r="D13" s="45">
        <f>+C13/$C$23</f>
        <v>0.28460014644363341</v>
      </c>
      <c r="E13" s="42">
        <f>+C13/($C$23+$C$24)</f>
        <v>0.28239693835309754</v>
      </c>
      <c r="F13" s="17"/>
    </row>
    <row r="14" spans="1:6" ht="17.25" customHeight="1" x14ac:dyDescent="0.25">
      <c r="A14" s="41"/>
      <c r="B14" s="44" t="s">
        <v>45</v>
      </c>
      <c r="C14" s="54"/>
      <c r="D14" s="47"/>
      <c r="E14" s="39"/>
      <c r="F14" s="17"/>
    </row>
    <row r="15" spans="1:6" ht="17.25" customHeight="1" x14ac:dyDescent="0.25">
      <c r="A15" s="35">
        <v>137</v>
      </c>
      <c r="B15" s="43" t="s">
        <v>39</v>
      </c>
      <c r="C15" s="50">
        <v>11057</v>
      </c>
      <c r="D15" s="45">
        <f>+C15/$C$23</f>
        <v>3.1380373147459659E-2</v>
      </c>
      <c r="E15" s="42">
        <f>+C15/($C$23+$C$24)</f>
        <v>3.1137444628741521E-2</v>
      </c>
      <c r="F15" s="17"/>
    </row>
    <row r="16" spans="1:6" ht="17.25" customHeight="1" x14ac:dyDescent="0.25">
      <c r="A16" s="41"/>
      <c r="B16" s="44" t="s">
        <v>46</v>
      </c>
      <c r="C16" s="54"/>
      <c r="D16" s="47"/>
      <c r="E16" s="39"/>
      <c r="F16" s="17"/>
    </row>
    <row r="17" spans="1:6" ht="17.25" customHeight="1" x14ac:dyDescent="0.25">
      <c r="A17" s="35">
        <v>133</v>
      </c>
      <c r="B17" s="43" t="s">
        <v>40</v>
      </c>
      <c r="C17" s="50">
        <v>3112</v>
      </c>
      <c r="D17" s="45">
        <f>+C17/$C$23</f>
        <v>8.8320268820561137E-3</v>
      </c>
      <c r="E17" s="42">
        <f>+C17/($C$23+$C$24)</f>
        <v>8.7636544889792539E-3</v>
      </c>
      <c r="F17" s="17"/>
    </row>
    <row r="18" spans="1:6" ht="17.25" customHeight="1" x14ac:dyDescent="0.25">
      <c r="A18" s="41"/>
      <c r="B18" s="44" t="s">
        <v>51</v>
      </c>
      <c r="C18" s="54"/>
      <c r="D18" s="46"/>
      <c r="E18" s="39"/>
      <c r="F18" s="17"/>
    </row>
    <row r="19" spans="1:6" ht="17.25" customHeight="1" x14ac:dyDescent="0.25">
      <c r="A19" s="35">
        <v>131</v>
      </c>
      <c r="B19" s="43" t="s">
        <v>41</v>
      </c>
      <c r="C19" s="50">
        <v>5334</v>
      </c>
      <c r="D19" s="45">
        <f>+C19/$C$23</f>
        <v>1.5138184893601322E-2</v>
      </c>
      <c r="E19" s="42">
        <f>+C19/($C$23+$C$24)</f>
        <v>1.5020993908809557E-2</v>
      </c>
      <c r="F19" s="17"/>
    </row>
    <row r="20" spans="1:6" ht="17.25" customHeight="1" x14ac:dyDescent="0.25">
      <c r="A20" s="41"/>
      <c r="B20" s="44" t="s">
        <v>50</v>
      </c>
      <c r="C20" s="54"/>
      <c r="D20" s="47"/>
      <c r="E20" s="39"/>
      <c r="F20" s="17"/>
    </row>
    <row r="21" spans="1:6" ht="17.25" customHeight="1" x14ac:dyDescent="0.25">
      <c r="A21" s="35">
        <v>87</v>
      </c>
      <c r="B21" s="43" t="s">
        <v>42</v>
      </c>
      <c r="C21" s="50">
        <v>2797</v>
      </c>
      <c r="D21" s="45">
        <f>+C21/$C$23</f>
        <v>7.938039585189894E-3</v>
      </c>
      <c r="E21" s="42">
        <f>+C21/($C$23+$C$24)</f>
        <v>7.8765879195613672E-3</v>
      </c>
      <c r="F21" s="17"/>
    </row>
    <row r="22" spans="1:6" ht="17.25" customHeight="1" x14ac:dyDescent="0.25">
      <c r="A22" s="41"/>
      <c r="B22" s="44" t="s">
        <v>49</v>
      </c>
      <c r="C22" s="54"/>
      <c r="D22" s="46"/>
      <c r="E22" s="39"/>
      <c r="F22" s="17"/>
    </row>
    <row r="23" spans="1:6" s="18" customFormat="1" ht="17.25" customHeight="1" x14ac:dyDescent="0.25">
      <c r="A23" s="12"/>
      <c r="B23" s="19" t="s">
        <v>33</v>
      </c>
      <c r="C23" s="55">
        <f>+C11+C13+C15+C17+C19+C21</f>
        <v>352354</v>
      </c>
      <c r="D23" s="48">
        <f>+C23/$C$26</f>
        <v>0.98563040747878972</v>
      </c>
      <c r="E23" s="20"/>
      <c r="F23" s="20"/>
    </row>
    <row r="24" spans="1:6" ht="17.25" customHeight="1" x14ac:dyDescent="0.25">
      <c r="B24" s="21" t="s">
        <v>34</v>
      </c>
      <c r="C24" s="55">
        <v>2749</v>
      </c>
      <c r="D24" s="49">
        <f t="shared" ref="D24:D25" si="0">+C24/$C$26</f>
        <v>7.6897040764662607E-3</v>
      </c>
    </row>
    <row r="25" spans="1:6" ht="17.25" customHeight="1" x14ac:dyDescent="0.25">
      <c r="B25" s="21" t="s">
        <v>35</v>
      </c>
      <c r="C25" s="55">
        <v>2388</v>
      </c>
      <c r="D25" s="49">
        <f t="shared" si="0"/>
        <v>6.6798884447440638E-3</v>
      </c>
    </row>
    <row r="26" spans="1:6" ht="17.25" customHeight="1" x14ac:dyDescent="0.25">
      <c r="B26" s="19" t="s">
        <v>36</v>
      </c>
      <c r="C26" s="53">
        <f>SUM(C23:C25)</f>
        <v>357491</v>
      </c>
      <c r="D26" s="5"/>
    </row>
  </sheetData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4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"/>
  <sheetViews>
    <sheetView showGridLines="0" workbookViewId="0">
      <selection activeCell="D6" sqref="D6:E6"/>
    </sheetView>
  </sheetViews>
  <sheetFormatPr baseColWidth="10" defaultColWidth="11.42578125" defaultRowHeight="17.25" customHeight="1" x14ac:dyDescent="0.25"/>
  <cols>
    <col min="1" max="1" width="5.5703125" style="12" bestFit="1" customWidth="1"/>
    <col min="2" max="2" width="65.7109375" style="12" customWidth="1"/>
    <col min="3" max="4" width="11.42578125" style="12"/>
    <col min="5" max="5" width="11.42578125" style="17"/>
    <col min="6" max="16384" width="11.42578125" style="12"/>
  </cols>
  <sheetData>
    <row r="1" spans="1:6" ht="30" customHeight="1" x14ac:dyDescent="0.25">
      <c r="B1" s="56" t="s">
        <v>15</v>
      </c>
      <c r="C1" s="56"/>
      <c r="D1" s="56"/>
      <c r="E1" s="56"/>
    </row>
    <row r="2" spans="1:6" ht="17.25" customHeight="1" x14ac:dyDescent="0.25">
      <c r="B2" s="57" t="s">
        <v>43</v>
      </c>
      <c r="C2" s="57"/>
      <c r="D2" s="57"/>
      <c r="E2" s="57"/>
    </row>
    <row r="3" spans="1:6" ht="17.25" customHeight="1" x14ac:dyDescent="0.25">
      <c r="B3" s="57" t="s">
        <v>30</v>
      </c>
      <c r="C3" s="57"/>
      <c r="D3" s="57"/>
      <c r="E3" s="57"/>
    </row>
    <row r="4" spans="1:6" ht="17.25" customHeight="1" x14ac:dyDescent="0.25">
      <c r="B4" s="13"/>
      <c r="C4" s="13"/>
      <c r="D4" s="13"/>
      <c r="E4" s="14"/>
    </row>
    <row r="5" spans="1:6" s="2" customFormat="1" ht="17.25" customHeight="1" x14ac:dyDescent="0.25">
      <c r="B5" s="15" t="s">
        <v>1</v>
      </c>
      <c r="C5" s="23">
        <v>558872</v>
      </c>
      <c r="E5" s="9"/>
      <c r="F5" s="30"/>
    </row>
    <row r="6" spans="1:6" s="2" customFormat="1" ht="17.25" customHeight="1" x14ac:dyDescent="0.25">
      <c r="B6" s="5" t="s">
        <v>6</v>
      </c>
      <c r="C6" s="8">
        <v>1826</v>
      </c>
      <c r="D6" s="60" t="s">
        <v>52</v>
      </c>
      <c r="E6" s="61"/>
      <c r="F6" s="1"/>
    </row>
    <row r="7" spans="1:6" s="2" customFormat="1" ht="17.25" customHeight="1" x14ac:dyDescent="0.25">
      <c r="B7" s="15" t="s">
        <v>2</v>
      </c>
      <c r="C7" s="3">
        <f>+C26/C5</f>
        <v>0.8177990666914785</v>
      </c>
      <c r="D7" s="4"/>
      <c r="E7" s="10"/>
    </row>
    <row r="8" spans="1:6" s="2" customFormat="1" ht="17.25" customHeight="1" x14ac:dyDescent="0.25">
      <c r="B8" s="15"/>
      <c r="C8" s="3"/>
      <c r="D8" s="4"/>
      <c r="E8" s="10"/>
    </row>
    <row r="9" spans="1:6" s="2" customFormat="1" ht="17.25" customHeight="1" x14ac:dyDescent="0.25">
      <c r="B9" s="15"/>
      <c r="C9" s="3"/>
      <c r="D9" s="4"/>
      <c r="E9" s="10"/>
    </row>
    <row r="10" spans="1:6" s="16" customFormat="1" ht="17.25" customHeight="1" x14ac:dyDescent="0.25">
      <c r="B10" s="31" t="s">
        <v>3</v>
      </c>
      <c r="C10" s="32" t="s">
        <v>4</v>
      </c>
      <c r="D10" s="33" t="s">
        <v>32</v>
      </c>
      <c r="E10" s="33" t="s">
        <v>5</v>
      </c>
    </row>
    <row r="11" spans="1:6" ht="17.25" customHeight="1" x14ac:dyDescent="0.25">
      <c r="A11" s="35">
        <v>136</v>
      </c>
      <c r="B11" s="43" t="s">
        <v>37</v>
      </c>
      <c r="C11" s="50">
        <v>207120</v>
      </c>
      <c r="D11" s="45">
        <f>+C11/$C$23</f>
        <v>0.46187913805752973</v>
      </c>
      <c r="E11" s="42">
        <f>+C11/($C$23+$C$24)</f>
        <v>0.45813481267170103</v>
      </c>
      <c r="F11" s="17"/>
    </row>
    <row r="12" spans="1:6" ht="17.25" customHeight="1" x14ac:dyDescent="0.25">
      <c r="A12" s="41"/>
      <c r="B12" s="44" t="s">
        <v>44</v>
      </c>
      <c r="C12" s="54"/>
      <c r="D12" s="46"/>
      <c r="E12" s="39"/>
      <c r="F12" s="17"/>
    </row>
    <row r="13" spans="1:6" ht="17.25" customHeight="1" x14ac:dyDescent="0.25">
      <c r="A13" s="35">
        <v>135</v>
      </c>
      <c r="B13" s="43" t="s">
        <v>38</v>
      </c>
      <c r="C13" s="50">
        <v>186104</v>
      </c>
      <c r="D13" s="45">
        <f>+C13/$C$23</f>
        <v>0.41501330199429565</v>
      </c>
      <c r="E13" s="42">
        <f>+C13/($C$23+$C$24)</f>
        <v>0.41164890487376521</v>
      </c>
      <c r="F13" s="17"/>
    </row>
    <row r="14" spans="1:6" ht="17.25" customHeight="1" x14ac:dyDescent="0.25">
      <c r="A14" s="41"/>
      <c r="B14" s="44" t="s">
        <v>45</v>
      </c>
      <c r="C14" s="54"/>
      <c r="D14" s="47"/>
      <c r="E14" s="39"/>
      <c r="F14" s="17"/>
    </row>
    <row r="15" spans="1:6" ht="17.25" customHeight="1" x14ac:dyDescent="0.25">
      <c r="A15" s="35">
        <v>137</v>
      </c>
      <c r="B15" s="43" t="s">
        <v>39</v>
      </c>
      <c r="C15" s="50">
        <v>26835</v>
      </c>
      <c r="D15" s="45">
        <f>+C15/$C$23</f>
        <v>5.9842249274690083E-2</v>
      </c>
      <c r="E15" s="42">
        <f>+C15/($C$23+$C$24)</f>
        <v>5.9357124845717923E-2</v>
      </c>
      <c r="F15" s="17"/>
    </row>
    <row r="16" spans="1:6" ht="17.25" customHeight="1" x14ac:dyDescent="0.25">
      <c r="A16" s="41"/>
      <c r="B16" s="44" t="s">
        <v>46</v>
      </c>
      <c r="C16" s="54"/>
      <c r="D16" s="47"/>
      <c r="E16" s="39"/>
      <c r="F16" s="17"/>
    </row>
    <row r="17" spans="1:6" ht="17.25" customHeight="1" x14ac:dyDescent="0.25">
      <c r="A17" s="35">
        <v>133</v>
      </c>
      <c r="B17" s="43" t="s">
        <v>40</v>
      </c>
      <c r="C17" s="50">
        <v>9241</v>
      </c>
      <c r="D17" s="45">
        <f>+C17/$C$23</f>
        <v>2.0607498622970413E-2</v>
      </c>
      <c r="E17" s="42">
        <f>+C17/($C$23+$C$24)</f>
        <v>2.044043937765155E-2</v>
      </c>
      <c r="F17" s="17"/>
    </row>
    <row r="18" spans="1:6" ht="17.25" customHeight="1" x14ac:dyDescent="0.25">
      <c r="A18" s="41"/>
      <c r="B18" s="44" t="s">
        <v>51</v>
      </c>
      <c r="C18" s="54"/>
      <c r="D18" s="46"/>
      <c r="E18" s="39"/>
      <c r="F18" s="17"/>
    </row>
    <row r="19" spans="1:6" ht="17.25" customHeight="1" x14ac:dyDescent="0.25">
      <c r="A19" s="35">
        <v>131</v>
      </c>
      <c r="B19" s="43" t="s">
        <v>41</v>
      </c>
      <c r="C19" s="50">
        <v>10512</v>
      </c>
      <c r="D19" s="45">
        <f>+C19/$C$23</f>
        <v>2.3441838061320743E-2</v>
      </c>
      <c r="E19" s="42">
        <f>+C19/($C$23+$C$24)</f>
        <v>2.3251801616477989E-2</v>
      </c>
      <c r="F19" s="17"/>
    </row>
    <row r="20" spans="1:6" ht="17.25" customHeight="1" x14ac:dyDescent="0.25">
      <c r="A20" s="41"/>
      <c r="B20" s="44" t="s">
        <v>50</v>
      </c>
      <c r="C20" s="54"/>
      <c r="D20" s="47"/>
      <c r="E20" s="39"/>
      <c r="F20" s="17"/>
    </row>
    <row r="21" spans="1:6" ht="17.25" customHeight="1" x14ac:dyDescent="0.25">
      <c r="A21" s="35">
        <v>87</v>
      </c>
      <c r="B21" s="43" t="s">
        <v>42</v>
      </c>
      <c r="C21" s="50">
        <v>8617</v>
      </c>
      <c r="D21" s="45">
        <f>+C21/$C$23</f>
        <v>1.9215973989193384E-2</v>
      </c>
      <c r="E21" s="42">
        <f>+C21/($C$23+$C$24)</f>
        <v>1.9060195446079797E-2</v>
      </c>
      <c r="F21" s="17"/>
    </row>
    <row r="22" spans="1:6" ht="17.25" customHeight="1" x14ac:dyDescent="0.25">
      <c r="A22" s="41"/>
      <c r="B22" s="44" t="s">
        <v>49</v>
      </c>
      <c r="C22" s="54"/>
      <c r="D22" s="46"/>
      <c r="E22" s="39"/>
      <c r="F22" s="17"/>
    </row>
    <row r="23" spans="1:6" s="18" customFormat="1" ht="17.25" customHeight="1" x14ac:dyDescent="0.25">
      <c r="A23" s="12"/>
      <c r="B23" s="19" t="s">
        <v>33</v>
      </c>
      <c r="C23" s="55">
        <f>+C11+C13+C15+C17+C19+C21</f>
        <v>448429</v>
      </c>
      <c r="D23" s="48">
        <f>+C23/$C$26</f>
        <v>0.98114846459320193</v>
      </c>
      <c r="E23" s="20"/>
      <c r="F23" s="20"/>
    </row>
    <row r="24" spans="1:6" ht="17.25" customHeight="1" x14ac:dyDescent="0.25">
      <c r="B24" s="21" t="s">
        <v>34</v>
      </c>
      <c r="C24" s="55">
        <v>3665</v>
      </c>
      <c r="D24" s="49">
        <f t="shared" ref="D24:D25" si="0">+C24/$C$26</f>
        <v>8.0189040466474848E-3</v>
      </c>
      <c r="F24" s="17"/>
    </row>
    <row r="25" spans="1:6" ht="17.25" customHeight="1" x14ac:dyDescent="0.25">
      <c r="B25" s="21" t="s">
        <v>35</v>
      </c>
      <c r="C25" s="55">
        <v>4951</v>
      </c>
      <c r="D25" s="49">
        <f t="shared" si="0"/>
        <v>1.0832631360150531E-2</v>
      </c>
      <c r="F25" s="17"/>
    </row>
    <row r="26" spans="1:6" ht="17.25" customHeight="1" x14ac:dyDescent="0.25">
      <c r="B26" s="19" t="s">
        <v>36</v>
      </c>
      <c r="C26" s="53">
        <f>SUM(C23:C25)</f>
        <v>457045</v>
      </c>
      <c r="D26" s="5"/>
    </row>
  </sheetData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"/>
  <sheetViews>
    <sheetView showGridLines="0" workbookViewId="0">
      <selection activeCell="D6" sqref="D6:E6"/>
    </sheetView>
  </sheetViews>
  <sheetFormatPr baseColWidth="10" defaultColWidth="11.42578125" defaultRowHeight="17.25" customHeight="1" x14ac:dyDescent="0.25"/>
  <cols>
    <col min="1" max="1" width="5.5703125" style="12" bestFit="1" customWidth="1"/>
    <col min="2" max="2" width="65.7109375" style="12" customWidth="1"/>
    <col min="3" max="4" width="11.42578125" style="12"/>
    <col min="5" max="5" width="12.42578125" style="17" bestFit="1" customWidth="1"/>
    <col min="6" max="6" width="27.85546875" style="12" bestFit="1" customWidth="1"/>
    <col min="7" max="16384" width="11.42578125" style="12"/>
  </cols>
  <sheetData>
    <row r="1" spans="1:6" ht="30" customHeight="1" x14ac:dyDescent="0.25">
      <c r="B1" s="56" t="s">
        <v>16</v>
      </c>
      <c r="C1" s="56"/>
      <c r="D1" s="56"/>
      <c r="E1" s="56"/>
    </row>
    <row r="2" spans="1:6" ht="17.25" customHeight="1" x14ac:dyDescent="0.25">
      <c r="B2" s="57" t="s">
        <v>43</v>
      </c>
      <c r="C2" s="57"/>
      <c r="D2" s="57"/>
      <c r="E2" s="57"/>
    </row>
    <row r="3" spans="1:6" ht="17.25" customHeight="1" x14ac:dyDescent="0.25">
      <c r="B3" s="57" t="s">
        <v>30</v>
      </c>
      <c r="C3" s="57"/>
      <c r="D3" s="57"/>
      <c r="E3" s="57"/>
    </row>
    <row r="4" spans="1:6" ht="17.25" customHeight="1" x14ac:dyDescent="0.25">
      <c r="B4" s="13"/>
      <c r="C4" s="13"/>
      <c r="D4" s="13"/>
      <c r="E4" s="14"/>
    </row>
    <row r="5" spans="1:6" s="2" customFormat="1" ht="17.25" customHeight="1" x14ac:dyDescent="0.25">
      <c r="B5" s="15" t="s">
        <v>1</v>
      </c>
      <c r="C5" s="23">
        <v>287461</v>
      </c>
      <c r="E5" s="9"/>
      <c r="F5" s="30"/>
    </row>
    <row r="6" spans="1:6" s="2" customFormat="1" ht="17.25" customHeight="1" x14ac:dyDescent="0.25">
      <c r="B6" s="5" t="s">
        <v>6</v>
      </c>
      <c r="C6" s="8">
        <v>868</v>
      </c>
      <c r="D6" s="60" t="s">
        <v>52</v>
      </c>
      <c r="E6" s="61"/>
      <c r="F6" s="1"/>
    </row>
    <row r="7" spans="1:6" s="2" customFormat="1" ht="17.25" customHeight="1" x14ac:dyDescent="0.25">
      <c r="B7" s="15" t="s">
        <v>2</v>
      </c>
      <c r="C7" s="3">
        <f>+C26/C5</f>
        <v>0.81233628213914233</v>
      </c>
      <c r="D7" s="4"/>
      <c r="E7" s="10"/>
    </row>
    <row r="8" spans="1:6" s="2" customFormat="1" ht="17.25" customHeight="1" x14ac:dyDescent="0.25">
      <c r="B8" s="15"/>
      <c r="C8" s="3"/>
      <c r="D8" s="4"/>
      <c r="E8" s="10"/>
    </row>
    <row r="9" spans="1:6" s="2" customFormat="1" ht="17.25" customHeight="1" x14ac:dyDescent="0.25">
      <c r="B9" s="15"/>
      <c r="C9" s="3"/>
      <c r="D9" s="4"/>
      <c r="E9" s="10"/>
    </row>
    <row r="10" spans="1:6" s="16" customFormat="1" ht="17.25" customHeight="1" x14ac:dyDescent="0.25">
      <c r="B10" s="31" t="s">
        <v>3</v>
      </c>
      <c r="C10" s="32" t="s">
        <v>4</v>
      </c>
      <c r="D10" s="33" t="s">
        <v>32</v>
      </c>
      <c r="E10" s="33" t="s">
        <v>5</v>
      </c>
    </row>
    <row r="11" spans="1:6" ht="17.25" customHeight="1" x14ac:dyDescent="0.25">
      <c r="A11" s="35">
        <v>136</v>
      </c>
      <c r="B11" s="43" t="s">
        <v>37</v>
      </c>
      <c r="C11" s="50">
        <v>115095</v>
      </c>
      <c r="D11" s="45">
        <f>+C11/$C$23</f>
        <v>0.50073961279095058</v>
      </c>
      <c r="E11" s="42">
        <f>+C11/($C$23+$C$24)</f>
        <v>0.49753813832247579</v>
      </c>
      <c r="F11" s="17"/>
    </row>
    <row r="12" spans="1:6" ht="17.25" customHeight="1" x14ac:dyDescent="0.25">
      <c r="A12" s="41"/>
      <c r="B12" s="44" t="s">
        <v>44</v>
      </c>
      <c r="C12" s="54"/>
      <c r="D12" s="46"/>
      <c r="E12" s="39"/>
      <c r="F12" s="17"/>
    </row>
    <row r="13" spans="1:6" ht="17.25" customHeight="1" x14ac:dyDescent="0.25">
      <c r="A13" s="35">
        <v>135</v>
      </c>
      <c r="B13" s="43" t="s">
        <v>38</v>
      </c>
      <c r="C13" s="50">
        <v>86744</v>
      </c>
      <c r="D13" s="45">
        <f>+C13/$C$23</f>
        <v>0.37739395257776809</v>
      </c>
      <c r="E13" s="42">
        <f>+C13/($C$23+$C$24)</f>
        <v>0.37498108754198567</v>
      </c>
      <c r="F13" s="17"/>
    </row>
    <row r="14" spans="1:6" ht="17.25" customHeight="1" x14ac:dyDescent="0.25">
      <c r="A14" s="41"/>
      <c r="B14" s="44" t="s">
        <v>45</v>
      </c>
      <c r="C14" s="54"/>
      <c r="D14" s="47"/>
      <c r="E14" s="39"/>
      <c r="F14" s="17"/>
    </row>
    <row r="15" spans="1:6" ht="17.25" customHeight="1" x14ac:dyDescent="0.25">
      <c r="A15" s="35">
        <v>137</v>
      </c>
      <c r="B15" s="43" t="s">
        <v>39</v>
      </c>
      <c r="C15" s="50">
        <v>15137</v>
      </c>
      <c r="D15" s="45">
        <f>+C15/$C$23</f>
        <v>6.5855993038938437E-2</v>
      </c>
      <c r="E15" s="42">
        <f>+C15/($C$23+$C$24)</f>
        <v>6.5434943305854434E-2</v>
      </c>
      <c r="F15" s="17"/>
    </row>
    <row r="16" spans="1:6" ht="17.25" customHeight="1" x14ac:dyDescent="0.25">
      <c r="A16" s="41"/>
      <c r="B16" s="44" t="s">
        <v>46</v>
      </c>
      <c r="C16" s="54"/>
      <c r="D16" s="47"/>
      <c r="E16" s="39"/>
      <c r="F16" s="17"/>
    </row>
    <row r="17" spans="1:6" ht="17.25" customHeight="1" x14ac:dyDescent="0.25">
      <c r="A17" s="35">
        <v>133</v>
      </c>
      <c r="B17" s="43" t="s">
        <v>40</v>
      </c>
      <c r="C17" s="50">
        <v>4727</v>
      </c>
      <c r="D17" s="45">
        <f>+C17/$C$23</f>
        <v>2.0565586251903415E-2</v>
      </c>
      <c r="E17" s="42">
        <f>+C17/($C$23+$C$24)</f>
        <v>2.0434100350582934E-2</v>
      </c>
      <c r="F17" s="17"/>
    </row>
    <row r="18" spans="1:6" ht="17.25" customHeight="1" x14ac:dyDescent="0.25">
      <c r="A18" s="41"/>
      <c r="B18" s="44" t="s">
        <v>51</v>
      </c>
      <c r="C18" s="54"/>
      <c r="D18" s="46"/>
      <c r="E18" s="39"/>
      <c r="F18" s="17"/>
    </row>
    <row r="19" spans="1:6" ht="17.25" customHeight="1" x14ac:dyDescent="0.25">
      <c r="A19" s="35">
        <v>131</v>
      </c>
      <c r="B19" s="43" t="s">
        <v>41</v>
      </c>
      <c r="C19" s="50">
        <v>4676</v>
      </c>
      <c r="D19" s="45">
        <f>+C19/$C$23</f>
        <v>2.034370241461823E-2</v>
      </c>
      <c r="E19" s="42">
        <f>+C19/($C$23+$C$24)</f>
        <v>2.0213635125730021E-2</v>
      </c>
      <c r="F19" s="17"/>
    </row>
    <row r="20" spans="1:6" ht="17.25" customHeight="1" x14ac:dyDescent="0.25">
      <c r="A20" s="41"/>
      <c r="B20" s="44" t="s">
        <v>50</v>
      </c>
      <c r="C20" s="54"/>
      <c r="D20" s="47"/>
      <c r="E20" s="39"/>
      <c r="F20" s="17"/>
    </row>
    <row r="21" spans="1:6" ht="17.25" customHeight="1" x14ac:dyDescent="0.25">
      <c r="A21" s="35">
        <v>87</v>
      </c>
      <c r="B21" s="43" t="s">
        <v>42</v>
      </c>
      <c r="C21" s="50">
        <v>3471</v>
      </c>
      <c r="D21" s="45">
        <f>+C21/$C$23</f>
        <v>1.5101152925821188E-2</v>
      </c>
      <c r="E21" s="42">
        <f>+C21/($C$23+$C$24)</f>
        <v>1.5004603832636635E-2</v>
      </c>
      <c r="F21" s="17"/>
    </row>
    <row r="22" spans="1:6" ht="17.25" customHeight="1" x14ac:dyDescent="0.25">
      <c r="A22" s="41"/>
      <c r="B22" s="44" t="s">
        <v>49</v>
      </c>
      <c r="C22" s="54"/>
      <c r="D22" s="46"/>
      <c r="E22" s="39"/>
      <c r="F22" s="17"/>
    </row>
    <row r="23" spans="1:6" s="18" customFormat="1" ht="17.25" customHeight="1" x14ac:dyDescent="0.25">
      <c r="A23" s="12"/>
      <c r="B23" s="19" t="s">
        <v>33</v>
      </c>
      <c r="C23" s="55">
        <f>+C11+C13+C15+C17+C19+C21</f>
        <v>229850</v>
      </c>
      <c r="D23" s="48">
        <f>+C23/$C$26</f>
        <v>0.98430507676166412</v>
      </c>
      <c r="E23" s="20"/>
      <c r="F23" s="20"/>
    </row>
    <row r="24" spans="1:6" ht="17.25" customHeight="1" x14ac:dyDescent="0.25">
      <c r="B24" s="21" t="s">
        <v>34</v>
      </c>
      <c r="C24" s="55">
        <v>1479</v>
      </c>
      <c r="D24" s="49">
        <f t="shared" ref="D24:D25" si="0">+C24/$C$26</f>
        <v>6.3336402372438597E-3</v>
      </c>
      <c r="F24" s="17"/>
    </row>
    <row r="25" spans="1:6" ht="17.25" customHeight="1" x14ac:dyDescent="0.25">
      <c r="B25" s="21" t="s">
        <v>35</v>
      </c>
      <c r="C25" s="55">
        <v>2186</v>
      </c>
      <c r="D25" s="49">
        <f t="shared" si="0"/>
        <v>9.3612830010920065E-3</v>
      </c>
      <c r="F25" s="17"/>
    </row>
    <row r="26" spans="1:6" ht="17.25" customHeight="1" x14ac:dyDescent="0.25">
      <c r="B26" s="19" t="s">
        <v>36</v>
      </c>
      <c r="C26" s="53">
        <f>SUM(C23:C25)</f>
        <v>233515</v>
      </c>
      <c r="D26" s="5"/>
    </row>
  </sheetData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4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"/>
  <sheetViews>
    <sheetView showGridLines="0" workbookViewId="0">
      <selection activeCell="H12" sqref="H12"/>
    </sheetView>
  </sheetViews>
  <sheetFormatPr baseColWidth="10" defaultColWidth="11.42578125" defaultRowHeight="17.25" customHeight="1" x14ac:dyDescent="0.25"/>
  <cols>
    <col min="1" max="1" width="5.5703125" style="12" bestFit="1" customWidth="1"/>
    <col min="2" max="2" width="65.7109375" style="12" customWidth="1"/>
    <col min="3" max="4" width="11.42578125" style="12"/>
    <col min="5" max="5" width="12.42578125" style="17" bestFit="1" customWidth="1"/>
    <col min="6" max="16384" width="11.42578125" style="12"/>
  </cols>
  <sheetData>
    <row r="1" spans="1:6" ht="30" customHeight="1" x14ac:dyDescent="0.25">
      <c r="B1" s="56" t="s">
        <v>17</v>
      </c>
      <c r="C1" s="56"/>
      <c r="D1" s="56"/>
      <c r="E1" s="56"/>
    </row>
    <row r="2" spans="1:6" ht="17.25" customHeight="1" x14ac:dyDescent="0.25">
      <c r="B2" s="57" t="s">
        <v>43</v>
      </c>
      <c r="C2" s="57"/>
      <c r="D2" s="57"/>
      <c r="E2" s="57"/>
    </row>
    <row r="3" spans="1:6" ht="17.25" customHeight="1" x14ac:dyDescent="0.25">
      <c r="B3" s="57" t="s">
        <v>30</v>
      </c>
      <c r="C3" s="57"/>
      <c r="D3" s="57"/>
      <c r="E3" s="57"/>
    </row>
    <row r="4" spans="1:6" ht="17.25" customHeight="1" x14ac:dyDescent="0.25">
      <c r="B4" s="13"/>
      <c r="C4" s="13"/>
      <c r="D4" s="13"/>
      <c r="E4" s="14"/>
    </row>
    <row r="5" spans="1:6" s="2" customFormat="1" ht="17.25" customHeight="1" x14ac:dyDescent="0.25">
      <c r="B5" s="15" t="s">
        <v>1</v>
      </c>
      <c r="C5" s="23">
        <v>289327</v>
      </c>
      <c r="E5" s="9"/>
      <c r="F5" s="1"/>
    </row>
    <row r="6" spans="1:6" s="2" customFormat="1" ht="17.25" customHeight="1" x14ac:dyDescent="0.25">
      <c r="B6" s="5" t="s">
        <v>6</v>
      </c>
      <c r="C6" s="8">
        <v>910</v>
      </c>
      <c r="D6" s="60" t="s">
        <v>52</v>
      </c>
      <c r="E6" s="61"/>
      <c r="F6" s="1"/>
    </row>
    <row r="7" spans="1:6" s="2" customFormat="1" ht="17.25" customHeight="1" x14ac:dyDescent="0.25">
      <c r="B7" s="15" t="s">
        <v>2</v>
      </c>
      <c r="C7" s="3">
        <f>+C26/C5</f>
        <v>0.80899466693395361</v>
      </c>
      <c r="D7" s="4"/>
      <c r="E7" s="10"/>
    </row>
    <row r="8" spans="1:6" s="2" customFormat="1" ht="17.25" customHeight="1" x14ac:dyDescent="0.25">
      <c r="B8" s="15"/>
      <c r="C8" s="3"/>
      <c r="D8" s="4"/>
      <c r="E8" s="10"/>
    </row>
    <row r="9" spans="1:6" s="2" customFormat="1" ht="17.25" customHeight="1" x14ac:dyDescent="0.25">
      <c r="B9" s="15"/>
      <c r="C9" s="3"/>
      <c r="D9" s="4"/>
      <c r="E9" s="10"/>
    </row>
    <row r="10" spans="1:6" s="16" customFormat="1" ht="17.25" customHeight="1" x14ac:dyDescent="0.25">
      <c r="B10" s="31" t="s">
        <v>3</v>
      </c>
      <c r="C10" s="32" t="s">
        <v>4</v>
      </c>
      <c r="D10" s="33" t="s">
        <v>32</v>
      </c>
      <c r="E10" s="33" t="s">
        <v>5</v>
      </c>
    </row>
    <row r="11" spans="1:6" ht="17.25" customHeight="1" x14ac:dyDescent="0.25">
      <c r="A11" s="35">
        <v>136</v>
      </c>
      <c r="B11" s="43" t="s">
        <v>37</v>
      </c>
      <c r="C11" s="50">
        <v>85779</v>
      </c>
      <c r="D11" s="45">
        <f>+C11/$C$23</f>
        <v>0.47365543898398677</v>
      </c>
      <c r="E11" s="42">
        <f>+C11/($C$23+$C$24)</f>
        <v>0.36989012694908235</v>
      </c>
    </row>
    <row r="12" spans="1:6" ht="17.25" customHeight="1" x14ac:dyDescent="0.25">
      <c r="A12" s="41"/>
      <c r="B12" s="44" t="s">
        <v>44</v>
      </c>
      <c r="C12" s="54"/>
      <c r="D12" s="46"/>
      <c r="E12" s="39"/>
    </row>
    <row r="13" spans="1:6" ht="17.25" customHeight="1" x14ac:dyDescent="0.25">
      <c r="A13" s="35">
        <v>135</v>
      </c>
      <c r="B13" s="43" t="s">
        <v>38</v>
      </c>
      <c r="C13" s="50">
        <v>80462</v>
      </c>
      <c r="D13" s="45">
        <f>+C13/$C$23</f>
        <v>0.44429596907785751</v>
      </c>
      <c r="E13" s="42">
        <f>+C13/($C$23+$C$24)</f>
        <v>0.34696253622188494</v>
      </c>
    </row>
    <row r="14" spans="1:6" ht="17.25" customHeight="1" x14ac:dyDescent="0.25">
      <c r="A14" s="41"/>
      <c r="B14" s="44" t="s">
        <v>45</v>
      </c>
      <c r="C14" s="54"/>
      <c r="D14" s="47"/>
      <c r="E14" s="39"/>
    </row>
    <row r="15" spans="1:6" ht="17.25" customHeight="1" x14ac:dyDescent="0.25">
      <c r="A15" s="35">
        <v>137</v>
      </c>
      <c r="B15" s="43" t="s">
        <v>39</v>
      </c>
      <c r="C15" s="50">
        <v>7844</v>
      </c>
      <c r="D15" s="45">
        <f>+C15/$C$23</f>
        <v>4.3313086692435117E-2</v>
      </c>
      <c r="E15" s="42">
        <f>+C15/($C$23+$C$24)</f>
        <v>3.3824341106664824E-2</v>
      </c>
    </row>
    <row r="16" spans="1:6" ht="17.25" customHeight="1" x14ac:dyDescent="0.25">
      <c r="A16" s="41"/>
      <c r="B16" s="44" t="s">
        <v>46</v>
      </c>
      <c r="C16" s="54"/>
      <c r="D16" s="47"/>
      <c r="E16" s="39"/>
    </row>
    <row r="17" spans="1:5" ht="17.25" customHeight="1" x14ac:dyDescent="0.25">
      <c r="A17" s="35">
        <v>133</v>
      </c>
      <c r="B17" s="43" t="s">
        <v>40</v>
      </c>
      <c r="C17" s="50">
        <v>2127</v>
      </c>
      <c r="D17" s="45">
        <f>+C17/$C$23</f>
        <v>1.1744892324682496E-2</v>
      </c>
      <c r="E17" s="42">
        <f>+C17/($C$23+$C$24)</f>
        <v>9.1718987167103624E-3</v>
      </c>
    </row>
    <row r="18" spans="1:5" ht="17.25" customHeight="1" x14ac:dyDescent="0.25">
      <c r="A18" s="41"/>
      <c r="B18" s="44" t="s">
        <v>51</v>
      </c>
      <c r="C18" s="54"/>
      <c r="D18" s="46"/>
      <c r="E18" s="39"/>
    </row>
    <row r="19" spans="1:5" ht="17.25" customHeight="1" x14ac:dyDescent="0.25">
      <c r="A19" s="35">
        <v>131</v>
      </c>
      <c r="B19" s="43" t="s">
        <v>41</v>
      </c>
      <c r="C19" s="50">
        <v>2087</v>
      </c>
      <c r="D19" s="45">
        <f>+C19/$C$23</f>
        <v>1.1524019878520154E-2</v>
      </c>
      <c r="E19" s="42">
        <f>+C19/($C$23+$C$24)</f>
        <v>8.9994135504346626E-3</v>
      </c>
    </row>
    <row r="20" spans="1:5" ht="17.25" customHeight="1" x14ac:dyDescent="0.25">
      <c r="A20" s="41"/>
      <c r="B20" s="44" t="s">
        <v>50</v>
      </c>
      <c r="C20" s="54"/>
      <c r="D20" s="47"/>
      <c r="E20" s="39"/>
    </row>
    <row r="21" spans="1:5" ht="17.25" customHeight="1" x14ac:dyDescent="0.25">
      <c r="A21" s="35">
        <v>87</v>
      </c>
      <c r="B21" s="43" t="s">
        <v>42</v>
      </c>
      <c r="C21" s="50">
        <v>2801</v>
      </c>
      <c r="D21" s="45">
        <f>+C21/$C$23</f>
        <v>1.5466593042517946E-2</v>
      </c>
      <c r="E21" s="42">
        <f>+C21/($C$23+$C$24)</f>
        <v>1.2078273768455912E-2</v>
      </c>
    </row>
    <row r="22" spans="1:5" ht="17.25" customHeight="1" x14ac:dyDescent="0.25">
      <c r="A22" s="41"/>
      <c r="B22" s="44" t="s">
        <v>49</v>
      </c>
      <c r="C22" s="54"/>
      <c r="D22" s="46"/>
      <c r="E22" s="39"/>
    </row>
    <row r="23" spans="1:5" s="18" customFormat="1" ht="17.25" customHeight="1" x14ac:dyDescent="0.25">
      <c r="A23" s="12"/>
      <c r="B23" s="19" t="s">
        <v>33</v>
      </c>
      <c r="C23" s="55">
        <f>+C11+C13+C15+C17+C19+C21</f>
        <v>181100</v>
      </c>
      <c r="D23" s="48">
        <f>+C23/$C$26</f>
        <v>0.77372000820288467</v>
      </c>
      <c r="E23" s="20"/>
    </row>
    <row r="24" spans="1:5" ht="17.25" customHeight="1" x14ac:dyDescent="0.25">
      <c r="B24" s="21" t="s">
        <v>34</v>
      </c>
      <c r="C24" s="55">
        <v>50804</v>
      </c>
      <c r="D24" s="49">
        <f t="shared" ref="D24:D25" si="0">+C24/$C$26</f>
        <v>0.21705174653086334</v>
      </c>
    </row>
    <row r="25" spans="1:5" ht="17.25" customHeight="1" x14ac:dyDescent="0.25">
      <c r="B25" s="21" t="s">
        <v>35</v>
      </c>
      <c r="C25" s="55">
        <v>2160</v>
      </c>
      <c r="D25" s="49">
        <f t="shared" si="0"/>
        <v>9.2282452662519644E-3</v>
      </c>
    </row>
    <row r="26" spans="1:5" ht="17.25" customHeight="1" x14ac:dyDescent="0.25">
      <c r="B26" s="19" t="s">
        <v>36</v>
      </c>
      <c r="C26" s="53">
        <f>SUM(C23:C25)</f>
        <v>234064</v>
      </c>
      <c r="D26" s="5"/>
    </row>
  </sheetData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4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"/>
  <sheetViews>
    <sheetView showGridLines="0" tabSelected="1" workbookViewId="0">
      <selection activeCell="D6" sqref="D6:E6"/>
    </sheetView>
  </sheetViews>
  <sheetFormatPr baseColWidth="10" defaultColWidth="11.42578125" defaultRowHeight="17.25" customHeight="1" x14ac:dyDescent="0.25"/>
  <cols>
    <col min="1" max="1" width="5.5703125" style="12" bestFit="1" customWidth="1"/>
    <col min="2" max="2" width="65.7109375" style="12" customWidth="1"/>
    <col min="3" max="4" width="11.42578125" style="12"/>
    <col min="5" max="5" width="11.42578125" style="17"/>
    <col min="6" max="16384" width="11.42578125" style="12"/>
  </cols>
  <sheetData>
    <row r="1" spans="1:6" ht="30" customHeight="1" x14ac:dyDescent="0.25">
      <c r="B1" s="56" t="s">
        <v>18</v>
      </c>
      <c r="C1" s="56"/>
      <c r="D1" s="56"/>
      <c r="E1" s="56"/>
    </row>
    <row r="2" spans="1:6" ht="17.25" customHeight="1" x14ac:dyDescent="0.25">
      <c r="B2" s="57" t="s">
        <v>43</v>
      </c>
      <c r="C2" s="57"/>
      <c r="D2" s="57"/>
      <c r="E2" s="57"/>
    </row>
    <row r="3" spans="1:6" ht="17.25" customHeight="1" x14ac:dyDescent="0.25">
      <c r="B3" s="57" t="s">
        <v>30</v>
      </c>
      <c r="C3" s="57"/>
      <c r="D3" s="57"/>
      <c r="E3" s="57"/>
    </row>
    <row r="4" spans="1:6" ht="17.25" customHeight="1" x14ac:dyDescent="0.25">
      <c r="B4" s="13"/>
      <c r="C4" s="13"/>
      <c r="D4" s="13"/>
      <c r="E4" s="14"/>
    </row>
    <row r="5" spans="1:6" s="2" customFormat="1" ht="17.25" customHeight="1" x14ac:dyDescent="0.25">
      <c r="B5" s="15" t="s">
        <v>1</v>
      </c>
      <c r="C5" s="23">
        <v>1448621</v>
      </c>
      <c r="E5" s="9"/>
      <c r="F5" s="30"/>
    </row>
    <row r="6" spans="1:6" s="2" customFormat="1" ht="17.25" customHeight="1" x14ac:dyDescent="0.25">
      <c r="B6" s="5" t="s">
        <v>6</v>
      </c>
      <c r="C6" s="8">
        <v>4162</v>
      </c>
      <c r="D6" s="60" t="s">
        <v>52</v>
      </c>
      <c r="E6" s="61"/>
      <c r="F6" s="1"/>
    </row>
    <row r="7" spans="1:6" s="2" customFormat="1" ht="17.25" customHeight="1" x14ac:dyDescent="0.25">
      <c r="B7" s="15" t="s">
        <v>2</v>
      </c>
      <c r="C7" s="3">
        <f>+C26/C5</f>
        <v>0.81080972870060564</v>
      </c>
      <c r="D7" s="4"/>
      <c r="E7" s="10"/>
    </row>
    <row r="8" spans="1:6" s="2" customFormat="1" ht="17.25" customHeight="1" x14ac:dyDescent="0.25">
      <c r="B8" s="15"/>
      <c r="C8" s="3"/>
      <c r="D8" s="4"/>
      <c r="E8" s="10"/>
    </row>
    <row r="9" spans="1:6" s="2" customFormat="1" ht="17.25" customHeight="1" x14ac:dyDescent="0.25">
      <c r="B9" s="15"/>
      <c r="C9" s="3"/>
      <c r="D9" s="4"/>
      <c r="E9" s="10"/>
    </row>
    <row r="10" spans="1:6" s="16" customFormat="1" ht="17.25" customHeight="1" x14ac:dyDescent="0.25">
      <c r="B10" s="31" t="s">
        <v>3</v>
      </c>
      <c r="C10" s="32" t="s">
        <v>4</v>
      </c>
      <c r="D10" s="33" t="s">
        <v>32</v>
      </c>
      <c r="E10" s="33" t="s">
        <v>5</v>
      </c>
    </row>
    <row r="11" spans="1:6" ht="17.25" customHeight="1" x14ac:dyDescent="0.25">
      <c r="A11" s="35">
        <v>136</v>
      </c>
      <c r="B11" s="43" t="s">
        <v>37</v>
      </c>
      <c r="C11" s="50">
        <v>435313</v>
      </c>
      <c r="D11" s="45">
        <f>+C11/$C$23</f>
        <v>0.37831789573581631</v>
      </c>
      <c r="E11" s="42">
        <f>+C11/($C$23+$C$24)</f>
        <v>0.37554565939810963</v>
      </c>
      <c r="F11" s="17"/>
    </row>
    <row r="12" spans="1:6" ht="17.25" customHeight="1" x14ac:dyDescent="0.25">
      <c r="A12" s="41"/>
      <c r="B12" s="44" t="s">
        <v>44</v>
      </c>
      <c r="C12" s="54"/>
      <c r="D12" s="46"/>
      <c r="E12" s="39"/>
      <c r="F12" s="17"/>
    </row>
    <row r="13" spans="1:6" ht="17.25" customHeight="1" x14ac:dyDescent="0.25">
      <c r="A13" s="35">
        <v>135</v>
      </c>
      <c r="B13" s="43" t="s">
        <v>38</v>
      </c>
      <c r="C13" s="50">
        <v>576493</v>
      </c>
      <c r="D13" s="45">
        <f>+C13/$C$23</f>
        <v>0.50101333676326676</v>
      </c>
      <c r="E13" s="42">
        <f>+C13/($C$23+$C$24)</f>
        <v>0.49734201327181687</v>
      </c>
      <c r="F13" s="17"/>
    </row>
    <row r="14" spans="1:6" ht="17.25" customHeight="1" x14ac:dyDescent="0.25">
      <c r="A14" s="41"/>
      <c r="B14" s="44" t="s">
        <v>45</v>
      </c>
      <c r="C14" s="54"/>
      <c r="D14" s="47"/>
      <c r="E14" s="39"/>
      <c r="F14" s="17"/>
    </row>
    <row r="15" spans="1:6" ht="17.25" customHeight="1" x14ac:dyDescent="0.25">
      <c r="A15" s="35">
        <v>137</v>
      </c>
      <c r="B15" s="43" t="s">
        <v>39</v>
      </c>
      <c r="C15" s="50">
        <v>75448</v>
      </c>
      <c r="D15" s="45">
        <f>+C15/$C$23</f>
        <v>6.5569667337010085E-2</v>
      </c>
      <c r="E15" s="42">
        <f>+C15/($C$23+$C$24)</f>
        <v>6.5089186195377985E-2</v>
      </c>
      <c r="F15" s="17"/>
    </row>
    <row r="16" spans="1:6" ht="17.25" customHeight="1" x14ac:dyDescent="0.25">
      <c r="A16" s="41"/>
      <c r="B16" s="44" t="s">
        <v>46</v>
      </c>
      <c r="C16" s="54"/>
      <c r="D16" s="47"/>
      <c r="E16" s="39"/>
      <c r="F16" s="17"/>
    </row>
    <row r="17" spans="1:6" ht="17.25" customHeight="1" x14ac:dyDescent="0.25">
      <c r="A17" s="35">
        <v>133</v>
      </c>
      <c r="B17" s="43" t="s">
        <v>40</v>
      </c>
      <c r="C17" s="50">
        <v>26315</v>
      </c>
      <c r="D17" s="45">
        <f>+C17/$C$23</f>
        <v>2.2869602851943331E-2</v>
      </c>
      <c r="E17" s="42">
        <f>+C17/($C$23+$C$24)</f>
        <v>2.2702019069178396E-2</v>
      </c>
      <c r="F17" s="17"/>
    </row>
    <row r="18" spans="1:6" ht="17.25" customHeight="1" x14ac:dyDescent="0.25">
      <c r="A18" s="41"/>
      <c r="B18" s="44" t="s">
        <v>51</v>
      </c>
      <c r="C18" s="54"/>
      <c r="D18" s="46"/>
      <c r="E18" s="39"/>
      <c r="F18" s="17"/>
    </row>
    <row r="19" spans="1:6" ht="17.25" customHeight="1" x14ac:dyDescent="0.25">
      <c r="A19" s="35">
        <v>131</v>
      </c>
      <c r="B19" s="43" t="s">
        <v>41</v>
      </c>
      <c r="C19" s="50">
        <v>22715</v>
      </c>
      <c r="D19" s="45">
        <f>+C19/$C$23</f>
        <v>1.9740947322131587E-2</v>
      </c>
      <c r="E19" s="42">
        <f>+C19/($C$23+$C$24)</f>
        <v>1.9596289688633375E-2</v>
      </c>
      <c r="F19" s="17"/>
    </row>
    <row r="20" spans="1:6" ht="17.25" customHeight="1" x14ac:dyDescent="0.25">
      <c r="A20" s="41"/>
      <c r="B20" s="44" t="s">
        <v>50</v>
      </c>
      <c r="C20" s="54"/>
      <c r="D20" s="47"/>
      <c r="E20" s="39"/>
      <c r="F20" s="17"/>
    </row>
    <row r="21" spans="1:6" ht="17.25" customHeight="1" x14ac:dyDescent="0.25">
      <c r="A21" s="35">
        <v>87</v>
      </c>
      <c r="B21" s="43" t="s">
        <v>42</v>
      </c>
      <c r="C21" s="50">
        <v>14370</v>
      </c>
      <c r="D21" s="45">
        <f>+C21/$C$23</f>
        <v>1.2488549989831869E-2</v>
      </c>
      <c r="E21" s="42">
        <f>+C21/($C$23+$C$24)</f>
        <v>1.2397036444008875E-2</v>
      </c>
      <c r="F21" s="17"/>
    </row>
    <row r="22" spans="1:6" ht="17.25" customHeight="1" x14ac:dyDescent="0.25">
      <c r="A22" s="41"/>
      <c r="B22" s="44" t="s">
        <v>49</v>
      </c>
      <c r="C22" s="54"/>
      <c r="D22" s="46"/>
      <c r="E22" s="39"/>
      <c r="F22" s="17"/>
    </row>
    <row r="23" spans="1:6" s="18" customFormat="1" ht="17.25" customHeight="1" x14ac:dyDescent="0.25">
      <c r="A23" s="12"/>
      <c r="B23" s="19" t="s">
        <v>33</v>
      </c>
      <c r="C23" s="55">
        <f>+C11+C13+C15+C17+C19+C21</f>
        <v>1150654</v>
      </c>
      <c r="D23" s="48">
        <f>+C23/$C$26</f>
        <v>0.97965018270733795</v>
      </c>
      <c r="E23" s="20"/>
      <c r="F23" s="20"/>
    </row>
    <row r="24" spans="1:6" ht="17.25" customHeight="1" x14ac:dyDescent="0.25">
      <c r="B24" s="21" t="s">
        <v>34</v>
      </c>
      <c r="C24" s="55">
        <v>8494</v>
      </c>
      <c r="D24" s="49">
        <f t="shared" ref="D24:D25" si="0">+C24/$C$26</f>
        <v>7.2316688178341434E-3</v>
      </c>
      <c r="F24" s="17"/>
    </row>
    <row r="25" spans="1:6" ht="17.25" customHeight="1" x14ac:dyDescent="0.25">
      <c r="B25" s="21" t="s">
        <v>35</v>
      </c>
      <c r="C25" s="55">
        <v>15408</v>
      </c>
      <c r="D25" s="49">
        <f t="shared" si="0"/>
        <v>1.3118148474827935E-2</v>
      </c>
      <c r="F25" s="17"/>
    </row>
    <row r="26" spans="1:6" ht="17.25" customHeight="1" x14ac:dyDescent="0.25">
      <c r="B26" s="19" t="s">
        <v>36</v>
      </c>
      <c r="C26" s="53">
        <f>SUM(C23:C25)</f>
        <v>1174556</v>
      </c>
      <c r="D26" s="5"/>
    </row>
  </sheetData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"/>
  <sheetViews>
    <sheetView showGridLines="0" workbookViewId="0">
      <selection activeCell="D6" sqref="D6:E6"/>
    </sheetView>
  </sheetViews>
  <sheetFormatPr baseColWidth="10" defaultColWidth="11.42578125" defaultRowHeight="17.25" customHeight="1" x14ac:dyDescent="0.25"/>
  <cols>
    <col min="1" max="1" width="5.5703125" style="12" bestFit="1" customWidth="1"/>
    <col min="2" max="2" width="65.7109375" style="12" customWidth="1"/>
    <col min="3" max="4" width="11.42578125" style="12"/>
    <col min="5" max="5" width="12.42578125" style="17" bestFit="1" customWidth="1"/>
    <col min="6" max="16384" width="11.42578125" style="12"/>
  </cols>
  <sheetData>
    <row r="1" spans="1:6" ht="30" customHeight="1" x14ac:dyDescent="0.25">
      <c r="B1" s="56" t="s">
        <v>19</v>
      </c>
      <c r="C1" s="56"/>
      <c r="D1" s="56"/>
      <c r="E1" s="56"/>
    </row>
    <row r="2" spans="1:6" ht="17.25" customHeight="1" x14ac:dyDescent="0.25">
      <c r="B2" s="57" t="s">
        <v>43</v>
      </c>
      <c r="C2" s="57"/>
      <c r="D2" s="57"/>
      <c r="E2" s="57"/>
    </row>
    <row r="3" spans="1:6" ht="17.25" customHeight="1" x14ac:dyDescent="0.25">
      <c r="B3" s="57" t="s">
        <v>30</v>
      </c>
      <c r="C3" s="57"/>
      <c r="D3" s="57"/>
      <c r="E3" s="57"/>
    </row>
    <row r="4" spans="1:6" ht="17.25" customHeight="1" x14ac:dyDescent="0.25">
      <c r="B4" s="13"/>
      <c r="C4" s="13"/>
      <c r="D4" s="13"/>
      <c r="E4" s="14"/>
    </row>
    <row r="5" spans="1:6" s="2" customFormat="1" ht="17.25" customHeight="1" x14ac:dyDescent="0.25">
      <c r="B5" s="15" t="s">
        <v>1</v>
      </c>
      <c r="C5" s="23">
        <v>929542</v>
      </c>
      <c r="E5" s="9"/>
      <c r="F5" s="1"/>
    </row>
    <row r="6" spans="1:6" s="2" customFormat="1" ht="17.25" customHeight="1" x14ac:dyDescent="0.25">
      <c r="B6" s="5" t="s">
        <v>6</v>
      </c>
      <c r="C6" s="8">
        <v>2690</v>
      </c>
      <c r="D6" s="60" t="s">
        <v>52</v>
      </c>
      <c r="E6" s="61"/>
      <c r="F6" s="1"/>
    </row>
    <row r="7" spans="1:6" s="2" customFormat="1" ht="17.25" customHeight="1" x14ac:dyDescent="0.25">
      <c r="B7" s="15" t="s">
        <v>2</v>
      </c>
      <c r="C7" s="3">
        <f>+C26/C5</f>
        <v>0.79876756510195346</v>
      </c>
      <c r="D7" s="4"/>
      <c r="E7" s="10"/>
    </row>
    <row r="8" spans="1:6" s="2" customFormat="1" ht="17.25" customHeight="1" x14ac:dyDescent="0.25">
      <c r="B8" s="15"/>
      <c r="C8" s="3"/>
      <c r="D8" s="4"/>
      <c r="E8" s="10"/>
      <c r="F8" s="9"/>
    </row>
    <row r="9" spans="1:6" s="2" customFormat="1" ht="17.25" customHeight="1" x14ac:dyDescent="0.25">
      <c r="B9" s="15"/>
      <c r="C9" s="3"/>
      <c r="D9" s="4"/>
      <c r="E9" s="10"/>
      <c r="F9" s="9"/>
    </row>
    <row r="10" spans="1:6" s="16" customFormat="1" ht="17.25" customHeight="1" x14ac:dyDescent="0.25">
      <c r="B10" s="31" t="s">
        <v>3</v>
      </c>
      <c r="C10" s="32" t="s">
        <v>4</v>
      </c>
      <c r="D10" s="33" t="s">
        <v>32</v>
      </c>
      <c r="E10" s="33" t="s">
        <v>5</v>
      </c>
      <c r="F10" s="24"/>
    </row>
    <row r="11" spans="1:6" ht="17.25" customHeight="1" x14ac:dyDescent="0.25">
      <c r="A11" s="35">
        <v>136</v>
      </c>
      <c r="B11" s="43" t="s">
        <v>37</v>
      </c>
      <c r="C11" s="50">
        <v>417752</v>
      </c>
      <c r="D11" s="45">
        <f>+C11/$C$23</f>
        <v>0.57705573827556822</v>
      </c>
      <c r="E11" s="42">
        <f>+C11/($C$23+$C$24)</f>
        <v>0.56749681782182793</v>
      </c>
      <c r="F11" s="24"/>
    </row>
    <row r="12" spans="1:6" ht="17.25" customHeight="1" x14ac:dyDescent="0.25">
      <c r="A12" s="41"/>
      <c r="B12" s="44" t="s">
        <v>44</v>
      </c>
      <c r="C12" s="54"/>
      <c r="D12" s="46"/>
      <c r="E12" s="39"/>
      <c r="F12" s="24"/>
    </row>
    <row r="13" spans="1:6" ht="17.25" customHeight="1" x14ac:dyDescent="0.25">
      <c r="A13" s="35">
        <v>135</v>
      </c>
      <c r="B13" s="43" t="s">
        <v>38</v>
      </c>
      <c r="C13" s="50">
        <v>245254</v>
      </c>
      <c r="D13" s="45">
        <f>+C13/$C$23</f>
        <v>0.3387780980941712</v>
      </c>
      <c r="E13" s="42">
        <f>+C13/($C$23+$C$24)</f>
        <v>0.33316624350828861</v>
      </c>
      <c r="F13" s="24"/>
    </row>
    <row r="14" spans="1:6" ht="17.25" customHeight="1" x14ac:dyDescent="0.25">
      <c r="A14" s="41"/>
      <c r="B14" s="44" t="s">
        <v>45</v>
      </c>
      <c r="C14" s="54"/>
      <c r="D14" s="47"/>
      <c r="E14" s="39"/>
      <c r="F14" s="24"/>
    </row>
    <row r="15" spans="1:6" ht="17.25" customHeight="1" x14ac:dyDescent="0.25">
      <c r="A15" s="35">
        <v>137</v>
      </c>
      <c r="B15" s="43" t="s">
        <v>39</v>
      </c>
      <c r="C15" s="50">
        <v>24451</v>
      </c>
      <c r="D15" s="45">
        <f>+C15/$C$23</f>
        <v>3.3775038435664984E-2</v>
      </c>
      <c r="E15" s="42">
        <f>+C15/($C$23+$C$24)</f>
        <v>3.3215555383484731E-2</v>
      </c>
      <c r="F15" s="24"/>
    </row>
    <row r="16" spans="1:6" ht="17.25" customHeight="1" x14ac:dyDescent="0.25">
      <c r="A16" s="41"/>
      <c r="B16" s="44" t="s">
        <v>46</v>
      </c>
      <c r="C16" s="54"/>
      <c r="D16" s="47"/>
      <c r="E16" s="39"/>
      <c r="F16" s="24"/>
    </row>
    <row r="17" spans="1:6" ht="17.25" customHeight="1" x14ac:dyDescent="0.25">
      <c r="A17" s="35">
        <v>133</v>
      </c>
      <c r="B17" s="43" t="s">
        <v>40</v>
      </c>
      <c r="C17" s="50">
        <v>6704</v>
      </c>
      <c r="D17" s="45">
        <f>+C17/$C$23</f>
        <v>9.2604743230419225E-3</v>
      </c>
      <c r="E17" s="42">
        <f>+C17/($C$23+$C$24)</f>
        <v>9.1070746918687027E-3</v>
      </c>
      <c r="F17" s="24"/>
    </row>
    <row r="18" spans="1:6" ht="17.25" customHeight="1" x14ac:dyDescent="0.25">
      <c r="A18" s="41"/>
      <c r="B18" s="44" t="s">
        <v>51</v>
      </c>
      <c r="C18" s="54"/>
      <c r="D18" s="46"/>
      <c r="E18" s="39"/>
      <c r="F18" s="24"/>
    </row>
    <row r="19" spans="1:6" ht="17.25" customHeight="1" x14ac:dyDescent="0.25">
      <c r="A19" s="35">
        <v>131</v>
      </c>
      <c r="B19" s="43" t="s">
        <v>41</v>
      </c>
      <c r="C19" s="50">
        <v>21239</v>
      </c>
      <c r="D19" s="45">
        <f>+C19/$C$23</f>
        <v>2.9338188267763632E-2</v>
      </c>
      <c r="E19" s="42">
        <f>+C19/($C$23+$C$24)</f>
        <v>2.8852201578251697E-2</v>
      </c>
      <c r="F19" s="24"/>
    </row>
    <row r="20" spans="1:6" ht="17.25" customHeight="1" x14ac:dyDescent="0.25">
      <c r="A20" s="41"/>
      <c r="B20" s="44" t="s">
        <v>50</v>
      </c>
      <c r="C20" s="54"/>
      <c r="D20" s="47"/>
      <c r="E20" s="39"/>
      <c r="F20" s="24"/>
    </row>
    <row r="21" spans="1:6" ht="17.25" customHeight="1" x14ac:dyDescent="0.25">
      <c r="A21" s="35">
        <v>87</v>
      </c>
      <c r="B21" s="43" t="s">
        <v>42</v>
      </c>
      <c r="C21" s="50">
        <v>8537</v>
      </c>
      <c r="D21" s="45">
        <f>+C21/$C$23</f>
        <v>1.1792462603790108E-2</v>
      </c>
      <c r="E21" s="42">
        <f>+C21/($C$23+$C$24)</f>
        <v>1.1597120621193783E-2</v>
      </c>
      <c r="F21" s="24"/>
    </row>
    <row r="22" spans="1:6" ht="17.25" customHeight="1" x14ac:dyDescent="0.25">
      <c r="A22" s="41"/>
      <c r="B22" s="44" t="s">
        <v>49</v>
      </c>
      <c r="C22" s="54"/>
      <c r="D22" s="46"/>
      <c r="E22" s="39"/>
      <c r="F22" s="24"/>
    </row>
    <row r="23" spans="1:6" s="18" customFormat="1" ht="17.25" customHeight="1" x14ac:dyDescent="0.25">
      <c r="A23" s="12"/>
      <c r="B23" s="19" t="s">
        <v>33</v>
      </c>
      <c r="C23" s="55">
        <f>+C11+C13+C15+C17+C19+C21</f>
        <v>723937</v>
      </c>
      <c r="D23" s="48">
        <f>+C23/$C$26</f>
        <v>0.97501508441887275</v>
      </c>
      <c r="E23" s="20"/>
      <c r="F23" s="20"/>
    </row>
    <row r="24" spans="1:6" ht="17.25" customHeight="1" x14ac:dyDescent="0.25">
      <c r="B24" s="21" t="s">
        <v>34</v>
      </c>
      <c r="C24" s="55">
        <v>12194</v>
      </c>
      <c r="D24" s="49">
        <f t="shared" ref="D24:D25" si="0">+C24/$C$26</f>
        <v>1.6423161047720635E-2</v>
      </c>
      <c r="F24" s="17"/>
    </row>
    <row r="25" spans="1:6" ht="17.25" customHeight="1" x14ac:dyDescent="0.25">
      <c r="B25" s="21" t="s">
        <v>35</v>
      </c>
      <c r="C25" s="55">
        <v>6357</v>
      </c>
      <c r="D25" s="49">
        <f t="shared" si="0"/>
        <v>8.5617545334065997E-3</v>
      </c>
    </row>
    <row r="26" spans="1:6" ht="17.25" customHeight="1" x14ac:dyDescent="0.25">
      <c r="B26" s="19" t="s">
        <v>36</v>
      </c>
      <c r="C26" s="53">
        <f>SUM(C23:C25)</f>
        <v>742488</v>
      </c>
      <c r="D26" s="5"/>
    </row>
  </sheetData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"/>
  <sheetViews>
    <sheetView showGridLines="0" workbookViewId="0">
      <selection activeCell="H17" sqref="H17"/>
    </sheetView>
  </sheetViews>
  <sheetFormatPr baseColWidth="10" defaultColWidth="11.42578125" defaultRowHeight="17.25" customHeight="1" x14ac:dyDescent="0.25"/>
  <cols>
    <col min="1" max="1" width="5.5703125" style="12" bestFit="1" customWidth="1"/>
    <col min="2" max="2" width="65.7109375" style="12" customWidth="1"/>
    <col min="3" max="4" width="11.42578125" style="12"/>
    <col min="5" max="5" width="12.42578125" style="17" bestFit="1" customWidth="1"/>
    <col min="6" max="16384" width="11.42578125" style="12"/>
  </cols>
  <sheetData>
    <row r="1" spans="1:6" ht="30" customHeight="1" x14ac:dyDescent="0.25">
      <c r="B1" s="56" t="s">
        <v>20</v>
      </c>
      <c r="C1" s="56"/>
      <c r="D1" s="56"/>
      <c r="E1" s="56"/>
    </row>
    <row r="2" spans="1:6" ht="17.25" customHeight="1" x14ac:dyDescent="0.25">
      <c r="B2" s="57" t="s">
        <v>43</v>
      </c>
      <c r="C2" s="57"/>
      <c r="D2" s="57"/>
      <c r="E2" s="57"/>
    </row>
    <row r="3" spans="1:6" ht="17.25" customHeight="1" x14ac:dyDescent="0.25">
      <c r="B3" s="57" t="s">
        <v>30</v>
      </c>
      <c r="C3" s="57"/>
      <c r="D3" s="57"/>
      <c r="E3" s="57"/>
    </row>
    <row r="4" spans="1:6" ht="17.25" customHeight="1" x14ac:dyDescent="0.25">
      <c r="B4" s="13"/>
      <c r="C4" s="13"/>
      <c r="D4" s="13"/>
      <c r="E4" s="14"/>
    </row>
    <row r="5" spans="1:6" s="2" customFormat="1" ht="17.25" customHeight="1" x14ac:dyDescent="0.25">
      <c r="B5" s="15" t="s">
        <v>1</v>
      </c>
      <c r="C5" s="23">
        <v>508431</v>
      </c>
      <c r="E5" s="9"/>
      <c r="F5" s="1"/>
    </row>
    <row r="6" spans="1:6" s="2" customFormat="1" ht="17.25" customHeight="1" x14ac:dyDescent="0.25">
      <c r="B6" s="5" t="s">
        <v>6</v>
      </c>
      <c r="C6" s="8">
        <v>1530</v>
      </c>
      <c r="D6" s="60" t="s">
        <v>52</v>
      </c>
      <c r="E6" s="61"/>
      <c r="F6" s="1"/>
    </row>
    <row r="7" spans="1:6" s="2" customFormat="1" ht="17.25" customHeight="1" x14ac:dyDescent="0.25">
      <c r="B7" s="15" t="s">
        <v>2</v>
      </c>
      <c r="C7" s="3">
        <f>+C26/C5</f>
        <v>0.83965965883276195</v>
      </c>
      <c r="D7" s="4"/>
      <c r="E7" s="10"/>
    </row>
    <row r="8" spans="1:6" s="2" customFormat="1" ht="17.25" customHeight="1" x14ac:dyDescent="0.25">
      <c r="B8" s="15"/>
      <c r="C8" s="3"/>
      <c r="D8" s="4"/>
      <c r="E8" s="10"/>
    </row>
    <row r="9" spans="1:6" s="2" customFormat="1" ht="17.25" customHeight="1" x14ac:dyDescent="0.25">
      <c r="B9" s="15"/>
      <c r="C9" s="3"/>
      <c r="D9" s="4"/>
      <c r="E9" s="10"/>
    </row>
    <row r="10" spans="1:6" s="16" customFormat="1" ht="17.25" customHeight="1" x14ac:dyDescent="0.25">
      <c r="B10" s="31" t="s">
        <v>3</v>
      </c>
      <c r="C10" s="32" t="s">
        <v>4</v>
      </c>
      <c r="D10" s="33" t="s">
        <v>32</v>
      </c>
      <c r="E10" s="33" t="s">
        <v>5</v>
      </c>
    </row>
    <row r="11" spans="1:6" ht="17.25" customHeight="1" x14ac:dyDescent="0.25">
      <c r="A11" s="35">
        <v>136</v>
      </c>
      <c r="B11" s="43" t="s">
        <v>37</v>
      </c>
      <c r="C11" s="50">
        <v>194205</v>
      </c>
      <c r="D11" s="45">
        <f>+C11/$C$23</f>
        <v>0.47728998675320911</v>
      </c>
      <c r="E11" s="42">
        <f>+C11/($C$23+$C$24)</f>
        <v>0.46220797395327584</v>
      </c>
      <c r="F11" s="17"/>
    </row>
    <row r="12" spans="1:6" ht="17.25" customHeight="1" x14ac:dyDescent="0.25">
      <c r="A12" s="41"/>
      <c r="B12" s="44" t="s">
        <v>44</v>
      </c>
      <c r="C12" s="54"/>
      <c r="D12" s="46"/>
      <c r="E12" s="39"/>
      <c r="F12" s="17"/>
    </row>
    <row r="13" spans="1:6" ht="17.25" customHeight="1" x14ac:dyDescent="0.25">
      <c r="A13" s="35">
        <v>135</v>
      </c>
      <c r="B13" s="43" t="s">
        <v>38</v>
      </c>
      <c r="C13" s="50">
        <v>151939</v>
      </c>
      <c r="D13" s="45">
        <f>+C13/$C$23</f>
        <v>0.37341450167243806</v>
      </c>
      <c r="E13" s="42">
        <f>+C13/($C$23+$C$24)</f>
        <v>0.36161487785838048</v>
      </c>
      <c r="F13" s="17"/>
    </row>
    <row r="14" spans="1:6" ht="17.25" customHeight="1" x14ac:dyDescent="0.25">
      <c r="A14" s="41"/>
      <c r="B14" s="44" t="s">
        <v>45</v>
      </c>
      <c r="C14" s="54"/>
      <c r="D14" s="47"/>
      <c r="E14" s="39"/>
      <c r="F14" s="17"/>
    </row>
    <row r="15" spans="1:6" ht="17.25" customHeight="1" x14ac:dyDescent="0.25">
      <c r="A15" s="35">
        <v>137</v>
      </c>
      <c r="B15" s="43" t="s">
        <v>39</v>
      </c>
      <c r="C15" s="50">
        <v>25628</v>
      </c>
      <c r="D15" s="45">
        <f>+C15/$C$23</f>
        <v>6.2984927167226604E-2</v>
      </c>
      <c r="E15" s="42">
        <f>+C15/($C$23+$C$24)</f>
        <v>6.0994649759143961E-2</v>
      </c>
      <c r="F15" s="17"/>
    </row>
    <row r="16" spans="1:6" ht="17.25" customHeight="1" x14ac:dyDescent="0.25">
      <c r="A16" s="41"/>
      <c r="B16" s="44" t="s">
        <v>46</v>
      </c>
      <c r="C16" s="54"/>
      <c r="D16" s="47"/>
      <c r="E16" s="39"/>
      <c r="F16" s="17"/>
    </row>
    <row r="17" spans="1:6" ht="17.25" customHeight="1" x14ac:dyDescent="0.25">
      <c r="A17" s="35">
        <v>133</v>
      </c>
      <c r="B17" s="43" t="s">
        <v>40</v>
      </c>
      <c r="C17" s="50">
        <v>15209</v>
      </c>
      <c r="D17" s="45">
        <f>+C17/$C$23</f>
        <v>3.7378560843075913E-2</v>
      </c>
      <c r="E17" s="42">
        <f>+C17/($C$23+$C$24)</f>
        <v>3.6197425791588127E-2</v>
      </c>
      <c r="F17" s="17"/>
    </row>
    <row r="18" spans="1:6" ht="17.25" customHeight="1" x14ac:dyDescent="0.25">
      <c r="A18" s="41"/>
      <c r="B18" s="44" t="s">
        <v>51</v>
      </c>
      <c r="C18" s="54"/>
      <c r="D18" s="46"/>
      <c r="E18" s="39"/>
      <c r="F18" s="17"/>
    </row>
    <row r="19" spans="1:6" ht="17.25" customHeight="1" x14ac:dyDescent="0.25">
      <c r="A19" s="35">
        <v>131</v>
      </c>
      <c r="B19" s="43" t="s">
        <v>41</v>
      </c>
      <c r="C19" s="50">
        <v>11743</v>
      </c>
      <c r="D19" s="45">
        <f>+C19/$C$23</f>
        <v>2.8860309026250273E-2</v>
      </c>
      <c r="E19" s="42">
        <f>+C19/($C$23+$C$24)</f>
        <v>2.7948344471735116E-2</v>
      </c>
      <c r="F19" s="17"/>
    </row>
    <row r="20" spans="1:6" ht="17.25" customHeight="1" x14ac:dyDescent="0.25">
      <c r="A20" s="41"/>
      <c r="B20" s="44" t="s">
        <v>50</v>
      </c>
      <c r="C20" s="54"/>
      <c r="D20" s="47"/>
      <c r="E20" s="39"/>
      <c r="F20" s="17"/>
    </row>
    <row r="21" spans="1:6" ht="17.25" customHeight="1" x14ac:dyDescent="0.25">
      <c r="A21" s="35">
        <v>87</v>
      </c>
      <c r="B21" s="43" t="s">
        <v>42</v>
      </c>
      <c r="C21" s="50">
        <v>8167</v>
      </c>
      <c r="D21" s="45">
        <f>+C21/$C$23</f>
        <v>2.0071714537800048E-2</v>
      </c>
      <c r="E21" s="42">
        <f>+C21/($C$23+$C$24)</f>
        <v>1.9437463109994099E-2</v>
      </c>
      <c r="F21" s="17"/>
    </row>
    <row r="22" spans="1:6" ht="17.25" customHeight="1" x14ac:dyDescent="0.25">
      <c r="A22" s="41"/>
      <c r="B22" s="44" t="s">
        <v>49</v>
      </c>
      <c r="C22" s="54"/>
      <c r="D22" s="46"/>
      <c r="E22" s="39"/>
      <c r="F22" s="17"/>
    </row>
    <row r="23" spans="1:6" s="18" customFormat="1" ht="17.25" customHeight="1" x14ac:dyDescent="0.25">
      <c r="A23" s="12"/>
      <c r="B23" s="19" t="s">
        <v>33</v>
      </c>
      <c r="C23" s="55">
        <f>+C11+C13+C15+C17+C19+C21</f>
        <v>406891</v>
      </c>
      <c r="D23" s="48">
        <f>+C23/$C$26</f>
        <v>0.95310944486998395</v>
      </c>
      <c r="E23" s="20"/>
    </row>
    <row r="24" spans="1:6" ht="17.25" customHeight="1" x14ac:dyDescent="0.25">
      <c r="B24" s="21" t="s">
        <v>34</v>
      </c>
      <c r="C24" s="55">
        <v>13277</v>
      </c>
      <c r="D24" s="49">
        <f t="shared" ref="D24:D25" si="0">+C24/$C$26</f>
        <v>3.1100304748787212E-2</v>
      </c>
    </row>
    <row r="25" spans="1:6" ht="17.25" customHeight="1" x14ac:dyDescent="0.25">
      <c r="B25" s="21" t="s">
        <v>35</v>
      </c>
      <c r="C25" s="55">
        <v>6741</v>
      </c>
      <c r="D25" s="49">
        <f t="shared" si="0"/>
        <v>1.5790250381228787E-2</v>
      </c>
    </row>
    <row r="26" spans="1:6" ht="17.25" customHeight="1" x14ac:dyDescent="0.25">
      <c r="B26" s="19" t="s">
        <v>36</v>
      </c>
      <c r="C26" s="53">
        <f>SUM(C23:C25)</f>
        <v>426909</v>
      </c>
      <c r="D26" s="5"/>
    </row>
  </sheetData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"/>
  <sheetViews>
    <sheetView showGridLines="0" workbookViewId="0">
      <selection activeCell="D6" sqref="D6:E6"/>
    </sheetView>
  </sheetViews>
  <sheetFormatPr baseColWidth="10" defaultColWidth="11.42578125" defaultRowHeight="17.25" customHeight="1" x14ac:dyDescent="0.25"/>
  <cols>
    <col min="1" max="1" width="5.5703125" style="12" bestFit="1" customWidth="1"/>
    <col min="2" max="2" width="65.7109375" style="12" customWidth="1"/>
    <col min="3" max="4" width="11.42578125" style="12"/>
    <col min="5" max="5" width="12.42578125" style="17" bestFit="1" customWidth="1"/>
    <col min="6" max="16384" width="11.42578125" style="12"/>
  </cols>
  <sheetData>
    <row r="1" spans="1:6" ht="30" customHeight="1" x14ac:dyDescent="0.25">
      <c r="B1" s="56" t="s">
        <v>21</v>
      </c>
      <c r="C1" s="56"/>
      <c r="D1" s="56"/>
      <c r="E1" s="56"/>
    </row>
    <row r="2" spans="1:6" ht="17.25" customHeight="1" x14ac:dyDescent="0.25">
      <c r="B2" s="57" t="s">
        <v>43</v>
      </c>
      <c r="C2" s="57"/>
      <c r="D2" s="57"/>
      <c r="E2" s="57"/>
    </row>
    <row r="3" spans="1:6" ht="17.25" customHeight="1" x14ac:dyDescent="0.25">
      <c r="B3" s="57" t="s">
        <v>30</v>
      </c>
      <c r="C3" s="57"/>
      <c r="D3" s="57"/>
      <c r="E3" s="57"/>
    </row>
    <row r="4" spans="1:6" ht="17.25" customHeight="1" x14ac:dyDescent="0.25">
      <c r="B4" s="13"/>
      <c r="C4" s="13"/>
      <c r="D4" s="13"/>
      <c r="E4" s="14"/>
    </row>
    <row r="5" spans="1:6" s="2" customFormat="1" ht="17.25" customHeight="1" x14ac:dyDescent="0.25">
      <c r="B5" s="15" t="s">
        <v>1</v>
      </c>
      <c r="C5" s="23">
        <v>563382</v>
      </c>
      <c r="E5" s="9"/>
      <c r="F5" s="1"/>
    </row>
    <row r="6" spans="1:6" s="2" customFormat="1" ht="17.25" customHeight="1" x14ac:dyDescent="0.25">
      <c r="B6" s="5" t="s">
        <v>6</v>
      </c>
      <c r="C6" s="8">
        <v>1665</v>
      </c>
      <c r="D6" s="60" t="s">
        <v>52</v>
      </c>
      <c r="E6" s="61"/>
      <c r="F6" s="1"/>
    </row>
    <row r="7" spans="1:6" s="2" customFormat="1" ht="17.25" customHeight="1" x14ac:dyDescent="0.25">
      <c r="B7" s="15" t="s">
        <v>2</v>
      </c>
      <c r="C7" s="3">
        <f>+C26/C5</f>
        <v>0.80256025219123084</v>
      </c>
      <c r="D7" s="4"/>
      <c r="E7" s="10"/>
    </row>
    <row r="8" spans="1:6" s="2" customFormat="1" ht="17.25" customHeight="1" x14ac:dyDescent="0.25">
      <c r="B8" s="15"/>
      <c r="C8" s="3"/>
      <c r="D8" s="4"/>
      <c r="E8" s="10"/>
      <c r="F8" s="9"/>
    </row>
    <row r="9" spans="1:6" s="2" customFormat="1" ht="17.25" customHeight="1" x14ac:dyDescent="0.25">
      <c r="B9" s="15"/>
      <c r="C9" s="3"/>
      <c r="D9" s="4"/>
      <c r="E9" s="10"/>
      <c r="F9" s="9"/>
    </row>
    <row r="10" spans="1:6" s="16" customFormat="1" ht="17.25" customHeight="1" x14ac:dyDescent="0.25">
      <c r="B10" s="31" t="s">
        <v>3</v>
      </c>
      <c r="C10" s="32" t="s">
        <v>4</v>
      </c>
      <c r="D10" s="33" t="s">
        <v>32</v>
      </c>
      <c r="E10" s="33" t="s">
        <v>5</v>
      </c>
      <c r="F10" s="24"/>
    </row>
    <row r="11" spans="1:6" ht="17.25" customHeight="1" x14ac:dyDescent="0.25">
      <c r="A11" s="35">
        <v>136</v>
      </c>
      <c r="B11" s="43" t="s">
        <v>37</v>
      </c>
      <c r="C11" s="50">
        <v>247664</v>
      </c>
      <c r="D11" s="45">
        <f>+C11/$C$23</f>
        <v>0.57233181120704002</v>
      </c>
      <c r="E11" s="42">
        <f>+C11/($C$23+$C$24)</f>
        <v>0.55544242250261278</v>
      </c>
      <c r="F11" s="17"/>
    </row>
    <row r="12" spans="1:6" ht="17.25" customHeight="1" x14ac:dyDescent="0.25">
      <c r="A12" s="41"/>
      <c r="B12" s="44" t="s">
        <v>44</v>
      </c>
      <c r="C12" s="54"/>
      <c r="D12" s="46"/>
      <c r="E12" s="39"/>
      <c r="F12" s="17"/>
    </row>
    <row r="13" spans="1:6" ht="17.25" customHeight="1" x14ac:dyDescent="0.25">
      <c r="A13" s="35">
        <v>135</v>
      </c>
      <c r="B13" s="43" t="s">
        <v>38</v>
      </c>
      <c r="C13" s="50">
        <v>123674</v>
      </c>
      <c r="D13" s="45">
        <f>+C13/$C$23</f>
        <v>0.28580078016675603</v>
      </c>
      <c r="E13" s="42">
        <f>+C13/($C$23+$C$24)</f>
        <v>0.27736686058768384</v>
      </c>
      <c r="F13" s="17"/>
    </row>
    <row r="14" spans="1:6" ht="17.25" customHeight="1" x14ac:dyDescent="0.25">
      <c r="A14" s="41"/>
      <c r="B14" s="44" t="s">
        <v>45</v>
      </c>
      <c r="C14" s="54"/>
      <c r="D14" s="47"/>
      <c r="E14" s="39"/>
      <c r="F14" s="17"/>
    </row>
    <row r="15" spans="1:6" ht="17.25" customHeight="1" x14ac:dyDescent="0.25">
      <c r="A15" s="35">
        <v>137</v>
      </c>
      <c r="B15" s="43" t="s">
        <v>39</v>
      </c>
      <c r="C15" s="50">
        <v>27483</v>
      </c>
      <c r="D15" s="45">
        <f>+C15/$C$23</f>
        <v>6.3511027712558468E-2</v>
      </c>
      <c r="E15" s="42">
        <f>+C15/($C$23+$C$24)</f>
        <v>6.1636830938849842E-2</v>
      </c>
      <c r="F15" s="17"/>
    </row>
    <row r="16" spans="1:6" ht="17.25" customHeight="1" x14ac:dyDescent="0.25">
      <c r="A16" s="41"/>
      <c r="B16" s="44" t="s">
        <v>46</v>
      </c>
      <c r="C16" s="54"/>
      <c r="D16" s="47"/>
      <c r="E16" s="39"/>
      <c r="F16" s="17"/>
    </row>
    <row r="17" spans="1:6" ht="17.25" customHeight="1" x14ac:dyDescent="0.25">
      <c r="A17" s="35">
        <v>133</v>
      </c>
      <c r="B17" s="43" t="s">
        <v>40</v>
      </c>
      <c r="C17" s="50">
        <v>11252</v>
      </c>
      <c r="D17" s="45">
        <f>+C17/$C$23</f>
        <v>2.6002477306760828E-2</v>
      </c>
      <c r="E17" s="42">
        <f>+C17/($C$23+$C$24)</f>
        <v>2.5235149791650782E-2</v>
      </c>
      <c r="F17" s="17"/>
    </row>
    <row r="18" spans="1:6" ht="17.25" customHeight="1" x14ac:dyDescent="0.25">
      <c r="A18" s="41"/>
      <c r="B18" s="44" t="s">
        <v>51</v>
      </c>
      <c r="C18" s="54"/>
      <c r="D18" s="46"/>
      <c r="E18" s="39"/>
      <c r="F18" s="17"/>
    </row>
    <row r="19" spans="1:6" ht="17.25" customHeight="1" x14ac:dyDescent="0.25">
      <c r="A19" s="35">
        <v>131</v>
      </c>
      <c r="B19" s="43" t="s">
        <v>41</v>
      </c>
      <c r="C19" s="50">
        <v>14173</v>
      </c>
      <c r="D19" s="45">
        <f>+C19/$C$23</f>
        <v>3.2752676045922614E-2</v>
      </c>
      <c r="E19" s="42">
        <f>+C19/($C$23+$C$24)</f>
        <v>3.1786151617229516E-2</v>
      </c>
      <c r="F19" s="17"/>
    </row>
    <row r="20" spans="1:6" ht="17.25" customHeight="1" x14ac:dyDescent="0.25">
      <c r="A20" s="41"/>
      <c r="B20" s="44" t="s">
        <v>50</v>
      </c>
      <c r="C20" s="54"/>
      <c r="D20" s="47"/>
      <c r="E20" s="39"/>
      <c r="F20" s="17"/>
    </row>
    <row r="21" spans="1:6" ht="17.25" customHeight="1" x14ac:dyDescent="0.25">
      <c r="A21" s="35">
        <v>87</v>
      </c>
      <c r="B21" s="43" t="s">
        <v>42</v>
      </c>
      <c r="C21" s="50">
        <v>8482</v>
      </c>
      <c r="D21" s="45">
        <f>+C21/$C$23</f>
        <v>1.9601227560962081E-2</v>
      </c>
      <c r="E21" s="42">
        <f>+C21/($C$23+$C$24)</f>
        <v>1.9022799549660675E-2</v>
      </c>
      <c r="F21" s="17"/>
    </row>
    <row r="22" spans="1:6" ht="17.25" customHeight="1" x14ac:dyDescent="0.25">
      <c r="A22" s="41"/>
      <c r="B22" s="44" t="s">
        <v>49</v>
      </c>
      <c r="C22" s="54"/>
      <c r="D22" s="46"/>
      <c r="E22" s="39"/>
      <c r="F22" s="17"/>
    </row>
    <row r="23" spans="1:6" s="18" customFormat="1" ht="17.25" customHeight="1" x14ac:dyDescent="0.25">
      <c r="A23" s="12"/>
      <c r="B23" s="19" t="s">
        <v>33</v>
      </c>
      <c r="C23" s="55">
        <f>+C11+C13+C15+C17+C19+C21</f>
        <v>432728</v>
      </c>
      <c r="D23" s="48">
        <f>+C23/$C$26</f>
        <v>0.95704946168068861</v>
      </c>
      <c r="E23" s="20"/>
      <c r="F23" s="20"/>
    </row>
    <row r="24" spans="1:6" ht="17.25" customHeight="1" x14ac:dyDescent="0.25">
      <c r="B24" s="21" t="s">
        <v>34</v>
      </c>
      <c r="C24" s="55">
        <v>13158</v>
      </c>
      <c r="D24" s="49">
        <f t="shared" ref="D24:D25" si="0">+C24/$C$26</f>
        <v>2.9101090793280077E-2</v>
      </c>
    </row>
    <row r="25" spans="1:6" ht="17.25" customHeight="1" x14ac:dyDescent="0.25">
      <c r="B25" s="21" t="s">
        <v>35</v>
      </c>
      <c r="C25" s="55">
        <v>6262</v>
      </c>
      <c r="D25" s="49">
        <f t="shared" si="0"/>
        <v>1.3849447526031299E-2</v>
      </c>
    </row>
    <row r="26" spans="1:6" ht="17.25" customHeight="1" x14ac:dyDescent="0.25">
      <c r="B26" s="19" t="s">
        <v>36</v>
      </c>
      <c r="C26" s="53">
        <f>SUM(C23:C25)</f>
        <v>452148</v>
      </c>
      <c r="D26" s="5"/>
    </row>
  </sheetData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showGridLines="0" workbookViewId="0">
      <selection activeCell="D6" sqref="D6:E6"/>
    </sheetView>
  </sheetViews>
  <sheetFormatPr baseColWidth="10" defaultColWidth="11.42578125" defaultRowHeight="17.25" customHeight="1" x14ac:dyDescent="0.25"/>
  <cols>
    <col min="1" max="1" width="5.5703125" style="12" bestFit="1" customWidth="1"/>
    <col min="2" max="2" width="65.7109375" style="12" customWidth="1"/>
    <col min="3" max="4" width="11.42578125" style="12"/>
    <col min="5" max="5" width="12.42578125" style="17" bestFit="1" customWidth="1"/>
    <col min="6" max="16384" width="11.42578125" style="12"/>
  </cols>
  <sheetData>
    <row r="1" spans="1:6" ht="30" customHeight="1" x14ac:dyDescent="0.25">
      <c r="B1" s="56" t="s">
        <v>22</v>
      </c>
      <c r="C1" s="56"/>
      <c r="D1" s="56"/>
      <c r="E1" s="56"/>
    </row>
    <row r="2" spans="1:6" ht="17.25" customHeight="1" x14ac:dyDescent="0.25">
      <c r="B2" s="57" t="s">
        <v>43</v>
      </c>
      <c r="C2" s="57"/>
      <c r="D2" s="57"/>
      <c r="E2" s="57"/>
    </row>
    <row r="3" spans="1:6" ht="17.25" customHeight="1" x14ac:dyDescent="0.25">
      <c r="B3" s="57" t="s">
        <v>30</v>
      </c>
      <c r="C3" s="57"/>
      <c r="D3" s="57"/>
      <c r="E3" s="57"/>
      <c r="F3" s="17"/>
    </row>
    <row r="4" spans="1:6" ht="17.25" customHeight="1" x14ac:dyDescent="0.25">
      <c r="B4" s="13"/>
      <c r="C4" s="13"/>
      <c r="D4" s="13"/>
      <c r="E4" s="14"/>
    </row>
    <row r="5" spans="1:6" s="2" customFormat="1" ht="17.25" customHeight="1" x14ac:dyDescent="0.25">
      <c r="B5" s="15" t="s">
        <v>1</v>
      </c>
      <c r="C5" s="23">
        <v>1029950</v>
      </c>
      <c r="E5" s="9"/>
      <c r="F5" s="1"/>
    </row>
    <row r="6" spans="1:6" s="2" customFormat="1" ht="17.25" customHeight="1" x14ac:dyDescent="0.25">
      <c r="B6" s="5" t="s">
        <v>6</v>
      </c>
      <c r="C6" s="8">
        <v>3120</v>
      </c>
      <c r="D6" s="60" t="s">
        <v>52</v>
      </c>
      <c r="E6" s="61"/>
      <c r="F6" s="1"/>
    </row>
    <row r="7" spans="1:6" s="2" customFormat="1" ht="17.25" customHeight="1" x14ac:dyDescent="0.25">
      <c r="B7" s="15" t="s">
        <v>2</v>
      </c>
      <c r="C7" s="3">
        <f>+C26/C5</f>
        <v>0.76094761881644735</v>
      </c>
      <c r="D7" s="4"/>
      <c r="E7" s="10"/>
    </row>
    <row r="8" spans="1:6" s="2" customFormat="1" ht="17.25" customHeight="1" x14ac:dyDescent="0.25">
      <c r="B8" s="15"/>
      <c r="C8" s="3"/>
      <c r="D8" s="4"/>
      <c r="E8" s="10"/>
    </row>
    <row r="9" spans="1:6" s="2" customFormat="1" ht="17.25" customHeight="1" x14ac:dyDescent="0.25">
      <c r="B9" s="15"/>
      <c r="C9" s="3"/>
      <c r="D9" s="4"/>
      <c r="E9" s="10"/>
      <c r="F9" s="9"/>
    </row>
    <row r="10" spans="1:6" s="16" customFormat="1" ht="17.25" customHeight="1" x14ac:dyDescent="0.25">
      <c r="B10" s="31" t="s">
        <v>3</v>
      </c>
      <c r="C10" s="32" t="s">
        <v>4</v>
      </c>
      <c r="D10" s="33" t="s">
        <v>32</v>
      </c>
      <c r="E10" s="33" t="s">
        <v>5</v>
      </c>
      <c r="F10" s="24"/>
    </row>
    <row r="11" spans="1:6" ht="17.25" customHeight="1" x14ac:dyDescent="0.25">
      <c r="A11" s="35">
        <v>136</v>
      </c>
      <c r="B11" s="43" t="s">
        <v>37</v>
      </c>
      <c r="C11" s="50">
        <v>374369</v>
      </c>
      <c r="D11" s="45">
        <f>+C11/$C$23</f>
        <v>0.48824094807967439</v>
      </c>
      <c r="E11" s="42">
        <f>+C11/($C$23+$C$24)</f>
        <v>0.48265881421640738</v>
      </c>
      <c r="F11" s="17"/>
    </row>
    <row r="12" spans="1:6" ht="17.25" customHeight="1" x14ac:dyDescent="0.25">
      <c r="A12" s="41"/>
      <c r="B12" s="44" t="s">
        <v>44</v>
      </c>
      <c r="C12" s="54"/>
      <c r="D12" s="46"/>
      <c r="E12" s="39"/>
      <c r="F12" s="17"/>
    </row>
    <row r="13" spans="1:6" ht="17.25" customHeight="1" x14ac:dyDescent="0.25">
      <c r="A13" s="35">
        <v>135</v>
      </c>
      <c r="B13" s="43" t="s">
        <v>38</v>
      </c>
      <c r="C13" s="50">
        <v>266406</v>
      </c>
      <c r="D13" s="45">
        <f>+C13/$C$23</f>
        <v>0.34743880506696262</v>
      </c>
      <c r="E13" s="42">
        <f>+C13/($C$23+$C$24)</f>
        <v>0.34346648376370964</v>
      </c>
      <c r="F13" s="17"/>
    </row>
    <row r="14" spans="1:6" ht="17.25" customHeight="1" x14ac:dyDescent="0.25">
      <c r="A14" s="41"/>
      <c r="B14" s="44" t="s">
        <v>45</v>
      </c>
      <c r="C14" s="54"/>
      <c r="D14" s="47"/>
      <c r="E14" s="39"/>
      <c r="F14" s="17"/>
    </row>
    <row r="15" spans="1:6" ht="17.25" customHeight="1" x14ac:dyDescent="0.25">
      <c r="A15" s="35">
        <v>137</v>
      </c>
      <c r="B15" s="43" t="s">
        <v>39</v>
      </c>
      <c r="C15" s="50">
        <v>82358</v>
      </c>
      <c r="D15" s="45">
        <f>+C15/$C$23</f>
        <v>0.10740886131582963</v>
      </c>
      <c r="E15" s="42">
        <f>+C15/($C$23+$C$24)</f>
        <v>0.10618083928219184</v>
      </c>
      <c r="F15" s="17"/>
    </row>
    <row r="16" spans="1:6" ht="17.25" customHeight="1" x14ac:dyDescent="0.25">
      <c r="A16" s="41"/>
      <c r="B16" s="44" t="s">
        <v>46</v>
      </c>
      <c r="C16" s="54"/>
      <c r="D16" s="47"/>
      <c r="E16" s="39"/>
      <c r="F16" s="17"/>
    </row>
    <row r="17" spans="1:6" ht="17.25" customHeight="1" x14ac:dyDescent="0.25">
      <c r="A17" s="35">
        <v>133</v>
      </c>
      <c r="B17" s="43" t="s">
        <v>40</v>
      </c>
      <c r="C17" s="50">
        <v>13625</v>
      </c>
      <c r="D17" s="45">
        <f>+C17/$C$23</f>
        <v>1.7769320957626202E-2</v>
      </c>
      <c r="E17" s="42">
        <f>+C17/($C$23+$C$24)</f>
        <v>1.7566161577744287E-2</v>
      </c>
      <c r="F17" s="17"/>
    </row>
    <row r="18" spans="1:6" ht="17.25" customHeight="1" x14ac:dyDescent="0.25">
      <c r="A18" s="41"/>
      <c r="B18" s="44" t="s">
        <v>47</v>
      </c>
      <c r="C18" s="54"/>
      <c r="D18" s="46"/>
      <c r="E18" s="39"/>
      <c r="F18" s="17"/>
    </row>
    <row r="19" spans="1:6" ht="17.25" customHeight="1" x14ac:dyDescent="0.25">
      <c r="A19" s="35">
        <v>131</v>
      </c>
      <c r="B19" s="43" t="s">
        <v>41</v>
      </c>
      <c r="C19" s="50">
        <v>16635</v>
      </c>
      <c r="D19" s="45">
        <f>+C19/$C$23</f>
        <v>2.169487369762289E-2</v>
      </c>
      <c r="E19" s="42">
        <f>+C19/($C$23+$C$24)</f>
        <v>2.1446832869414765E-2</v>
      </c>
      <c r="F19" s="17"/>
    </row>
    <row r="20" spans="1:6" ht="17.25" customHeight="1" x14ac:dyDescent="0.25">
      <c r="A20" s="41"/>
      <c r="B20" s="44" t="s">
        <v>48</v>
      </c>
      <c r="C20" s="54"/>
      <c r="D20" s="47"/>
      <c r="E20" s="39"/>
      <c r="F20" s="17"/>
    </row>
    <row r="21" spans="1:6" ht="17.25" customHeight="1" x14ac:dyDescent="0.25">
      <c r="A21" s="35">
        <v>87</v>
      </c>
      <c r="B21" s="43" t="s">
        <v>42</v>
      </c>
      <c r="C21" s="50">
        <v>13378</v>
      </c>
      <c r="D21" s="45">
        <f>+C21/$C$23</f>
        <v>1.7447190882284282E-2</v>
      </c>
      <c r="E21" s="42">
        <f>+C21/($C$23+$C$24)</f>
        <v>1.7247714465105545E-2</v>
      </c>
      <c r="F21" s="17"/>
    </row>
    <row r="22" spans="1:6" ht="17.25" customHeight="1" x14ac:dyDescent="0.25">
      <c r="A22" s="41"/>
      <c r="B22" s="44" t="s">
        <v>49</v>
      </c>
      <c r="C22" s="54"/>
      <c r="D22" s="46"/>
      <c r="E22" s="39"/>
      <c r="F22" s="17"/>
    </row>
    <row r="23" spans="1:6" s="18" customFormat="1" ht="17.25" customHeight="1" x14ac:dyDescent="0.25">
      <c r="A23" s="12"/>
      <c r="B23" s="19" t="s">
        <v>33</v>
      </c>
      <c r="C23" s="55">
        <f>+C11+C13+C15+C17+C19+C21</f>
        <v>766771</v>
      </c>
      <c r="D23" s="48">
        <f>+C23/$C$26</f>
        <v>0.97835118368638496</v>
      </c>
      <c r="E23" s="20"/>
      <c r="F23" s="20"/>
    </row>
    <row r="24" spans="1:6" ht="17.25" customHeight="1" x14ac:dyDescent="0.25">
      <c r="B24" s="21" t="s">
        <v>34</v>
      </c>
      <c r="C24" s="55">
        <v>8868</v>
      </c>
      <c r="D24" s="49">
        <f t="shared" ref="D24:D25" si="0">+C24/$C$26</f>
        <v>1.1315005779992804E-2</v>
      </c>
      <c r="F24" s="17"/>
    </row>
    <row r="25" spans="1:6" ht="17.25" customHeight="1" x14ac:dyDescent="0.25">
      <c r="B25" s="21" t="s">
        <v>35</v>
      </c>
      <c r="C25" s="55">
        <v>8099</v>
      </c>
      <c r="D25" s="49">
        <f t="shared" si="0"/>
        <v>1.0333810533622206E-2</v>
      </c>
      <c r="F25" s="17"/>
    </row>
    <row r="26" spans="1:6" ht="17.25" customHeight="1" x14ac:dyDescent="0.25">
      <c r="B26" s="19" t="s">
        <v>36</v>
      </c>
      <c r="C26" s="53">
        <f>SUM(C23:C25)</f>
        <v>783738</v>
      </c>
      <c r="D26" s="5"/>
      <c r="F26" s="17"/>
    </row>
    <row r="27" spans="1:6" ht="17.25" customHeight="1" x14ac:dyDescent="0.25">
      <c r="F27" s="17"/>
    </row>
  </sheetData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4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"/>
  <sheetViews>
    <sheetView showGridLines="0" workbookViewId="0">
      <selection activeCell="D6" sqref="D6:E6"/>
    </sheetView>
  </sheetViews>
  <sheetFormatPr baseColWidth="10" defaultColWidth="11.42578125" defaultRowHeight="17.25" customHeight="1" x14ac:dyDescent="0.25"/>
  <cols>
    <col min="1" max="1" width="5.5703125" style="12" bestFit="1" customWidth="1"/>
    <col min="2" max="2" width="65.7109375" style="12" customWidth="1"/>
    <col min="3" max="4" width="11.42578125" style="12"/>
    <col min="5" max="5" width="11.42578125" style="17"/>
    <col min="6" max="16384" width="11.42578125" style="12"/>
  </cols>
  <sheetData>
    <row r="1" spans="1:6" ht="30" customHeight="1" x14ac:dyDescent="0.25">
      <c r="B1" s="56" t="s">
        <v>23</v>
      </c>
      <c r="C1" s="56"/>
      <c r="D1" s="56"/>
      <c r="E1" s="56"/>
    </row>
    <row r="2" spans="1:6" ht="17.25" customHeight="1" x14ac:dyDescent="0.25">
      <c r="B2" s="57" t="s">
        <v>43</v>
      </c>
      <c r="C2" s="57"/>
      <c r="D2" s="57"/>
      <c r="E2" s="57"/>
    </row>
    <row r="3" spans="1:6" ht="17.25" customHeight="1" x14ac:dyDescent="0.25">
      <c r="B3" s="57" t="s">
        <v>30</v>
      </c>
      <c r="C3" s="57"/>
      <c r="D3" s="57"/>
      <c r="E3" s="57"/>
    </row>
    <row r="4" spans="1:6" ht="17.25" customHeight="1" x14ac:dyDescent="0.25">
      <c r="B4" s="13"/>
      <c r="C4" s="13"/>
      <c r="D4" s="13"/>
      <c r="E4" s="14"/>
    </row>
    <row r="5" spans="1:6" s="2" customFormat="1" ht="17.25" customHeight="1" x14ac:dyDescent="0.25">
      <c r="B5" s="15" t="s">
        <v>1</v>
      </c>
      <c r="C5" s="23">
        <v>564177</v>
      </c>
      <c r="E5" s="9"/>
      <c r="F5" s="1"/>
    </row>
    <row r="6" spans="1:6" s="2" customFormat="1" ht="17.25" customHeight="1" x14ac:dyDescent="0.25">
      <c r="B6" s="5" t="s">
        <v>6</v>
      </c>
      <c r="C6" s="8">
        <v>1680</v>
      </c>
      <c r="D6" s="60" t="s">
        <v>52</v>
      </c>
      <c r="E6" s="61"/>
      <c r="F6" s="1"/>
    </row>
    <row r="7" spans="1:6" s="2" customFormat="1" ht="17.25" customHeight="1" x14ac:dyDescent="0.25">
      <c r="B7" s="15" t="s">
        <v>2</v>
      </c>
      <c r="C7" s="3">
        <f>+C26/C5</f>
        <v>0.82408357660805032</v>
      </c>
      <c r="D7" s="4"/>
      <c r="E7" s="10"/>
    </row>
    <row r="8" spans="1:6" s="2" customFormat="1" ht="17.25" customHeight="1" x14ac:dyDescent="0.25">
      <c r="B8" s="15"/>
      <c r="C8" s="3"/>
      <c r="D8" s="4"/>
      <c r="E8" s="10"/>
    </row>
    <row r="9" spans="1:6" s="2" customFormat="1" ht="17.25" customHeight="1" x14ac:dyDescent="0.25">
      <c r="B9" s="15"/>
      <c r="C9" s="3"/>
      <c r="D9" s="4"/>
      <c r="E9" s="10"/>
    </row>
    <row r="10" spans="1:6" s="16" customFormat="1" ht="17.25" customHeight="1" x14ac:dyDescent="0.25">
      <c r="B10" s="31" t="s">
        <v>3</v>
      </c>
      <c r="C10" s="32" t="s">
        <v>4</v>
      </c>
      <c r="D10" s="33" t="s">
        <v>32</v>
      </c>
      <c r="E10" s="33" t="s">
        <v>5</v>
      </c>
      <c r="F10" s="24"/>
    </row>
    <row r="11" spans="1:6" ht="17.25" customHeight="1" x14ac:dyDescent="0.25">
      <c r="A11" s="35">
        <v>136</v>
      </c>
      <c r="B11" s="43" t="s">
        <v>37</v>
      </c>
      <c r="C11" s="50">
        <v>242060</v>
      </c>
      <c r="D11" s="45">
        <f>+C11/$C$23</f>
        <v>0.5301497192217054</v>
      </c>
      <c r="E11" s="42">
        <f>+C11/($C$23+$C$24)</f>
        <v>0.52529811959505646</v>
      </c>
      <c r="F11" s="17"/>
    </row>
    <row r="12" spans="1:6" ht="17.25" customHeight="1" x14ac:dyDescent="0.25">
      <c r="A12" s="41"/>
      <c r="B12" s="44" t="s">
        <v>44</v>
      </c>
      <c r="C12" s="54"/>
      <c r="D12" s="46"/>
      <c r="E12" s="39"/>
      <c r="F12" s="17"/>
    </row>
    <row r="13" spans="1:6" ht="17.25" customHeight="1" x14ac:dyDescent="0.25">
      <c r="A13" s="35">
        <v>135</v>
      </c>
      <c r="B13" s="43" t="s">
        <v>38</v>
      </c>
      <c r="C13" s="50">
        <v>160449</v>
      </c>
      <c r="D13" s="45">
        <f>+C13/$C$23</f>
        <v>0.35140870982154593</v>
      </c>
      <c r="E13" s="42">
        <f>+C13/($C$23+$C$24)</f>
        <v>0.3481928364492573</v>
      </c>
      <c r="F13" s="17"/>
    </row>
    <row r="14" spans="1:6" ht="17.25" customHeight="1" x14ac:dyDescent="0.25">
      <c r="A14" s="41"/>
      <c r="B14" s="44" t="s">
        <v>45</v>
      </c>
      <c r="C14" s="54"/>
      <c r="D14" s="47"/>
      <c r="E14" s="39"/>
      <c r="F14" s="17"/>
    </row>
    <row r="15" spans="1:6" ht="17.25" customHeight="1" x14ac:dyDescent="0.25">
      <c r="A15" s="35">
        <v>137</v>
      </c>
      <c r="B15" s="43" t="s">
        <v>39</v>
      </c>
      <c r="C15" s="50">
        <v>33004</v>
      </c>
      <c r="D15" s="45">
        <f>+C15/$C$23</f>
        <v>7.228398468641313E-2</v>
      </c>
      <c r="E15" s="42">
        <f>+C15/($C$23+$C$24)</f>
        <v>7.162248673516998E-2</v>
      </c>
      <c r="F15" s="17"/>
    </row>
    <row r="16" spans="1:6" ht="17.25" customHeight="1" x14ac:dyDescent="0.25">
      <c r="A16" s="41"/>
      <c r="B16" s="44" t="s">
        <v>46</v>
      </c>
      <c r="C16" s="54"/>
      <c r="D16" s="47"/>
      <c r="E16" s="39"/>
      <c r="F16" s="17"/>
    </row>
    <row r="17" spans="1:6" ht="17.25" customHeight="1" x14ac:dyDescent="0.25">
      <c r="A17" s="35">
        <v>133</v>
      </c>
      <c r="B17" s="43" t="s">
        <v>40</v>
      </c>
      <c r="C17" s="50">
        <v>6928</v>
      </c>
      <c r="D17" s="45">
        <f>+C17/$C$23</f>
        <v>1.5173416734561573E-2</v>
      </c>
      <c r="E17" s="42">
        <f>+C17/($C$23+$C$24)</f>
        <v>1.5034559086815464E-2</v>
      </c>
      <c r="F17" s="17"/>
    </row>
    <row r="18" spans="1:6" ht="17.25" customHeight="1" x14ac:dyDescent="0.25">
      <c r="A18" s="41"/>
      <c r="B18" s="44" t="s">
        <v>51</v>
      </c>
      <c r="C18" s="54"/>
      <c r="D18" s="46"/>
      <c r="E18" s="39"/>
      <c r="F18" s="17"/>
    </row>
    <row r="19" spans="1:6" ht="17.25" customHeight="1" x14ac:dyDescent="0.25">
      <c r="A19" s="35">
        <v>131</v>
      </c>
      <c r="B19" s="43" t="s">
        <v>41</v>
      </c>
      <c r="C19" s="50">
        <v>8388</v>
      </c>
      <c r="D19" s="45">
        <f>+C19/$C$23</f>
        <v>1.8371047859339271E-2</v>
      </c>
      <c r="E19" s="42">
        <f>+C19/($C$23+$C$24)</f>
        <v>1.8202927485595859E-2</v>
      </c>
      <c r="F19" s="17"/>
    </row>
    <row r="20" spans="1:6" ht="17.25" customHeight="1" x14ac:dyDescent="0.25">
      <c r="A20" s="41"/>
      <c r="B20" s="44" t="s">
        <v>53</v>
      </c>
      <c r="C20" s="54"/>
      <c r="D20" s="47"/>
      <c r="E20" s="39"/>
      <c r="F20" s="17"/>
    </row>
    <row r="21" spans="1:6" ht="17.25" customHeight="1" x14ac:dyDescent="0.25">
      <c r="A21" s="35">
        <v>87</v>
      </c>
      <c r="B21" s="43" t="s">
        <v>42</v>
      </c>
      <c r="C21" s="50">
        <v>5759</v>
      </c>
      <c r="D21" s="45">
        <f>+C21/$C$23</f>
        <v>1.2613121676434772E-2</v>
      </c>
      <c r="E21" s="42">
        <f>+C21/($C$23+$C$24)</f>
        <v>1.2497694252449518E-2</v>
      </c>
      <c r="F21" s="17"/>
    </row>
    <row r="22" spans="1:6" ht="17.25" customHeight="1" x14ac:dyDescent="0.25">
      <c r="A22" s="41"/>
      <c r="B22" s="44" t="s">
        <v>49</v>
      </c>
      <c r="C22" s="54"/>
      <c r="D22" s="46"/>
      <c r="E22" s="39"/>
      <c r="F22" s="17"/>
    </row>
    <row r="23" spans="1:6" s="18" customFormat="1" ht="17.25" customHeight="1" x14ac:dyDescent="0.25">
      <c r="A23" s="12"/>
      <c r="B23" s="19" t="s">
        <v>33</v>
      </c>
      <c r="C23" s="55">
        <f>+C11+C13+C15+C17+C19+C21</f>
        <v>456588</v>
      </c>
      <c r="D23" s="48">
        <f>+C23/$C$26</f>
        <v>0.98205962630853316</v>
      </c>
      <c r="E23" s="20"/>
    </row>
    <row r="24" spans="1:6" ht="17.25" customHeight="1" x14ac:dyDescent="0.25">
      <c r="B24" s="21" t="s">
        <v>34</v>
      </c>
      <c r="C24" s="55">
        <v>4217</v>
      </c>
      <c r="D24" s="49">
        <f t="shared" ref="D24:D25" si="0">+C24/$C$26</f>
        <v>9.0702021168823626E-3</v>
      </c>
    </row>
    <row r="25" spans="1:6" ht="17.25" customHeight="1" x14ac:dyDescent="0.25">
      <c r="B25" s="21" t="s">
        <v>35</v>
      </c>
      <c r="C25" s="55">
        <v>4124</v>
      </c>
      <c r="D25" s="49">
        <f t="shared" si="0"/>
        <v>8.8701715745845063E-3</v>
      </c>
    </row>
    <row r="26" spans="1:6" ht="17.25" customHeight="1" x14ac:dyDescent="0.25">
      <c r="B26" s="19" t="s">
        <v>36</v>
      </c>
      <c r="C26" s="53">
        <f>SUM(C23:C25)</f>
        <v>464929</v>
      </c>
      <c r="D26" s="5"/>
    </row>
  </sheetData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"/>
  <sheetViews>
    <sheetView showGridLines="0" workbookViewId="0">
      <selection activeCell="E6" sqref="E6"/>
    </sheetView>
  </sheetViews>
  <sheetFormatPr baseColWidth="10" defaultColWidth="11.42578125" defaultRowHeight="17.25" customHeight="1" x14ac:dyDescent="0.25"/>
  <cols>
    <col min="1" max="1" width="5.5703125" style="12" bestFit="1" customWidth="1"/>
    <col min="2" max="2" width="65.7109375" style="12" customWidth="1"/>
    <col min="3" max="4" width="11.42578125" style="12"/>
    <col min="5" max="5" width="11.42578125" style="17"/>
    <col min="6" max="6" width="32.85546875" style="12" bestFit="1" customWidth="1"/>
    <col min="7" max="16384" width="11.42578125" style="12"/>
  </cols>
  <sheetData>
    <row r="1" spans="1:6" ht="30" customHeight="1" x14ac:dyDescent="0.25">
      <c r="B1" s="56" t="s">
        <v>0</v>
      </c>
      <c r="C1" s="56"/>
      <c r="D1" s="56"/>
      <c r="E1" s="56"/>
    </row>
    <row r="2" spans="1:6" ht="17.25" customHeight="1" x14ac:dyDescent="0.25">
      <c r="B2" s="57" t="s">
        <v>43</v>
      </c>
      <c r="C2" s="57"/>
      <c r="D2" s="57"/>
      <c r="E2" s="57"/>
    </row>
    <row r="3" spans="1:6" ht="17.25" customHeight="1" x14ac:dyDescent="0.25">
      <c r="B3" s="57" t="s">
        <v>30</v>
      </c>
      <c r="C3" s="57"/>
      <c r="D3" s="57"/>
      <c r="E3" s="57"/>
    </row>
    <row r="4" spans="1:6" ht="17.25" customHeight="1" x14ac:dyDescent="0.25">
      <c r="B4" s="13"/>
      <c r="C4" s="13"/>
      <c r="D4" s="13"/>
      <c r="E4" s="14"/>
    </row>
    <row r="5" spans="1:6" s="2" customFormat="1" ht="17.25" customHeight="1" x14ac:dyDescent="0.25">
      <c r="B5" s="15" t="s">
        <v>1</v>
      </c>
      <c r="C5" s="23">
        <v>2710325</v>
      </c>
      <c r="E5" s="9"/>
      <c r="F5" s="30"/>
    </row>
    <row r="6" spans="1:6" s="2" customFormat="1" ht="17.25" customHeight="1" x14ac:dyDescent="0.25">
      <c r="B6" s="5" t="s">
        <v>6</v>
      </c>
      <c r="C6" s="8">
        <v>7416</v>
      </c>
      <c r="D6" s="5"/>
      <c r="E6" s="29" t="s">
        <v>52</v>
      </c>
      <c r="F6" s="1"/>
    </row>
    <row r="7" spans="1:6" s="2" customFormat="1" ht="17.25" customHeight="1" x14ac:dyDescent="0.25">
      <c r="B7" s="15" t="s">
        <v>2</v>
      </c>
      <c r="C7" s="3">
        <f>+C26/C5</f>
        <v>0.76575097082453214</v>
      </c>
      <c r="D7" s="4"/>
      <c r="E7" s="10"/>
    </row>
    <row r="8" spans="1:6" s="2" customFormat="1" ht="17.25" customHeight="1" x14ac:dyDescent="0.25">
      <c r="B8" s="15"/>
      <c r="C8" s="3"/>
      <c r="D8" s="4"/>
      <c r="E8" s="10"/>
    </row>
    <row r="9" spans="1:6" s="2" customFormat="1" ht="17.25" customHeight="1" x14ac:dyDescent="0.25">
      <c r="B9" s="15"/>
      <c r="C9" s="3"/>
      <c r="D9" s="4"/>
      <c r="E9" s="10"/>
    </row>
    <row r="10" spans="1:6" s="16" customFormat="1" ht="17.25" customHeight="1" x14ac:dyDescent="0.25">
      <c r="B10" s="31" t="s">
        <v>3</v>
      </c>
      <c r="C10" s="32" t="s">
        <v>4</v>
      </c>
      <c r="D10" s="33" t="s">
        <v>32</v>
      </c>
      <c r="E10" s="33" t="s">
        <v>5</v>
      </c>
    </row>
    <row r="11" spans="1:6" ht="17.25" customHeight="1" x14ac:dyDescent="0.25">
      <c r="A11" s="35">
        <v>136</v>
      </c>
      <c r="B11" s="35" t="s">
        <v>37</v>
      </c>
      <c r="C11" s="50">
        <v>719655</v>
      </c>
      <c r="D11" s="42">
        <f>+C11/$C$23</f>
        <v>0.35464856697644298</v>
      </c>
      <c r="E11" s="42">
        <f>+C11/($C$23+$C$24)</f>
        <v>0.34929774483313281</v>
      </c>
      <c r="F11" s="17"/>
    </row>
    <row r="12" spans="1:6" ht="17.25" customHeight="1" x14ac:dyDescent="0.25">
      <c r="A12" s="41"/>
      <c r="B12" s="36" t="s">
        <v>44</v>
      </c>
      <c r="C12" s="51"/>
      <c r="D12" s="38"/>
      <c r="E12" s="39"/>
      <c r="F12" s="17"/>
    </row>
    <row r="13" spans="1:6" ht="17.25" customHeight="1" x14ac:dyDescent="0.25">
      <c r="A13" s="35">
        <v>135</v>
      </c>
      <c r="B13" s="35" t="s">
        <v>38</v>
      </c>
      <c r="C13" s="50">
        <v>1068134</v>
      </c>
      <c r="D13" s="42">
        <f>+C13/$C$23</f>
        <v>0.52638026893277468</v>
      </c>
      <c r="E13" s="42">
        <f>+C13/($C$23+$C$24)</f>
        <v>0.51843841476762265</v>
      </c>
      <c r="F13" s="17"/>
    </row>
    <row r="14" spans="1:6" ht="17.25" customHeight="1" x14ac:dyDescent="0.25">
      <c r="A14" s="41"/>
      <c r="B14" s="36" t="s">
        <v>45</v>
      </c>
      <c r="C14" s="51"/>
      <c r="D14" s="40"/>
      <c r="E14" s="39"/>
      <c r="F14" s="17"/>
    </row>
    <row r="15" spans="1:6" ht="17.25" customHeight="1" x14ac:dyDescent="0.25">
      <c r="A15" s="35">
        <v>137</v>
      </c>
      <c r="B15" s="35" t="s">
        <v>39</v>
      </c>
      <c r="C15" s="50">
        <v>130475</v>
      </c>
      <c r="D15" s="42">
        <f>+C15/$C$23</f>
        <v>6.4298548299186978E-2</v>
      </c>
      <c r="E15" s="42">
        <f>+C15/($C$23+$C$24)</f>
        <v>6.3328432731104486E-2</v>
      </c>
      <c r="F15" s="17"/>
    </row>
    <row r="16" spans="1:6" ht="17.25" customHeight="1" x14ac:dyDescent="0.25">
      <c r="A16" s="41"/>
      <c r="B16" s="36" t="s">
        <v>46</v>
      </c>
      <c r="C16" s="51"/>
      <c r="D16" s="40"/>
      <c r="E16" s="39"/>
      <c r="F16" s="17"/>
    </row>
    <row r="17" spans="1:6" ht="17.25" customHeight="1" x14ac:dyDescent="0.25">
      <c r="A17" s="35">
        <v>133</v>
      </c>
      <c r="B17" s="35" t="s">
        <v>40</v>
      </c>
      <c r="C17" s="50">
        <v>59066</v>
      </c>
      <c r="D17" s="42">
        <f>+C17/$C$23</f>
        <v>2.9107936798925295E-2</v>
      </c>
      <c r="E17" s="42">
        <f>+C17/($C$23+$C$24)</f>
        <v>2.8668765722900308E-2</v>
      </c>
      <c r="F17" s="17"/>
    </row>
    <row r="18" spans="1:6" ht="17.25" customHeight="1" x14ac:dyDescent="0.25">
      <c r="A18" s="41"/>
      <c r="B18" s="36" t="s">
        <v>51</v>
      </c>
      <c r="C18" s="51"/>
      <c r="D18" s="38"/>
      <c r="E18" s="39"/>
      <c r="F18" s="17"/>
    </row>
    <row r="19" spans="1:6" ht="17.25" customHeight="1" x14ac:dyDescent="0.25">
      <c r="A19" s="35">
        <v>131</v>
      </c>
      <c r="B19" s="35" t="s">
        <v>41</v>
      </c>
      <c r="C19" s="50">
        <v>13863</v>
      </c>
      <c r="D19" s="42">
        <f>+C19/$C$23</f>
        <v>6.8317361569007777E-3</v>
      </c>
      <c r="E19" s="42">
        <f>+C19/($C$23+$C$24)</f>
        <v>6.7286611454401343E-3</v>
      </c>
      <c r="F19" s="17"/>
    </row>
    <row r="20" spans="1:6" ht="17.25" customHeight="1" x14ac:dyDescent="0.25">
      <c r="A20" s="41"/>
      <c r="B20" s="36" t="s">
        <v>50</v>
      </c>
      <c r="C20" s="51"/>
      <c r="D20" s="40"/>
      <c r="E20" s="39"/>
      <c r="F20" s="17"/>
    </row>
    <row r="21" spans="1:6" ht="17.25" customHeight="1" x14ac:dyDescent="0.25">
      <c r="A21" s="35">
        <v>87</v>
      </c>
      <c r="B21" s="35" t="s">
        <v>42</v>
      </c>
      <c r="C21" s="50">
        <v>38013</v>
      </c>
      <c r="D21" s="42">
        <f>+C21/$C$23</f>
        <v>1.8732942835769262E-2</v>
      </c>
      <c r="E21" s="42">
        <f>+C21/($C$23+$C$24)</f>
        <v>1.8450306291684038E-2</v>
      </c>
      <c r="F21" s="17"/>
    </row>
    <row r="22" spans="1:6" ht="17.25" customHeight="1" x14ac:dyDescent="0.25">
      <c r="A22" s="41"/>
      <c r="B22" s="36" t="s">
        <v>49</v>
      </c>
      <c r="C22" s="51"/>
      <c r="D22" s="38"/>
      <c r="E22" s="39"/>
      <c r="F22" s="17"/>
    </row>
    <row r="23" spans="1:6" s="18" customFormat="1" ht="17.25" customHeight="1" x14ac:dyDescent="0.25">
      <c r="A23" s="12"/>
      <c r="B23" s="19" t="s">
        <v>33</v>
      </c>
      <c r="C23" s="52">
        <f>+C11+C13+C15+C17+C19+C21</f>
        <v>2029206</v>
      </c>
      <c r="D23" s="6">
        <f>+C23/$C$26</f>
        <v>0.97772610451597108</v>
      </c>
      <c r="E23" s="20"/>
      <c r="F23" s="20"/>
    </row>
    <row r="24" spans="1:6" ht="17.25" customHeight="1" x14ac:dyDescent="0.25">
      <c r="B24" s="21" t="s">
        <v>34</v>
      </c>
      <c r="C24" s="52">
        <v>31085</v>
      </c>
      <c r="D24" s="7">
        <f t="shared" ref="D24:D25" si="0">+C24/$C$26</f>
        <v>1.4977590229320711E-2</v>
      </c>
      <c r="F24" s="17"/>
    </row>
    <row r="25" spans="1:6" ht="17.25" customHeight="1" x14ac:dyDescent="0.25">
      <c r="B25" s="21" t="s">
        <v>35</v>
      </c>
      <c r="C25" s="52">
        <v>15143</v>
      </c>
      <c r="D25" s="7">
        <f t="shared" si="0"/>
        <v>7.2963052547081715E-3</v>
      </c>
      <c r="F25" s="17"/>
    </row>
    <row r="26" spans="1:6" ht="17.25" customHeight="1" x14ac:dyDescent="0.25">
      <c r="B26" s="19" t="s">
        <v>36</v>
      </c>
      <c r="C26" s="53">
        <f>SUM(C23:C25)</f>
        <v>2075434</v>
      </c>
      <c r="D26" s="5"/>
    </row>
  </sheetData>
  <mergeCells count="3">
    <mergeCell ref="B1:E1"/>
    <mergeCell ref="B3:E3"/>
    <mergeCell ref="B2:E2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showGridLines="0" workbookViewId="0">
      <selection activeCell="D6" sqref="D6:E6"/>
    </sheetView>
  </sheetViews>
  <sheetFormatPr baseColWidth="10" defaultColWidth="11.42578125" defaultRowHeight="17.25" customHeight="1" x14ac:dyDescent="0.25"/>
  <cols>
    <col min="1" max="1" width="5.5703125" style="12" bestFit="1" customWidth="1"/>
    <col min="2" max="2" width="65.7109375" style="12" customWidth="1"/>
    <col min="3" max="4" width="11.42578125" style="12"/>
    <col min="5" max="5" width="11.42578125" style="17"/>
    <col min="6" max="16384" width="11.42578125" style="12"/>
  </cols>
  <sheetData>
    <row r="1" spans="1:6" ht="30" customHeight="1" x14ac:dyDescent="0.25">
      <c r="B1" s="56" t="s">
        <v>24</v>
      </c>
      <c r="C1" s="56"/>
      <c r="D1" s="56"/>
      <c r="E1" s="56"/>
    </row>
    <row r="2" spans="1:6" ht="17.25" customHeight="1" x14ac:dyDescent="0.25">
      <c r="B2" s="57" t="s">
        <v>43</v>
      </c>
      <c r="C2" s="57"/>
      <c r="D2" s="57"/>
      <c r="E2" s="57"/>
    </row>
    <row r="3" spans="1:6" ht="17.25" customHeight="1" x14ac:dyDescent="0.25">
      <c r="B3" s="57" t="s">
        <v>30</v>
      </c>
      <c r="C3" s="57"/>
      <c r="D3" s="57"/>
      <c r="E3" s="57"/>
    </row>
    <row r="4" spans="1:6" ht="17.25" customHeight="1" x14ac:dyDescent="0.25">
      <c r="B4" s="13"/>
      <c r="C4" s="13"/>
      <c r="D4" s="13"/>
      <c r="E4" s="14"/>
    </row>
    <row r="5" spans="1:6" s="2" customFormat="1" ht="17.25" customHeight="1" x14ac:dyDescent="0.25">
      <c r="B5" s="15" t="s">
        <v>1</v>
      </c>
      <c r="C5" s="23">
        <v>391252</v>
      </c>
      <c r="E5" s="9"/>
      <c r="F5" s="1"/>
    </row>
    <row r="6" spans="1:6" s="2" customFormat="1" ht="17.25" customHeight="1" x14ac:dyDescent="0.25">
      <c r="B6" s="5" t="s">
        <v>6</v>
      </c>
      <c r="C6" s="8">
        <v>1222</v>
      </c>
      <c r="D6" s="60" t="s">
        <v>52</v>
      </c>
      <c r="E6" s="61"/>
      <c r="F6" s="1"/>
    </row>
    <row r="7" spans="1:6" s="2" customFormat="1" ht="17.25" customHeight="1" x14ac:dyDescent="0.25">
      <c r="B7" s="15" t="s">
        <v>2</v>
      </c>
      <c r="C7" s="3">
        <f>+C26/C5</f>
        <v>0.81235367486939369</v>
      </c>
      <c r="D7" s="4"/>
      <c r="E7" s="10"/>
      <c r="F7" s="9"/>
    </row>
    <row r="8" spans="1:6" s="2" customFormat="1" ht="17.25" customHeight="1" x14ac:dyDescent="0.25">
      <c r="B8" s="15"/>
      <c r="C8" s="3"/>
      <c r="D8" s="4"/>
      <c r="E8" s="10"/>
      <c r="F8" s="9"/>
    </row>
    <row r="9" spans="1:6" s="2" customFormat="1" ht="17.25" customHeight="1" x14ac:dyDescent="0.25">
      <c r="B9" s="15"/>
      <c r="C9" s="3"/>
      <c r="D9" s="4"/>
      <c r="E9" s="10"/>
      <c r="F9" s="9"/>
    </row>
    <row r="10" spans="1:6" s="16" customFormat="1" ht="17.25" customHeight="1" x14ac:dyDescent="0.25">
      <c r="B10" s="31" t="s">
        <v>3</v>
      </c>
      <c r="C10" s="32" t="s">
        <v>4</v>
      </c>
      <c r="D10" s="33" t="s">
        <v>32</v>
      </c>
      <c r="E10" s="33" t="s">
        <v>5</v>
      </c>
      <c r="F10" s="24"/>
    </row>
    <row r="11" spans="1:6" ht="17.25" customHeight="1" x14ac:dyDescent="0.25">
      <c r="A11" s="35">
        <v>136</v>
      </c>
      <c r="B11" s="43" t="s">
        <v>37</v>
      </c>
      <c r="C11" s="50">
        <v>129118</v>
      </c>
      <c r="D11" s="45">
        <f>+C11/$C$23</f>
        <v>0.41683373203038493</v>
      </c>
      <c r="E11" s="42">
        <f>+C11/($C$23+$C$24)</f>
        <v>0.41157607517627409</v>
      </c>
      <c r="F11" s="17"/>
    </row>
    <row r="12" spans="1:6" ht="17.25" customHeight="1" x14ac:dyDescent="0.25">
      <c r="A12" s="41"/>
      <c r="B12" s="44" t="s">
        <v>44</v>
      </c>
      <c r="C12" s="54"/>
      <c r="D12" s="46"/>
      <c r="E12" s="39"/>
      <c r="F12" s="17"/>
    </row>
    <row r="13" spans="1:6" ht="17.25" customHeight="1" x14ac:dyDescent="0.25">
      <c r="A13" s="35">
        <v>135</v>
      </c>
      <c r="B13" s="43" t="s">
        <v>38</v>
      </c>
      <c r="C13" s="50">
        <v>139479</v>
      </c>
      <c r="D13" s="45">
        <f>+C13/$C$23</f>
        <v>0.4502823162523123</v>
      </c>
      <c r="E13" s="42">
        <f>+C13/($C$23+$C$24)</f>
        <v>0.44460276173354246</v>
      </c>
      <c r="F13" s="17"/>
    </row>
    <row r="14" spans="1:6" ht="17.25" customHeight="1" x14ac:dyDescent="0.25">
      <c r="A14" s="41"/>
      <c r="B14" s="44" t="s">
        <v>45</v>
      </c>
      <c r="C14" s="54"/>
      <c r="D14" s="47"/>
      <c r="E14" s="39"/>
      <c r="F14" s="17"/>
    </row>
    <row r="15" spans="1:6" ht="17.25" customHeight="1" x14ac:dyDescent="0.25">
      <c r="A15" s="35">
        <v>137</v>
      </c>
      <c r="B15" s="43" t="s">
        <v>39</v>
      </c>
      <c r="C15" s="50">
        <v>20954</v>
      </c>
      <c r="D15" s="45">
        <f>+C15/$C$23</f>
        <v>6.7646137803905618E-2</v>
      </c>
      <c r="E15" s="42">
        <f>+C15/($C$23+$C$24)</f>
        <v>6.6792895485088419E-2</v>
      </c>
      <c r="F15" s="17"/>
    </row>
    <row r="16" spans="1:6" ht="17.25" customHeight="1" x14ac:dyDescent="0.25">
      <c r="A16" s="41"/>
      <c r="B16" s="44" t="s">
        <v>46</v>
      </c>
      <c r="C16" s="54"/>
      <c r="D16" s="47"/>
      <c r="E16" s="39"/>
      <c r="F16" s="17"/>
    </row>
    <row r="17" spans="1:6" ht="17.25" customHeight="1" x14ac:dyDescent="0.25">
      <c r="A17" s="35">
        <v>133</v>
      </c>
      <c r="B17" s="43" t="s">
        <v>40</v>
      </c>
      <c r="C17" s="50">
        <v>7171</v>
      </c>
      <c r="D17" s="45">
        <f>+C17/$C$23</f>
        <v>2.3150255521227792E-2</v>
      </c>
      <c r="E17" s="42">
        <f>+C17/($C$23+$C$24)</f>
        <v>2.2858253962182357E-2</v>
      </c>
      <c r="F17" s="17"/>
    </row>
    <row r="18" spans="1:6" ht="17.25" customHeight="1" x14ac:dyDescent="0.25">
      <c r="A18" s="41"/>
      <c r="B18" s="44" t="s">
        <v>51</v>
      </c>
      <c r="C18" s="54"/>
      <c r="D18" s="46"/>
      <c r="E18" s="39"/>
      <c r="F18" s="17"/>
    </row>
    <row r="19" spans="1:6" ht="17.25" customHeight="1" x14ac:dyDescent="0.25">
      <c r="A19" s="35">
        <v>131</v>
      </c>
      <c r="B19" s="43" t="s">
        <v>41</v>
      </c>
      <c r="C19" s="50">
        <v>7683</v>
      </c>
      <c r="D19" s="45">
        <f>+C19/$C$23</f>
        <v>2.4803153419271112E-2</v>
      </c>
      <c r="E19" s="42">
        <f>+C19/($C$23+$C$24)</f>
        <v>2.4490303331675782E-2</v>
      </c>
      <c r="F19" s="17"/>
    </row>
    <row r="20" spans="1:6" ht="17.25" customHeight="1" x14ac:dyDescent="0.25">
      <c r="A20" s="41"/>
      <c r="B20" s="44" t="s">
        <v>50</v>
      </c>
      <c r="C20" s="54"/>
      <c r="D20" s="47"/>
      <c r="E20" s="39"/>
      <c r="F20" s="17"/>
    </row>
    <row r="21" spans="1:6" ht="17.25" customHeight="1" x14ac:dyDescent="0.25">
      <c r="A21" s="35">
        <v>87</v>
      </c>
      <c r="B21" s="43" t="s">
        <v>42</v>
      </c>
      <c r="C21" s="50">
        <v>5354</v>
      </c>
      <c r="D21" s="45">
        <f>+C21/$C$23</f>
        <v>1.7284404972898286E-2</v>
      </c>
      <c r="E21" s="42">
        <f>+C21/($C$23+$C$24)</f>
        <v>1.7066391258335565E-2</v>
      </c>
      <c r="F21" s="17"/>
    </row>
    <row r="22" spans="1:6" ht="17.25" customHeight="1" x14ac:dyDescent="0.25">
      <c r="A22" s="41"/>
      <c r="B22" s="44" t="s">
        <v>49</v>
      </c>
      <c r="C22" s="54"/>
      <c r="D22" s="46"/>
      <c r="E22" s="39"/>
      <c r="F22" s="17"/>
    </row>
    <row r="23" spans="1:6" s="18" customFormat="1" ht="17.25" customHeight="1" x14ac:dyDescent="0.25">
      <c r="A23" s="12"/>
      <c r="B23" s="19" t="s">
        <v>33</v>
      </c>
      <c r="C23" s="55">
        <f>+C11+C13+C15+C17+C19+C21</f>
        <v>309759</v>
      </c>
      <c r="D23" s="48">
        <f>+C23/$C$26</f>
        <v>0.97459058945679367</v>
      </c>
      <c r="E23" s="20"/>
      <c r="F23" s="20"/>
    </row>
    <row r="24" spans="1:6" ht="17.25" customHeight="1" x14ac:dyDescent="0.25">
      <c r="B24" s="21" t="s">
        <v>34</v>
      </c>
      <c r="C24" s="55">
        <v>3957</v>
      </c>
      <c r="D24" s="49">
        <f t="shared" ref="D24:D25" si="0">+C24/$C$26</f>
        <v>1.2449856057388268E-2</v>
      </c>
      <c r="F24" s="17"/>
    </row>
    <row r="25" spans="1:6" ht="17.25" customHeight="1" x14ac:dyDescent="0.25">
      <c r="B25" s="21" t="s">
        <v>35</v>
      </c>
      <c r="C25" s="55">
        <v>4119</v>
      </c>
      <c r="D25" s="49">
        <f t="shared" si="0"/>
        <v>1.2959554485818113E-2</v>
      </c>
      <c r="F25" s="17"/>
    </row>
    <row r="26" spans="1:6" ht="17.25" customHeight="1" x14ac:dyDescent="0.25">
      <c r="B26" s="19" t="s">
        <v>36</v>
      </c>
      <c r="C26" s="53">
        <f>SUM(C23:C25)</f>
        <v>317835</v>
      </c>
      <c r="D26" s="5"/>
      <c r="F26" s="17"/>
    </row>
    <row r="27" spans="1:6" ht="17.25" customHeight="1" x14ac:dyDescent="0.25">
      <c r="C27" s="22"/>
      <c r="F27" s="17"/>
    </row>
    <row r="28" spans="1:6" ht="17.25" customHeight="1" x14ac:dyDescent="0.25">
      <c r="C28" s="22"/>
    </row>
    <row r="39" spans="3:3" ht="17.25" customHeight="1" x14ac:dyDescent="0.25">
      <c r="C39" s="22"/>
    </row>
  </sheetData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4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"/>
  <sheetViews>
    <sheetView showGridLines="0" workbookViewId="0">
      <selection activeCell="D6" sqref="D6:E6"/>
    </sheetView>
  </sheetViews>
  <sheetFormatPr baseColWidth="10" defaultColWidth="11.42578125" defaultRowHeight="17.25" customHeight="1" x14ac:dyDescent="0.25"/>
  <cols>
    <col min="1" max="1" width="5.5703125" style="12" bestFit="1" customWidth="1"/>
    <col min="2" max="2" width="65.7109375" style="12" customWidth="1"/>
    <col min="3" max="4" width="11.42578125" style="12"/>
    <col min="5" max="5" width="12.42578125" style="17" bestFit="1" customWidth="1"/>
    <col min="6" max="6" width="27.85546875" style="12" bestFit="1" customWidth="1"/>
    <col min="7" max="16384" width="11.42578125" style="12"/>
  </cols>
  <sheetData>
    <row r="1" spans="1:6" ht="30" customHeight="1" x14ac:dyDescent="0.25">
      <c r="B1" s="56" t="s">
        <v>25</v>
      </c>
      <c r="C1" s="56"/>
      <c r="D1" s="56"/>
      <c r="E1" s="56"/>
    </row>
    <row r="2" spans="1:6" ht="17.25" customHeight="1" x14ac:dyDescent="0.25">
      <c r="B2" s="57" t="s">
        <v>43</v>
      </c>
      <c r="C2" s="57"/>
      <c r="D2" s="57"/>
      <c r="E2" s="57"/>
    </row>
    <row r="3" spans="1:6" ht="17.25" customHeight="1" x14ac:dyDescent="0.25">
      <c r="B3" s="57" t="s">
        <v>30</v>
      </c>
      <c r="C3" s="57"/>
      <c r="D3" s="57"/>
      <c r="E3" s="57"/>
    </row>
    <row r="4" spans="1:6" ht="17.25" customHeight="1" x14ac:dyDescent="0.25">
      <c r="B4" s="13"/>
      <c r="C4" s="13"/>
      <c r="D4" s="13"/>
      <c r="E4" s="14"/>
    </row>
    <row r="5" spans="1:6" s="2" customFormat="1" ht="17.25" customHeight="1" x14ac:dyDescent="0.25">
      <c r="B5" s="15" t="s">
        <v>1</v>
      </c>
      <c r="C5" s="23">
        <v>253119</v>
      </c>
      <c r="E5" s="9"/>
    </row>
    <row r="6" spans="1:6" s="2" customFormat="1" ht="17.25" customHeight="1" x14ac:dyDescent="0.25">
      <c r="B6" s="5" t="s">
        <v>6</v>
      </c>
      <c r="C6" s="8">
        <v>868</v>
      </c>
      <c r="D6" s="60" t="s">
        <v>52</v>
      </c>
      <c r="E6" s="61"/>
      <c r="F6" s="1"/>
    </row>
    <row r="7" spans="1:6" s="2" customFormat="1" ht="17.25" customHeight="1" x14ac:dyDescent="0.25">
      <c r="B7" s="15" t="s">
        <v>2</v>
      </c>
      <c r="C7" s="3">
        <f>+C26/C5</f>
        <v>0.74622213267277449</v>
      </c>
      <c r="D7" s="4"/>
      <c r="E7" s="10"/>
    </row>
    <row r="8" spans="1:6" s="2" customFormat="1" ht="17.25" customHeight="1" x14ac:dyDescent="0.25">
      <c r="B8" s="15"/>
      <c r="C8" s="3"/>
      <c r="D8" s="4"/>
      <c r="E8" s="10"/>
    </row>
    <row r="9" spans="1:6" s="2" customFormat="1" ht="17.25" customHeight="1" x14ac:dyDescent="0.25">
      <c r="B9" s="15"/>
      <c r="C9" s="3"/>
      <c r="D9" s="4"/>
      <c r="E9" s="10"/>
      <c r="F9" s="9"/>
    </row>
    <row r="10" spans="1:6" s="16" customFormat="1" ht="17.25" customHeight="1" x14ac:dyDescent="0.25">
      <c r="B10" s="31" t="s">
        <v>3</v>
      </c>
      <c r="C10" s="32" t="s">
        <v>4</v>
      </c>
      <c r="D10" s="33" t="s">
        <v>32</v>
      </c>
      <c r="E10" s="33" t="s">
        <v>5</v>
      </c>
      <c r="F10" s="24"/>
    </row>
    <row r="11" spans="1:6" ht="17.25" customHeight="1" x14ac:dyDescent="0.25">
      <c r="A11" s="35">
        <v>136</v>
      </c>
      <c r="B11" s="43" t="s">
        <v>37</v>
      </c>
      <c r="C11" s="50">
        <v>108323</v>
      </c>
      <c r="D11" s="45">
        <f>+C11/$C$23</f>
        <v>0.59769690014015031</v>
      </c>
      <c r="E11" s="42">
        <f>+C11/($C$23+$C$24)</f>
        <v>0.58108521309980421</v>
      </c>
      <c r="F11" s="17"/>
    </row>
    <row r="12" spans="1:6" ht="17.25" customHeight="1" x14ac:dyDescent="0.25">
      <c r="A12" s="41"/>
      <c r="B12" s="44" t="s">
        <v>44</v>
      </c>
      <c r="C12" s="54"/>
      <c r="D12" s="46"/>
      <c r="E12" s="39"/>
      <c r="F12" s="17"/>
    </row>
    <row r="13" spans="1:6" ht="17.25" customHeight="1" x14ac:dyDescent="0.25">
      <c r="A13" s="35">
        <v>135</v>
      </c>
      <c r="B13" s="43" t="s">
        <v>38</v>
      </c>
      <c r="C13" s="50">
        <v>51183</v>
      </c>
      <c r="D13" s="45">
        <f>+C13/$C$23</f>
        <v>0.28241389584735754</v>
      </c>
      <c r="E13" s="42">
        <f>+C13/($C$23+$C$24)</f>
        <v>0.27456481506316549</v>
      </c>
      <c r="F13" s="17"/>
    </row>
    <row r="14" spans="1:6" ht="17.25" customHeight="1" x14ac:dyDescent="0.25">
      <c r="A14" s="41"/>
      <c r="B14" s="44" t="s">
        <v>45</v>
      </c>
      <c r="C14" s="54"/>
      <c r="D14" s="47"/>
      <c r="E14" s="39"/>
      <c r="F14" s="17"/>
    </row>
    <row r="15" spans="1:6" ht="17.25" customHeight="1" x14ac:dyDescent="0.25">
      <c r="A15" s="35">
        <v>137</v>
      </c>
      <c r="B15" s="43" t="s">
        <v>39</v>
      </c>
      <c r="C15" s="50">
        <v>9123</v>
      </c>
      <c r="D15" s="45">
        <f>+C15/$C$23</f>
        <v>5.0338236754692831E-2</v>
      </c>
      <c r="E15" s="42">
        <f>+C15/($C$23+$C$24)</f>
        <v>4.8939194807284821E-2</v>
      </c>
      <c r="F15" s="17"/>
    </row>
    <row r="16" spans="1:6" ht="17.25" customHeight="1" x14ac:dyDescent="0.25">
      <c r="A16" s="41"/>
      <c r="B16" s="44" t="s">
        <v>46</v>
      </c>
      <c r="C16" s="54"/>
      <c r="D16" s="47"/>
      <c r="E16" s="39"/>
      <c r="F16" s="17"/>
    </row>
    <row r="17" spans="1:6" ht="17.25" customHeight="1" x14ac:dyDescent="0.25">
      <c r="A17" s="35">
        <v>133</v>
      </c>
      <c r="B17" s="43" t="s">
        <v>40</v>
      </c>
      <c r="C17" s="50">
        <v>6032</v>
      </c>
      <c r="D17" s="45">
        <f>+C17/$C$23</f>
        <v>3.3282938080051207E-2</v>
      </c>
      <c r="E17" s="42">
        <f>+C17/($C$23+$C$24)</f>
        <v>3.2357911112303198E-2</v>
      </c>
      <c r="F17" s="17"/>
    </row>
    <row r="18" spans="1:6" ht="17.25" customHeight="1" x14ac:dyDescent="0.25">
      <c r="A18" s="41"/>
      <c r="B18" s="44" t="s">
        <v>51</v>
      </c>
      <c r="C18" s="54"/>
      <c r="D18" s="46"/>
      <c r="E18" s="39"/>
      <c r="F18" s="17"/>
    </row>
    <row r="19" spans="1:6" ht="17.25" customHeight="1" x14ac:dyDescent="0.25">
      <c r="A19" s="35">
        <v>131</v>
      </c>
      <c r="B19" s="43" t="s">
        <v>41</v>
      </c>
      <c r="C19" s="50">
        <v>5171</v>
      </c>
      <c r="D19" s="45">
        <f>+C19/$C$23</f>
        <v>2.853217387465928E-2</v>
      </c>
      <c r="E19" s="42">
        <f>+C19/($C$23+$C$24)</f>
        <v>2.7739184078534453E-2</v>
      </c>
      <c r="F19" s="17"/>
    </row>
    <row r="20" spans="1:6" ht="17.25" customHeight="1" x14ac:dyDescent="0.25">
      <c r="A20" s="41"/>
      <c r="B20" s="44" t="s">
        <v>50</v>
      </c>
      <c r="C20" s="54"/>
      <c r="D20" s="47"/>
      <c r="E20" s="39"/>
      <c r="F20" s="17"/>
    </row>
    <row r="21" spans="1:6" ht="17.25" customHeight="1" x14ac:dyDescent="0.25">
      <c r="A21" s="35">
        <v>87</v>
      </c>
      <c r="B21" s="43" t="s">
        <v>42</v>
      </c>
      <c r="C21" s="50">
        <v>1402</v>
      </c>
      <c r="D21" s="45">
        <f>+C21/$C$23</f>
        <v>7.7358553030888247E-3</v>
      </c>
      <c r="E21" s="42">
        <f>+C21/($C$23+$C$24)</f>
        <v>7.5208540085293565E-3</v>
      </c>
      <c r="F21" s="17"/>
    </row>
    <row r="22" spans="1:6" ht="17.25" customHeight="1" x14ac:dyDescent="0.25">
      <c r="A22" s="41"/>
      <c r="B22" s="44" t="s">
        <v>49</v>
      </c>
      <c r="C22" s="54"/>
      <c r="D22" s="46"/>
      <c r="E22" s="39"/>
      <c r="F22" s="17"/>
    </row>
    <row r="23" spans="1:6" s="18" customFormat="1" ht="17.25" customHeight="1" x14ac:dyDescent="0.25">
      <c r="A23" s="12"/>
      <c r="B23" s="19" t="s">
        <v>33</v>
      </c>
      <c r="C23" s="55">
        <f>+C11+C13+C15+C17+C19+C21</f>
        <v>181234</v>
      </c>
      <c r="D23" s="48">
        <f>+C23/$C$26</f>
        <v>0.95950403159627917</v>
      </c>
      <c r="E23" s="20"/>
      <c r="F23" s="20"/>
    </row>
    <row r="24" spans="1:6" ht="17.25" customHeight="1" x14ac:dyDescent="0.25">
      <c r="B24" s="21" t="s">
        <v>34</v>
      </c>
      <c r="C24" s="55">
        <v>5181</v>
      </c>
      <c r="D24" s="49">
        <f t="shared" ref="D24:D25" si="0">+C24/$C$26</f>
        <v>2.7429678689982688E-2</v>
      </c>
      <c r="F24" s="17"/>
    </row>
    <row r="25" spans="1:6" ht="17.25" customHeight="1" x14ac:dyDescent="0.25">
      <c r="B25" s="21" t="s">
        <v>35</v>
      </c>
      <c r="C25" s="55">
        <v>2468</v>
      </c>
      <c r="D25" s="49">
        <f t="shared" si="0"/>
        <v>1.3066289713738135E-2</v>
      </c>
      <c r="F25" s="17"/>
    </row>
    <row r="26" spans="1:6" ht="17.25" customHeight="1" x14ac:dyDescent="0.25">
      <c r="B26" s="19" t="s">
        <v>36</v>
      </c>
      <c r="C26" s="53">
        <f>SUM(C23:C25)</f>
        <v>188883</v>
      </c>
      <c r="D26" s="5"/>
      <c r="F26" s="17"/>
    </row>
    <row r="27" spans="1:6" ht="17.25" customHeight="1" x14ac:dyDescent="0.25">
      <c r="F27" s="17"/>
    </row>
    <row r="28" spans="1:6" ht="17.25" customHeight="1" x14ac:dyDescent="0.25">
      <c r="F28" s="17"/>
    </row>
  </sheetData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4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7"/>
  <sheetViews>
    <sheetView showGridLines="0" workbookViewId="0">
      <selection activeCell="D6" sqref="D6:E6"/>
    </sheetView>
  </sheetViews>
  <sheetFormatPr baseColWidth="10" defaultColWidth="11.42578125" defaultRowHeight="17.25" customHeight="1" x14ac:dyDescent="0.25"/>
  <cols>
    <col min="1" max="1" width="5.5703125" style="12" bestFit="1" customWidth="1"/>
    <col min="2" max="2" width="65.7109375" style="12" customWidth="1"/>
    <col min="3" max="4" width="11.42578125" style="12"/>
    <col min="5" max="5" width="11.42578125" style="17"/>
    <col min="6" max="16384" width="11.42578125" style="12"/>
  </cols>
  <sheetData>
    <row r="1" spans="1:7" ht="30" customHeight="1" x14ac:dyDescent="0.25">
      <c r="B1" s="56" t="s">
        <v>26</v>
      </c>
      <c r="C1" s="56"/>
      <c r="D1" s="56"/>
      <c r="E1" s="56"/>
    </row>
    <row r="2" spans="1:7" ht="17.25" customHeight="1" x14ac:dyDescent="0.25">
      <c r="B2" s="57" t="s">
        <v>43</v>
      </c>
      <c r="C2" s="57"/>
      <c r="D2" s="57"/>
      <c r="E2" s="57"/>
    </row>
    <row r="3" spans="1:7" ht="17.25" customHeight="1" x14ac:dyDescent="0.25">
      <c r="B3" s="57" t="s">
        <v>30</v>
      </c>
      <c r="C3" s="57"/>
      <c r="D3" s="57"/>
      <c r="E3" s="57"/>
    </row>
    <row r="4" spans="1:7" ht="17.25" customHeight="1" x14ac:dyDescent="0.25">
      <c r="B4" s="13"/>
      <c r="C4" s="13"/>
      <c r="D4" s="13"/>
      <c r="E4" s="14"/>
      <c r="F4" s="17"/>
      <c r="G4" s="17"/>
    </row>
    <row r="5" spans="1:7" s="2" customFormat="1" ht="17.25" customHeight="1" x14ac:dyDescent="0.25">
      <c r="B5" s="15" t="s">
        <v>1</v>
      </c>
      <c r="C5" s="23">
        <v>2769007</v>
      </c>
      <c r="E5" s="9"/>
      <c r="F5" s="1"/>
    </row>
    <row r="6" spans="1:7" s="2" customFormat="1" ht="17.25" customHeight="1" x14ac:dyDescent="0.25">
      <c r="B6" s="5" t="s">
        <v>6</v>
      </c>
      <c r="C6" s="8">
        <v>8179</v>
      </c>
      <c r="D6" s="60" t="s">
        <v>52</v>
      </c>
      <c r="E6" s="61"/>
      <c r="F6" s="1"/>
    </row>
    <row r="7" spans="1:7" s="2" customFormat="1" ht="17.25" customHeight="1" x14ac:dyDescent="0.25">
      <c r="B7" s="15" t="s">
        <v>2</v>
      </c>
      <c r="C7" s="3">
        <f>+C26/C5</f>
        <v>0.79432807501028346</v>
      </c>
      <c r="D7" s="4"/>
      <c r="E7" s="10"/>
      <c r="F7" s="9"/>
    </row>
    <row r="8" spans="1:7" s="2" customFormat="1" ht="17.25" customHeight="1" x14ac:dyDescent="0.25">
      <c r="B8" s="15"/>
      <c r="C8" s="3"/>
      <c r="D8" s="4"/>
      <c r="E8" s="10"/>
      <c r="F8" s="9"/>
    </row>
    <row r="9" spans="1:7" s="2" customFormat="1" ht="17.25" customHeight="1" x14ac:dyDescent="0.25">
      <c r="B9" s="15"/>
      <c r="C9" s="3"/>
      <c r="D9" s="4"/>
      <c r="E9" s="10"/>
      <c r="F9" s="9"/>
    </row>
    <row r="10" spans="1:7" s="16" customFormat="1" ht="17.25" customHeight="1" x14ac:dyDescent="0.25">
      <c r="B10" s="31" t="s">
        <v>3</v>
      </c>
      <c r="C10" s="32" t="s">
        <v>4</v>
      </c>
      <c r="D10" s="33" t="s">
        <v>32</v>
      </c>
      <c r="E10" s="33" t="s">
        <v>5</v>
      </c>
      <c r="F10" s="24"/>
    </row>
    <row r="11" spans="1:7" ht="17.25" customHeight="1" x14ac:dyDescent="0.25">
      <c r="A11" s="35">
        <v>136</v>
      </c>
      <c r="B11" s="43" t="s">
        <v>37</v>
      </c>
      <c r="C11" s="50">
        <v>920202</v>
      </c>
      <c r="D11" s="45">
        <f>+C11/$C$23</f>
        <v>0.42683398596766609</v>
      </c>
      <c r="E11" s="42">
        <f>+C11/($C$23+$C$24)</f>
        <v>0.42405641661586019</v>
      </c>
      <c r="F11" s="17"/>
    </row>
    <row r="12" spans="1:7" ht="17.25" customHeight="1" x14ac:dyDescent="0.25">
      <c r="A12" s="41"/>
      <c r="B12" s="44" t="s">
        <v>44</v>
      </c>
      <c r="C12" s="54"/>
      <c r="D12" s="46"/>
      <c r="E12" s="39"/>
      <c r="F12" s="17"/>
    </row>
    <row r="13" spans="1:7" ht="17.25" customHeight="1" x14ac:dyDescent="0.25">
      <c r="A13" s="35">
        <v>135</v>
      </c>
      <c r="B13" s="43" t="s">
        <v>38</v>
      </c>
      <c r="C13" s="50">
        <v>937611</v>
      </c>
      <c r="D13" s="45">
        <f>+C13/$C$23</f>
        <v>0.43490911823396317</v>
      </c>
      <c r="E13" s="42">
        <f>+C13/($C$23+$C$24)</f>
        <v>0.43207900095806495</v>
      </c>
      <c r="F13" s="17"/>
    </row>
    <row r="14" spans="1:7" ht="17.25" customHeight="1" x14ac:dyDescent="0.25">
      <c r="A14" s="41"/>
      <c r="B14" s="44" t="s">
        <v>45</v>
      </c>
      <c r="C14" s="54"/>
      <c r="D14" s="47"/>
      <c r="E14" s="39"/>
      <c r="F14" s="17"/>
    </row>
    <row r="15" spans="1:7" ht="17.25" customHeight="1" x14ac:dyDescent="0.25">
      <c r="A15" s="35">
        <v>137</v>
      </c>
      <c r="B15" s="43" t="s">
        <v>39</v>
      </c>
      <c r="C15" s="50">
        <v>193603</v>
      </c>
      <c r="D15" s="45">
        <f>+C15/$C$23</f>
        <v>8.9802391415469709E-2</v>
      </c>
      <c r="E15" s="42">
        <f>+C15/($C$23+$C$24)</f>
        <v>8.9218013464522336E-2</v>
      </c>
      <c r="F15" s="17"/>
    </row>
    <row r="16" spans="1:7" ht="17.25" customHeight="1" x14ac:dyDescent="0.25">
      <c r="A16" s="41"/>
      <c r="B16" s="44" t="s">
        <v>46</v>
      </c>
      <c r="C16" s="54"/>
      <c r="D16" s="47"/>
      <c r="E16" s="39"/>
      <c r="F16" s="17"/>
    </row>
    <row r="17" spans="1:6" ht="17.25" customHeight="1" x14ac:dyDescent="0.25">
      <c r="A17" s="35">
        <v>133</v>
      </c>
      <c r="B17" s="43" t="s">
        <v>40</v>
      </c>
      <c r="C17" s="50">
        <v>30862</v>
      </c>
      <c r="D17" s="45">
        <f>+C17/$C$23</f>
        <v>1.4315281291427437E-2</v>
      </c>
      <c r="E17" s="42">
        <f>+C17/($C$23+$C$24)</f>
        <v>1.4222126369643488E-2</v>
      </c>
      <c r="F17" s="17"/>
    </row>
    <row r="18" spans="1:6" ht="17.25" customHeight="1" x14ac:dyDescent="0.25">
      <c r="A18" s="41"/>
      <c r="B18" s="44" t="s">
        <v>51</v>
      </c>
      <c r="C18" s="54"/>
      <c r="D18" s="46"/>
      <c r="E18" s="39"/>
      <c r="F18" s="17"/>
    </row>
    <row r="19" spans="1:6" ht="17.25" customHeight="1" x14ac:dyDescent="0.25">
      <c r="A19" s="35">
        <v>131</v>
      </c>
      <c r="B19" s="43" t="s">
        <v>41</v>
      </c>
      <c r="C19" s="50">
        <v>33247</v>
      </c>
      <c r="D19" s="45">
        <f>+C19/$C$23</f>
        <v>1.5421559104921521E-2</v>
      </c>
      <c r="E19" s="42">
        <f>+C19/($C$23+$C$24)</f>
        <v>1.5321205217145261E-2</v>
      </c>
      <c r="F19" s="17"/>
    </row>
    <row r="20" spans="1:6" ht="17.25" customHeight="1" x14ac:dyDescent="0.25">
      <c r="A20" s="41"/>
      <c r="B20" s="44" t="s">
        <v>53</v>
      </c>
      <c r="C20" s="54"/>
      <c r="D20" s="47"/>
      <c r="E20" s="39"/>
      <c r="F20" s="17"/>
    </row>
    <row r="21" spans="1:6" ht="17.25" customHeight="1" x14ac:dyDescent="0.25">
      <c r="A21" s="35">
        <v>87</v>
      </c>
      <c r="B21" s="43" t="s">
        <v>42</v>
      </c>
      <c r="C21" s="50">
        <v>40353</v>
      </c>
      <c r="D21" s="45">
        <f>+C21/$C$23</f>
        <v>1.8717663986552113E-2</v>
      </c>
      <c r="E21" s="42">
        <f>+C21/($C$23+$C$24)</f>
        <v>1.8595861104083459E-2</v>
      </c>
      <c r="F21" s="17"/>
    </row>
    <row r="22" spans="1:6" ht="17.25" customHeight="1" x14ac:dyDescent="0.25">
      <c r="A22" s="41"/>
      <c r="B22" s="44" t="s">
        <v>49</v>
      </c>
      <c r="C22" s="54"/>
      <c r="D22" s="46"/>
      <c r="E22" s="39"/>
      <c r="F22" s="17"/>
    </row>
    <row r="23" spans="1:6" s="18" customFormat="1" ht="17.25" customHeight="1" x14ac:dyDescent="0.25">
      <c r="A23" s="12"/>
      <c r="B23" s="19" t="s">
        <v>33</v>
      </c>
      <c r="C23" s="55">
        <f>+C11+C13+C15+C17+C19+C21</f>
        <v>2155878</v>
      </c>
      <c r="D23" s="48">
        <f>+C23/$C$26</f>
        <v>0.98016731075244379</v>
      </c>
      <c r="E23" s="20"/>
      <c r="F23" s="20"/>
    </row>
    <row r="24" spans="1:6" ht="17.25" customHeight="1" x14ac:dyDescent="0.25">
      <c r="B24" s="21" t="s">
        <v>34</v>
      </c>
      <c r="C24" s="55">
        <v>14121</v>
      </c>
      <c r="D24" s="49">
        <f t="shared" ref="D24:D25" si="0">+C24/$C$26</f>
        <v>6.4200954762446008E-3</v>
      </c>
      <c r="F24" s="17"/>
    </row>
    <row r="25" spans="1:6" ht="17.25" customHeight="1" x14ac:dyDescent="0.25">
      <c r="B25" s="21" t="s">
        <v>35</v>
      </c>
      <c r="C25" s="55">
        <v>29501</v>
      </c>
      <c r="D25" s="49">
        <f t="shared" si="0"/>
        <v>1.3412593771311663E-2</v>
      </c>
      <c r="F25" s="17"/>
    </row>
    <row r="26" spans="1:6" ht="17.25" customHeight="1" x14ac:dyDescent="0.25">
      <c r="B26" s="19" t="s">
        <v>36</v>
      </c>
      <c r="C26" s="53">
        <f>SUM(C23:C25)</f>
        <v>2199500</v>
      </c>
      <c r="D26" s="5"/>
      <c r="F26" s="17"/>
    </row>
    <row r="27" spans="1:6" ht="17.25" customHeight="1" x14ac:dyDescent="0.25">
      <c r="F27" s="17"/>
    </row>
  </sheetData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"/>
  <sheetViews>
    <sheetView showGridLines="0" workbookViewId="0">
      <selection activeCell="D6" sqref="D6:E6"/>
    </sheetView>
  </sheetViews>
  <sheetFormatPr baseColWidth="10" defaultColWidth="11.42578125" defaultRowHeight="17.25" customHeight="1" x14ac:dyDescent="0.25"/>
  <cols>
    <col min="1" max="1" width="5.5703125" style="12" bestFit="1" customWidth="1"/>
    <col min="2" max="2" width="65.7109375" style="12" customWidth="1"/>
    <col min="3" max="4" width="11.42578125" style="12"/>
    <col min="5" max="5" width="12.42578125" style="17" bestFit="1" customWidth="1"/>
    <col min="6" max="16384" width="11.42578125" style="12"/>
  </cols>
  <sheetData>
    <row r="1" spans="1:6" ht="30" customHeight="1" x14ac:dyDescent="0.25">
      <c r="B1" s="56" t="s">
        <v>27</v>
      </c>
      <c r="C1" s="56"/>
      <c r="D1" s="56"/>
      <c r="E1" s="56"/>
    </row>
    <row r="2" spans="1:6" ht="17.25" customHeight="1" x14ac:dyDescent="0.25">
      <c r="B2" s="57" t="s">
        <v>43</v>
      </c>
      <c r="C2" s="57"/>
      <c r="D2" s="57"/>
      <c r="E2" s="57"/>
    </row>
    <row r="3" spans="1:6" ht="17.25" customHeight="1" x14ac:dyDescent="0.25">
      <c r="B3" s="57" t="s">
        <v>30</v>
      </c>
      <c r="C3" s="57"/>
      <c r="D3" s="57"/>
      <c r="E3" s="57"/>
    </row>
    <row r="4" spans="1:6" ht="17.25" customHeight="1" x14ac:dyDescent="0.25">
      <c r="B4" s="13"/>
      <c r="C4" s="13"/>
      <c r="D4" s="13"/>
      <c r="E4" s="14"/>
    </row>
    <row r="5" spans="1:6" s="2" customFormat="1" ht="17.25" customHeight="1" x14ac:dyDescent="0.25">
      <c r="B5" s="15" t="s">
        <v>1</v>
      </c>
      <c r="C5" s="23">
        <v>760878</v>
      </c>
      <c r="E5" s="9"/>
      <c r="F5" s="1"/>
    </row>
    <row r="6" spans="1:6" s="2" customFormat="1" ht="17.25" customHeight="1" x14ac:dyDescent="0.25">
      <c r="B6" s="5" t="s">
        <v>6</v>
      </c>
      <c r="C6" s="8">
        <v>2317</v>
      </c>
      <c r="D6" s="60" t="s">
        <v>52</v>
      </c>
      <c r="E6" s="61"/>
      <c r="F6" s="1"/>
    </row>
    <row r="7" spans="1:6" s="2" customFormat="1" ht="17.25" customHeight="1" x14ac:dyDescent="0.25">
      <c r="B7" s="15" t="s">
        <v>2</v>
      </c>
      <c r="C7" s="3">
        <f>+C26/C5</f>
        <v>0.80398171585983558</v>
      </c>
      <c r="D7" s="4"/>
      <c r="E7" s="10"/>
    </row>
    <row r="8" spans="1:6" s="2" customFormat="1" ht="17.25" customHeight="1" x14ac:dyDescent="0.25">
      <c r="B8" s="15"/>
      <c r="C8" s="3"/>
      <c r="D8" s="4"/>
      <c r="E8" s="10"/>
      <c r="F8" s="9"/>
    </row>
    <row r="9" spans="1:6" s="2" customFormat="1" ht="17.25" customHeight="1" x14ac:dyDescent="0.25">
      <c r="B9" s="15"/>
      <c r="C9" s="3"/>
      <c r="D9" s="4"/>
      <c r="E9" s="10"/>
      <c r="F9" s="9"/>
    </row>
    <row r="10" spans="1:6" s="16" customFormat="1" ht="17.25" customHeight="1" x14ac:dyDescent="0.25">
      <c r="B10" s="31" t="s">
        <v>3</v>
      </c>
      <c r="C10" s="32" t="s">
        <v>4</v>
      </c>
      <c r="D10" s="33" t="s">
        <v>32</v>
      </c>
      <c r="E10" s="33" t="s">
        <v>5</v>
      </c>
      <c r="F10" s="24"/>
    </row>
    <row r="11" spans="1:6" ht="17.25" customHeight="1" x14ac:dyDescent="0.25">
      <c r="A11" s="35">
        <v>136</v>
      </c>
      <c r="B11" s="43" t="s">
        <v>37</v>
      </c>
      <c r="C11" s="50">
        <v>451082</v>
      </c>
      <c r="D11" s="45">
        <f>+C11/$C$23</f>
        <v>0.74954470528806527</v>
      </c>
      <c r="E11" s="42">
        <f>+C11/($C$23+$C$24)</f>
        <v>0.74135029418532028</v>
      </c>
      <c r="F11" s="17"/>
    </row>
    <row r="12" spans="1:6" ht="17.25" customHeight="1" x14ac:dyDescent="0.25">
      <c r="A12" s="41"/>
      <c r="B12" s="44" t="s">
        <v>44</v>
      </c>
      <c r="C12" s="54"/>
      <c r="D12" s="46"/>
      <c r="E12" s="39"/>
      <c r="F12" s="17"/>
    </row>
    <row r="13" spans="1:6" ht="17.25" customHeight="1" x14ac:dyDescent="0.25">
      <c r="A13" s="35">
        <v>135</v>
      </c>
      <c r="B13" s="43" t="s">
        <v>38</v>
      </c>
      <c r="C13" s="50">
        <v>110525</v>
      </c>
      <c r="D13" s="45">
        <f>+C13/$C$23</f>
        <v>0.18365491984154414</v>
      </c>
      <c r="E13" s="42">
        <f>+C13/($C$23+$C$24)</f>
        <v>0.18164710909509252</v>
      </c>
      <c r="F13" s="17"/>
    </row>
    <row r="14" spans="1:6" ht="17.25" customHeight="1" x14ac:dyDescent="0.25">
      <c r="A14" s="41"/>
      <c r="B14" s="44" t="s">
        <v>45</v>
      </c>
      <c r="C14" s="54"/>
      <c r="D14" s="47"/>
      <c r="E14" s="39"/>
      <c r="F14" s="17"/>
    </row>
    <row r="15" spans="1:6" ht="17.25" customHeight="1" x14ac:dyDescent="0.25">
      <c r="A15" s="35">
        <v>137</v>
      </c>
      <c r="B15" s="43" t="s">
        <v>39</v>
      </c>
      <c r="C15" s="50">
        <v>20103</v>
      </c>
      <c r="D15" s="45">
        <f>+C15/$C$23</f>
        <v>3.3404341584026796E-2</v>
      </c>
      <c r="E15" s="42">
        <f>+C15/($C$23+$C$24)</f>
        <v>3.3039148013016467E-2</v>
      </c>
      <c r="F15" s="17"/>
    </row>
    <row r="16" spans="1:6" ht="17.25" customHeight="1" x14ac:dyDescent="0.25">
      <c r="A16" s="41"/>
      <c r="B16" s="44" t="s">
        <v>46</v>
      </c>
      <c r="C16" s="54"/>
      <c r="D16" s="47"/>
      <c r="E16" s="39"/>
      <c r="F16" s="17"/>
    </row>
    <row r="17" spans="1:6" ht="17.25" customHeight="1" x14ac:dyDescent="0.25">
      <c r="A17" s="35">
        <v>133</v>
      </c>
      <c r="B17" s="43" t="s">
        <v>40</v>
      </c>
      <c r="C17" s="50">
        <v>5755</v>
      </c>
      <c r="D17" s="45">
        <f>+C17/$C$23</f>
        <v>9.562850610161381E-3</v>
      </c>
      <c r="E17" s="42">
        <f>+C17/($C$23+$C$24)</f>
        <v>9.4583045721986659E-3</v>
      </c>
      <c r="F17" s="17"/>
    </row>
    <row r="18" spans="1:6" ht="17.25" customHeight="1" x14ac:dyDescent="0.25">
      <c r="A18" s="41"/>
      <c r="B18" s="44" t="s">
        <v>51</v>
      </c>
      <c r="C18" s="54"/>
      <c r="D18" s="46"/>
      <c r="E18" s="39"/>
      <c r="F18" s="17"/>
    </row>
    <row r="19" spans="1:6" ht="17.25" customHeight="1" x14ac:dyDescent="0.25">
      <c r="A19" s="35">
        <v>131</v>
      </c>
      <c r="B19" s="43" t="s">
        <v>41</v>
      </c>
      <c r="C19" s="50">
        <v>9220</v>
      </c>
      <c r="D19" s="45">
        <f>+C19/$C$23</f>
        <v>1.532050089064951E-2</v>
      </c>
      <c r="E19" s="42">
        <f>+C19/($C$23+$C$24)</f>
        <v>1.5153009236432962E-2</v>
      </c>
      <c r="F19" s="17"/>
    </row>
    <row r="20" spans="1:6" ht="17.25" customHeight="1" x14ac:dyDescent="0.25">
      <c r="A20" s="41"/>
      <c r="B20" s="44" t="s">
        <v>50</v>
      </c>
      <c r="C20" s="54"/>
      <c r="D20" s="47"/>
      <c r="E20" s="39"/>
      <c r="F20" s="17"/>
    </row>
    <row r="21" spans="1:6" ht="17.25" customHeight="1" x14ac:dyDescent="0.25">
      <c r="A21" s="35">
        <v>87</v>
      </c>
      <c r="B21" s="43" t="s">
        <v>42</v>
      </c>
      <c r="C21" s="50">
        <v>5123</v>
      </c>
      <c r="D21" s="45">
        <f>+C21/$C$23</f>
        <v>8.5126817855528669E-3</v>
      </c>
      <c r="E21" s="42">
        <f>+C21/($C$23+$C$24)</f>
        <v>8.4196167373368838E-3</v>
      </c>
      <c r="F21" s="17"/>
    </row>
    <row r="22" spans="1:6" ht="17.25" customHeight="1" x14ac:dyDescent="0.25">
      <c r="A22" s="41"/>
      <c r="B22" s="44" t="s">
        <v>49</v>
      </c>
      <c r="C22" s="54"/>
      <c r="D22" s="46"/>
      <c r="E22" s="39"/>
      <c r="F22" s="17"/>
    </row>
    <row r="23" spans="1:6" s="18" customFormat="1" ht="17.25" customHeight="1" x14ac:dyDescent="0.25">
      <c r="A23" s="12"/>
      <c r="B23" s="19" t="s">
        <v>33</v>
      </c>
      <c r="C23" s="55">
        <f>+C11+C13+C15+C17+C19+C21</f>
        <v>601808</v>
      </c>
      <c r="D23" s="48">
        <f>+C23/$C$26</f>
        <v>0.98377720962774551</v>
      </c>
      <c r="E23" s="20"/>
      <c r="F23" s="20"/>
    </row>
    <row r="24" spans="1:6" ht="17.25" customHeight="1" x14ac:dyDescent="0.25">
      <c r="B24" s="21" t="s">
        <v>34</v>
      </c>
      <c r="C24" s="55">
        <v>6652</v>
      </c>
      <c r="D24" s="49">
        <f t="shared" ref="D24:D25" si="0">+C24/$C$26</f>
        <v>1.0874042881523282E-2</v>
      </c>
      <c r="F24" s="17"/>
    </row>
    <row r="25" spans="1:6" ht="17.25" customHeight="1" x14ac:dyDescent="0.25">
      <c r="B25" s="21" t="s">
        <v>35</v>
      </c>
      <c r="C25" s="55">
        <v>3272</v>
      </c>
      <c r="D25" s="49">
        <f t="shared" si="0"/>
        <v>5.3487474907312352E-3</v>
      </c>
      <c r="F25" s="17"/>
    </row>
    <row r="26" spans="1:6" ht="17.25" customHeight="1" x14ac:dyDescent="0.25">
      <c r="B26" s="19" t="s">
        <v>36</v>
      </c>
      <c r="C26" s="53">
        <f>SUM(C23:C25)</f>
        <v>611732</v>
      </c>
      <c r="D26" s="5"/>
      <c r="F26" s="17"/>
    </row>
  </sheetData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"/>
  <sheetViews>
    <sheetView showGridLines="0" workbookViewId="0">
      <selection activeCell="D6" sqref="D6:E6"/>
    </sheetView>
  </sheetViews>
  <sheetFormatPr baseColWidth="10" defaultColWidth="11.42578125" defaultRowHeight="17.25" customHeight="1" x14ac:dyDescent="0.25"/>
  <cols>
    <col min="1" max="1" width="5.5703125" style="12" bestFit="1" customWidth="1"/>
    <col min="2" max="2" width="65.7109375" style="12" customWidth="1"/>
    <col min="3" max="4" width="11.42578125" style="12"/>
    <col min="5" max="5" width="12.42578125" style="17" bestFit="1" customWidth="1"/>
    <col min="6" max="16384" width="11.42578125" style="12"/>
  </cols>
  <sheetData>
    <row r="1" spans="1:6" ht="30" customHeight="1" x14ac:dyDescent="0.25">
      <c r="B1" s="56" t="s">
        <v>28</v>
      </c>
      <c r="C1" s="56"/>
      <c r="D1" s="56"/>
      <c r="E1" s="56"/>
    </row>
    <row r="2" spans="1:6" ht="17.25" customHeight="1" x14ac:dyDescent="0.25">
      <c r="B2" s="57" t="s">
        <v>43</v>
      </c>
      <c r="C2" s="57"/>
      <c r="D2" s="57"/>
      <c r="E2" s="57"/>
    </row>
    <row r="3" spans="1:6" ht="17.25" customHeight="1" x14ac:dyDescent="0.25">
      <c r="B3" s="57" t="s">
        <v>30</v>
      </c>
      <c r="C3" s="57"/>
      <c r="D3" s="57"/>
      <c r="E3" s="57"/>
    </row>
    <row r="4" spans="1:6" ht="17.25" customHeight="1" x14ac:dyDescent="0.25">
      <c r="B4" s="13"/>
      <c r="C4" s="13"/>
      <c r="D4" s="13"/>
      <c r="E4" s="14"/>
    </row>
    <row r="5" spans="1:6" s="2" customFormat="1" ht="17.25" customHeight="1" x14ac:dyDescent="0.25">
      <c r="B5" s="15" t="s">
        <v>1</v>
      </c>
      <c r="C5" s="23">
        <v>1258898</v>
      </c>
      <c r="E5" s="9"/>
      <c r="F5" s="30"/>
    </row>
    <row r="6" spans="1:6" s="2" customFormat="1" ht="17.25" customHeight="1" x14ac:dyDescent="0.25">
      <c r="B6" s="5" t="s">
        <v>6</v>
      </c>
      <c r="C6" s="8">
        <v>3710</v>
      </c>
      <c r="D6" s="60" t="s">
        <v>52</v>
      </c>
      <c r="E6" s="61"/>
      <c r="F6" s="1"/>
    </row>
    <row r="7" spans="1:6" s="2" customFormat="1" ht="17.25" customHeight="1" x14ac:dyDescent="0.25">
      <c r="B7" s="15" t="s">
        <v>2</v>
      </c>
      <c r="C7" s="3">
        <f>+C26/C5</f>
        <v>0.82784546484306121</v>
      </c>
      <c r="D7" s="4"/>
      <c r="E7" s="10"/>
    </row>
    <row r="8" spans="1:6" s="2" customFormat="1" ht="17.25" customHeight="1" x14ac:dyDescent="0.25">
      <c r="B8" s="15"/>
      <c r="C8" s="3"/>
      <c r="D8" s="4"/>
      <c r="E8" s="10"/>
      <c r="F8" s="9"/>
    </row>
    <row r="9" spans="1:6" s="2" customFormat="1" ht="17.25" customHeight="1" x14ac:dyDescent="0.25">
      <c r="B9" s="15"/>
      <c r="C9" s="3"/>
      <c r="D9" s="4"/>
      <c r="E9" s="10"/>
      <c r="F9" s="9"/>
    </row>
    <row r="10" spans="1:6" s="16" customFormat="1" ht="17.25" customHeight="1" x14ac:dyDescent="0.25">
      <c r="B10" s="31" t="s">
        <v>3</v>
      </c>
      <c r="C10" s="32" t="s">
        <v>4</v>
      </c>
      <c r="D10" s="33" t="s">
        <v>32</v>
      </c>
      <c r="E10" s="33" t="s">
        <v>5</v>
      </c>
      <c r="F10" s="24"/>
    </row>
    <row r="11" spans="1:6" ht="17.25" customHeight="1" x14ac:dyDescent="0.25">
      <c r="A11" s="35">
        <v>136</v>
      </c>
      <c r="B11" s="43" t="s">
        <v>37</v>
      </c>
      <c r="C11" s="50">
        <v>591686</v>
      </c>
      <c r="D11" s="45">
        <f>+C11/$C$23</f>
        <v>0.57760852502801718</v>
      </c>
      <c r="E11" s="42">
        <f>+C11/($C$23+$C$24)</f>
        <v>0.57198788134233269</v>
      </c>
      <c r="F11" s="17"/>
    </row>
    <row r="12" spans="1:6" ht="17.25" customHeight="1" x14ac:dyDescent="0.25">
      <c r="A12" s="41"/>
      <c r="B12" s="44" t="s">
        <v>44</v>
      </c>
      <c r="C12" s="54"/>
      <c r="D12" s="46"/>
      <c r="E12" s="39"/>
      <c r="F12" s="17"/>
    </row>
    <row r="13" spans="1:6" ht="17.25" customHeight="1" x14ac:dyDescent="0.25">
      <c r="A13" s="35">
        <v>135</v>
      </c>
      <c r="B13" s="43" t="s">
        <v>38</v>
      </c>
      <c r="C13" s="50">
        <v>347642</v>
      </c>
      <c r="D13" s="45">
        <f>+C13/$C$23</f>
        <v>0.33937085355710622</v>
      </c>
      <c r="E13" s="42">
        <f>+C13/($C$23+$C$24)</f>
        <v>0.33606847389597055</v>
      </c>
      <c r="F13" s="17"/>
    </row>
    <row r="14" spans="1:6" ht="17.25" customHeight="1" x14ac:dyDescent="0.25">
      <c r="A14" s="41"/>
      <c r="B14" s="44" t="s">
        <v>45</v>
      </c>
      <c r="C14" s="54"/>
      <c r="D14" s="47"/>
      <c r="E14" s="39"/>
      <c r="F14" s="17"/>
    </row>
    <row r="15" spans="1:6" ht="17.25" customHeight="1" x14ac:dyDescent="0.25">
      <c r="A15" s="35">
        <v>137</v>
      </c>
      <c r="B15" s="43" t="s">
        <v>39</v>
      </c>
      <c r="C15" s="50">
        <v>42432</v>
      </c>
      <c r="D15" s="45">
        <f>+C15/$C$23</f>
        <v>4.1422451999859423E-2</v>
      </c>
      <c r="E15" s="42">
        <f>+C15/($C$23+$C$24)</f>
        <v>4.1019374771615116E-2</v>
      </c>
      <c r="F15" s="17"/>
    </row>
    <row r="16" spans="1:6" ht="17.25" customHeight="1" x14ac:dyDescent="0.25">
      <c r="A16" s="41"/>
      <c r="B16" s="44" t="s">
        <v>46</v>
      </c>
      <c r="C16" s="54"/>
      <c r="D16" s="47"/>
      <c r="E16" s="39"/>
      <c r="F16" s="17"/>
    </row>
    <row r="17" spans="1:6" ht="17.25" customHeight="1" x14ac:dyDescent="0.25">
      <c r="A17" s="35">
        <v>133</v>
      </c>
      <c r="B17" s="43" t="s">
        <v>40</v>
      </c>
      <c r="C17" s="50">
        <v>12598</v>
      </c>
      <c r="D17" s="45">
        <f>+C17/$C$23</f>
        <v>1.2298266645320254E-2</v>
      </c>
      <c r="E17" s="42">
        <f>+C17/($C$23+$C$24)</f>
        <v>1.2178593593816159E-2</v>
      </c>
      <c r="F17" s="17"/>
    </row>
    <row r="18" spans="1:6" ht="17.25" customHeight="1" x14ac:dyDescent="0.25">
      <c r="A18" s="41"/>
      <c r="B18" s="44" t="s">
        <v>51</v>
      </c>
      <c r="C18" s="54"/>
      <c r="D18" s="46"/>
      <c r="E18" s="39"/>
      <c r="F18" s="17"/>
    </row>
    <row r="19" spans="1:6" ht="17.25" customHeight="1" x14ac:dyDescent="0.25">
      <c r="A19" s="35">
        <v>131</v>
      </c>
      <c r="B19" s="43" t="s">
        <v>41</v>
      </c>
      <c r="C19" s="50">
        <v>21241</v>
      </c>
      <c r="D19" s="45">
        <f>+C19/$C$23</f>
        <v>2.0735631196479403E-2</v>
      </c>
      <c r="E19" s="42">
        <f>+C19/($C$23+$C$24)</f>
        <v>2.053385509813058E-2</v>
      </c>
      <c r="F19" s="17"/>
    </row>
    <row r="20" spans="1:6" ht="17.25" customHeight="1" x14ac:dyDescent="0.25">
      <c r="A20" s="41"/>
      <c r="B20" s="44" t="s">
        <v>50</v>
      </c>
      <c r="C20" s="54"/>
      <c r="D20" s="47"/>
      <c r="E20" s="39"/>
      <c r="F20" s="17"/>
    </row>
    <row r="21" spans="1:6" ht="17.25" customHeight="1" x14ac:dyDescent="0.25">
      <c r="A21" s="35">
        <v>87</v>
      </c>
      <c r="B21" s="43" t="s">
        <v>42</v>
      </c>
      <c r="C21" s="50">
        <v>8773</v>
      </c>
      <c r="D21" s="45">
        <f>+C21/$C$23</f>
        <v>8.5642715732175429E-3</v>
      </c>
      <c r="E21" s="42">
        <f>+C21/($C$23+$C$24)</f>
        <v>8.4809336083941228E-3</v>
      </c>
      <c r="F21" s="17"/>
    </row>
    <row r="22" spans="1:6" ht="17.25" customHeight="1" x14ac:dyDescent="0.25">
      <c r="A22" s="41"/>
      <c r="B22" s="44" t="s">
        <v>49</v>
      </c>
      <c r="C22" s="54"/>
      <c r="D22" s="46"/>
      <c r="E22" s="39"/>
      <c r="F22" s="17"/>
    </row>
    <row r="23" spans="1:6" s="18" customFormat="1" ht="17.25" customHeight="1" x14ac:dyDescent="0.25">
      <c r="A23" s="12"/>
      <c r="B23" s="19" t="s">
        <v>33</v>
      </c>
      <c r="C23" s="55">
        <f>+C11+C13+C15+C17+C19+C21</f>
        <v>1024372</v>
      </c>
      <c r="D23" s="48">
        <f>+C23/$C$26</f>
        <v>0.98291934256596558</v>
      </c>
      <c r="E23" s="20"/>
      <c r="F23" s="20"/>
    </row>
    <row r="24" spans="1:6" ht="17.25" customHeight="1" x14ac:dyDescent="0.25">
      <c r="B24" s="21" t="s">
        <v>34</v>
      </c>
      <c r="C24" s="55">
        <v>10066</v>
      </c>
      <c r="D24" s="49">
        <f t="shared" ref="D24:D25" si="0">+C24/$C$26</f>
        <v>9.6586651160603856E-3</v>
      </c>
      <c r="F24" s="17"/>
    </row>
    <row r="25" spans="1:6" ht="17.25" customHeight="1" x14ac:dyDescent="0.25">
      <c r="B25" s="21" t="s">
        <v>35</v>
      </c>
      <c r="C25" s="55">
        <v>7735</v>
      </c>
      <c r="D25" s="49">
        <f t="shared" si="0"/>
        <v>7.421992317974079E-3</v>
      </c>
      <c r="F25" s="17"/>
    </row>
    <row r="26" spans="1:6" ht="17.25" customHeight="1" x14ac:dyDescent="0.25">
      <c r="B26" s="19" t="s">
        <v>36</v>
      </c>
      <c r="C26" s="53">
        <f>SUM(C23:C25)</f>
        <v>1042173</v>
      </c>
      <c r="D26" s="5"/>
      <c r="F26" s="17"/>
    </row>
  </sheetData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4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6"/>
  <sheetViews>
    <sheetView showGridLines="0" workbookViewId="0">
      <selection activeCell="B1" sqref="B1:E1"/>
    </sheetView>
  </sheetViews>
  <sheetFormatPr baseColWidth="10" defaultColWidth="11.42578125" defaultRowHeight="17.25" customHeight="1" x14ac:dyDescent="0.25"/>
  <cols>
    <col min="1" max="1" width="5.5703125" style="12" bestFit="1" customWidth="1"/>
    <col min="2" max="2" width="65.7109375" style="12" customWidth="1"/>
    <col min="3" max="4" width="11.42578125" style="12"/>
    <col min="5" max="5" width="12.42578125" style="17" bestFit="1" customWidth="1"/>
    <col min="6" max="16384" width="11.42578125" style="12"/>
  </cols>
  <sheetData>
    <row r="1" spans="1:7" ht="30" customHeight="1" x14ac:dyDescent="0.25">
      <c r="B1" s="56" t="s">
        <v>29</v>
      </c>
      <c r="C1" s="56"/>
      <c r="D1" s="56"/>
      <c r="E1" s="56"/>
    </row>
    <row r="2" spans="1:7" ht="17.25" customHeight="1" x14ac:dyDescent="0.25">
      <c r="B2" s="57" t="s">
        <v>43</v>
      </c>
      <c r="C2" s="57"/>
      <c r="D2" s="57"/>
      <c r="E2" s="57"/>
    </row>
    <row r="3" spans="1:7" ht="17.25" customHeight="1" x14ac:dyDescent="0.25">
      <c r="B3" s="57" t="s">
        <v>30</v>
      </c>
      <c r="C3" s="57"/>
      <c r="D3" s="57"/>
      <c r="E3" s="57"/>
    </row>
    <row r="4" spans="1:7" ht="17.25" customHeight="1" x14ac:dyDescent="0.25">
      <c r="B4" s="13"/>
      <c r="C4" s="13"/>
      <c r="D4" s="13"/>
      <c r="E4" s="14"/>
    </row>
    <row r="5" spans="1:7" s="2" customFormat="1" ht="17.25" customHeight="1" x14ac:dyDescent="0.25">
      <c r="B5" s="15" t="s">
        <v>1</v>
      </c>
      <c r="C5" s="23">
        <v>138264</v>
      </c>
      <c r="E5" s="9"/>
      <c r="F5" s="30"/>
    </row>
    <row r="6" spans="1:7" s="2" customFormat="1" ht="17.25" customHeight="1" x14ac:dyDescent="0.25">
      <c r="B6" s="5" t="s">
        <v>6</v>
      </c>
      <c r="C6" s="8">
        <v>480</v>
      </c>
      <c r="D6" s="60" t="s">
        <v>52</v>
      </c>
      <c r="E6" s="61"/>
      <c r="F6" s="1"/>
    </row>
    <row r="7" spans="1:7" s="2" customFormat="1" ht="17.25" customHeight="1" x14ac:dyDescent="0.25">
      <c r="B7" s="15" t="s">
        <v>2</v>
      </c>
      <c r="C7" s="3">
        <f>+C26/C5</f>
        <v>0.7586718162356072</v>
      </c>
      <c r="D7" s="4"/>
      <c r="E7" s="10"/>
    </row>
    <row r="8" spans="1:7" s="2" customFormat="1" ht="17.25" customHeight="1" x14ac:dyDescent="0.25">
      <c r="B8" s="15"/>
      <c r="C8" s="3"/>
      <c r="D8" s="4"/>
      <c r="E8" s="10"/>
    </row>
    <row r="9" spans="1:7" s="2" customFormat="1" ht="17.25" customHeight="1" x14ac:dyDescent="0.25">
      <c r="B9" s="15"/>
      <c r="C9" s="3"/>
      <c r="D9" s="4"/>
      <c r="E9" s="10"/>
    </row>
    <row r="10" spans="1:7" s="16" customFormat="1" ht="17.25" customHeight="1" x14ac:dyDescent="0.25">
      <c r="B10" s="31" t="s">
        <v>3</v>
      </c>
      <c r="C10" s="32" t="s">
        <v>4</v>
      </c>
      <c r="D10" s="33" t="s">
        <v>32</v>
      </c>
      <c r="E10" s="33" t="s">
        <v>5</v>
      </c>
      <c r="F10" s="24"/>
    </row>
    <row r="11" spans="1:7" ht="17.25" customHeight="1" x14ac:dyDescent="0.25">
      <c r="A11" s="35">
        <v>136</v>
      </c>
      <c r="B11" s="43" t="s">
        <v>37</v>
      </c>
      <c r="C11" s="50">
        <v>57887</v>
      </c>
      <c r="D11" s="45">
        <f>+C11/$C$23</f>
        <v>0.56925527834869061</v>
      </c>
      <c r="E11" s="42">
        <f>+C11/($C$23+$C$24)</f>
        <v>0.56185151753389817</v>
      </c>
      <c r="F11" s="24"/>
      <c r="G11" s="2"/>
    </row>
    <row r="12" spans="1:7" ht="17.25" customHeight="1" x14ac:dyDescent="0.25">
      <c r="A12" s="41"/>
      <c r="B12" s="44" t="s">
        <v>44</v>
      </c>
      <c r="C12" s="54"/>
      <c r="D12" s="46"/>
      <c r="E12" s="39"/>
      <c r="F12" s="24"/>
      <c r="G12" s="2"/>
    </row>
    <row r="13" spans="1:7" ht="17.25" customHeight="1" x14ac:dyDescent="0.25">
      <c r="A13" s="35">
        <v>135</v>
      </c>
      <c r="B13" s="43" t="s">
        <v>38</v>
      </c>
      <c r="C13" s="50">
        <v>26529</v>
      </c>
      <c r="D13" s="45">
        <f>+C13/$C$23</f>
        <v>0.26088367473374702</v>
      </c>
      <c r="E13" s="42">
        <f>+C13/($C$23+$C$24)</f>
        <v>0.25749060944006058</v>
      </c>
      <c r="F13" s="24"/>
      <c r="G13" s="2"/>
    </row>
    <row r="14" spans="1:7" ht="17.25" customHeight="1" x14ac:dyDescent="0.25">
      <c r="A14" s="41"/>
      <c r="B14" s="44" t="s">
        <v>45</v>
      </c>
      <c r="C14" s="54"/>
      <c r="D14" s="47"/>
      <c r="E14" s="39"/>
      <c r="F14" s="24"/>
      <c r="G14" s="2"/>
    </row>
    <row r="15" spans="1:7" ht="17.25" customHeight="1" x14ac:dyDescent="0.25">
      <c r="A15" s="35">
        <v>137</v>
      </c>
      <c r="B15" s="43" t="s">
        <v>39</v>
      </c>
      <c r="C15" s="50">
        <v>7785</v>
      </c>
      <c r="D15" s="45">
        <f>+C15/$C$23</f>
        <v>7.6556953062769814E-2</v>
      </c>
      <c r="E15" s="42">
        <f>+C15/($C$23+$C$24)</f>
        <v>7.5561249745217371E-2</v>
      </c>
      <c r="F15" s="24"/>
      <c r="G15" s="2"/>
    </row>
    <row r="16" spans="1:7" ht="17.25" customHeight="1" x14ac:dyDescent="0.25">
      <c r="A16" s="41"/>
      <c r="B16" s="44" t="s">
        <v>46</v>
      </c>
      <c r="C16" s="54"/>
      <c r="D16" s="47"/>
      <c r="E16" s="39"/>
      <c r="F16" s="24"/>
      <c r="G16" s="2"/>
    </row>
    <row r="17" spans="1:7" ht="17.25" customHeight="1" x14ac:dyDescent="0.25">
      <c r="A17" s="35">
        <v>133</v>
      </c>
      <c r="B17" s="43" t="s">
        <v>40</v>
      </c>
      <c r="C17" s="50">
        <v>2760</v>
      </c>
      <c r="D17" s="45">
        <f>+C17/$C$23</f>
        <v>2.7141578735163097E-2</v>
      </c>
      <c r="E17" s="42">
        <f>+C17/($C$23+$C$24)</f>
        <v>2.6788574090789972E-2</v>
      </c>
      <c r="F17" s="24"/>
      <c r="G17" s="2"/>
    </row>
    <row r="18" spans="1:7" ht="17.25" customHeight="1" x14ac:dyDescent="0.25">
      <c r="A18" s="41"/>
      <c r="B18" s="44" t="s">
        <v>47</v>
      </c>
      <c r="C18" s="54"/>
      <c r="D18" s="46"/>
      <c r="E18" s="39"/>
      <c r="F18" s="24"/>
      <c r="G18" s="2"/>
    </row>
    <row r="19" spans="1:7" ht="17.25" customHeight="1" x14ac:dyDescent="0.25">
      <c r="A19" s="35">
        <v>131</v>
      </c>
      <c r="B19" s="43" t="s">
        <v>41</v>
      </c>
      <c r="C19" s="50">
        <v>3925</v>
      </c>
      <c r="D19" s="45">
        <f>+C19/$C$23</f>
        <v>3.8598078454896795E-2</v>
      </c>
      <c r="E19" s="42">
        <f>+C19/($C$23+$C$24)</f>
        <v>3.8096070038532839E-2</v>
      </c>
      <c r="F19" s="24"/>
      <c r="G19" s="2"/>
    </row>
    <row r="20" spans="1:7" ht="17.25" customHeight="1" x14ac:dyDescent="0.25">
      <c r="A20" s="41"/>
      <c r="B20" s="44" t="s">
        <v>48</v>
      </c>
      <c r="C20" s="54"/>
      <c r="D20" s="47"/>
      <c r="E20" s="39"/>
      <c r="F20" s="24"/>
      <c r="G20" s="2"/>
    </row>
    <row r="21" spans="1:7" ht="17.25" customHeight="1" x14ac:dyDescent="0.25">
      <c r="A21" s="35">
        <v>87</v>
      </c>
      <c r="B21" s="43" t="s">
        <v>42</v>
      </c>
      <c r="C21" s="50">
        <v>2803</v>
      </c>
      <c r="D21" s="45">
        <f>+C21/$C$23</f>
        <v>2.7564436664732666E-2</v>
      </c>
      <c r="E21" s="42">
        <f>+C21/($C$23+$C$24)</f>
        <v>2.7205932310320396E-2</v>
      </c>
      <c r="F21" s="24"/>
      <c r="G21" s="2"/>
    </row>
    <row r="22" spans="1:7" ht="17.25" customHeight="1" x14ac:dyDescent="0.25">
      <c r="A22" s="41"/>
      <c r="B22" s="44" t="s">
        <v>49</v>
      </c>
      <c r="C22" s="54"/>
      <c r="D22" s="46"/>
      <c r="E22" s="39"/>
      <c r="F22" s="24"/>
      <c r="G22" s="2"/>
    </row>
    <row r="23" spans="1:7" s="18" customFormat="1" ht="17.25" customHeight="1" x14ac:dyDescent="0.25">
      <c r="A23" s="12"/>
      <c r="B23" s="19" t="s">
        <v>33</v>
      </c>
      <c r="C23" s="55">
        <f>+C11+C13+C15+C17+C19+C21</f>
        <v>101689</v>
      </c>
      <c r="D23" s="48">
        <f>+C23/$C$26</f>
        <v>0.96941761918834668</v>
      </c>
      <c r="E23" s="20"/>
      <c r="F23" s="24"/>
      <c r="G23" s="2"/>
    </row>
    <row r="24" spans="1:7" ht="17.25" customHeight="1" x14ac:dyDescent="0.25">
      <c r="B24" s="21" t="s">
        <v>34</v>
      </c>
      <c r="C24" s="55">
        <v>1340</v>
      </c>
      <c r="D24" s="49">
        <f t="shared" ref="D24:D25" si="0">+C24/$C$26</f>
        <v>1.2774435875191855E-2</v>
      </c>
      <c r="F24" s="24"/>
      <c r="G24" s="2"/>
    </row>
    <row r="25" spans="1:7" ht="17.25" customHeight="1" x14ac:dyDescent="0.25">
      <c r="B25" s="21" t="s">
        <v>35</v>
      </c>
      <c r="C25" s="55">
        <v>1868</v>
      </c>
      <c r="D25" s="49">
        <f t="shared" si="0"/>
        <v>1.780794493646148E-2</v>
      </c>
      <c r="F25" s="24"/>
      <c r="G25" s="2"/>
    </row>
    <row r="26" spans="1:7" ht="17.25" customHeight="1" x14ac:dyDescent="0.25">
      <c r="B26" s="19" t="s">
        <v>36</v>
      </c>
      <c r="C26" s="53">
        <f>SUM(C23:C25)</f>
        <v>104897</v>
      </c>
      <c r="D26" s="5"/>
      <c r="F26" s="17"/>
      <c r="G26" s="2"/>
    </row>
  </sheetData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4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6"/>
  <sheetViews>
    <sheetView showGridLines="0" workbookViewId="0">
      <selection activeCell="D6" sqref="D6:E6"/>
    </sheetView>
  </sheetViews>
  <sheetFormatPr baseColWidth="10" defaultColWidth="11.42578125" defaultRowHeight="17.25" customHeight="1" x14ac:dyDescent="0.25"/>
  <cols>
    <col min="1" max="1" width="5.5703125" style="12" bestFit="1" customWidth="1"/>
    <col min="2" max="2" width="65.7109375" style="12" customWidth="1"/>
    <col min="3" max="4" width="11.42578125" style="12"/>
    <col min="5" max="5" width="11.42578125" style="17"/>
    <col min="6" max="16384" width="11.42578125" style="12"/>
  </cols>
  <sheetData>
    <row r="1" spans="1:5" ht="30" customHeight="1" x14ac:dyDescent="0.25">
      <c r="B1" s="56" t="s">
        <v>7</v>
      </c>
      <c r="C1" s="56"/>
      <c r="D1" s="56"/>
      <c r="E1" s="56"/>
    </row>
    <row r="2" spans="1:5" ht="17.25" customHeight="1" x14ac:dyDescent="0.25">
      <c r="B2" s="57" t="s">
        <v>43</v>
      </c>
      <c r="C2" s="57"/>
      <c r="D2" s="57"/>
      <c r="E2" s="57"/>
    </row>
    <row r="3" spans="1:5" ht="17.25" customHeight="1" x14ac:dyDescent="0.25">
      <c r="B3" s="57" t="s">
        <v>30</v>
      </c>
      <c r="C3" s="57"/>
      <c r="D3" s="57"/>
      <c r="E3" s="57"/>
    </row>
    <row r="4" spans="1:5" ht="17.25" customHeight="1" x14ac:dyDescent="0.25">
      <c r="B4" s="13"/>
      <c r="C4" s="13"/>
      <c r="D4" s="13"/>
      <c r="E4" s="14"/>
    </row>
    <row r="5" spans="1:5" s="2" customFormat="1" ht="17.25" customHeight="1" x14ac:dyDescent="0.25">
      <c r="B5" s="15" t="s">
        <v>1</v>
      </c>
      <c r="C5" s="23">
        <v>12641013</v>
      </c>
      <c r="E5" s="9"/>
    </row>
    <row r="6" spans="1:5" s="2" customFormat="1" ht="17.25" customHeight="1" x14ac:dyDescent="0.25">
      <c r="B6" s="5" t="s">
        <v>6</v>
      </c>
      <c r="C6" s="8">
        <v>36527</v>
      </c>
      <c r="D6" s="58" t="s">
        <v>52</v>
      </c>
      <c r="E6" s="59"/>
    </row>
    <row r="7" spans="1:5" s="2" customFormat="1" ht="17.25" customHeight="1" x14ac:dyDescent="0.25">
      <c r="B7" s="15" t="s">
        <v>2</v>
      </c>
      <c r="C7" s="3">
        <f>+C26/C5</f>
        <v>0.82070107830756922</v>
      </c>
      <c r="D7" s="4"/>
      <c r="E7" s="10"/>
    </row>
    <row r="8" spans="1:5" s="2" customFormat="1" ht="17.25" customHeight="1" x14ac:dyDescent="0.25">
      <c r="B8" s="15"/>
      <c r="C8" s="3"/>
      <c r="D8" s="4"/>
      <c r="E8" s="10"/>
    </row>
    <row r="9" spans="1:5" s="2" customFormat="1" ht="17.25" customHeight="1" x14ac:dyDescent="0.25">
      <c r="B9" s="15"/>
      <c r="C9" s="3"/>
      <c r="D9" s="4"/>
      <c r="E9" s="10"/>
    </row>
    <row r="10" spans="1:5" s="16" customFormat="1" ht="17.25" customHeight="1" x14ac:dyDescent="0.25">
      <c r="B10" s="31" t="s">
        <v>3</v>
      </c>
      <c r="C10" s="32" t="s">
        <v>4</v>
      </c>
      <c r="D10" s="33" t="s">
        <v>32</v>
      </c>
      <c r="E10" s="33" t="s">
        <v>5</v>
      </c>
    </row>
    <row r="11" spans="1:5" ht="17.25" customHeight="1" x14ac:dyDescent="0.25">
      <c r="A11" s="35">
        <v>136</v>
      </c>
      <c r="B11" s="43" t="s">
        <v>37</v>
      </c>
      <c r="C11" s="50">
        <v>5294879</v>
      </c>
      <c r="D11" s="45">
        <f>+C11/$C$23</f>
        <v>0.52198560962707397</v>
      </c>
      <c r="E11" s="42">
        <f>+C11/($C$23+$C$24)</f>
        <v>0.51410849849992435</v>
      </c>
    </row>
    <row r="12" spans="1:5" ht="17.25" customHeight="1" x14ac:dyDescent="0.25">
      <c r="A12" s="41"/>
      <c r="B12" s="44" t="s">
        <v>44</v>
      </c>
      <c r="C12" s="54"/>
      <c r="D12" s="46"/>
      <c r="E12" s="39"/>
    </row>
    <row r="13" spans="1:5" ht="17.25" customHeight="1" x14ac:dyDescent="0.25">
      <c r="A13" s="35">
        <v>135</v>
      </c>
      <c r="B13" s="43" t="s">
        <v>38</v>
      </c>
      <c r="C13" s="50">
        <v>3640552</v>
      </c>
      <c r="D13" s="45">
        <f>+C13/$C$23</f>
        <v>0.35889691815413782</v>
      </c>
      <c r="E13" s="42">
        <f>+C13/($C$23+$C$24)</f>
        <v>0.35348092419692623</v>
      </c>
    </row>
    <row r="14" spans="1:5" ht="17.25" customHeight="1" x14ac:dyDescent="0.25">
      <c r="A14" s="41"/>
      <c r="B14" s="44" t="s">
        <v>45</v>
      </c>
      <c r="C14" s="54"/>
      <c r="D14" s="47"/>
      <c r="E14" s="39"/>
    </row>
    <row r="15" spans="1:5" ht="17.25" customHeight="1" x14ac:dyDescent="0.25">
      <c r="A15" s="35">
        <v>137</v>
      </c>
      <c r="B15" s="43" t="s">
        <v>39</v>
      </c>
      <c r="C15" s="50">
        <v>638990</v>
      </c>
      <c r="D15" s="45">
        <f>+C15/$C$23</f>
        <v>6.2993617926982645E-2</v>
      </c>
      <c r="E15" s="42">
        <f>+C15/($C$23+$C$24)</f>
        <v>6.204300220202702E-2</v>
      </c>
    </row>
    <row r="16" spans="1:5" ht="17.25" customHeight="1" x14ac:dyDescent="0.25">
      <c r="A16" s="41"/>
      <c r="B16" s="44" t="s">
        <v>46</v>
      </c>
      <c r="C16" s="54"/>
      <c r="D16" s="47"/>
      <c r="E16" s="39"/>
    </row>
    <row r="17" spans="1:5" ht="17.25" customHeight="1" x14ac:dyDescent="0.25">
      <c r="A17" s="35">
        <v>133</v>
      </c>
      <c r="B17" s="43" t="s">
        <v>40</v>
      </c>
      <c r="C17" s="50">
        <v>273495</v>
      </c>
      <c r="D17" s="45">
        <f>+C17/$C$23</f>
        <v>2.6961986157749133E-2</v>
      </c>
      <c r="E17" s="42">
        <f>+C17/($C$23+$C$24)</f>
        <v>2.6555111797122617E-2</v>
      </c>
    </row>
    <row r="18" spans="1:5" ht="17.25" customHeight="1" x14ac:dyDescent="0.25">
      <c r="A18" s="41"/>
      <c r="B18" s="44" t="s">
        <v>51</v>
      </c>
      <c r="C18" s="54"/>
      <c r="D18" s="46"/>
      <c r="E18" s="39"/>
    </row>
    <row r="19" spans="1:5" ht="17.25" customHeight="1" x14ac:dyDescent="0.25">
      <c r="A19" s="35">
        <v>131</v>
      </c>
      <c r="B19" s="43" t="s">
        <v>41</v>
      </c>
      <c r="C19" s="50">
        <v>150067</v>
      </c>
      <c r="D19" s="45">
        <f>+C19/$C$23</f>
        <v>1.4794070738898112E-2</v>
      </c>
      <c r="E19" s="42">
        <f>+C19/($C$23+$C$24)</f>
        <v>1.4570818340586846E-2</v>
      </c>
    </row>
    <row r="20" spans="1:5" ht="17.25" customHeight="1" x14ac:dyDescent="0.25">
      <c r="A20" s="41"/>
      <c r="B20" s="44" t="s">
        <v>50</v>
      </c>
      <c r="C20" s="54"/>
      <c r="D20" s="47"/>
      <c r="E20" s="39"/>
    </row>
    <row r="21" spans="1:5" ht="17.25" customHeight="1" x14ac:dyDescent="0.25">
      <c r="A21" s="35">
        <v>87</v>
      </c>
      <c r="B21" s="43" t="s">
        <v>42</v>
      </c>
      <c r="C21" s="50">
        <v>145743</v>
      </c>
      <c r="D21" s="45">
        <f>+C21/$C$23</f>
        <v>1.4367797395158347E-2</v>
      </c>
      <c r="E21" s="42">
        <f>+C21/($C$23+$C$24)</f>
        <v>1.4150977746021103E-2</v>
      </c>
    </row>
    <row r="22" spans="1:5" ht="17.25" customHeight="1" x14ac:dyDescent="0.25">
      <c r="A22" s="41"/>
      <c r="B22" s="44" t="s">
        <v>49</v>
      </c>
      <c r="C22" s="54"/>
      <c r="D22" s="46"/>
      <c r="E22" s="39"/>
    </row>
    <row r="23" spans="1:5" s="18" customFormat="1" ht="17.25" customHeight="1" x14ac:dyDescent="0.25">
      <c r="A23" s="12"/>
      <c r="B23" s="19" t="s">
        <v>33</v>
      </c>
      <c r="C23" s="55">
        <f>+C11+C13+C15+C17+C19+C21</f>
        <v>10143726</v>
      </c>
      <c r="D23" s="48">
        <f>+C23/$C$26</f>
        <v>0.97775631059753954</v>
      </c>
      <c r="E23" s="20"/>
    </row>
    <row r="24" spans="1:5" ht="17.25" customHeight="1" x14ac:dyDescent="0.25">
      <c r="B24" s="21" t="s">
        <v>34</v>
      </c>
      <c r="C24" s="55">
        <v>155421</v>
      </c>
      <c r="D24" s="49">
        <f t="shared" ref="D24:D25" si="0">+C24/$C$26</f>
        <v>1.4981069436357035E-2</v>
      </c>
    </row>
    <row r="25" spans="1:5" ht="17.25" customHeight="1" x14ac:dyDescent="0.25">
      <c r="B25" s="21" t="s">
        <v>35</v>
      </c>
      <c r="C25" s="55">
        <v>75346</v>
      </c>
      <c r="D25" s="49">
        <f t="shared" si="0"/>
        <v>7.2626199661034035E-3</v>
      </c>
    </row>
    <row r="26" spans="1:5" ht="17.25" customHeight="1" x14ac:dyDescent="0.25">
      <c r="B26" s="19" t="s">
        <v>36</v>
      </c>
      <c r="C26" s="53">
        <f>SUM(C23:C25)</f>
        <v>10374493</v>
      </c>
      <c r="D26" s="5"/>
    </row>
  </sheetData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"/>
  <sheetViews>
    <sheetView showGridLines="0" workbookViewId="0">
      <selection activeCell="D6" sqref="D6:E6"/>
    </sheetView>
  </sheetViews>
  <sheetFormatPr baseColWidth="10" defaultColWidth="11.42578125" defaultRowHeight="17.25" customHeight="1" x14ac:dyDescent="0.25"/>
  <cols>
    <col min="1" max="1" width="5.5703125" style="12" bestFit="1" customWidth="1"/>
    <col min="2" max="2" width="65.7109375" style="12" customWidth="1"/>
    <col min="3" max="4" width="11.42578125" style="12"/>
    <col min="5" max="5" width="13.28515625" style="17" bestFit="1" customWidth="1"/>
    <col min="6" max="16384" width="11.42578125" style="12"/>
  </cols>
  <sheetData>
    <row r="1" spans="1:6" ht="30" customHeight="1" x14ac:dyDescent="0.25">
      <c r="B1" s="56" t="s">
        <v>8</v>
      </c>
      <c r="C1" s="56"/>
      <c r="D1" s="56"/>
      <c r="E1" s="56"/>
    </row>
    <row r="2" spans="1:6" ht="17.25" customHeight="1" x14ac:dyDescent="0.25">
      <c r="B2" s="57" t="s">
        <v>43</v>
      </c>
      <c r="C2" s="57"/>
      <c r="D2" s="57"/>
      <c r="E2" s="57"/>
    </row>
    <row r="3" spans="1:6" ht="17.25" customHeight="1" x14ac:dyDescent="0.25">
      <c r="B3" s="57" t="s">
        <v>30</v>
      </c>
      <c r="C3" s="57"/>
      <c r="D3" s="57"/>
      <c r="E3" s="57"/>
    </row>
    <row r="4" spans="1:6" ht="17.25" customHeight="1" x14ac:dyDescent="0.25">
      <c r="B4" s="13"/>
      <c r="C4" s="13"/>
      <c r="D4" s="13"/>
      <c r="E4" s="14"/>
    </row>
    <row r="5" spans="1:6" s="2" customFormat="1" ht="17.25" customHeight="1" x14ac:dyDescent="0.25">
      <c r="B5" s="15" t="s">
        <v>1</v>
      </c>
      <c r="C5" s="26">
        <v>320042</v>
      </c>
      <c r="E5" s="9"/>
      <c r="F5" s="1"/>
    </row>
    <row r="6" spans="1:6" s="2" customFormat="1" ht="17.25" customHeight="1" x14ac:dyDescent="0.25">
      <c r="B6" s="5" t="s">
        <v>6</v>
      </c>
      <c r="C6" s="8">
        <v>1008</v>
      </c>
      <c r="D6" s="58" t="s">
        <v>52</v>
      </c>
      <c r="E6" s="59"/>
      <c r="F6" s="1"/>
    </row>
    <row r="7" spans="1:6" s="2" customFormat="1" ht="17.25" customHeight="1" x14ac:dyDescent="0.25">
      <c r="B7" s="15" t="s">
        <v>2</v>
      </c>
      <c r="C7" s="3">
        <f>+C26/C5</f>
        <v>0.80911567856718802</v>
      </c>
      <c r="D7" s="4"/>
      <c r="E7" s="10"/>
    </row>
    <row r="8" spans="1:6" s="2" customFormat="1" ht="17.25" customHeight="1" x14ac:dyDescent="0.25">
      <c r="B8" s="15"/>
      <c r="C8" s="3"/>
      <c r="D8" s="4"/>
      <c r="E8" s="10"/>
    </row>
    <row r="9" spans="1:6" s="2" customFormat="1" ht="17.25" customHeight="1" x14ac:dyDescent="0.25">
      <c r="B9" s="15"/>
      <c r="C9" s="3"/>
      <c r="D9" s="4"/>
      <c r="E9" s="10"/>
    </row>
    <row r="10" spans="1:6" s="16" customFormat="1" ht="17.25" customHeight="1" x14ac:dyDescent="0.25">
      <c r="B10" s="31" t="s">
        <v>3</v>
      </c>
      <c r="C10" s="32" t="s">
        <v>4</v>
      </c>
      <c r="D10" s="33" t="s">
        <v>32</v>
      </c>
      <c r="E10" s="33" t="s">
        <v>5</v>
      </c>
    </row>
    <row r="11" spans="1:6" ht="17.25" customHeight="1" x14ac:dyDescent="0.25">
      <c r="A11" s="35">
        <v>136</v>
      </c>
      <c r="B11" s="43" t="s">
        <v>37</v>
      </c>
      <c r="C11" s="50">
        <v>132590</v>
      </c>
      <c r="D11" s="45">
        <f>+C11/$C$23</f>
        <v>0.56659971796077091</v>
      </c>
      <c r="E11" s="42">
        <f>+C11/($C$23+$C$24)</f>
        <v>0.51569367196919602</v>
      </c>
    </row>
    <row r="12" spans="1:6" ht="17.25" customHeight="1" x14ac:dyDescent="0.25">
      <c r="A12" s="41"/>
      <c r="B12" s="44" t="s">
        <v>44</v>
      </c>
      <c r="C12" s="54"/>
      <c r="D12" s="46"/>
      <c r="E12" s="39"/>
    </row>
    <row r="13" spans="1:6" ht="17.25" customHeight="1" x14ac:dyDescent="0.25">
      <c r="A13" s="35">
        <v>135</v>
      </c>
      <c r="B13" s="43" t="s">
        <v>38</v>
      </c>
      <c r="C13" s="50">
        <v>79568</v>
      </c>
      <c r="D13" s="45">
        <f>+C13/$C$23</f>
        <v>0.34001965727960343</v>
      </c>
      <c r="E13" s="42">
        <f>+C13/($C$23+$C$24)</f>
        <v>0.30947065458364126</v>
      </c>
    </row>
    <row r="14" spans="1:6" ht="17.25" customHeight="1" x14ac:dyDescent="0.25">
      <c r="A14" s="41"/>
      <c r="B14" s="44" t="s">
        <v>45</v>
      </c>
      <c r="C14" s="54"/>
      <c r="D14" s="47"/>
      <c r="E14" s="39"/>
    </row>
    <row r="15" spans="1:6" ht="17.25" customHeight="1" x14ac:dyDescent="0.25">
      <c r="A15" s="35">
        <v>137</v>
      </c>
      <c r="B15" s="43" t="s">
        <v>39</v>
      </c>
      <c r="C15" s="50">
        <v>13197</v>
      </c>
      <c r="D15" s="45">
        <f>+C15/$C$23</f>
        <v>5.6395025853596001E-2</v>
      </c>
      <c r="E15" s="42">
        <f>+C15/($C$23+$C$24)</f>
        <v>5.1328225273229354E-2</v>
      </c>
    </row>
    <row r="16" spans="1:6" ht="17.25" customHeight="1" x14ac:dyDescent="0.25">
      <c r="A16" s="41"/>
      <c r="B16" s="44" t="s">
        <v>46</v>
      </c>
      <c r="C16" s="54"/>
      <c r="D16" s="47"/>
      <c r="E16" s="39"/>
    </row>
    <row r="17" spans="1:5" ht="17.25" customHeight="1" x14ac:dyDescent="0.25">
      <c r="A17" s="35">
        <v>133</v>
      </c>
      <c r="B17" s="43" t="s">
        <v>40</v>
      </c>
      <c r="C17" s="50">
        <v>3508</v>
      </c>
      <c r="D17" s="45">
        <f>+C17/$C$23</f>
        <v>1.499081235844622E-2</v>
      </c>
      <c r="E17" s="42">
        <f>+C17/($C$23+$C$24)</f>
        <v>1.3643965617828945E-2</v>
      </c>
    </row>
    <row r="18" spans="1:5" ht="17.25" customHeight="1" x14ac:dyDescent="0.25">
      <c r="A18" s="41"/>
      <c r="B18" s="44" t="s">
        <v>51</v>
      </c>
      <c r="C18" s="54"/>
      <c r="D18" s="46"/>
      <c r="E18" s="39"/>
    </row>
    <row r="19" spans="1:5" ht="17.25" customHeight="1" x14ac:dyDescent="0.25">
      <c r="A19" s="35">
        <v>131</v>
      </c>
      <c r="B19" s="43" t="s">
        <v>41</v>
      </c>
      <c r="C19" s="50">
        <v>2136</v>
      </c>
      <c r="D19" s="45">
        <f>+C19/$C$23</f>
        <v>9.1278150506388621E-3</v>
      </c>
      <c r="E19" s="42">
        <f>+C19/($C$23+$C$24)</f>
        <v>8.3077282097156861E-3</v>
      </c>
    </row>
    <row r="20" spans="1:5" ht="17.25" customHeight="1" x14ac:dyDescent="0.25">
      <c r="A20" s="41"/>
      <c r="B20" s="44" t="s">
        <v>50</v>
      </c>
      <c r="C20" s="54"/>
      <c r="D20" s="47"/>
      <c r="E20" s="39"/>
    </row>
    <row r="21" spans="1:5" ht="17.25" customHeight="1" x14ac:dyDescent="0.25">
      <c r="A21" s="35">
        <v>87</v>
      </c>
      <c r="B21" s="43" t="s">
        <v>42</v>
      </c>
      <c r="C21" s="50">
        <v>3011</v>
      </c>
      <c r="D21" s="45">
        <f>+C21/$C$23</f>
        <v>1.2866971496944575E-2</v>
      </c>
      <c r="E21" s="42">
        <f>+C21/($C$23+$C$24)</f>
        <v>1.1710940842440979E-2</v>
      </c>
    </row>
    <row r="22" spans="1:5" ht="17.25" customHeight="1" x14ac:dyDescent="0.25">
      <c r="A22" s="41"/>
      <c r="B22" s="44" t="s">
        <v>49</v>
      </c>
      <c r="C22" s="54"/>
      <c r="D22" s="46"/>
      <c r="E22" s="39"/>
    </row>
    <row r="23" spans="1:5" s="18" customFormat="1" ht="17.25" customHeight="1" x14ac:dyDescent="0.25">
      <c r="A23" s="12"/>
      <c r="B23" s="19" t="s">
        <v>33</v>
      </c>
      <c r="C23" s="55">
        <f>+C11+C13+C15+C17+C19+C21</f>
        <v>234010</v>
      </c>
      <c r="D23" s="48">
        <f>+C23/$C$26</f>
        <v>0.9036844808477279</v>
      </c>
      <c r="E23" s="20"/>
    </row>
    <row r="24" spans="1:5" ht="17.25" customHeight="1" x14ac:dyDescent="0.25">
      <c r="B24" s="21" t="s">
        <v>34</v>
      </c>
      <c r="C24" s="55">
        <v>23100</v>
      </c>
      <c r="D24" s="49">
        <f t="shared" ref="D24:D25" si="0">+C24/$C$26</f>
        <v>8.9206066012488844E-2</v>
      </c>
    </row>
    <row r="25" spans="1:5" ht="17.25" customHeight="1" x14ac:dyDescent="0.25">
      <c r="B25" s="21" t="s">
        <v>35</v>
      </c>
      <c r="C25" s="55">
        <v>1841</v>
      </c>
      <c r="D25" s="49">
        <f t="shared" si="0"/>
        <v>7.1094531397832023E-3</v>
      </c>
    </row>
    <row r="26" spans="1:5" ht="17.25" customHeight="1" x14ac:dyDescent="0.25">
      <c r="B26" s="19" t="s">
        <v>36</v>
      </c>
      <c r="C26" s="53">
        <f>SUM(C23:C25)</f>
        <v>258951</v>
      </c>
      <c r="D26" s="5"/>
    </row>
  </sheetData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4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"/>
  <sheetViews>
    <sheetView showGridLines="0" workbookViewId="0">
      <selection activeCell="B1" sqref="B1:E1"/>
    </sheetView>
  </sheetViews>
  <sheetFormatPr baseColWidth="10" defaultColWidth="11.42578125" defaultRowHeight="17.25" customHeight="1" x14ac:dyDescent="0.25"/>
  <cols>
    <col min="1" max="1" width="5.5703125" style="12" bestFit="1" customWidth="1"/>
    <col min="2" max="2" width="65.7109375" style="12" customWidth="1"/>
    <col min="3" max="4" width="11.42578125" style="12"/>
    <col min="5" max="5" width="13.28515625" style="17" bestFit="1" customWidth="1"/>
    <col min="6" max="16384" width="11.42578125" style="12"/>
  </cols>
  <sheetData>
    <row r="1" spans="1:6" ht="30" customHeight="1" x14ac:dyDescent="0.25">
      <c r="B1" s="56" t="s">
        <v>9</v>
      </c>
      <c r="C1" s="56"/>
      <c r="D1" s="56"/>
      <c r="E1" s="56"/>
    </row>
    <row r="2" spans="1:6" ht="17.25" customHeight="1" x14ac:dyDescent="0.25">
      <c r="B2" s="57" t="s">
        <v>43</v>
      </c>
      <c r="C2" s="57"/>
      <c r="D2" s="57"/>
      <c r="E2" s="57"/>
    </row>
    <row r="3" spans="1:6" ht="17.25" customHeight="1" x14ac:dyDescent="0.25">
      <c r="B3" s="57" t="s">
        <v>30</v>
      </c>
      <c r="C3" s="57"/>
      <c r="D3" s="57"/>
      <c r="E3" s="57"/>
    </row>
    <row r="4" spans="1:6" ht="17.25" customHeight="1" x14ac:dyDescent="0.25">
      <c r="B4" s="13"/>
      <c r="C4" s="13"/>
      <c r="D4" s="13"/>
      <c r="E4" s="14"/>
    </row>
    <row r="5" spans="1:6" s="2" customFormat="1" ht="17.25" customHeight="1" x14ac:dyDescent="0.25">
      <c r="B5" s="15" t="s">
        <v>1</v>
      </c>
      <c r="C5" s="23">
        <v>2965274</v>
      </c>
      <c r="E5" s="9"/>
      <c r="F5" s="1"/>
    </row>
    <row r="6" spans="1:6" s="2" customFormat="1" ht="17.25" customHeight="1" x14ac:dyDescent="0.25">
      <c r="B6" s="5" t="s">
        <v>6</v>
      </c>
      <c r="C6" s="8">
        <v>8754</v>
      </c>
      <c r="D6" s="58" t="s">
        <v>52</v>
      </c>
      <c r="E6" s="59"/>
      <c r="F6" s="1"/>
    </row>
    <row r="7" spans="1:6" s="2" customFormat="1" ht="17.25" customHeight="1" x14ac:dyDescent="0.25">
      <c r="B7" s="15" t="s">
        <v>2</v>
      </c>
      <c r="C7" s="3">
        <f>+C26/C5</f>
        <v>0.78996612117463683</v>
      </c>
      <c r="D7" s="4"/>
      <c r="E7" s="10"/>
    </row>
    <row r="8" spans="1:6" s="2" customFormat="1" ht="17.25" customHeight="1" x14ac:dyDescent="0.25">
      <c r="B8" s="15"/>
      <c r="C8" s="3"/>
      <c r="D8" s="4"/>
      <c r="E8" s="10"/>
    </row>
    <row r="9" spans="1:6" s="2" customFormat="1" ht="17.25" customHeight="1" x14ac:dyDescent="0.25">
      <c r="B9" s="15"/>
      <c r="C9" s="3"/>
      <c r="D9" s="4"/>
      <c r="E9" s="10"/>
    </row>
    <row r="10" spans="1:6" s="16" customFormat="1" ht="17.25" customHeight="1" x14ac:dyDescent="0.25">
      <c r="B10" s="31" t="s">
        <v>3</v>
      </c>
      <c r="C10" s="32" t="s">
        <v>4</v>
      </c>
      <c r="D10" s="33" t="s">
        <v>32</v>
      </c>
      <c r="E10" s="33" t="s">
        <v>5</v>
      </c>
    </row>
    <row r="11" spans="1:6" ht="17.25" customHeight="1" x14ac:dyDescent="0.25">
      <c r="A11" s="35">
        <v>136</v>
      </c>
      <c r="B11" s="43" t="s">
        <v>37</v>
      </c>
      <c r="C11" s="50">
        <v>666445</v>
      </c>
      <c r="D11" s="45">
        <f>+C11/$C$23</f>
        <v>0.29307464411469419</v>
      </c>
      <c r="E11" s="42">
        <f>+C11/($C$23+$C$24)</f>
        <v>0.28766623646260031</v>
      </c>
    </row>
    <row r="12" spans="1:6" ht="17.25" customHeight="1" x14ac:dyDescent="0.25">
      <c r="A12" s="41"/>
      <c r="B12" s="44" t="s">
        <v>44</v>
      </c>
      <c r="C12" s="54"/>
      <c r="D12" s="46"/>
      <c r="E12" s="39"/>
    </row>
    <row r="13" spans="1:6" ht="17.25" customHeight="1" x14ac:dyDescent="0.25">
      <c r="A13" s="35">
        <v>135</v>
      </c>
      <c r="B13" s="43" t="s">
        <v>38</v>
      </c>
      <c r="C13" s="50">
        <v>1394104</v>
      </c>
      <c r="D13" s="45">
        <f>+C13/$C$23</f>
        <v>0.61306864581304032</v>
      </c>
      <c r="E13" s="42">
        <f>+C13/($C$23+$C$24)</f>
        <v>0.60175505993361333</v>
      </c>
    </row>
    <row r="14" spans="1:6" ht="17.25" customHeight="1" x14ac:dyDescent="0.25">
      <c r="A14" s="41"/>
      <c r="B14" s="44" t="s">
        <v>45</v>
      </c>
      <c r="C14" s="54"/>
      <c r="D14" s="47"/>
      <c r="E14" s="39"/>
    </row>
    <row r="15" spans="1:6" ht="17.25" customHeight="1" x14ac:dyDescent="0.25">
      <c r="A15" s="35">
        <v>137</v>
      </c>
      <c r="B15" s="43" t="s">
        <v>39</v>
      </c>
      <c r="C15" s="50">
        <v>113734</v>
      </c>
      <c r="D15" s="45">
        <f>+C15/$C$23</f>
        <v>5.0015457500229774E-2</v>
      </c>
      <c r="E15" s="42">
        <f>+C15/($C$23+$C$24)</f>
        <v>4.90924708533148E-2</v>
      </c>
    </row>
    <row r="16" spans="1:6" ht="17.25" customHeight="1" x14ac:dyDescent="0.25">
      <c r="A16" s="41"/>
      <c r="B16" s="44" t="s">
        <v>46</v>
      </c>
      <c r="C16" s="54"/>
      <c r="D16" s="47"/>
      <c r="E16" s="39"/>
    </row>
    <row r="17" spans="1:5" ht="17.25" customHeight="1" x14ac:dyDescent="0.25">
      <c r="A17" s="35">
        <v>133</v>
      </c>
      <c r="B17" s="43" t="s">
        <v>40</v>
      </c>
      <c r="C17" s="50">
        <v>37612</v>
      </c>
      <c r="D17" s="45">
        <f>+C17/$C$23</f>
        <v>1.6540184883136459E-2</v>
      </c>
      <c r="E17" s="42">
        <f>+C17/($C$23+$C$24)</f>
        <v>1.6234951850237187E-2</v>
      </c>
    </row>
    <row r="18" spans="1:5" ht="17.25" customHeight="1" x14ac:dyDescent="0.25">
      <c r="A18" s="41"/>
      <c r="B18" s="44" t="s">
        <v>51</v>
      </c>
      <c r="C18" s="54"/>
      <c r="D18" s="46"/>
      <c r="E18" s="39"/>
    </row>
    <row r="19" spans="1:5" ht="17.25" customHeight="1" x14ac:dyDescent="0.25">
      <c r="A19" s="35">
        <v>131</v>
      </c>
      <c r="B19" s="43" t="s">
        <v>41</v>
      </c>
      <c r="C19" s="50">
        <v>31869</v>
      </c>
      <c r="D19" s="45">
        <f>+C19/$C$23</f>
        <v>1.4014653622266188E-2</v>
      </c>
      <c r="E19" s="42">
        <f>+C19/($C$23+$C$24)</f>
        <v>1.3756026813655455E-2</v>
      </c>
    </row>
    <row r="20" spans="1:5" ht="17.25" customHeight="1" x14ac:dyDescent="0.25">
      <c r="A20" s="41"/>
      <c r="B20" s="44" t="s">
        <v>50</v>
      </c>
      <c r="C20" s="54"/>
      <c r="D20" s="47"/>
      <c r="E20" s="39"/>
    </row>
    <row r="21" spans="1:5" ht="17.25" customHeight="1" x14ac:dyDescent="0.25">
      <c r="A21" s="35">
        <v>87</v>
      </c>
      <c r="B21" s="43" t="s">
        <v>42</v>
      </c>
      <c r="C21" s="50">
        <v>30213</v>
      </c>
      <c r="D21" s="45">
        <f>+C21/$C$23</f>
        <v>1.3286414066633039E-2</v>
      </c>
      <c r="E21" s="42">
        <f>+C21/($C$23+$C$24)</f>
        <v>1.3041226211081999E-2</v>
      </c>
    </row>
    <row r="22" spans="1:5" ht="17.25" customHeight="1" x14ac:dyDescent="0.25">
      <c r="A22" s="41"/>
      <c r="B22" s="44" t="s">
        <v>49</v>
      </c>
      <c r="C22" s="54"/>
      <c r="D22" s="46"/>
      <c r="E22" s="39"/>
    </row>
    <row r="23" spans="1:5" s="18" customFormat="1" ht="17.25" customHeight="1" x14ac:dyDescent="0.25">
      <c r="A23" s="12"/>
      <c r="B23" s="19" t="s">
        <v>33</v>
      </c>
      <c r="C23" s="55">
        <f>+C11+C13+C15+C17+C19+C21</f>
        <v>2273977</v>
      </c>
      <c r="D23" s="48">
        <f>+C23/$C$26</f>
        <v>0.97076200892563647</v>
      </c>
      <c r="E23" s="20"/>
    </row>
    <row r="24" spans="1:5" ht="17.25" customHeight="1" x14ac:dyDescent="0.25">
      <c r="B24" s="21" t="s">
        <v>34</v>
      </c>
      <c r="C24" s="55">
        <v>42753</v>
      </c>
      <c r="D24" s="49">
        <f t="shared" ref="D24:D25" si="0">+C24/$C$26</f>
        <v>1.8251278780567145E-2</v>
      </c>
    </row>
    <row r="25" spans="1:5" ht="17.25" customHeight="1" x14ac:dyDescent="0.25">
      <c r="B25" s="21" t="s">
        <v>35</v>
      </c>
      <c r="C25" s="55">
        <v>25736</v>
      </c>
      <c r="D25" s="49">
        <f t="shared" si="0"/>
        <v>1.0986712293796367E-2</v>
      </c>
    </row>
    <row r="26" spans="1:5" ht="17.25" customHeight="1" x14ac:dyDescent="0.25">
      <c r="B26" s="19" t="s">
        <v>36</v>
      </c>
      <c r="C26" s="53">
        <f>SUM(C23:C25)</f>
        <v>2342466</v>
      </c>
      <c r="D26" s="5"/>
    </row>
  </sheetData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6"/>
  <sheetViews>
    <sheetView showGridLines="0" workbookViewId="0">
      <selection activeCell="D6" sqref="D6:E6"/>
    </sheetView>
  </sheetViews>
  <sheetFormatPr baseColWidth="10" defaultColWidth="11.42578125" defaultRowHeight="17.25" customHeight="1" x14ac:dyDescent="0.25"/>
  <cols>
    <col min="1" max="1" width="5.5703125" style="12" bestFit="1" customWidth="1"/>
    <col min="2" max="2" width="65.7109375" style="12" customWidth="1"/>
    <col min="3" max="4" width="11.42578125" style="12"/>
    <col min="5" max="5" width="13.28515625" style="17" bestFit="1" customWidth="1"/>
    <col min="6" max="16384" width="11.42578125" style="12"/>
  </cols>
  <sheetData>
    <row r="1" spans="1:5" ht="30" customHeight="1" x14ac:dyDescent="0.25">
      <c r="B1" s="56" t="s">
        <v>10</v>
      </c>
      <c r="C1" s="56"/>
      <c r="D1" s="56"/>
      <c r="E1" s="56"/>
    </row>
    <row r="2" spans="1:5" ht="17.25" customHeight="1" x14ac:dyDescent="0.25">
      <c r="B2" s="57" t="s">
        <v>43</v>
      </c>
      <c r="C2" s="57"/>
      <c r="D2" s="57"/>
      <c r="E2" s="57"/>
    </row>
    <row r="3" spans="1:5" ht="17.25" customHeight="1" x14ac:dyDescent="0.25">
      <c r="B3" s="57" t="s">
        <v>30</v>
      </c>
      <c r="C3" s="57"/>
      <c r="D3" s="57"/>
      <c r="E3" s="57"/>
    </row>
    <row r="4" spans="1:5" ht="17.25" customHeight="1" x14ac:dyDescent="0.25">
      <c r="B4" s="13"/>
      <c r="C4" s="13"/>
      <c r="D4" s="13"/>
      <c r="E4" s="14"/>
    </row>
    <row r="5" spans="1:5" s="2" customFormat="1" ht="17.25" customHeight="1" x14ac:dyDescent="0.25">
      <c r="B5" s="15" t="s">
        <v>1</v>
      </c>
      <c r="C5" s="23">
        <v>874945</v>
      </c>
      <c r="E5" s="9"/>
    </row>
    <row r="6" spans="1:5" s="2" customFormat="1" ht="17.25" customHeight="1" x14ac:dyDescent="0.25">
      <c r="B6" s="5" t="s">
        <v>6</v>
      </c>
      <c r="C6" s="8">
        <v>2586</v>
      </c>
      <c r="D6" s="58" t="s">
        <v>52</v>
      </c>
      <c r="E6" s="59"/>
    </row>
    <row r="7" spans="1:5" s="2" customFormat="1" ht="17.25" customHeight="1" x14ac:dyDescent="0.25">
      <c r="B7" s="15" t="s">
        <v>2</v>
      </c>
      <c r="C7" s="3">
        <f>+C26/C5</f>
        <v>0.80744275354450856</v>
      </c>
      <c r="D7" s="4"/>
      <c r="E7" s="10"/>
    </row>
    <row r="8" spans="1:5" s="2" customFormat="1" ht="17.25" customHeight="1" x14ac:dyDescent="0.25">
      <c r="B8" s="15"/>
      <c r="C8" s="3"/>
      <c r="D8" s="4"/>
      <c r="E8" s="10"/>
    </row>
    <row r="9" spans="1:5" s="2" customFormat="1" ht="17.25" customHeight="1" x14ac:dyDescent="0.25">
      <c r="B9" s="15"/>
      <c r="C9" s="3"/>
      <c r="D9" s="4"/>
      <c r="E9" s="10"/>
    </row>
    <row r="10" spans="1:5" s="16" customFormat="1" ht="17.25" customHeight="1" x14ac:dyDescent="0.25">
      <c r="B10" s="31" t="s">
        <v>3</v>
      </c>
      <c r="C10" s="32" t="s">
        <v>4</v>
      </c>
      <c r="D10" s="33" t="s">
        <v>32</v>
      </c>
      <c r="E10" s="33" t="s">
        <v>5</v>
      </c>
    </row>
    <row r="11" spans="1:5" ht="17.25" customHeight="1" x14ac:dyDescent="0.25">
      <c r="A11" s="35">
        <v>136</v>
      </c>
      <c r="B11" s="43" t="s">
        <v>37</v>
      </c>
      <c r="C11" s="50">
        <v>354968</v>
      </c>
      <c r="D11" s="45">
        <f>+C11/$C$23</f>
        <v>0.51192606832737952</v>
      </c>
      <c r="E11" s="42">
        <f>+C11/($C$23+$C$24)</f>
        <v>0.50676484990556192</v>
      </c>
    </row>
    <row r="12" spans="1:5" ht="17.25" customHeight="1" x14ac:dyDescent="0.25">
      <c r="A12" s="41"/>
      <c r="B12" s="44" t="s">
        <v>44</v>
      </c>
      <c r="C12" s="54"/>
      <c r="D12" s="46"/>
      <c r="E12" s="39"/>
    </row>
    <row r="13" spans="1:5" ht="17.25" customHeight="1" x14ac:dyDescent="0.25">
      <c r="A13" s="35">
        <v>135</v>
      </c>
      <c r="B13" s="43" t="s">
        <v>38</v>
      </c>
      <c r="C13" s="50">
        <v>290690</v>
      </c>
      <c r="D13" s="45">
        <f>+C13/$C$23</f>
        <v>0.41922592684998639</v>
      </c>
      <c r="E13" s="42">
        <f>+C13/($C$23+$C$24)</f>
        <v>0.41499930759687575</v>
      </c>
    </row>
    <row r="14" spans="1:5" ht="17.25" customHeight="1" x14ac:dyDescent="0.25">
      <c r="A14" s="41"/>
      <c r="B14" s="44" t="s">
        <v>45</v>
      </c>
      <c r="C14" s="54"/>
      <c r="D14" s="47"/>
      <c r="E14" s="39"/>
    </row>
    <row r="15" spans="1:5" ht="17.25" customHeight="1" x14ac:dyDescent="0.25">
      <c r="A15" s="35">
        <v>137</v>
      </c>
      <c r="B15" s="43" t="s">
        <v>39</v>
      </c>
      <c r="C15" s="50">
        <v>21658</v>
      </c>
      <c r="D15" s="45">
        <f>+C15/$C$23</f>
        <v>3.1234631819866542E-2</v>
      </c>
      <c r="E15" s="42">
        <f>+C15/($C$23+$C$24)</f>
        <v>3.0919725494283033E-2</v>
      </c>
    </row>
    <row r="16" spans="1:5" ht="17.25" customHeight="1" x14ac:dyDescent="0.25">
      <c r="A16" s="41"/>
      <c r="B16" s="44" t="s">
        <v>46</v>
      </c>
      <c r="C16" s="54"/>
      <c r="D16" s="47"/>
      <c r="E16" s="39"/>
    </row>
    <row r="17" spans="1:5" ht="17.25" customHeight="1" x14ac:dyDescent="0.25">
      <c r="A17" s="35">
        <v>133</v>
      </c>
      <c r="B17" s="43" t="s">
        <v>40</v>
      </c>
      <c r="C17" s="50">
        <v>6522</v>
      </c>
      <c r="D17" s="45">
        <f>+C17/$C$23</f>
        <v>9.4058670574000171E-3</v>
      </c>
      <c r="E17" s="42">
        <f>+C17/($C$23+$C$24)</f>
        <v>9.3110374768544633E-3</v>
      </c>
    </row>
    <row r="18" spans="1:5" ht="17.25" customHeight="1" x14ac:dyDescent="0.25">
      <c r="A18" s="41"/>
      <c r="B18" s="44" t="s">
        <v>47</v>
      </c>
      <c r="C18" s="54"/>
      <c r="D18" s="46"/>
      <c r="E18" s="39"/>
    </row>
    <row r="19" spans="1:5" ht="17.25" customHeight="1" x14ac:dyDescent="0.25">
      <c r="A19" s="35">
        <v>131</v>
      </c>
      <c r="B19" s="43" t="s">
        <v>41</v>
      </c>
      <c r="C19" s="50">
        <v>12515</v>
      </c>
      <c r="D19" s="45">
        <f>+C19/$C$23</f>
        <v>1.8048823401312669E-2</v>
      </c>
      <c r="E19" s="42">
        <f>+C19/($C$23+$C$24)</f>
        <v>1.7866855875932782E-2</v>
      </c>
    </row>
    <row r="20" spans="1:5" ht="17.25" customHeight="1" x14ac:dyDescent="0.25">
      <c r="A20" s="41"/>
      <c r="B20" s="44" t="s">
        <v>48</v>
      </c>
      <c r="C20" s="54"/>
      <c r="D20" s="47"/>
      <c r="E20" s="39"/>
    </row>
    <row r="21" spans="1:5" ht="17.25" customHeight="1" x14ac:dyDescent="0.25">
      <c r="A21" s="35">
        <v>87</v>
      </c>
      <c r="B21" s="43" t="s">
        <v>42</v>
      </c>
      <c r="C21" s="50">
        <v>7044</v>
      </c>
      <c r="D21" s="45">
        <f>+C21/$C$23</f>
        <v>1.0158682544054849E-2</v>
      </c>
      <c r="E21" s="42">
        <f>+C21/($C$23+$C$24)</f>
        <v>1.0056263107476669E-2</v>
      </c>
    </row>
    <row r="22" spans="1:5" ht="17.25" customHeight="1" x14ac:dyDescent="0.25">
      <c r="A22" s="41"/>
      <c r="B22" s="44" t="s">
        <v>49</v>
      </c>
      <c r="C22" s="54"/>
      <c r="D22" s="46"/>
      <c r="E22" s="39"/>
    </row>
    <row r="23" spans="1:5" s="18" customFormat="1" ht="17.25" customHeight="1" x14ac:dyDescent="0.25">
      <c r="A23" s="12"/>
      <c r="B23" s="19" t="s">
        <v>33</v>
      </c>
      <c r="C23" s="55">
        <f>+C11+C13+C15+C17+C19+C21</f>
        <v>693397</v>
      </c>
      <c r="D23" s="48">
        <f>+C23/$C$26</f>
        <v>0.98149810040936036</v>
      </c>
      <c r="E23" s="20"/>
    </row>
    <row r="24" spans="1:5" ht="17.25" customHeight="1" x14ac:dyDescent="0.25">
      <c r="B24" s="21" t="s">
        <v>34</v>
      </c>
      <c r="C24" s="55">
        <v>7062</v>
      </c>
      <c r="D24" s="49">
        <f t="shared" ref="D24:D25" si="0">+C24/$C$26</f>
        <v>9.9962064806898548E-3</v>
      </c>
    </row>
    <row r="25" spans="1:5" ht="17.25" customHeight="1" x14ac:dyDescent="0.25">
      <c r="B25" s="21" t="s">
        <v>35</v>
      </c>
      <c r="C25" s="55">
        <v>6009</v>
      </c>
      <c r="D25" s="49">
        <f t="shared" si="0"/>
        <v>8.5056931099497784E-3</v>
      </c>
    </row>
    <row r="26" spans="1:5" ht="17.25" customHeight="1" x14ac:dyDescent="0.25">
      <c r="B26" s="19" t="s">
        <v>36</v>
      </c>
      <c r="C26" s="53">
        <f>SUM(C23:C25)</f>
        <v>706468</v>
      </c>
      <c r="D26" s="5"/>
    </row>
  </sheetData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"/>
  <sheetViews>
    <sheetView showGridLines="0" workbookViewId="0">
      <selection activeCell="D6" sqref="D6:E6"/>
    </sheetView>
  </sheetViews>
  <sheetFormatPr baseColWidth="10" defaultColWidth="11.42578125" defaultRowHeight="17.25" customHeight="1" x14ac:dyDescent="0.25"/>
  <cols>
    <col min="1" max="1" width="5.5703125" style="12" bestFit="1" customWidth="1"/>
    <col min="2" max="2" width="65.7109375" style="12" customWidth="1"/>
    <col min="3" max="4" width="11.42578125" style="12"/>
    <col min="5" max="5" width="12.42578125" style="17" bestFit="1" customWidth="1"/>
    <col min="6" max="16384" width="11.42578125" style="12"/>
  </cols>
  <sheetData>
    <row r="1" spans="1:6" ht="30" customHeight="1" x14ac:dyDescent="0.25">
      <c r="B1" s="56" t="s">
        <v>11</v>
      </c>
      <c r="C1" s="56"/>
      <c r="D1" s="56"/>
      <c r="E1" s="56"/>
    </row>
    <row r="2" spans="1:6" ht="17.25" customHeight="1" x14ac:dyDescent="0.25">
      <c r="B2" s="57" t="s">
        <v>43</v>
      </c>
      <c r="C2" s="57"/>
      <c r="D2" s="57"/>
      <c r="E2" s="57"/>
    </row>
    <row r="3" spans="1:6" ht="17.25" customHeight="1" x14ac:dyDescent="0.25">
      <c r="B3" s="57" t="s">
        <v>30</v>
      </c>
      <c r="C3" s="57"/>
      <c r="D3" s="57"/>
      <c r="E3" s="57"/>
    </row>
    <row r="4" spans="1:6" ht="17.25" customHeight="1" x14ac:dyDescent="0.25">
      <c r="B4" s="13"/>
      <c r="C4" s="13"/>
      <c r="D4" s="13"/>
      <c r="E4" s="14"/>
    </row>
    <row r="5" spans="1:6" s="2" customFormat="1" ht="17.25" customHeight="1" x14ac:dyDescent="0.25">
      <c r="B5" s="15" t="s">
        <v>1</v>
      </c>
      <c r="C5" s="23">
        <v>950537</v>
      </c>
      <c r="E5" s="9"/>
      <c r="F5" s="1"/>
    </row>
    <row r="6" spans="1:6" s="2" customFormat="1" ht="17.25" customHeight="1" x14ac:dyDescent="0.25">
      <c r="B6" s="5" t="s">
        <v>6</v>
      </c>
      <c r="C6" s="8">
        <v>2789</v>
      </c>
      <c r="D6" s="58" t="s">
        <v>52</v>
      </c>
      <c r="E6" s="59"/>
      <c r="F6" s="1"/>
    </row>
    <row r="7" spans="1:6" s="2" customFormat="1" ht="17.25" customHeight="1" x14ac:dyDescent="0.25">
      <c r="B7" s="15" t="s">
        <v>2</v>
      </c>
      <c r="C7" s="3">
        <f>+C26/C5</f>
        <v>0.77604028038887496</v>
      </c>
      <c r="D7" s="4"/>
      <c r="E7" s="10"/>
    </row>
    <row r="8" spans="1:6" s="2" customFormat="1" ht="17.25" customHeight="1" x14ac:dyDescent="0.25">
      <c r="B8" s="15"/>
      <c r="C8" s="3"/>
      <c r="D8" s="4"/>
      <c r="E8" s="10"/>
    </row>
    <row r="9" spans="1:6" s="2" customFormat="1" ht="17.25" customHeight="1" x14ac:dyDescent="0.25">
      <c r="B9" s="15"/>
      <c r="C9" s="3"/>
      <c r="D9" s="4"/>
      <c r="E9" s="10"/>
    </row>
    <row r="10" spans="1:6" s="16" customFormat="1" ht="17.25" customHeight="1" x14ac:dyDescent="0.25">
      <c r="B10" s="31" t="s">
        <v>3</v>
      </c>
      <c r="C10" s="32" t="s">
        <v>4</v>
      </c>
      <c r="D10" s="33" t="s">
        <v>32</v>
      </c>
      <c r="E10" s="33" t="s">
        <v>5</v>
      </c>
    </row>
    <row r="11" spans="1:6" ht="17.25" customHeight="1" x14ac:dyDescent="0.25">
      <c r="A11" s="35">
        <v>136</v>
      </c>
      <c r="B11" s="43" t="s">
        <v>37</v>
      </c>
      <c r="C11" s="50">
        <v>404758</v>
      </c>
      <c r="D11" s="45">
        <f>+C11/$C$23</f>
        <v>0.55729913188348923</v>
      </c>
      <c r="E11" s="42">
        <f>+C11/($C$23+$C$24)</f>
        <v>0.55210258606696572</v>
      </c>
      <c r="F11" s="17"/>
    </row>
    <row r="12" spans="1:6" ht="17.25" customHeight="1" x14ac:dyDescent="0.25">
      <c r="A12" s="41"/>
      <c r="B12" s="44" t="s">
        <v>44</v>
      </c>
      <c r="C12" s="54"/>
      <c r="D12" s="46"/>
      <c r="E12" s="39"/>
      <c r="F12" s="17"/>
    </row>
    <row r="13" spans="1:6" ht="17.25" customHeight="1" x14ac:dyDescent="0.25">
      <c r="A13" s="35">
        <v>135</v>
      </c>
      <c r="B13" s="43" t="s">
        <v>38</v>
      </c>
      <c r="C13" s="50">
        <v>258432</v>
      </c>
      <c r="D13" s="45">
        <f>+C13/$C$23</f>
        <v>0.35582725789462816</v>
      </c>
      <c r="E13" s="42">
        <f>+C13/($C$23+$C$24)</f>
        <v>0.35250934020441371</v>
      </c>
      <c r="F13" s="17"/>
    </row>
    <row r="14" spans="1:6" ht="17.25" customHeight="1" x14ac:dyDescent="0.25">
      <c r="A14" s="41"/>
      <c r="B14" s="44" t="s">
        <v>45</v>
      </c>
      <c r="C14" s="54"/>
      <c r="D14" s="47"/>
      <c r="E14" s="39"/>
      <c r="F14" s="17"/>
    </row>
    <row r="15" spans="1:6" ht="17.25" customHeight="1" x14ac:dyDescent="0.25">
      <c r="A15" s="35">
        <v>137</v>
      </c>
      <c r="B15" s="43" t="s">
        <v>39</v>
      </c>
      <c r="C15" s="50">
        <v>27636</v>
      </c>
      <c r="D15" s="45">
        <f>+C15/$C$23</f>
        <v>3.8051178256469566E-2</v>
      </c>
      <c r="E15" s="42">
        <f>+C15/($C$23+$C$24)</f>
        <v>3.7696369357854982E-2</v>
      </c>
      <c r="F15" s="17"/>
    </row>
    <row r="16" spans="1:6" ht="17.25" customHeight="1" x14ac:dyDescent="0.25">
      <c r="A16" s="41"/>
      <c r="B16" s="44" t="s">
        <v>46</v>
      </c>
      <c r="C16" s="54"/>
      <c r="D16" s="47"/>
      <c r="E16" s="39"/>
      <c r="F16" s="17"/>
    </row>
    <row r="17" spans="1:6" ht="17.25" customHeight="1" x14ac:dyDescent="0.25">
      <c r="A17" s="35">
        <v>133</v>
      </c>
      <c r="B17" s="43" t="s">
        <v>40</v>
      </c>
      <c r="C17" s="50">
        <v>6986</v>
      </c>
      <c r="D17" s="45">
        <f>+C17/$C$23</f>
        <v>9.6188135511541609E-3</v>
      </c>
      <c r="E17" s="42">
        <f>+C17/($C$23+$C$24)</f>
        <v>9.5291227505418623E-3</v>
      </c>
      <c r="F17" s="17"/>
    </row>
    <row r="18" spans="1:6" ht="17.25" customHeight="1" x14ac:dyDescent="0.25">
      <c r="A18" s="41"/>
      <c r="B18" s="44" t="s">
        <v>47</v>
      </c>
      <c r="C18" s="54"/>
      <c r="D18" s="46"/>
      <c r="E18" s="39"/>
      <c r="F18" s="17"/>
    </row>
    <row r="19" spans="1:6" ht="17.25" customHeight="1" x14ac:dyDescent="0.25">
      <c r="A19" s="35">
        <v>131</v>
      </c>
      <c r="B19" s="43" t="s">
        <v>41</v>
      </c>
      <c r="C19" s="50">
        <v>20617</v>
      </c>
      <c r="D19" s="45">
        <f>+C19/$C$23</f>
        <v>2.8386927996585362E-2</v>
      </c>
      <c r="E19" s="42">
        <f>+C19/($C$23+$C$24)</f>
        <v>2.8122233573993925E-2</v>
      </c>
      <c r="F19" s="17"/>
    </row>
    <row r="20" spans="1:6" ht="17.25" customHeight="1" x14ac:dyDescent="0.25">
      <c r="A20" s="41"/>
      <c r="B20" s="44" t="s">
        <v>48</v>
      </c>
      <c r="C20" s="54"/>
      <c r="D20" s="47"/>
      <c r="E20" s="39"/>
      <c r="F20" s="17"/>
    </row>
    <row r="21" spans="1:6" ht="17.25" customHeight="1" x14ac:dyDescent="0.25">
      <c r="A21" s="35">
        <v>87</v>
      </c>
      <c r="B21" s="43" t="s">
        <v>42</v>
      </c>
      <c r="C21" s="50">
        <v>7856</v>
      </c>
      <c r="D21" s="45">
        <f>+C21/$C$23</f>
        <v>1.0816690417673502E-2</v>
      </c>
      <c r="E21" s="42">
        <f>+C21/($C$23+$C$24)</f>
        <v>1.0715829992593309E-2</v>
      </c>
      <c r="F21" s="17"/>
    </row>
    <row r="22" spans="1:6" ht="17.25" customHeight="1" x14ac:dyDescent="0.25">
      <c r="A22" s="41"/>
      <c r="B22" s="44" t="s">
        <v>49</v>
      </c>
      <c r="C22" s="54"/>
      <c r="D22" s="46"/>
      <c r="E22" s="39"/>
      <c r="F22" s="17"/>
    </row>
    <row r="23" spans="1:6" s="18" customFormat="1" ht="17.25" customHeight="1" x14ac:dyDescent="0.25">
      <c r="A23" s="12"/>
      <c r="B23" s="19" t="s">
        <v>33</v>
      </c>
      <c r="C23" s="55">
        <f>+C11+C13+C15+C17+C19+C21</f>
        <v>726285</v>
      </c>
      <c r="D23" s="48">
        <f>+C23/$C$26</f>
        <v>0.9845862903389796</v>
      </c>
      <c r="E23" s="20"/>
    </row>
    <row r="24" spans="1:6" ht="17.25" customHeight="1" x14ac:dyDescent="0.25">
      <c r="B24" s="21" t="s">
        <v>34</v>
      </c>
      <c r="C24" s="55">
        <v>6836</v>
      </c>
      <c r="D24" s="49">
        <f t="shared" ref="D24:D25" si="0">+C24/$C$26</f>
        <v>9.2672048586398791E-3</v>
      </c>
    </row>
    <row r="25" spans="1:6" ht="17.25" customHeight="1" x14ac:dyDescent="0.25">
      <c r="B25" s="21" t="s">
        <v>35</v>
      </c>
      <c r="C25" s="55">
        <v>4534</v>
      </c>
      <c r="D25" s="49">
        <f t="shared" si="0"/>
        <v>6.1465048023805167E-3</v>
      </c>
    </row>
    <row r="26" spans="1:6" ht="17.25" customHeight="1" x14ac:dyDescent="0.25">
      <c r="B26" s="19" t="s">
        <v>36</v>
      </c>
      <c r="C26" s="53">
        <f>SUM(C23:C25)</f>
        <v>737655</v>
      </c>
      <c r="D26" s="5"/>
    </row>
  </sheetData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4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"/>
  <sheetViews>
    <sheetView showGridLines="0" workbookViewId="0">
      <selection activeCell="D6" sqref="D6:E6"/>
    </sheetView>
  </sheetViews>
  <sheetFormatPr baseColWidth="10" defaultColWidth="11.42578125" defaultRowHeight="17.25" customHeight="1" x14ac:dyDescent="0.25"/>
  <cols>
    <col min="1" max="1" width="5.5703125" style="12" bestFit="1" customWidth="1"/>
    <col min="2" max="2" width="65.7109375" style="12" customWidth="1"/>
    <col min="3" max="4" width="11.42578125" style="12"/>
    <col min="5" max="5" width="12.42578125" style="17" bestFit="1" customWidth="1"/>
    <col min="6" max="6" width="33.28515625" style="12" bestFit="1" customWidth="1"/>
    <col min="7" max="16384" width="11.42578125" style="12"/>
  </cols>
  <sheetData>
    <row r="1" spans="1:6" ht="30" customHeight="1" x14ac:dyDescent="0.25">
      <c r="B1" s="56" t="s">
        <v>12</v>
      </c>
      <c r="C1" s="56"/>
      <c r="D1" s="56"/>
      <c r="E1" s="56"/>
    </row>
    <row r="2" spans="1:6" ht="17.25" customHeight="1" x14ac:dyDescent="0.25">
      <c r="B2" s="57" t="s">
        <v>43</v>
      </c>
      <c r="C2" s="57"/>
      <c r="D2" s="57"/>
      <c r="E2" s="57"/>
    </row>
    <row r="3" spans="1:6" ht="17.25" customHeight="1" x14ac:dyDescent="0.25">
      <c r="B3" s="57" t="s">
        <v>30</v>
      </c>
      <c r="C3" s="57"/>
      <c r="D3" s="57"/>
      <c r="E3" s="57"/>
    </row>
    <row r="4" spans="1:6" ht="17.25" customHeight="1" x14ac:dyDescent="0.25">
      <c r="B4" s="13"/>
      <c r="C4" s="13"/>
      <c r="D4" s="13"/>
      <c r="E4" s="14"/>
    </row>
    <row r="5" spans="1:6" s="2" customFormat="1" ht="17.25" customHeight="1" x14ac:dyDescent="0.25">
      <c r="B5" s="15" t="s">
        <v>1</v>
      </c>
      <c r="C5" s="23">
        <v>447970</v>
      </c>
      <c r="E5" s="9"/>
      <c r="F5" s="9"/>
    </row>
    <row r="6" spans="1:6" s="2" customFormat="1" ht="17.25" customHeight="1" x14ac:dyDescent="0.25">
      <c r="B6" s="5" t="s">
        <v>6</v>
      </c>
      <c r="C6" s="8">
        <v>1343</v>
      </c>
      <c r="D6" s="58" t="s">
        <v>52</v>
      </c>
      <c r="E6" s="59"/>
      <c r="F6" s="1"/>
    </row>
    <row r="7" spans="1:6" s="2" customFormat="1" ht="17.25" customHeight="1" x14ac:dyDescent="0.25">
      <c r="B7" s="15" t="s">
        <v>2</v>
      </c>
      <c r="C7" s="3">
        <f>+C26/C5</f>
        <v>0.77587115208607715</v>
      </c>
      <c r="D7" s="4"/>
      <c r="E7" s="10"/>
    </row>
    <row r="8" spans="1:6" s="2" customFormat="1" ht="17.25" customHeight="1" x14ac:dyDescent="0.25">
      <c r="B8" s="15"/>
      <c r="C8" s="3"/>
      <c r="D8" s="4"/>
      <c r="E8" s="10"/>
    </row>
    <row r="9" spans="1:6" s="2" customFormat="1" ht="17.25" customHeight="1" x14ac:dyDescent="0.25">
      <c r="B9" s="15"/>
      <c r="C9" s="3"/>
      <c r="D9" s="4"/>
      <c r="E9" s="10"/>
    </row>
    <row r="10" spans="1:6" s="16" customFormat="1" ht="17.25" customHeight="1" x14ac:dyDescent="0.25">
      <c r="B10" s="31" t="s">
        <v>3</v>
      </c>
      <c r="C10" s="32" t="s">
        <v>4</v>
      </c>
      <c r="D10" s="33" t="s">
        <v>32</v>
      </c>
      <c r="E10" s="33" t="s">
        <v>5</v>
      </c>
    </row>
    <row r="11" spans="1:6" ht="17.25" customHeight="1" x14ac:dyDescent="0.25">
      <c r="A11" s="35">
        <v>136</v>
      </c>
      <c r="B11" s="43" t="s">
        <v>37</v>
      </c>
      <c r="C11" s="50">
        <v>174726</v>
      </c>
      <c r="D11" s="45">
        <f>+C11/$C$23</f>
        <v>0.52420054062324684</v>
      </c>
      <c r="E11" s="42">
        <f>+C11/($C$23+$C$24)</f>
        <v>0.51133879421602968</v>
      </c>
      <c r="F11" s="17"/>
    </row>
    <row r="12" spans="1:6" ht="17.25" customHeight="1" x14ac:dyDescent="0.25">
      <c r="A12" s="41"/>
      <c r="B12" s="44" t="s">
        <v>44</v>
      </c>
      <c r="C12" s="54"/>
      <c r="D12" s="46"/>
      <c r="E12" s="39"/>
      <c r="F12" s="17"/>
    </row>
    <row r="13" spans="1:6" ht="17.25" customHeight="1" x14ac:dyDescent="0.25">
      <c r="A13" s="35">
        <v>135</v>
      </c>
      <c r="B13" s="43" t="s">
        <v>38</v>
      </c>
      <c r="C13" s="50">
        <v>97837</v>
      </c>
      <c r="D13" s="45">
        <f>+C13/$C$23</f>
        <v>0.2935236215157252</v>
      </c>
      <c r="E13" s="42">
        <f>+C13/($C$23+$C$24)</f>
        <v>0.28632174724834142</v>
      </c>
      <c r="F13" s="17"/>
    </row>
    <row r="14" spans="1:6" ht="17.25" customHeight="1" x14ac:dyDescent="0.25">
      <c r="A14" s="41"/>
      <c r="B14" s="44" t="s">
        <v>45</v>
      </c>
      <c r="C14" s="54"/>
      <c r="D14" s="47"/>
      <c r="E14" s="39"/>
      <c r="F14" s="17"/>
    </row>
    <row r="15" spans="1:6" ht="17.25" customHeight="1" x14ac:dyDescent="0.25">
      <c r="A15" s="35">
        <v>137</v>
      </c>
      <c r="B15" s="43" t="s">
        <v>39</v>
      </c>
      <c r="C15" s="50">
        <v>25357</v>
      </c>
      <c r="D15" s="45">
        <f>+C15/$C$23</f>
        <v>7.6074271193661322E-2</v>
      </c>
      <c r="E15" s="42">
        <f>+C15/($C$23+$C$24)</f>
        <v>7.4207718398726377E-2</v>
      </c>
      <c r="F15" s="17"/>
    </row>
    <row r="16" spans="1:6" ht="17.25" customHeight="1" x14ac:dyDescent="0.25">
      <c r="A16" s="41"/>
      <c r="B16" s="44" t="s">
        <v>46</v>
      </c>
      <c r="C16" s="54"/>
      <c r="D16" s="47"/>
      <c r="E16" s="39"/>
      <c r="F16" s="17"/>
    </row>
    <row r="17" spans="1:6" ht="17.25" customHeight="1" x14ac:dyDescent="0.25">
      <c r="A17" s="35">
        <v>133</v>
      </c>
      <c r="B17" s="43" t="s">
        <v>40</v>
      </c>
      <c r="C17" s="50">
        <v>13117</v>
      </c>
      <c r="D17" s="45">
        <f>+C17/$C$23</f>
        <v>3.9352692165763127E-2</v>
      </c>
      <c r="E17" s="42">
        <f>+C17/($C$23+$C$24)</f>
        <v>3.8387137367831128E-2</v>
      </c>
      <c r="F17" s="17"/>
    </row>
    <row r="18" spans="1:6" ht="17.25" customHeight="1" x14ac:dyDescent="0.25">
      <c r="A18" s="41"/>
      <c r="B18" s="44" t="s">
        <v>51</v>
      </c>
      <c r="C18" s="54"/>
      <c r="D18" s="46"/>
      <c r="E18" s="39"/>
      <c r="F18" s="17"/>
    </row>
    <row r="19" spans="1:6" ht="17.25" customHeight="1" x14ac:dyDescent="0.25">
      <c r="A19" s="35">
        <v>131</v>
      </c>
      <c r="B19" s="43" t="s">
        <v>41</v>
      </c>
      <c r="C19" s="50">
        <v>14253</v>
      </c>
      <c r="D19" s="45">
        <f>+C19/$C$23</f>
        <v>4.2760838716064793E-2</v>
      </c>
      <c r="E19" s="42">
        <f>+C19/($C$23+$C$24)</f>
        <v>4.1711661881809643E-2</v>
      </c>
      <c r="F19" s="17"/>
    </row>
    <row r="20" spans="1:6" ht="17.25" customHeight="1" x14ac:dyDescent="0.25">
      <c r="A20" s="41"/>
      <c r="B20" s="44" t="s">
        <v>50</v>
      </c>
      <c r="C20" s="54"/>
      <c r="D20" s="47"/>
      <c r="E20" s="39"/>
      <c r="F20" s="17"/>
    </row>
    <row r="21" spans="1:6" ht="17.25" customHeight="1" x14ac:dyDescent="0.25">
      <c r="A21" s="35">
        <v>87</v>
      </c>
      <c r="B21" s="43" t="s">
        <v>42</v>
      </c>
      <c r="C21" s="50">
        <v>8029</v>
      </c>
      <c r="D21" s="45">
        <f>+C21/$C$23</f>
        <v>2.4088035785538777E-2</v>
      </c>
      <c r="E21" s="42">
        <f>+C21/($C$23+$C$24)</f>
        <v>2.3497013488321731E-2</v>
      </c>
      <c r="F21" s="17"/>
    </row>
    <row r="22" spans="1:6" ht="17.25" customHeight="1" x14ac:dyDescent="0.25">
      <c r="A22" s="41"/>
      <c r="B22" s="44" t="s">
        <v>49</v>
      </c>
      <c r="C22" s="54"/>
      <c r="D22" s="46"/>
      <c r="E22" s="39"/>
      <c r="F22" s="17"/>
    </row>
    <row r="23" spans="1:6" s="18" customFormat="1" ht="17.25" customHeight="1" x14ac:dyDescent="0.25">
      <c r="A23" s="12"/>
      <c r="B23" s="19" t="s">
        <v>33</v>
      </c>
      <c r="C23" s="55">
        <f>+C11+C13+C15+C17+C19+C21</f>
        <v>333319</v>
      </c>
      <c r="D23" s="48">
        <f>+C23/$C$26</f>
        <v>0.95900646494057262</v>
      </c>
      <c r="E23" s="20"/>
    </row>
    <row r="24" spans="1:6" ht="17.25" customHeight="1" x14ac:dyDescent="0.25">
      <c r="B24" s="21" t="s">
        <v>34</v>
      </c>
      <c r="C24" s="55">
        <v>8384</v>
      </c>
      <c r="D24" s="49">
        <f t="shared" ref="D24:D25" si="0">+C24/$C$26</f>
        <v>2.4121967850802867E-2</v>
      </c>
    </row>
    <row r="25" spans="1:6" ht="17.25" customHeight="1" x14ac:dyDescent="0.25">
      <c r="B25" s="21" t="s">
        <v>35</v>
      </c>
      <c r="C25" s="55">
        <v>5864</v>
      </c>
      <c r="D25" s="49">
        <f t="shared" si="0"/>
        <v>1.6871567208624524E-2</v>
      </c>
    </row>
    <row r="26" spans="1:6" ht="17.25" customHeight="1" x14ac:dyDescent="0.25">
      <c r="B26" s="19" t="s">
        <v>36</v>
      </c>
      <c r="C26" s="53">
        <f>SUM(C23:C25)</f>
        <v>347567</v>
      </c>
      <c r="D26" s="5"/>
    </row>
  </sheetData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4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"/>
  <sheetViews>
    <sheetView showGridLines="0" workbookViewId="0">
      <selection activeCell="D6" sqref="D6:E6"/>
    </sheetView>
  </sheetViews>
  <sheetFormatPr baseColWidth="10" defaultColWidth="11.42578125" defaultRowHeight="17.25" customHeight="1" x14ac:dyDescent="0.25"/>
  <cols>
    <col min="1" max="1" width="5.5703125" style="12" bestFit="1" customWidth="1"/>
    <col min="2" max="2" width="65.7109375" style="12" customWidth="1"/>
    <col min="3" max="4" width="11.42578125" style="12"/>
    <col min="5" max="5" width="12.42578125" style="17" bestFit="1" customWidth="1"/>
    <col min="6" max="16384" width="11.42578125" style="12"/>
  </cols>
  <sheetData>
    <row r="1" spans="1:6" ht="30" customHeight="1" x14ac:dyDescent="0.25">
      <c r="B1" s="56" t="s">
        <v>13</v>
      </c>
      <c r="C1" s="56"/>
      <c r="D1" s="56"/>
      <c r="E1" s="56"/>
    </row>
    <row r="2" spans="1:6" ht="17.25" customHeight="1" x14ac:dyDescent="0.25">
      <c r="B2" s="57" t="s">
        <v>43</v>
      </c>
      <c r="C2" s="57"/>
      <c r="D2" s="57"/>
      <c r="E2" s="57"/>
    </row>
    <row r="3" spans="1:6" ht="17.25" customHeight="1" x14ac:dyDescent="0.25">
      <c r="B3" s="57" t="s">
        <v>30</v>
      </c>
      <c r="C3" s="57"/>
      <c r="D3" s="57"/>
      <c r="E3" s="57"/>
    </row>
    <row r="4" spans="1:6" ht="17.25" customHeight="1" x14ac:dyDescent="0.25">
      <c r="B4" s="13"/>
      <c r="C4" s="13"/>
      <c r="D4" s="13"/>
      <c r="E4" s="14"/>
    </row>
    <row r="5" spans="1:6" s="2" customFormat="1" ht="17.25" customHeight="1" x14ac:dyDescent="0.25">
      <c r="B5" s="15" t="s">
        <v>1</v>
      </c>
      <c r="C5" s="23">
        <v>1110559</v>
      </c>
      <c r="E5" s="9"/>
      <c r="F5" s="1"/>
    </row>
    <row r="6" spans="1:6" s="2" customFormat="1" ht="17.25" customHeight="1" x14ac:dyDescent="0.25">
      <c r="B6" s="5" t="s">
        <v>6</v>
      </c>
      <c r="C6" s="8">
        <v>3307</v>
      </c>
      <c r="D6" s="60" t="s">
        <v>52</v>
      </c>
      <c r="E6" s="61"/>
      <c r="F6" s="1"/>
    </row>
    <row r="7" spans="1:6" s="2" customFormat="1" ht="17.25" customHeight="1" x14ac:dyDescent="0.25">
      <c r="B7" s="15" t="s">
        <v>2</v>
      </c>
      <c r="C7" s="3">
        <f>+C26/C5</f>
        <v>0.80586353358984075</v>
      </c>
      <c r="D7" s="4"/>
      <c r="E7" s="10"/>
    </row>
    <row r="8" spans="1:6" s="2" customFormat="1" ht="17.25" customHeight="1" x14ac:dyDescent="0.25">
      <c r="B8" s="15"/>
      <c r="C8" s="3"/>
      <c r="D8" s="4"/>
      <c r="E8" s="10"/>
    </row>
    <row r="9" spans="1:6" s="2" customFormat="1" ht="17.25" customHeight="1" x14ac:dyDescent="0.25">
      <c r="B9" s="15"/>
      <c r="C9" s="3"/>
      <c r="D9" s="4"/>
      <c r="E9" s="10"/>
    </row>
    <row r="10" spans="1:6" s="16" customFormat="1" ht="17.25" customHeight="1" x14ac:dyDescent="0.25">
      <c r="B10" s="31" t="s">
        <v>3</v>
      </c>
      <c r="C10" s="32" t="s">
        <v>4</v>
      </c>
      <c r="D10" s="33" t="s">
        <v>32</v>
      </c>
      <c r="E10" s="33" t="s">
        <v>5</v>
      </c>
      <c r="F10" s="24"/>
    </row>
    <row r="11" spans="1:6" ht="17.25" customHeight="1" x14ac:dyDescent="0.25">
      <c r="A11" s="35">
        <v>136</v>
      </c>
      <c r="B11" s="43" t="s">
        <v>37</v>
      </c>
      <c r="C11" s="50">
        <v>390587</v>
      </c>
      <c r="D11" s="45">
        <f>+C11/$C$23</f>
        <v>0.4436603080054613</v>
      </c>
      <c r="E11" s="42">
        <f>+C11/($C$23+$C$24)</f>
        <v>0.44033916037401888</v>
      </c>
      <c r="F11" s="17"/>
    </row>
    <row r="12" spans="1:6" ht="17.25" customHeight="1" x14ac:dyDescent="0.25">
      <c r="A12" s="41"/>
      <c r="B12" s="44" t="s">
        <v>44</v>
      </c>
      <c r="C12" s="54"/>
      <c r="D12" s="46"/>
      <c r="E12" s="39"/>
      <c r="F12" s="17"/>
    </row>
    <row r="13" spans="1:6" ht="17.25" customHeight="1" x14ac:dyDescent="0.25">
      <c r="A13" s="35">
        <v>135</v>
      </c>
      <c r="B13" s="43" t="s">
        <v>38</v>
      </c>
      <c r="C13" s="50">
        <v>391495</v>
      </c>
      <c r="D13" s="45">
        <f>+C13/$C$23</f>
        <v>0.44469168785084523</v>
      </c>
      <c r="E13" s="42">
        <f>+C13/($C$23+$C$24)</f>
        <v>0.4413628195270875</v>
      </c>
      <c r="F13" s="17"/>
    </row>
    <row r="14" spans="1:6" ht="17.25" customHeight="1" x14ac:dyDescent="0.25">
      <c r="A14" s="41"/>
      <c r="B14" s="44" t="s">
        <v>45</v>
      </c>
      <c r="C14" s="54"/>
      <c r="D14" s="47"/>
      <c r="E14" s="39"/>
      <c r="F14" s="17"/>
    </row>
    <row r="15" spans="1:6" ht="17.25" customHeight="1" x14ac:dyDescent="0.25">
      <c r="A15" s="35">
        <v>137</v>
      </c>
      <c r="B15" s="43" t="s">
        <v>39</v>
      </c>
      <c r="C15" s="50">
        <v>55030</v>
      </c>
      <c r="D15" s="45">
        <f>+C15/$C$23</f>
        <v>6.2507525210876283E-2</v>
      </c>
      <c r="E15" s="42">
        <f>+C15/($C$23+$C$24)</f>
        <v>6.2039607041151551E-2</v>
      </c>
      <c r="F15" s="17"/>
    </row>
    <row r="16" spans="1:6" ht="17.25" customHeight="1" x14ac:dyDescent="0.25">
      <c r="A16" s="41"/>
      <c r="B16" s="44" t="s">
        <v>46</v>
      </c>
      <c r="C16" s="54"/>
      <c r="D16" s="47"/>
      <c r="E16" s="39"/>
      <c r="F16" s="17"/>
    </row>
    <row r="17" spans="1:6" ht="17.25" customHeight="1" x14ac:dyDescent="0.25">
      <c r="A17" s="35">
        <v>133</v>
      </c>
      <c r="B17" s="43" t="s">
        <v>40</v>
      </c>
      <c r="C17" s="50">
        <v>14504</v>
      </c>
      <c r="D17" s="45">
        <f>+C17/$C$23</f>
        <v>1.647481638485462E-2</v>
      </c>
      <c r="E17" s="42">
        <f>+C17/($C$23+$C$24)</f>
        <v>1.6351489378972597E-2</v>
      </c>
      <c r="F17" s="17"/>
    </row>
    <row r="18" spans="1:6" ht="17.25" customHeight="1" x14ac:dyDescent="0.25">
      <c r="A18" s="41"/>
      <c r="B18" s="44" t="s">
        <v>51</v>
      </c>
      <c r="C18" s="54"/>
      <c r="D18" s="46"/>
      <c r="E18" s="39"/>
      <c r="F18" s="17"/>
    </row>
    <row r="19" spans="1:6" ht="17.25" customHeight="1" x14ac:dyDescent="0.25">
      <c r="A19" s="35">
        <v>131</v>
      </c>
      <c r="B19" s="43" t="s">
        <v>41</v>
      </c>
      <c r="C19" s="50">
        <v>14647</v>
      </c>
      <c r="D19" s="45">
        <f>+C19/$C$23</f>
        <v>1.6637247351693713E-2</v>
      </c>
      <c r="E19" s="42">
        <f>+C19/($C$23+$C$24)</f>
        <v>1.6512704421801687E-2</v>
      </c>
      <c r="F19" s="17"/>
    </row>
    <row r="20" spans="1:6" ht="17.25" customHeight="1" x14ac:dyDescent="0.25">
      <c r="A20" s="41"/>
      <c r="B20" s="44" t="s">
        <v>50</v>
      </c>
      <c r="C20" s="54"/>
      <c r="D20" s="47"/>
      <c r="E20" s="39"/>
      <c r="F20" s="17"/>
    </row>
    <row r="21" spans="1:6" ht="17.25" customHeight="1" x14ac:dyDescent="0.25">
      <c r="A21" s="35">
        <v>87</v>
      </c>
      <c r="B21" s="43" t="s">
        <v>42</v>
      </c>
      <c r="C21" s="50">
        <v>14111</v>
      </c>
      <c r="D21" s="45">
        <f>+C21/$C$23</f>
        <v>1.602841519626886E-2</v>
      </c>
      <c r="E21" s="42">
        <f>+C21/($C$23+$C$24)</f>
        <v>1.5908429855673079E-2</v>
      </c>
      <c r="F21" s="17"/>
    </row>
    <row r="22" spans="1:6" ht="17.25" customHeight="1" x14ac:dyDescent="0.25">
      <c r="A22" s="41"/>
      <c r="B22" s="44" t="s">
        <v>49</v>
      </c>
      <c r="C22" s="54"/>
      <c r="D22" s="46"/>
      <c r="E22" s="39"/>
      <c r="F22" s="17"/>
    </row>
    <row r="23" spans="1:6" s="18" customFormat="1" ht="17.25" customHeight="1" x14ac:dyDescent="0.25">
      <c r="A23" s="12"/>
      <c r="B23" s="19" t="s">
        <v>33</v>
      </c>
      <c r="C23" s="55">
        <f>+C11+C13+C15+C17+C19+C21</f>
        <v>880374</v>
      </c>
      <c r="D23" s="48">
        <f>+C23/$C$26</f>
        <v>0.98370316405556013</v>
      </c>
      <c r="E23" s="20"/>
      <c r="F23" s="20"/>
    </row>
    <row r="24" spans="1:6" ht="17.25" customHeight="1" x14ac:dyDescent="0.25">
      <c r="B24" s="21" t="s">
        <v>34</v>
      </c>
      <c r="C24" s="55">
        <v>6640</v>
      </c>
      <c r="D24" s="49">
        <f t="shared" ref="D24:D25" si="0">+C24/$C$26</f>
        <v>7.4193342935262958E-3</v>
      </c>
      <c r="F24" s="17"/>
    </row>
    <row r="25" spans="1:6" ht="17.25" customHeight="1" x14ac:dyDescent="0.25">
      <c r="B25" s="21" t="s">
        <v>35</v>
      </c>
      <c r="C25" s="55">
        <v>7945</v>
      </c>
      <c r="D25" s="49">
        <f t="shared" si="0"/>
        <v>8.8775016509136176E-3</v>
      </c>
      <c r="F25" s="17"/>
    </row>
    <row r="26" spans="1:6" ht="17.25" customHeight="1" x14ac:dyDescent="0.25">
      <c r="B26" s="19" t="s">
        <v>36</v>
      </c>
      <c r="C26" s="53">
        <f>SUM(C23:C25)</f>
        <v>894959</v>
      </c>
      <c r="D26" s="5"/>
    </row>
  </sheetData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4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TOTAL PAIS</vt:lpstr>
      <vt:lpstr>CABA</vt:lpstr>
      <vt:lpstr>BS AS</vt:lpstr>
      <vt:lpstr>CATAMARCA</vt:lpstr>
      <vt:lpstr>CORDOBA</vt:lpstr>
      <vt:lpstr>CORRIENTES</vt:lpstr>
      <vt:lpstr>CHACO</vt:lpstr>
      <vt:lpstr>CHUBUT</vt:lpstr>
      <vt:lpstr>ENTRE RIOS</vt:lpstr>
      <vt:lpstr>FORMOSA</vt:lpstr>
      <vt:lpstr>JUJUY</vt:lpstr>
      <vt:lpstr>LA PAMPA</vt:lpstr>
      <vt:lpstr>LA RIOJA</vt:lpstr>
      <vt:lpstr>MENDOZA</vt:lpstr>
      <vt:lpstr>MISIONES</vt:lpstr>
      <vt:lpstr>NEUQUEN</vt:lpstr>
      <vt:lpstr>RIO NEGRO</vt:lpstr>
      <vt:lpstr>SALTA</vt:lpstr>
      <vt:lpstr>SAN JUAN</vt:lpstr>
      <vt:lpstr>SAN LUIS</vt:lpstr>
      <vt:lpstr>SANTA CRUZ</vt:lpstr>
      <vt:lpstr>SANTA FE</vt:lpstr>
      <vt:lpstr>S. DEL ESTERO</vt:lpstr>
      <vt:lpstr>TUCUMAN</vt:lpstr>
      <vt:lpstr>TIERRA DEL FUEGO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JurgenKlinsmann</dc:creator>
  <cp:lastModifiedBy>Setup</cp:lastModifiedBy>
  <cp:lastPrinted>2020-01-30T17:14:49Z</cp:lastPrinted>
  <dcterms:created xsi:type="dcterms:W3CDTF">2015-08-13T21:29:14Z</dcterms:created>
  <dcterms:modified xsi:type="dcterms:W3CDTF">2020-12-02T18:09:02Z</dcterms:modified>
</cp:coreProperties>
</file>