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财商知识/stockJason/"/>
    </mc:Choice>
  </mc:AlternateContent>
  <xr:revisionPtr revIDLastSave="0" documentId="13_ncr:1_{4308B3BC-23FC-1A41-B2E3-A55A6887C315}" xr6:coauthVersionLast="43" xr6:coauthVersionMax="43" xr10:uidLastSave="{00000000-0000-0000-0000-000000000000}"/>
  <bookViews>
    <workbookView xWindow="40" yWindow="460" windowWidth="28800" windowHeight="16240" xr2:uid="{7D2C078A-228E-844C-B05E-C570A3739B82}"/>
  </bookViews>
  <sheets>
    <sheet name="总览表" sheetId="1" r:id="rId1"/>
    <sheet name="行情记录表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8" i="1" l="1"/>
  <c r="M48" i="1"/>
  <c r="H48" i="1"/>
  <c r="N47" i="1"/>
  <c r="P47" i="1" s="1"/>
  <c r="M47" i="1"/>
  <c r="O47" i="1" s="1"/>
  <c r="H47" i="1"/>
  <c r="N46" i="1"/>
  <c r="P46" i="1" s="1"/>
  <c r="M46" i="1"/>
  <c r="O46" i="1" s="1"/>
  <c r="H46" i="1"/>
  <c r="N45" i="1"/>
  <c r="M45" i="1"/>
  <c r="O45" i="1" s="1"/>
  <c r="H45" i="1"/>
  <c r="N44" i="1"/>
  <c r="P44" i="1" s="1"/>
  <c r="M44" i="1"/>
  <c r="O44" i="1" s="1"/>
  <c r="H44" i="1"/>
  <c r="H27" i="1"/>
  <c r="H26" i="1"/>
  <c r="H25" i="1"/>
  <c r="H28" i="1"/>
  <c r="N43" i="1"/>
  <c r="P43" i="1" s="1"/>
  <c r="M43" i="1"/>
  <c r="H43" i="1"/>
  <c r="N42" i="1"/>
  <c r="M42" i="1"/>
  <c r="H42" i="1"/>
  <c r="M41" i="1"/>
  <c r="O41" i="1" s="1"/>
  <c r="N41" i="1"/>
  <c r="H41" i="1"/>
  <c r="P41" i="1" s="1"/>
  <c r="N40" i="1"/>
  <c r="M40" i="1"/>
  <c r="O40" i="1" s="1"/>
  <c r="H40" i="1"/>
  <c r="H39" i="1"/>
  <c r="N39" i="1"/>
  <c r="M39" i="1"/>
  <c r="H38" i="1"/>
  <c r="M38" i="1"/>
  <c r="N38" i="1"/>
  <c r="M37" i="1"/>
  <c r="N37" i="1"/>
  <c r="H37" i="1"/>
  <c r="N36" i="1"/>
  <c r="M36" i="1"/>
  <c r="H36" i="1"/>
  <c r="N21" i="1"/>
  <c r="M21" i="1"/>
  <c r="H21" i="1"/>
  <c r="M22" i="1"/>
  <c r="O22" i="1" s="1"/>
  <c r="N22" i="1"/>
  <c r="P22" i="1" s="1"/>
  <c r="N35" i="1"/>
  <c r="M35" i="1"/>
  <c r="P48" i="1" l="1"/>
  <c r="O48" i="1"/>
  <c r="O39" i="1"/>
  <c r="O42" i="1"/>
  <c r="P42" i="1"/>
  <c r="P40" i="1"/>
  <c r="O43" i="1"/>
  <c r="P38" i="1"/>
  <c r="P45" i="1"/>
  <c r="O37" i="1"/>
  <c r="P36" i="1"/>
  <c r="P37" i="1"/>
  <c r="O38" i="1"/>
  <c r="P39" i="1"/>
  <c r="O36" i="1"/>
  <c r="P21" i="1"/>
  <c r="O21" i="1"/>
  <c r="P35" i="1"/>
  <c r="O35" i="1"/>
  <c r="N34" i="1"/>
  <c r="P34" i="1" s="1"/>
  <c r="M34" i="1"/>
  <c r="O34" i="1" s="1"/>
  <c r="N33" i="1"/>
  <c r="P33" i="1" s="1"/>
  <c r="M33" i="1"/>
  <c r="O33" i="1" s="1"/>
  <c r="N32" i="1"/>
  <c r="P32" i="1" s="1"/>
  <c r="M32" i="1"/>
  <c r="O32" i="1" s="1"/>
  <c r="N31" i="1"/>
  <c r="P31" i="1" s="1"/>
  <c r="M31" i="1"/>
  <c r="O31" i="1" s="1"/>
  <c r="N30" i="1" l="1"/>
  <c r="P30" i="1" s="1"/>
  <c r="M30" i="1"/>
  <c r="O30" i="1" s="1"/>
  <c r="M29" i="1"/>
  <c r="O29" i="1" s="1"/>
  <c r="N29" i="1"/>
  <c r="P29" i="1" s="1"/>
  <c r="N28" i="1"/>
  <c r="P28" i="1" s="1"/>
  <c r="M28" i="1"/>
  <c r="O28" i="1" s="1"/>
  <c r="M14" i="1"/>
  <c r="O14" i="1" s="1"/>
  <c r="N14" i="1"/>
  <c r="P14" i="1" s="1"/>
  <c r="N26" i="1"/>
  <c r="P26" i="1" s="1"/>
  <c r="M26" i="1"/>
  <c r="O26" i="1" s="1"/>
  <c r="M25" i="1"/>
  <c r="O25" i="1" s="1"/>
  <c r="N25" i="1"/>
  <c r="P25" i="1" s="1"/>
  <c r="N24" i="1"/>
  <c r="P24" i="1" s="1"/>
  <c r="M24" i="1"/>
  <c r="O24" i="1" s="1"/>
  <c r="M15" i="1"/>
  <c r="O15" i="1" s="1"/>
  <c r="N15" i="1"/>
  <c r="P15" i="1" s="1"/>
  <c r="N20" i="1"/>
  <c r="P20" i="1" s="1"/>
  <c r="M20" i="1"/>
  <c r="O20" i="1" s="1"/>
  <c r="N19" i="1" l="1"/>
  <c r="P19" i="1" s="1"/>
  <c r="M19" i="1"/>
  <c r="O19" i="1" s="1"/>
  <c r="M18" i="1"/>
  <c r="O18" i="1" s="1"/>
  <c r="N18" i="1"/>
  <c r="P18" i="1" s="1"/>
  <c r="N23" i="1"/>
  <c r="P23" i="1" s="1"/>
  <c r="M23" i="1"/>
  <c r="O23" i="1" s="1"/>
  <c r="M16" i="1"/>
  <c r="O16" i="1" s="1"/>
  <c r="N16" i="1"/>
  <c r="P16" i="1" s="1"/>
  <c r="N13" i="1"/>
  <c r="P13" i="1" s="1"/>
  <c r="M13" i="1"/>
  <c r="O13" i="1" s="1"/>
  <c r="M4" i="1"/>
  <c r="O4" i="1" s="1"/>
  <c r="N4" i="1"/>
  <c r="P4" i="1" s="1"/>
  <c r="N5" i="1"/>
  <c r="P5" i="1" s="1"/>
  <c r="M5" i="1"/>
  <c r="O5" i="1" s="1"/>
  <c r="N6" i="1"/>
  <c r="P6" i="1" s="1"/>
  <c r="M6" i="1"/>
  <c r="O6" i="1" s="1"/>
  <c r="N7" i="1"/>
  <c r="P7" i="1" s="1"/>
  <c r="M7" i="1"/>
  <c r="O7" i="1" s="1"/>
  <c r="N8" i="1"/>
  <c r="P8" i="1" s="1"/>
  <c r="M8" i="1"/>
  <c r="O8" i="1" s="1"/>
  <c r="N12" i="1"/>
  <c r="P12" i="1" s="1"/>
  <c r="M12" i="1"/>
  <c r="O12" i="1" s="1"/>
  <c r="M11" i="1"/>
  <c r="O11" i="1" s="1"/>
  <c r="N11" i="1"/>
  <c r="P11" i="1" s="1"/>
  <c r="M27" i="1"/>
  <c r="O27" i="1" s="1"/>
  <c r="N27" i="1"/>
  <c r="P27" i="1" s="1"/>
  <c r="M10" i="1"/>
  <c r="O10" i="1" s="1"/>
  <c r="N10" i="1"/>
  <c r="P10" i="1" s="1"/>
  <c r="N9" i="1"/>
  <c r="P9" i="1" s="1"/>
  <c r="M9" i="1"/>
  <c r="O9" i="1" s="1"/>
  <c r="L5" i="1"/>
  <c r="K5" i="1"/>
  <c r="J5" i="1"/>
  <c r="J4" i="1"/>
  <c r="L4" i="1"/>
  <c r="K4" i="1"/>
</calcChain>
</file>

<file path=xl/sharedStrings.xml><?xml version="1.0" encoding="utf-8"?>
<sst xmlns="http://schemas.openxmlformats.org/spreadsheetml/2006/main" count="148" uniqueCount="132">
  <si>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</si>
  <si>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</si>
  <si>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</si>
  <si>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</si>
  <si>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</si>
  <si>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</si>
  <si>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</si>
  <si>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</si>
  <si>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</si>
  <si>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</si>
  <si>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</si>
  <si>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</si>
  <si>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</si>
  <si>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</si>
  <si>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</si>
  <si>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</si>
  <si>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</si>
  <si>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</si>
  <si>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</si>
  <si>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</si>
  <si>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</si>
  <si>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</si>
  <si>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</si>
  <si>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行业</t>
    <phoneticPr fontId="1" type="noConversion"/>
  </si>
  <si>
    <t>工程机械</t>
    <phoneticPr fontId="1" type="noConversion"/>
  </si>
  <si>
    <t>芯片，人工智能</t>
    <phoneticPr fontId="1" type="noConversion"/>
  </si>
  <si>
    <t>房地产</t>
    <phoneticPr fontId="1" type="noConversion"/>
  </si>
  <si>
    <t>农林牧渔，猪肉</t>
    <phoneticPr fontId="1" type="noConversion"/>
  </si>
  <si>
    <t>600660</t>
    <phoneticPr fontId="1" type="noConversion"/>
  </si>
  <si>
    <t>玻璃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</si>
  <si>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</si>
  <si>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</si>
  <si>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</si>
  <si>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</si>
  <si>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元器件，OLED</t>
    <phoneticPr fontId="1" type="noConversion"/>
  </si>
  <si>
    <t>贵州茅台</t>
    <phoneticPr fontId="1" type="noConversion"/>
  </si>
  <si>
    <t>600519</t>
    <phoneticPr fontId="1" type="noConversion"/>
  </si>
  <si>
    <t>白酒</t>
    <phoneticPr fontId="1" type="noConversion"/>
  </si>
  <si>
    <t>工商银行</t>
    <phoneticPr fontId="1" type="noConversion"/>
  </si>
  <si>
    <t>601398</t>
    <phoneticPr fontId="1" type="noConversion"/>
  </si>
  <si>
    <t>银行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</si>
  <si>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</si>
  <si>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</si>
  <si>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</si>
  <si>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</si>
  <si>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</si>
  <si>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</si>
  <si>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白色家电</t>
    <phoneticPr fontId="1" type="noConversion"/>
  </si>
  <si>
    <t>中国神华</t>
    <phoneticPr fontId="1" type="noConversion"/>
  </si>
  <si>
    <t>601088</t>
    <phoneticPr fontId="1" type="noConversion"/>
  </si>
  <si>
    <t>煤炭</t>
    <phoneticPr fontId="1" type="noConversion"/>
  </si>
  <si>
    <t>中国平安</t>
    <phoneticPr fontId="1" type="noConversion"/>
  </si>
  <si>
    <t>601318</t>
    <phoneticPr fontId="1" type="noConversion"/>
  </si>
  <si>
    <t>保险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</si>
  <si>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</si>
  <si>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</si>
  <si>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</si>
  <si>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</si>
  <si>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煤炭能源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</si>
  <si>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</si>
  <si>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</si>
  <si>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</si>
  <si>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</si>
  <si>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</si>
  <si>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养殖，猪肉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</si>
  <si>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</si>
  <si>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</si>
  <si>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</si>
  <si>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</si>
  <si>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</si>
  <si>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</si>
  <si>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</si>
  <si>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</si>
  <si>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</si>
  <si>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</si>
  <si>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证券</t>
    <phoneticPr fontId="1" type="noConversion"/>
  </si>
  <si>
    <t>长江电力</t>
    <phoneticPr fontId="1" type="noConversion"/>
  </si>
  <si>
    <t>电力</t>
    <phoneticPr fontId="1" type="noConversion"/>
  </si>
  <si>
    <t>通用机械，特斯拉</t>
    <phoneticPr fontId="1" type="noConversion"/>
  </si>
  <si>
    <t>中国中冶</t>
    <phoneticPr fontId="1" type="noConversion"/>
  </si>
  <si>
    <t>建筑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</si>
  <si>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</si>
  <si>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</si>
  <si>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</si>
  <si>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</si>
  <si>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新零售</t>
    <phoneticPr fontId="1" type="noConversion"/>
  </si>
  <si>
    <t>永泰能源</t>
    <phoneticPr fontId="1" type="noConversion"/>
  </si>
  <si>
    <t>煤炭，页岩气</t>
    <phoneticPr fontId="1" type="noConversion"/>
  </si>
  <si>
    <t>通讯，5G</t>
    <phoneticPr fontId="1" type="noConversion"/>
  </si>
  <si>
    <t>总股本</t>
    <phoneticPr fontId="1" type="noConversion"/>
  </si>
  <si>
    <t>海螺水泥</t>
    <phoneticPr fontId="1" type="noConversion"/>
  </si>
  <si>
    <t>水泥</t>
    <phoneticPr fontId="1" type="noConversion"/>
  </si>
  <si>
    <t>片仔癀</t>
    <phoneticPr fontId="1" type="noConversion"/>
  </si>
  <si>
    <t>亲亲食品</t>
    <phoneticPr fontId="1" type="noConversion"/>
  </si>
  <si>
    <t>凯中精密</t>
    <phoneticPr fontId="1" type="noConversion"/>
  </si>
  <si>
    <t>002557</t>
    <phoneticPr fontId="1" type="noConversion"/>
  </si>
  <si>
    <t>002823</t>
    <phoneticPr fontId="1" type="noConversion"/>
  </si>
  <si>
    <t>食品</t>
    <phoneticPr fontId="1" type="noConversion"/>
  </si>
  <si>
    <t>医药，抗癌</t>
    <phoneticPr fontId="1" type="noConversion"/>
  </si>
  <si>
    <t>上海机场</t>
    <phoneticPr fontId="1" type="noConversion"/>
  </si>
  <si>
    <t>600009</t>
    <phoneticPr fontId="1" type="noConversion"/>
  </si>
  <si>
    <t>交通设施</t>
    <phoneticPr fontId="1" type="noConversion"/>
  </si>
  <si>
    <t>中国国旅</t>
    <phoneticPr fontId="1" type="noConversion"/>
  </si>
  <si>
    <t>85.07</t>
    <phoneticPr fontId="1" type="noConversion"/>
  </si>
  <si>
    <t>旅游</t>
    <phoneticPr fontId="1" type="noConversion"/>
  </si>
  <si>
    <t>海康威视</t>
    <phoneticPr fontId="1" type="noConversion"/>
  </si>
  <si>
    <t>大华股份</t>
    <phoneticPr fontId="1" type="noConversion"/>
  </si>
  <si>
    <t>002415</t>
    <phoneticPr fontId="1" type="noConversion"/>
  </si>
  <si>
    <t>002236</t>
    <phoneticPr fontId="1" type="noConversion"/>
  </si>
  <si>
    <t>安防，智慧城市</t>
    <phoneticPr fontId="1" type="noConversion"/>
  </si>
  <si>
    <t>立讯精密</t>
    <phoneticPr fontId="1" type="noConversion"/>
  </si>
  <si>
    <t>002475</t>
    <phoneticPr fontId="1" type="noConversion"/>
  </si>
  <si>
    <t>元器件</t>
    <phoneticPr fontId="1" type="noConversion"/>
  </si>
  <si>
    <t>四川成渝</t>
    <phoneticPr fontId="1" type="noConversion"/>
  </si>
  <si>
    <t>001107</t>
    <phoneticPr fontId="1" type="noConversion"/>
  </si>
  <si>
    <t>交通设施，区域链</t>
    <phoneticPr fontId="1" type="noConversion"/>
  </si>
  <si>
    <t>涨停板</t>
    <phoneticPr fontId="1" type="noConversion"/>
  </si>
  <si>
    <t>连续涨停</t>
    <phoneticPr fontId="1" type="noConversion"/>
  </si>
  <si>
    <t>涨停打开</t>
    <phoneticPr fontId="1" type="noConversion"/>
  </si>
  <si>
    <t>跌停板</t>
    <phoneticPr fontId="1" type="noConversion"/>
  </si>
  <si>
    <t>连续跌停</t>
    <phoneticPr fontId="1" type="noConversion"/>
  </si>
  <si>
    <t>跌停打开</t>
    <phoneticPr fontId="1" type="noConversion"/>
  </si>
  <si>
    <t>备注</t>
    <phoneticPr fontId="1" type="noConversion"/>
  </si>
  <si>
    <t>冠状病毒大爆发</t>
    <phoneticPr fontId="1" type="noConversion"/>
  </si>
  <si>
    <t>振芯科技</t>
    <phoneticPr fontId="1" type="noConversion"/>
  </si>
  <si>
    <t>300101</t>
    <phoneticPr fontId="1" type="noConversion"/>
  </si>
  <si>
    <t>航天，卫星导航</t>
    <phoneticPr fontId="1" type="noConversion"/>
  </si>
  <si>
    <t>中国卫星</t>
    <phoneticPr fontId="1" type="noConversion"/>
  </si>
  <si>
    <t>600118</t>
    <phoneticPr fontId="1" type="noConversion"/>
  </si>
  <si>
    <t>雷科防务</t>
    <phoneticPr fontId="1" type="noConversion"/>
  </si>
  <si>
    <t>002413</t>
    <phoneticPr fontId="1" type="noConversion"/>
  </si>
  <si>
    <t>通讯，芯片，军工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</si>
</sst>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3" borderId="4" xfId="0" applyFill="1" applyBorder="1">
      <alignment vertical="center"/>
    </xf>
    <xf numFmtId="14" fontId="0" fillId="0" borderId="2" xfId="0" applyNumberFormat="1" applyBorder="1">
      <alignment vertical="center"/>
    </xf>
    <xf numFmtId="14" fontId="0" fillId="5" borderId="2" xfId="0" applyNumberFormat="1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5D3-7FA8-E34B-8BE9-9C25974BFB38}">
  <dimension ref="A1:AB48"/>
  <sheetViews>
    <sheetView tabSelected="1" topLeftCell="E12" workbookViewId="0">
      <selection activeCell="AC48" sqref="AC48"/>
    </sheetView>
  </sheetViews>
  <sheetFormatPr baseColWidth="10" defaultRowHeight="16" outlineLevelRow="1"/>
  <cols>
    <col min="1" max="1" width="7.1640625" customWidth="1"/>
    <col min="3" max="3" width="10.83203125" style="2"/>
    <col min="4" max="4" width="8" style="12" bestFit="1" customWidth="1"/>
    <col min="5" max="5" width="16.33203125" style="2" bestFit="1" customWidth="1"/>
    <col min="6" max="6" width="8" style="2" bestFit="1" customWidth="1"/>
    <col min="7" max="7" width="8" style="2" customWidth="1"/>
    <col min="8" max="8" width="9" style="2" bestFit="1" customWidth="1"/>
    <col min="9" max="9" width="8" style="2" bestFit="1" customWidth="1"/>
    <col min="10" max="10" width="11.5" style="2" hidden="1" customWidth="1"/>
    <col min="11" max="12" width="10.33203125" style="2" hidden="1" customWidth="1"/>
    <col min="13" max="13" width="10.33203125" style="2" customWidth="1"/>
    <col min="14" max="14" width="10.83203125" style="2"/>
    <col min="15" max="15" width="13.5" style="2" customWidth="1"/>
    <col min="16" max="16" width="14.5" style="2" customWidth="1"/>
    <col min="17" max="17" width="6" style="2" bestFit="1" customWidth="1"/>
    <col min="18" max="22" width="9" style="2" bestFit="1" customWidth="1"/>
    <col min="23" max="23" width="6" style="2" bestFit="1" customWidth="1"/>
    <col min="24" max="25" width="9" style="19" bestFit="1" customWidth="1"/>
    <col min="26" max="26" width="10" style="19" bestFit="1" customWidth="1"/>
    <col min="27" max="27" width="9" style="19" bestFit="1" customWidth="1"/>
    <col min="28" max="28" width="10" style="19" bestFit="1" customWidth="1"/>
  </cols>
  <sheetData>
    <row r="1" spans="2:28">
      <c r="J1" s="2" t="s">
        <v>6</v>
      </c>
    </row>
    <row r="2" spans="2:28">
      <c r="Q2" s="2">
        <v>2019</v>
      </c>
      <c r="R2" s="2">
        <v>2018</v>
      </c>
      <c r="S2" s="2">
        <v>2017</v>
      </c>
      <c r="T2" s="2">
        <v>2016</v>
      </c>
      <c r="U2" s="2">
        <v>2015</v>
      </c>
      <c r="V2" s="2">
        <v>2014</v>
      </c>
      <c r="W2" s="2">
        <v>2019</v>
      </c>
      <c r="X2" s="19">
        <v>2018</v>
      </c>
      <c r="Y2" s="19">
        <v>2017</v>
      </c>
      <c r="Z2" s="19">
        <v>2016</v>
      </c>
      <c r="AA2" s="19">
        <v>2015</v>
      </c>
      <c r="AB2" s="19">
        <v>2014</v>
      </c>
    </row>
    <row r="3" spans="2:28" ht="51" customHeight="1">
      <c r="B3" s="5" t="s">
        <v>0</v>
      </c>
      <c r="C3" s="2" t="s">
        <v>1</v>
      </c>
      <c r="D3" s="12" t="s">
        <v>2</v>
      </c>
      <c r="E3" s="2" t="s">
        <v>23</v>
      </c>
      <c r="F3" s="2" t="s">
        <v>3</v>
      </c>
      <c r="G3" s="2" t="s">
        <v>89</v>
      </c>
      <c r="H3" s="2" t="s">
        <v>4</v>
      </c>
      <c r="I3" s="2" t="s">
        <v>5</v>
      </c>
      <c r="J3" s="4" t="s">
        <v>9</v>
      </c>
      <c r="K3" s="4" t="s">
        <v>8</v>
      </c>
      <c r="L3" s="4" t="s">
        <v>12</v>
      </c>
      <c r="M3" s="4" t="s">
        <v>13</v>
      </c>
      <c r="N3" s="4" t="s">
        <v>7</v>
      </c>
      <c r="O3" s="4" t="s">
        <v>16</v>
      </c>
      <c r="P3" s="4" t="s">
        <v>14</v>
      </c>
      <c r="Q3" s="4"/>
      <c r="R3" s="11" t="s">
        <v>11</v>
      </c>
      <c r="S3" s="11"/>
      <c r="T3" s="11"/>
      <c r="U3" s="11"/>
      <c r="V3" s="11"/>
      <c r="W3" s="8"/>
      <c r="X3" s="20" t="s">
        <v>10</v>
      </c>
      <c r="Y3" s="20"/>
      <c r="Z3" s="20"/>
      <c r="AA3" s="20"/>
      <c r="AB3" s="20"/>
    </row>
    <row r="4" spans="2:28">
      <c r="B4" s="16">
        <v>43877</v>
      </c>
      <c r="C4" s="2" t="s">
        <v>15</v>
      </c>
      <c r="D4" s="3">
        <v>300498</v>
      </c>
      <c r="E4" s="9" t="s">
        <v>27</v>
      </c>
      <c r="F4" s="2">
        <v>33.25</v>
      </c>
      <c r="G4" s="2">
        <v>53.1</v>
      </c>
      <c r="H4" s="2">
        <v>1766.1</v>
      </c>
      <c r="I4" s="2">
        <v>4.75</v>
      </c>
      <c r="J4" s="2" t="e">
        <f>#REF!</f>
        <v>#REF!</v>
      </c>
      <c r="K4" s="2" t="e">
        <f>#REF!</f>
        <v>#REF!</v>
      </c>
      <c r="L4" s="2" t="e">
        <f>#REF!</f>
        <v>#REF!</v>
      </c>
      <c r="M4" s="2">
        <f t="shared" ref="M4:M14" si="0">SUM(R4:V4)/5</f>
        <v>66.246000000000009</v>
      </c>
      <c r="N4" s="2">
        <f t="shared" ref="N4:N14" si="1">SUM(X4:AB4)/5</f>
        <v>61.870000000000005</v>
      </c>
      <c r="O4" s="2">
        <f t="shared" ref="O4:O35" si="2">H4/M4</f>
        <v>26.65972285119101</v>
      </c>
      <c r="P4" s="2">
        <f t="shared" ref="P4:P35" si="3">H4/N4</f>
        <v>28.545336996929041</v>
      </c>
      <c r="R4" s="2">
        <v>42.56</v>
      </c>
      <c r="S4" s="2">
        <v>69.989999999999995</v>
      </c>
      <c r="T4" s="2">
        <v>122.38</v>
      </c>
      <c r="U4" s="2">
        <v>66.36</v>
      </c>
      <c r="V4" s="2">
        <v>29.94</v>
      </c>
      <c r="X4" s="19">
        <v>39.130000000000003</v>
      </c>
      <c r="Y4" s="19">
        <v>65.77</v>
      </c>
      <c r="Z4" s="19">
        <v>118.34</v>
      </c>
      <c r="AA4" s="19">
        <v>61.22</v>
      </c>
      <c r="AB4" s="19">
        <v>24.89</v>
      </c>
    </row>
    <row r="5" spans="2:28">
      <c r="B5" s="16">
        <v>43877</v>
      </c>
      <c r="C5" s="2" t="s">
        <v>17</v>
      </c>
      <c r="D5" s="3" t="s">
        <v>18</v>
      </c>
      <c r="E5" s="9" t="s">
        <v>26</v>
      </c>
      <c r="F5" s="2">
        <v>30.8</v>
      </c>
      <c r="H5" s="2">
        <v>3481.1</v>
      </c>
      <c r="I5" s="2">
        <v>2.08</v>
      </c>
      <c r="J5" s="2" t="e">
        <f>#REF!</f>
        <v>#REF!</v>
      </c>
      <c r="K5" s="2" t="e">
        <f>#REF!</f>
        <v>#REF!</v>
      </c>
      <c r="L5" s="2" t="e">
        <f>#REF!</f>
        <v>#REF!</v>
      </c>
      <c r="M5" s="2">
        <f t="shared" si="0"/>
        <v>320.13400000000001</v>
      </c>
      <c r="N5" s="2">
        <f t="shared" si="1"/>
        <v>229.744</v>
      </c>
      <c r="O5" s="2">
        <f t="shared" si="2"/>
        <v>10.873884061049434</v>
      </c>
      <c r="P5" s="2">
        <f t="shared" si="3"/>
        <v>15.152082317710146</v>
      </c>
      <c r="R5" s="2">
        <v>492.72</v>
      </c>
      <c r="S5" s="2">
        <v>372.08</v>
      </c>
      <c r="T5" s="2">
        <v>283.5</v>
      </c>
      <c r="U5" s="2">
        <v>259.49</v>
      </c>
      <c r="V5" s="2">
        <v>192.88</v>
      </c>
      <c r="X5" s="19">
        <v>334.9</v>
      </c>
      <c r="Y5" s="19">
        <v>272.8</v>
      </c>
      <c r="Z5" s="19">
        <v>209.29</v>
      </c>
      <c r="AA5" s="19">
        <v>176.16</v>
      </c>
      <c r="AB5" s="19">
        <v>155.57</v>
      </c>
    </row>
    <row r="6" spans="2:28">
      <c r="B6" s="16">
        <v>43877</v>
      </c>
      <c r="C6" s="2" t="s">
        <v>19</v>
      </c>
      <c r="D6" s="3" t="s">
        <v>20</v>
      </c>
      <c r="E6" s="9" t="s">
        <v>25</v>
      </c>
      <c r="F6" s="2">
        <v>47.92</v>
      </c>
      <c r="H6" s="2">
        <v>431.4</v>
      </c>
      <c r="I6" s="2">
        <v>11.27</v>
      </c>
      <c r="M6" s="2">
        <f t="shared" si="0"/>
        <v>2.6399999999999997</v>
      </c>
      <c r="N6" s="2">
        <f t="shared" si="1"/>
        <v>1.7549675999999998</v>
      </c>
      <c r="O6" s="2">
        <f t="shared" si="2"/>
        <v>163.40909090909091</v>
      </c>
      <c r="P6" s="2">
        <f t="shared" si="3"/>
        <v>245.81650396280821</v>
      </c>
      <c r="R6" s="2">
        <v>4.68</v>
      </c>
      <c r="S6" s="2">
        <v>3.27</v>
      </c>
      <c r="T6" s="2">
        <v>2.4</v>
      </c>
      <c r="U6" s="2">
        <v>1.67</v>
      </c>
      <c r="V6" s="2">
        <v>1.18</v>
      </c>
      <c r="X6" s="19">
        <v>2.72</v>
      </c>
      <c r="Y6" s="19">
        <v>2.06</v>
      </c>
      <c r="Z6" s="19">
        <v>1.8</v>
      </c>
      <c r="AA6" s="19">
        <v>1.46</v>
      </c>
      <c r="AB6" s="19">
        <v>0.73483799999999999</v>
      </c>
    </row>
    <row r="7" spans="2:28">
      <c r="B7" s="16">
        <v>43877</v>
      </c>
      <c r="C7" s="2" t="s">
        <v>21</v>
      </c>
      <c r="D7" s="3" t="s">
        <v>22</v>
      </c>
      <c r="E7" s="9" t="s">
        <v>24</v>
      </c>
      <c r="F7" s="2">
        <v>16.8</v>
      </c>
      <c r="H7" s="2">
        <v>1415.6</v>
      </c>
      <c r="I7" s="2">
        <v>3.31</v>
      </c>
      <c r="M7" s="2">
        <f t="shared" si="0"/>
        <v>18.909051999999999</v>
      </c>
      <c r="N7" s="2">
        <f t="shared" si="1"/>
        <v>15.37158</v>
      </c>
      <c r="O7" s="2">
        <f t="shared" si="2"/>
        <v>74.86361558474745</v>
      </c>
      <c r="P7" s="2">
        <f t="shared" si="3"/>
        <v>92.092029576660295</v>
      </c>
      <c r="R7" s="2">
        <v>63.03</v>
      </c>
      <c r="S7" s="2">
        <v>22.27</v>
      </c>
      <c r="T7" s="2">
        <v>1.64</v>
      </c>
      <c r="U7" s="2">
        <v>4.5260000000000002E-2</v>
      </c>
      <c r="V7" s="2">
        <v>7.56</v>
      </c>
      <c r="X7" s="19">
        <v>60.37</v>
      </c>
      <c r="Y7" s="19">
        <v>17.87</v>
      </c>
      <c r="Z7" s="19">
        <v>-3.14</v>
      </c>
      <c r="AA7" s="19">
        <v>-0.78210000000000002</v>
      </c>
      <c r="AB7" s="19">
        <v>2.54</v>
      </c>
    </row>
    <row r="8" spans="2:28">
      <c r="B8" s="16">
        <v>43877</v>
      </c>
      <c r="C8" s="2" t="s">
        <v>61</v>
      </c>
      <c r="D8" s="3" t="s">
        <v>28</v>
      </c>
      <c r="E8" s="9" t="s">
        <v>29</v>
      </c>
      <c r="F8" s="2">
        <v>24.39</v>
      </c>
      <c r="H8" s="2">
        <v>611.9</v>
      </c>
      <c r="I8" s="2">
        <v>2.93</v>
      </c>
      <c r="M8" s="2">
        <f t="shared" si="0"/>
        <v>23.646000000000001</v>
      </c>
      <c r="N8" s="2">
        <f t="shared" si="1"/>
        <v>20.53</v>
      </c>
      <c r="O8" s="2">
        <f t="shared" si="2"/>
        <v>25.877526854436265</v>
      </c>
      <c r="P8" s="2">
        <f t="shared" si="3"/>
        <v>29.805163175840232</v>
      </c>
      <c r="R8" s="2">
        <v>23.46</v>
      </c>
      <c r="S8" s="2">
        <v>15.06</v>
      </c>
      <c r="T8" s="2">
        <v>6.06</v>
      </c>
      <c r="U8" s="2">
        <v>41.07</v>
      </c>
      <c r="V8" s="2">
        <v>32.58</v>
      </c>
      <c r="X8" s="19">
        <v>21.26</v>
      </c>
      <c r="Y8" s="19">
        <v>13.4</v>
      </c>
      <c r="Z8" s="19">
        <v>5.16</v>
      </c>
      <c r="AA8" s="19">
        <v>34.68</v>
      </c>
      <c r="AB8" s="19">
        <v>28.15</v>
      </c>
    </row>
    <row r="9" spans="2:28">
      <c r="B9" s="16">
        <v>43877</v>
      </c>
      <c r="C9" s="2" t="s">
        <v>30</v>
      </c>
      <c r="D9" s="3" t="s">
        <v>31</v>
      </c>
      <c r="E9" s="9" t="s">
        <v>78</v>
      </c>
      <c r="F9" s="2">
        <v>21.97</v>
      </c>
      <c r="H9" s="2">
        <v>607.6</v>
      </c>
      <c r="I9" s="2">
        <v>6.77</v>
      </c>
      <c r="M9" s="2">
        <f t="shared" si="0"/>
        <v>9.4539999999999971</v>
      </c>
      <c r="N9" s="2">
        <f t="shared" si="1"/>
        <v>8.3539999999999992</v>
      </c>
      <c r="O9" s="2">
        <f t="shared" si="2"/>
        <v>64.269092447641228</v>
      </c>
      <c r="P9" s="2">
        <f t="shared" si="3"/>
        <v>72.731625568589905</v>
      </c>
      <c r="R9" s="2">
        <v>13.11</v>
      </c>
      <c r="S9" s="2">
        <v>12.51</v>
      </c>
      <c r="T9" s="2">
        <v>9.9499999999999993</v>
      </c>
      <c r="U9" s="2">
        <v>6.08</v>
      </c>
      <c r="V9" s="2">
        <v>5.62</v>
      </c>
      <c r="X9" s="19">
        <v>12.95</v>
      </c>
      <c r="Y9" s="19">
        <v>10.85</v>
      </c>
      <c r="Z9" s="19">
        <v>7.78</v>
      </c>
      <c r="AA9" s="19">
        <v>5.47</v>
      </c>
      <c r="AB9" s="19">
        <v>4.72</v>
      </c>
    </row>
    <row r="10" spans="2:28">
      <c r="B10" s="16">
        <v>43877</v>
      </c>
      <c r="C10" s="2" t="s">
        <v>32</v>
      </c>
      <c r="D10" s="3" t="s">
        <v>33</v>
      </c>
      <c r="E10" s="9" t="s">
        <v>34</v>
      </c>
      <c r="F10" s="2">
        <v>4.68</v>
      </c>
      <c r="H10" s="2">
        <v>1628.6</v>
      </c>
      <c r="I10" s="2">
        <v>1.88</v>
      </c>
      <c r="M10" s="2">
        <f t="shared" si="0"/>
        <v>34.277999999999999</v>
      </c>
      <c r="N10" s="2">
        <f t="shared" si="1"/>
        <v>21.303069799999999</v>
      </c>
      <c r="O10" s="2">
        <f t="shared" si="2"/>
        <v>47.511523426104205</v>
      </c>
      <c r="P10" s="2">
        <f t="shared" si="3"/>
        <v>76.449075897972222</v>
      </c>
      <c r="R10" s="2">
        <v>28.8</v>
      </c>
      <c r="S10" s="2">
        <v>78.599999999999994</v>
      </c>
      <c r="T10" s="2">
        <v>20.45</v>
      </c>
      <c r="U10" s="2">
        <v>16.38</v>
      </c>
      <c r="V10" s="2">
        <v>27.16</v>
      </c>
      <c r="X10" s="19">
        <v>15.18</v>
      </c>
      <c r="Y10" s="19">
        <v>66.790000000000006</v>
      </c>
      <c r="Z10" s="19">
        <v>0.12534899999999999</v>
      </c>
      <c r="AA10" s="19">
        <v>6.14</v>
      </c>
      <c r="AB10" s="19">
        <v>18.28</v>
      </c>
    </row>
    <row r="11" spans="2:28">
      <c r="B11" s="16">
        <v>43877</v>
      </c>
      <c r="C11" s="2" t="s">
        <v>38</v>
      </c>
      <c r="D11" s="3" t="s">
        <v>39</v>
      </c>
      <c r="E11" s="9" t="s">
        <v>40</v>
      </c>
      <c r="F11" s="2">
        <v>5.43</v>
      </c>
      <c r="G11" s="2">
        <v>3564</v>
      </c>
      <c r="H11" s="2">
        <v>19352.900000000001</v>
      </c>
      <c r="I11" s="2">
        <v>0.8</v>
      </c>
      <c r="M11" s="2">
        <f t="shared" si="0"/>
        <v>2838.5720000000001</v>
      </c>
      <c r="N11" s="2">
        <f t="shared" si="1"/>
        <v>2808.6640000000002</v>
      </c>
      <c r="O11" s="2">
        <f t="shared" si="2"/>
        <v>6.81782952836849</v>
      </c>
      <c r="P11" s="2">
        <f t="shared" si="3"/>
        <v>6.8904290438443327</v>
      </c>
      <c r="R11" s="2">
        <v>2987.23</v>
      </c>
      <c r="S11" s="2">
        <v>2874.51</v>
      </c>
      <c r="T11" s="2">
        <v>2791.06</v>
      </c>
      <c r="U11" s="2">
        <v>2777.2</v>
      </c>
      <c r="V11" s="2">
        <v>2762.86</v>
      </c>
      <c r="X11" s="19">
        <v>2955.39</v>
      </c>
      <c r="Y11" s="19">
        <v>2839.63</v>
      </c>
      <c r="Z11" s="19">
        <v>2759.88</v>
      </c>
      <c r="AA11" s="19">
        <v>2744.67</v>
      </c>
      <c r="AB11" s="19">
        <v>2743.75</v>
      </c>
    </row>
    <row r="12" spans="2:28">
      <c r="B12" s="16">
        <v>43877</v>
      </c>
      <c r="C12" s="2" t="s">
        <v>41</v>
      </c>
      <c r="D12" s="3" t="s">
        <v>42</v>
      </c>
      <c r="E12" s="9" t="s">
        <v>40</v>
      </c>
      <c r="F12" s="2">
        <v>35.64</v>
      </c>
      <c r="G12" s="2">
        <v>252</v>
      </c>
      <c r="H12" s="2">
        <v>8988.4</v>
      </c>
      <c r="I12" s="2">
        <v>1.56</v>
      </c>
      <c r="M12" s="2">
        <f t="shared" si="0"/>
        <v>655.80799999999999</v>
      </c>
      <c r="N12" s="2">
        <f t="shared" si="1"/>
        <v>646.952</v>
      </c>
      <c r="O12" s="2">
        <f t="shared" si="2"/>
        <v>13.705840733873329</v>
      </c>
      <c r="P12" s="2">
        <f t="shared" si="3"/>
        <v>13.893457319862987</v>
      </c>
      <c r="R12" s="2">
        <v>808.19</v>
      </c>
      <c r="S12" s="2">
        <v>706.38</v>
      </c>
      <c r="T12" s="2">
        <v>623.79999999999995</v>
      </c>
      <c r="U12" s="2">
        <v>580.17999999999995</v>
      </c>
      <c r="V12" s="2">
        <v>560.49</v>
      </c>
      <c r="X12" s="19">
        <v>801.29</v>
      </c>
      <c r="Y12" s="19">
        <v>697.69</v>
      </c>
      <c r="Z12" s="19">
        <v>611.41999999999996</v>
      </c>
      <c r="AA12" s="19">
        <v>570.45000000000005</v>
      </c>
      <c r="AB12" s="19">
        <v>553.91</v>
      </c>
    </row>
    <row r="13" spans="2:28">
      <c r="B13" s="16">
        <v>43877</v>
      </c>
      <c r="C13" s="2" t="s">
        <v>43</v>
      </c>
      <c r="D13" s="3" t="s">
        <v>44</v>
      </c>
      <c r="E13" s="9" t="s">
        <v>40</v>
      </c>
      <c r="F13" s="2">
        <v>17.75</v>
      </c>
      <c r="G13" s="2">
        <v>208</v>
      </c>
      <c r="H13" s="2">
        <v>3687.4</v>
      </c>
      <c r="I13" s="2">
        <v>0.76</v>
      </c>
      <c r="M13" s="2">
        <f t="shared" si="0"/>
        <v>542.19000000000005</v>
      </c>
      <c r="N13" s="2">
        <f t="shared" si="1"/>
        <v>518.11399999999992</v>
      </c>
      <c r="O13" s="2">
        <f t="shared" si="2"/>
        <v>6.8009369409247675</v>
      </c>
      <c r="P13" s="2">
        <f t="shared" si="3"/>
        <v>7.1169665363221233</v>
      </c>
      <c r="R13" s="2">
        <v>612.45000000000005</v>
      </c>
      <c r="S13" s="2">
        <v>577.35</v>
      </c>
      <c r="T13" s="2">
        <v>543.27</v>
      </c>
      <c r="U13" s="2">
        <v>506.5</v>
      </c>
      <c r="V13" s="2">
        <v>471.38</v>
      </c>
      <c r="X13" s="19">
        <v>560.41</v>
      </c>
      <c r="Y13" s="19">
        <v>544.64</v>
      </c>
      <c r="Z13" s="19">
        <v>523.99</v>
      </c>
      <c r="AA13" s="19">
        <v>494.93</v>
      </c>
      <c r="AB13" s="19">
        <v>466.6</v>
      </c>
    </row>
    <row r="14" spans="2:28">
      <c r="B14" s="16">
        <v>43877</v>
      </c>
      <c r="C14" s="2" t="s">
        <v>69</v>
      </c>
      <c r="D14" s="3" t="s">
        <v>70</v>
      </c>
      <c r="E14" s="9" t="s">
        <v>40</v>
      </c>
      <c r="F14" s="2">
        <v>15.03</v>
      </c>
      <c r="G14" s="2">
        <v>194</v>
      </c>
      <c r="H14" s="2">
        <v>2916.7</v>
      </c>
      <c r="I14" s="2">
        <v>1.07</v>
      </c>
      <c r="M14" s="2">
        <f t="shared" si="0"/>
        <v>241.33200000000002</v>
      </c>
      <c r="N14" s="2">
        <f t="shared" si="1"/>
        <v>240.91199999999998</v>
      </c>
      <c r="O14" s="2">
        <f t="shared" si="2"/>
        <v>12.085840253261066</v>
      </c>
      <c r="P14" s="2">
        <f t="shared" si="3"/>
        <v>12.106910407119612</v>
      </c>
      <c r="R14" s="2">
        <v>281.95</v>
      </c>
      <c r="S14" s="2">
        <v>248.18</v>
      </c>
      <c r="T14" s="2">
        <v>231.89</v>
      </c>
      <c r="U14" s="2">
        <v>225.99</v>
      </c>
      <c r="V14" s="2">
        <v>218.65</v>
      </c>
      <c r="X14" s="19">
        <v>280.86</v>
      </c>
      <c r="Y14" s="19">
        <v>247</v>
      </c>
      <c r="Z14" s="19">
        <v>231.62</v>
      </c>
      <c r="AA14" s="19">
        <v>226.06</v>
      </c>
      <c r="AB14" s="19">
        <v>219.02</v>
      </c>
    </row>
    <row r="15" spans="2:28">
      <c r="B15" s="16">
        <v>43877</v>
      </c>
      <c r="C15" s="2" t="s">
        <v>59</v>
      </c>
      <c r="D15" s="3" t="s">
        <v>60</v>
      </c>
      <c r="E15" s="9" t="s">
        <v>40</v>
      </c>
      <c r="F15" s="2">
        <v>4.2300000000000004</v>
      </c>
      <c r="G15" s="2">
        <v>213</v>
      </c>
      <c r="H15" s="2">
        <v>899.7</v>
      </c>
      <c r="I15" s="2">
        <v>0.82</v>
      </c>
      <c r="M15" s="2">
        <f>SUM(R15:V15)/5</f>
        <v>89.665999999999997</v>
      </c>
      <c r="N15" s="2">
        <f>SUM(X15:AB15)/5</f>
        <v>88.702000000000012</v>
      </c>
      <c r="O15" s="2">
        <f>H15/M15</f>
        <v>10.033903597796266</v>
      </c>
      <c r="P15" s="2">
        <f>H15/N15</f>
        <v>10.142950553538814</v>
      </c>
      <c r="R15" s="2">
        <v>115.6</v>
      </c>
      <c r="S15" s="2">
        <v>109.73</v>
      </c>
      <c r="T15" s="2">
        <v>101.53</v>
      </c>
      <c r="U15" s="2">
        <v>70.510000000000005</v>
      </c>
      <c r="V15" s="2">
        <v>50.96</v>
      </c>
      <c r="X15" s="19">
        <v>114.03</v>
      </c>
      <c r="Y15" s="19">
        <v>108.58</v>
      </c>
      <c r="Z15" s="19">
        <v>100.69</v>
      </c>
      <c r="AA15" s="19">
        <v>69.900000000000006</v>
      </c>
      <c r="AB15" s="19">
        <v>50.31</v>
      </c>
    </row>
    <row r="16" spans="2:28">
      <c r="B16" s="16">
        <v>43877</v>
      </c>
      <c r="C16" s="2" t="s">
        <v>45</v>
      </c>
      <c r="D16" s="3" t="s">
        <v>46</v>
      </c>
      <c r="E16" s="9" t="s">
        <v>47</v>
      </c>
      <c r="F16" s="2">
        <v>33.93</v>
      </c>
      <c r="G16" s="2">
        <v>9.49</v>
      </c>
      <c r="H16" s="2">
        <v>322</v>
      </c>
      <c r="I16" s="2">
        <v>5.05</v>
      </c>
      <c r="M16" s="2">
        <f t="shared" ref="M16:M26" si="4">SUM(R16:V16)/5</f>
        <v>11.096</v>
      </c>
      <c r="N16" s="2">
        <f t="shared" ref="N16:N26" si="5">SUM(X16:AB16)/5</f>
        <v>10.510000000000002</v>
      </c>
      <c r="O16" s="2">
        <f t="shared" si="2"/>
        <v>29.019466474405192</v>
      </c>
      <c r="P16" s="2">
        <f t="shared" si="3"/>
        <v>30.637488106565172</v>
      </c>
      <c r="R16" s="2">
        <v>14.84</v>
      </c>
      <c r="S16" s="2">
        <v>14.61</v>
      </c>
      <c r="T16" s="2">
        <v>12.07</v>
      </c>
      <c r="U16" s="2">
        <v>8.2799999999999994</v>
      </c>
      <c r="V16" s="2">
        <v>5.68</v>
      </c>
      <c r="X16" s="19">
        <v>13.28</v>
      </c>
      <c r="Y16" s="19">
        <v>14.06</v>
      </c>
      <c r="Z16" s="19">
        <v>11.47</v>
      </c>
      <c r="AA16" s="19">
        <v>8.17</v>
      </c>
      <c r="AB16" s="19">
        <v>5.57</v>
      </c>
    </row>
    <row r="18" spans="1:28">
      <c r="B18" s="16">
        <v>43877</v>
      </c>
      <c r="C18" s="2" t="s">
        <v>51</v>
      </c>
      <c r="D18" s="3" t="s">
        <v>52</v>
      </c>
      <c r="E18" s="9" t="s">
        <v>53</v>
      </c>
      <c r="F18" s="2">
        <v>81</v>
      </c>
      <c r="H18" s="2">
        <v>14807</v>
      </c>
      <c r="I18" s="2">
        <v>2.31</v>
      </c>
      <c r="M18" s="2">
        <f t="shared" si="4"/>
        <v>811.81200000000013</v>
      </c>
      <c r="N18" s="2">
        <f t="shared" si="5"/>
        <v>702.71400000000006</v>
      </c>
      <c r="O18" s="2">
        <f t="shared" si="2"/>
        <v>18.239444600473998</v>
      </c>
      <c r="P18" s="2">
        <f t="shared" si="3"/>
        <v>21.071161240561594</v>
      </c>
      <c r="R18" s="2">
        <v>1204.52</v>
      </c>
      <c r="S18" s="2">
        <v>999.78</v>
      </c>
      <c r="T18" s="2">
        <v>723.68</v>
      </c>
      <c r="U18" s="2">
        <v>651.78</v>
      </c>
      <c r="V18" s="2">
        <v>479.3</v>
      </c>
      <c r="X18" s="19">
        <v>1075.97</v>
      </c>
      <c r="Y18" s="19">
        <v>891.37</v>
      </c>
      <c r="Z18" s="19">
        <v>615.16</v>
      </c>
      <c r="AA18" s="19">
        <v>538.91999999999996</v>
      </c>
      <c r="AB18" s="19">
        <v>392.15</v>
      </c>
    </row>
    <row r="19" spans="1:28">
      <c r="B19" s="16">
        <v>43877</v>
      </c>
      <c r="C19" s="2" t="s">
        <v>54</v>
      </c>
      <c r="D19" s="3" t="s">
        <v>55</v>
      </c>
      <c r="E19" s="9" t="s">
        <v>47</v>
      </c>
      <c r="F19" s="2">
        <v>62.73</v>
      </c>
      <c r="G19" s="2">
        <v>60.2</v>
      </c>
      <c r="H19" s="2">
        <v>3773.7</v>
      </c>
      <c r="I19" s="2">
        <v>3.7</v>
      </c>
      <c r="M19" s="2">
        <f t="shared" si="4"/>
        <v>182.66</v>
      </c>
      <c r="N19" s="2">
        <f t="shared" si="5"/>
        <v>177.70599999999999</v>
      </c>
      <c r="O19" s="2">
        <f t="shared" si="2"/>
        <v>20.659695609328807</v>
      </c>
      <c r="P19" s="2">
        <f t="shared" si="3"/>
        <v>21.235636388191732</v>
      </c>
      <c r="R19" s="2">
        <v>263.79000000000002</v>
      </c>
      <c r="S19" s="2">
        <v>225.08</v>
      </c>
      <c r="T19" s="2">
        <v>155.66</v>
      </c>
      <c r="U19" s="2">
        <v>126.24</v>
      </c>
      <c r="V19" s="2">
        <v>142.53</v>
      </c>
      <c r="X19" s="19">
        <v>255.81</v>
      </c>
      <c r="Y19" s="19">
        <v>211.7</v>
      </c>
      <c r="Z19" s="19">
        <v>156.43</v>
      </c>
      <c r="AA19" s="19">
        <v>123.14</v>
      </c>
      <c r="AB19" s="19">
        <v>141.44999999999999</v>
      </c>
    </row>
    <row r="20" spans="1:28" hidden="1" outlineLevel="1">
      <c r="B20" s="16">
        <v>43877</v>
      </c>
      <c r="C20" s="2" t="s">
        <v>56</v>
      </c>
      <c r="D20" s="3" t="s">
        <v>57</v>
      </c>
      <c r="E20" s="9" t="s">
        <v>58</v>
      </c>
      <c r="F20" s="2">
        <v>8.7100000000000009</v>
      </c>
      <c r="H20" s="2">
        <v>638.70000000000005</v>
      </c>
      <c r="I20" s="2">
        <v>2.83</v>
      </c>
      <c r="M20" s="2">
        <f t="shared" si="4"/>
        <v>19.934000000000005</v>
      </c>
      <c r="N20" s="2">
        <f t="shared" si="5"/>
        <v>20.396000000000004</v>
      </c>
      <c r="O20" s="2">
        <f t="shared" si="2"/>
        <v>32.040734423597868</v>
      </c>
      <c r="P20" s="2">
        <f t="shared" si="3"/>
        <v>31.314963718376148</v>
      </c>
      <c r="R20" s="2">
        <v>36.96</v>
      </c>
      <c r="S20" s="2">
        <v>29.23</v>
      </c>
      <c r="T20" s="2">
        <v>17.18</v>
      </c>
      <c r="U20" s="2">
        <v>15.15</v>
      </c>
      <c r="V20" s="2">
        <v>1.1499999999999999</v>
      </c>
      <c r="X20" s="19">
        <v>39.020000000000003</v>
      </c>
      <c r="Y20" s="19">
        <v>31.41</v>
      </c>
      <c r="Z20" s="19">
        <v>17.18</v>
      </c>
      <c r="AA20" s="19">
        <v>13.22</v>
      </c>
      <c r="AB20" s="19">
        <v>1.1499999999999999</v>
      </c>
    </row>
    <row r="21" spans="1:28" collapsed="1">
      <c r="A21">
        <v>9.8000000000000007</v>
      </c>
      <c r="B21" s="16">
        <v>43883</v>
      </c>
      <c r="C21" s="2" t="s">
        <v>56</v>
      </c>
      <c r="D21" s="3" t="s">
        <v>57</v>
      </c>
      <c r="E21" s="9" t="s">
        <v>58</v>
      </c>
      <c r="F21" s="2">
        <v>8.9700000000000006</v>
      </c>
      <c r="G21" s="2">
        <v>73.3</v>
      </c>
      <c r="H21" s="2">
        <f>F21*G21</f>
        <v>657.50099999999998</v>
      </c>
      <c r="I21" s="2">
        <v>2.83</v>
      </c>
      <c r="M21" s="2">
        <f>SUM(Q21:U21)/5</f>
        <v>26.704000000000001</v>
      </c>
      <c r="N21" s="2">
        <f>SUM(W21:AA21)/5</f>
        <v>27.166000000000004</v>
      </c>
      <c r="O21" s="2">
        <f t="shared" ref="O21" si="6">H21/M21</f>
        <v>24.621816956261235</v>
      </c>
      <c r="P21" s="2">
        <f t="shared" ref="P21" si="7">H21/N21</f>
        <v>24.203084738275781</v>
      </c>
      <c r="Q21" s="2">
        <v>35</v>
      </c>
      <c r="R21" s="2">
        <v>36.96</v>
      </c>
      <c r="S21" s="2">
        <v>29.23</v>
      </c>
      <c r="T21" s="2">
        <v>17.18</v>
      </c>
      <c r="U21" s="2">
        <v>15.15</v>
      </c>
      <c r="V21" s="2">
        <v>1.1499999999999999</v>
      </c>
      <c r="W21" s="2">
        <v>35</v>
      </c>
      <c r="X21" s="19">
        <v>39.020000000000003</v>
      </c>
      <c r="Y21" s="19">
        <v>31.41</v>
      </c>
      <c r="Z21" s="19">
        <v>17.18</v>
      </c>
      <c r="AA21" s="19">
        <v>13.22</v>
      </c>
      <c r="AB21" s="19">
        <v>1.1499999999999999</v>
      </c>
    </row>
    <row r="22" spans="1:28">
      <c r="B22" s="17">
        <v>43883</v>
      </c>
      <c r="C22" s="2" t="s">
        <v>86</v>
      </c>
      <c r="D22" s="12">
        <v>600157</v>
      </c>
      <c r="E22" s="2" t="s">
        <v>87</v>
      </c>
      <c r="F22" s="2">
        <v>1.48</v>
      </c>
      <c r="H22" s="2">
        <v>183.9</v>
      </c>
      <c r="I22" s="2">
        <v>0.77</v>
      </c>
      <c r="M22" s="2">
        <f>SUM(R22:V22)/5</f>
        <v>6.5180000000000007</v>
      </c>
      <c r="N22" s="2">
        <f>SUM(X22:AB22)/5</f>
        <v>0.626</v>
      </c>
      <c r="O22" s="7">
        <f>H22/M22</f>
        <v>28.214176127646514</v>
      </c>
      <c r="P22" s="7">
        <f t="shared" ref="P22" si="8">H22/N22</f>
        <v>293.76996805111821</v>
      </c>
      <c r="R22" s="2">
        <v>1.59</v>
      </c>
      <c r="S22" s="2">
        <v>8.67</v>
      </c>
      <c r="T22" s="2">
        <v>7.65</v>
      </c>
      <c r="U22" s="2">
        <v>9.84</v>
      </c>
      <c r="V22" s="2">
        <v>4.84</v>
      </c>
      <c r="X22" s="19">
        <v>-6.2</v>
      </c>
      <c r="Y22" s="19">
        <v>6.54</v>
      </c>
      <c r="Z22" s="19">
        <v>-1.94</v>
      </c>
      <c r="AA22" s="19">
        <v>3.6</v>
      </c>
      <c r="AB22" s="19">
        <v>1.1299999999999999</v>
      </c>
    </row>
    <row r="23" spans="1:28">
      <c r="B23" s="16">
        <v>43877</v>
      </c>
      <c r="C23" s="2" t="s">
        <v>48</v>
      </c>
      <c r="D23" s="3" t="s">
        <v>49</v>
      </c>
      <c r="E23" s="9" t="s">
        <v>50</v>
      </c>
      <c r="F23" s="2">
        <v>16.72</v>
      </c>
      <c r="H23" s="2">
        <v>3325.5</v>
      </c>
      <c r="I23" s="2">
        <v>0.96</v>
      </c>
      <c r="M23" s="2">
        <f>SUM(R23:V23)/5</f>
        <v>415.88799999999992</v>
      </c>
      <c r="N23" s="2">
        <f>SUM(X23:AB23)/5</f>
        <v>332.49799999999999</v>
      </c>
      <c r="O23" s="2">
        <f>H23/M23</f>
        <v>7.9961431923979545</v>
      </c>
      <c r="P23" s="2">
        <f>H23/N23</f>
        <v>10.00156391918147</v>
      </c>
      <c r="R23" s="2">
        <v>540.41</v>
      </c>
      <c r="S23" s="2">
        <v>540.5</v>
      </c>
      <c r="T23" s="2">
        <v>295.36</v>
      </c>
      <c r="U23" s="2">
        <v>232.64</v>
      </c>
      <c r="V23" s="2">
        <v>470.53</v>
      </c>
      <c r="X23" s="19">
        <v>460.65</v>
      </c>
      <c r="Y23" s="19">
        <v>451</v>
      </c>
      <c r="Z23" s="19">
        <v>233.78</v>
      </c>
      <c r="AA23" s="19">
        <v>151.09</v>
      </c>
      <c r="AB23" s="19">
        <v>365.97</v>
      </c>
    </row>
    <row r="24" spans="1:28">
      <c r="B24" s="16">
        <v>43877</v>
      </c>
      <c r="C24" s="2" t="s">
        <v>62</v>
      </c>
      <c r="D24" s="3" t="s">
        <v>63</v>
      </c>
      <c r="E24" s="9" t="s">
        <v>64</v>
      </c>
      <c r="F24" s="2">
        <v>106</v>
      </c>
      <c r="H24" s="2">
        <v>2337.1</v>
      </c>
      <c r="I24" s="2">
        <v>14.24</v>
      </c>
      <c r="M24" s="2">
        <f t="shared" si="4"/>
        <v>11.784395999999999</v>
      </c>
      <c r="N24" s="2">
        <f t="shared" si="5"/>
        <v>11.508027999999999</v>
      </c>
      <c r="O24" s="2">
        <f t="shared" si="2"/>
        <v>198.32157710925532</v>
      </c>
      <c r="P24" s="2">
        <f t="shared" si="3"/>
        <v>203.08431644413795</v>
      </c>
      <c r="R24" s="2">
        <v>5.28</v>
      </c>
      <c r="S24" s="2">
        <v>23.66</v>
      </c>
      <c r="T24" s="2">
        <v>23.22</v>
      </c>
      <c r="U24" s="2">
        <v>5.96</v>
      </c>
      <c r="V24" s="2">
        <v>0.80198000000000003</v>
      </c>
      <c r="X24" s="19">
        <v>4.62</v>
      </c>
      <c r="Y24" s="19">
        <v>23.7</v>
      </c>
      <c r="Z24" s="19">
        <v>23.03</v>
      </c>
      <c r="AA24" s="19">
        <v>5.7</v>
      </c>
      <c r="AB24" s="19">
        <v>0.49014000000000002</v>
      </c>
    </row>
    <row r="25" spans="1:28">
      <c r="B25" s="16">
        <v>43877</v>
      </c>
      <c r="C25" s="2" t="s">
        <v>65</v>
      </c>
      <c r="D25" s="3" t="s">
        <v>66</v>
      </c>
      <c r="E25" s="3" t="s">
        <v>37</v>
      </c>
      <c r="F25" s="2">
        <v>123.43</v>
      </c>
      <c r="G25" s="2">
        <v>38.799999999999997</v>
      </c>
      <c r="H25" s="2">
        <f>F25*G25</f>
        <v>4789.0839999999998</v>
      </c>
      <c r="I25" s="2">
        <v>6.9</v>
      </c>
      <c r="M25" s="2">
        <f t="shared" si="4"/>
        <v>87.299999999999983</v>
      </c>
      <c r="N25" s="2">
        <f t="shared" si="5"/>
        <v>83.580000000000013</v>
      </c>
      <c r="O25" s="2">
        <f t="shared" si="2"/>
        <v>54.857777777777784</v>
      </c>
      <c r="P25" s="2">
        <f t="shared" si="3"/>
        <v>57.299401770758543</v>
      </c>
      <c r="R25" s="2">
        <v>140.38999999999999</v>
      </c>
      <c r="S25" s="2">
        <v>100.86</v>
      </c>
      <c r="T25" s="2">
        <v>70.569999999999993</v>
      </c>
      <c r="U25" s="2">
        <v>64.099999999999994</v>
      </c>
      <c r="V25" s="2">
        <v>60.58</v>
      </c>
      <c r="X25" s="19">
        <v>133.99</v>
      </c>
      <c r="Y25" s="19">
        <v>96.42</v>
      </c>
      <c r="Z25" s="19">
        <v>67.239999999999995</v>
      </c>
      <c r="AA25" s="19">
        <v>61.64</v>
      </c>
      <c r="AB25" s="19">
        <v>58.61</v>
      </c>
    </row>
    <row r="26" spans="1:28">
      <c r="B26" s="16">
        <v>43877</v>
      </c>
      <c r="C26" s="2" t="s">
        <v>67</v>
      </c>
      <c r="D26" s="3" t="s">
        <v>68</v>
      </c>
      <c r="E26" s="3" t="s">
        <v>37</v>
      </c>
      <c r="F26" s="2">
        <v>77.72</v>
      </c>
      <c r="G26" s="2">
        <v>14.6</v>
      </c>
      <c r="H26" s="2">
        <f>F26*G26</f>
        <v>1134.712</v>
      </c>
      <c r="I26" s="2">
        <v>6.13</v>
      </c>
      <c r="M26" s="2">
        <f t="shared" si="4"/>
        <v>21.234000000000002</v>
      </c>
      <c r="N26" s="2">
        <f t="shared" si="5"/>
        <v>20.466000000000001</v>
      </c>
      <c r="O26" s="2">
        <f t="shared" si="2"/>
        <v>53.438447772440419</v>
      </c>
      <c r="P26" s="2">
        <f t="shared" si="3"/>
        <v>55.443760383074363</v>
      </c>
      <c r="R26" s="2">
        <v>35.1</v>
      </c>
      <c r="S26" s="2">
        <v>26.02</v>
      </c>
      <c r="T26" s="2">
        <v>19.79</v>
      </c>
      <c r="U26" s="2">
        <v>15.5</v>
      </c>
      <c r="V26" s="2">
        <v>9.76</v>
      </c>
      <c r="X26" s="19">
        <v>34.83</v>
      </c>
      <c r="Y26" s="19">
        <v>25.04</v>
      </c>
      <c r="Z26" s="19">
        <v>19.37</v>
      </c>
      <c r="AA26" s="19">
        <v>14.48</v>
      </c>
      <c r="AB26" s="19">
        <v>8.61</v>
      </c>
    </row>
    <row r="27" spans="1:28">
      <c r="B27" s="16">
        <v>43877</v>
      </c>
      <c r="C27" s="2" t="s">
        <v>35</v>
      </c>
      <c r="D27" s="3" t="s">
        <v>36</v>
      </c>
      <c r="E27" s="3" t="s">
        <v>37</v>
      </c>
      <c r="F27" s="2">
        <v>1088</v>
      </c>
      <c r="G27" s="2">
        <v>12.6</v>
      </c>
      <c r="H27" s="2">
        <f>F27*G27</f>
        <v>13708.8</v>
      </c>
      <c r="I27" s="2">
        <v>10.91</v>
      </c>
      <c r="M27" s="2">
        <f t="shared" ref="M27:M33" si="9">SUM(R27:V27)/5</f>
        <v>234.98200000000003</v>
      </c>
      <c r="N27" s="2">
        <f t="shared" ref="N27:N33" si="10">SUM(X27:AB27)/5</f>
        <v>221.804</v>
      </c>
      <c r="O27" s="2">
        <f t="shared" si="2"/>
        <v>58.33978772842174</v>
      </c>
      <c r="P27" s="2">
        <f t="shared" si="3"/>
        <v>61.805918739066918</v>
      </c>
      <c r="R27" s="2">
        <v>378.3</v>
      </c>
      <c r="S27" s="2">
        <v>290.06</v>
      </c>
      <c r="T27" s="2">
        <v>179.31</v>
      </c>
      <c r="U27" s="2">
        <v>164.55</v>
      </c>
      <c r="V27" s="2">
        <v>162.69</v>
      </c>
      <c r="X27" s="19">
        <v>355.85</v>
      </c>
      <c r="Y27" s="19">
        <v>272.24</v>
      </c>
      <c r="Z27" s="19">
        <v>169.55</v>
      </c>
      <c r="AA27" s="19">
        <v>156.16999999999999</v>
      </c>
      <c r="AB27" s="19">
        <v>155.21</v>
      </c>
    </row>
    <row r="28" spans="1:28">
      <c r="B28" s="16">
        <v>43877</v>
      </c>
      <c r="C28" s="2" t="s">
        <v>71</v>
      </c>
      <c r="D28" s="3" t="s">
        <v>72</v>
      </c>
      <c r="E28" s="3" t="s">
        <v>37</v>
      </c>
      <c r="F28" s="2">
        <v>121.3</v>
      </c>
      <c r="G28" s="2">
        <v>5.04</v>
      </c>
      <c r="H28" s="2">
        <f>F28*G28</f>
        <v>611.35199999999998</v>
      </c>
      <c r="I28" s="2">
        <v>7.11</v>
      </c>
      <c r="M28" s="2">
        <f t="shared" si="9"/>
        <v>10.178000000000001</v>
      </c>
      <c r="N28" s="2">
        <f t="shared" si="10"/>
        <v>9.5019999999999989</v>
      </c>
      <c r="O28" s="2">
        <f t="shared" si="2"/>
        <v>60.066024759284723</v>
      </c>
      <c r="P28" s="2">
        <f t="shared" si="3"/>
        <v>64.339296990107357</v>
      </c>
      <c r="R28" s="2">
        <v>17.41</v>
      </c>
      <c r="S28" s="2">
        <v>11.85</v>
      </c>
      <c r="T28" s="2">
        <v>8.5</v>
      </c>
      <c r="U28" s="2">
        <v>7.16</v>
      </c>
      <c r="V28" s="2">
        <v>5.97</v>
      </c>
      <c r="X28" s="19">
        <v>16.38</v>
      </c>
      <c r="Y28" s="19">
        <v>10.69</v>
      </c>
      <c r="Z28" s="19">
        <v>7.93</v>
      </c>
      <c r="AA28" s="19">
        <v>6.83</v>
      </c>
      <c r="AB28" s="19">
        <v>5.68</v>
      </c>
    </row>
    <row r="29" spans="1:28">
      <c r="B29" s="16">
        <v>43877</v>
      </c>
      <c r="C29" s="2" t="s">
        <v>73</v>
      </c>
      <c r="D29" s="3" t="s">
        <v>74</v>
      </c>
      <c r="E29" s="3" t="s">
        <v>75</v>
      </c>
      <c r="F29" s="2">
        <v>22.98</v>
      </c>
      <c r="H29" s="2">
        <v>2784.5</v>
      </c>
      <c r="I29" s="2">
        <v>1.72</v>
      </c>
      <c r="M29" s="2">
        <f t="shared" si="9"/>
        <v>130.11000000000001</v>
      </c>
      <c r="N29" s="2">
        <f t="shared" si="10"/>
        <v>121.05200000000002</v>
      </c>
      <c r="O29" s="2">
        <f t="shared" si="2"/>
        <v>21.401122127430632</v>
      </c>
      <c r="P29" s="2">
        <f t="shared" si="3"/>
        <v>23.002511317450349</v>
      </c>
      <c r="R29" s="2">
        <v>98.76</v>
      </c>
      <c r="S29" s="2">
        <v>119.77</v>
      </c>
      <c r="T29" s="2">
        <v>109.81</v>
      </c>
      <c r="U29" s="2">
        <v>203.6</v>
      </c>
      <c r="V29" s="2">
        <v>118.61</v>
      </c>
      <c r="X29" s="19">
        <v>89.98</v>
      </c>
      <c r="Y29" s="19">
        <v>114.5</v>
      </c>
      <c r="Z29" s="19">
        <v>103.42</v>
      </c>
      <c r="AA29" s="19">
        <v>200.77</v>
      </c>
      <c r="AB29" s="19">
        <v>96.59</v>
      </c>
    </row>
    <row r="30" spans="1:28">
      <c r="B30" s="16">
        <v>43877</v>
      </c>
      <c r="C30" s="2" t="s">
        <v>76</v>
      </c>
      <c r="D30" s="3">
        <v>600900</v>
      </c>
      <c r="E30" s="6" t="s">
        <v>77</v>
      </c>
      <c r="F30" s="7">
        <v>17.62</v>
      </c>
      <c r="G30" s="7"/>
      <c r="H30" s="7">
        <v>3876.4</v>
      </c>
      <c r="I30" s="2">
        <v>2.59</v>
      </c>
      <c r="M30" s="7">
        <f t="shared" si="9"/>
        <v>197.59999999999997</v>
      </c>
      <c r="N30" s="7">
        <f t="shared" si="10"/>
        <v>188.31599999999997</v>
      </c>
      <c r="O30" s="7">
        <f t="shared" si="2"/>
        <v>19.617408906882595</v>
      </c>
      <c r="P30" s="7">
        <f t="shared" si="3"/>
        <v>20.584549374455705</v>
      </c>
      <c r="Q30" s="7"/>
      <c r="R30" s="7">
        <v>226.44</v>
      </c>
      <c r="S30" s="7">
        <v>222.75</v>
      </c>
      <c r="T30" s="7">
        <v>209.38</v>
      </c>
      <c r="U30" s="7">
        <v>211.13</v>
      </c>
      <c r="V30" s="7">
        <v>118.3</v>
      </c>
      <c r="W30" s="7"/>
      <c r="X30" s="19">
        <v>220.55</v>
      </c>
      <c r="Y30" s="19">
        <v>222.32</v>
      </c>
      <c r="Z30" s="19">
        <v>204.95</v>
      </c>
      <c r="AA30" s="19">
        <v>175.48</v>
      </c>
      <c r="AB30" s="19">
        <v>118.28</v>
      </c>
    </row>
    <row r="31" spans="1:28">
      <c r="B31" s="16">
        <v>43878</v>
      </c>
      <c r="C31" s="2" t="s">
        <v>79</v>
      </c>
      <c r="D31" s="3">
        <v>601618</v>
      </c>
      <c r="E31" s="2" t="s">
        <v>80</v>
      </c>
      <c r="F31" s="2">
        <v>2.56</v>
      </c>
      <c r="H31" s="2">
        <v>530</v>
      </c>
      <c r="I31" s="2">
        <v>0.75</v>
      </c>
      <c r="M31" s="2">
        <f t="shared" si="9"/>
        <v>59.087999999999987</v>
      </c>
      <c r="N31" s="2">
        <f t="shared" si="10"/>
        <v>45.753999999999998</v>
      </c>
      <c r="O31" s="7">
        <f t="shared" si="2"/>
        <v>8.9696723531004618</v>
      </c>
      <c r="P31" s="7">
        <f t="shared" si="3"/>
        <v>11.583686672203523</v>
      </c>
      <c r="R31" s="2">
        <v>75.709999999999994</v>
      </c>
      <c r="S31" s="2">
        <v>67.12</v>
      </c>
      <c r="T31" s="2">
        <v>59.7</v>
      </c>
      <c r="U31" s="2">
        <v>49.5</v>
      </c>
      <c r="V31" s="2">
        <v>43.41</v>
      </c>
      <c r="X31" s="19">
        <v>61.52</v>
      </c>
      <c r="Y31" s="19">
        <v>54.67</v>
      </c>
      <c r="Z31" s="19">
        <v>45.7</v>
      </c>
      <c r="AA31" s="19">
        <v>38.21</v>
      </c>
      <c r="AB31" s="19">
        <v>28.67</v>
      </c>
    </row>
    <row r="32" spans="1:28">
      <c r="B32" s="16">
        <v>43878</v>
      </c>
      <c r="C32" s="2" t="s">
        <v>81</v>
      </c>
      <c r="D32" s="3">
        <v>601800</v>
      </c>
      <c r="E32" s="2" t="s">
        <v>80</v>
      </c>
      <c r="F32" s="2">
        <v>8.09</v>
      </c>
      <c r="H32" s="2">
        <v>1308.5</v>
      </c>
      <c r="I32" s="2">
        <v>0.69</v>
      </c>
      <c r="M32" s="2">
        <f t="shared" si="9"/>
        <v>176.76000000000002</v>
      </c>
      <c r="N32" s="2">
        <f t="shared" si="10"/>
        <v>146.52000000000001</v>
      </c>
      <c r="O32" s="7">
        <f t="shared" si="2"/>
        <v>7.402692916949535</v>
      </c>
      <c r="P32" s="7">
        <f t="shared" si="3"/>
        <v>8.9305214305214307</v>
      </c>
      <c r="R32" s="2">
        <v>202.94</v>
      </c>
      <c r="S32" s="2">
        <v>213.19</v>
      </c>
      <c r="T32" s="2">
        <v>172.22</v>
      </c>
      <c r="U32" s="2">
        <v>157.83000000000001</v>
      </c>
      <c r="V32" s="2">
        <v>137.62</v>
      </c>
      <c r="X32" s="19">
        <v>176.31</v>
      </c>
      <c r="Y32" s="19">
        <v>150.26</v>
      </c>
      <c r="Z32" s="19">
        <v>151.30000000000001</v>
      </c>
      <c r="AA32" s="19">
        <v>138.38</v>
      </c>
      <c r="AB32" s="19">
        <v>116.35</v>
      </c>
    </row>
    <row r="33" spans="1:28">
      <c r="B33" s="16">
        <v>43878</v>
      </c>
      <c r="C33" s="2" t="s">
        <v>82</v>
      </c>
      <c r="D33" s="3">
        <v>601186</v>
      </c>
      <c r="E33" s="2" t="s">
        <v>80</v>
      </c>
      <c r="F33" s="2">
        <v>9.2899999999999991</v>
      </c>
      <c r="H33" s="2">
        <v>1261.5</v>
      </c>
      <c r="I33" s="2">
        <v>0.78</v>
      </c>
      <c r="M33" s="2">
        <f t="shared" si="9"/>
        <v>154.084</v>
      </c>
      <c r="N33" s="2">
        <f t="shared" si="10"/>
        <v>133.21799999999999</v>
      </c>
      <c r="O33" s="7">
        <f t="shared" si="2"/>
        <v>8.1870927546013856</v>
      </c>
      <c r="P33" s="7">
        <f t="shared" si="3"/>
        <v>9.4694410665225419</v>
      </c>
      <c r="R33" s="2">
        <v>198.38</v>
      </c>
      <c r="S33" s="2">
        <v>169.19</v>
      </c>
      <c r="T33" s="2">
        <v>148.51</v>
      </c>
      <c r="U33" s="2">
        <v>133.74</v>
      </c>
      <c r="V33" s="2">
        <v>120.6</v>
      </c>
      <c r="X33" s="19">
        <v>166.95</v>
      </c>
      <c r="Y33" s="19">
        <v>147.71</v>
      </c>
      <c r="Z33" s="19">
        <v>129.29</v>
      </c>
      <c r="AA33" s="19">
        <v>115.84</v>
      </c>
      <c r="AB33" s="19">
        <v>106.3</v>
      </c>
    </row>
    <row r="34" spans="1:28">
      <c r="B34" s="16">
        <v>43878</v>
      </c>
      <c r="C34" s="2" t="s">
        <v>83</v>
      </c>
      <c r="D34" s="3">
        <v>601138</v>
      </c>
      <c r="E34" s="2" t="s">
        <v>88</v>
      </c>
      <c r="F34" s="2">
        <v>19.190000000000001</v>
      </c>
      <c r="H34" s="2">
        <v>3810.1</v>
      </c>
      <c r="I34" s="2">
        <v>4.7300000000000004</v>
      </c>
      <c r="M34" s="2">
        <f>SUM(R34:V34)/4</f>
        <v>154.655</v>
      </c>
      <c r="N34" s="2">
        <f>SUM(X34:AB34)/4</f>
        <v>151.875</v>
      </c>
      <c r="O34" s="7">
        <f t="shared" si="2"/>
        <v>24.636125569816688</v>
      </c>
      <c r="P34" s="7">
        <f t="shared" si="3"/>
        <v>25.08707818930041</v>
      </c>
      <c r="R34" s="2">
        <v>169.02</v>
      </c>
      <c r="S34" s="2">
        <v>162.19999999999999</v>
      </c>
      <c r="T34" s="2">
        <v>143.9</v>
      </c>
      <c r="U34" s="2">
        <v>143.5</v>
      </c>
      <c r="V34" s="10">
        <v>0</v>
      </c>
      <c r="X34" s="19">
        <v>167.23</v>
      </c>
      <c r="Y34" s="19">
        <v>159.52000000000001</v>
      </c>
      <c r="Z34" s="19">
        <v>141.12</v>
      </c>
      <c r="AA34" s="19">
        <v>139.63</v>
      </c>
      <c r="AB34" s="19">
        <v>0</v>
      </c>
    </row>
    <row r="35" spans="1:28">
      <c r="B35" s="16">
        <v>43878</v>
      </c>
      <c r="C35" s="2" t="s">
        <v>84</v>
      </c>
      <c r="D35" s="3">
        <v>601933</v>
      </c>
      <c r="E35" s="2" t="s">
        <v>85</v>
      </c>
      <c r="F35" s="2">
        <v>9.1</v>
      </c>
      <c r="H35" s="2">
        <v>870.9</v>
      </c>
      <c r="I35" s="2">
        <v>4.25</v>
      </c>
      <c r="M35" s="2">
        <f>SUM(R35:V35)/5</f>
        <v>10.698</v>
      </c>
      <c r="N35" s="2">
        <f>SUM(X35:AB35)/5</f>
        <v>10.238</v>
      </c>
      <c r="O35" s="7">
        <f t="shared" si="2"/>
        <v>81.407739764441942</v>
      </c>
      <c r="P35" s="7">
        <f t="shared" si="3"/>
        <v>85.065442469232281</v>
      </c>
      <c r="R35" s="2">
        <v>9.9700000000000006</v>
      </c>
      <c r="S35" s="2">
        <v>16.850000000000001</v>
      </c>
      <c r="T35" s="2">
        <v>12.14</v>
      </c>
      <c r="U35" s="2">
        <v>6</v>
      </c>
      <c r="V35" s="2">
        <v>8.5299999999999994</v>
      </c>
      <c r="X35" s="19">
        <v>8.9700000000000006</v>
      </c>
      <c r="Y35" s="19">
        <v>17.78</v>
      </c>
      <c r="Z35" s="19">
        <v>10.87</v>
      </c>
      <c r="AA35" s="19">
        <v>6.5</v>
      </c>
      <c r="AB35" s="19">
        <v>7.07</v>
      </c>
    </row>
    <row r="36" spans="1:28">
      <c r="B36" s="17">
        <v>43883</v>
      </c>
      <c r="C36" s="2" t="s">
        <v>90</v>
      </c>
      <c r="D36" s="3">
        <v>600585</v>
      </c>
      <c r="E36" s="2" t="s">
        <v>91</v>
      </c>
      <c r="F36" s="2">
        <v>52.26</v>
      </c>
      <c r="G36" s="2">
        <v>53</v>
      </c>
      <c r="H36" s="2">
        <f>F36*G36</f>
        <v>2769.7799999999997</v>
      </c>
      <c r="I36" s="2">
        <v>2.17</v>
      </c>
      <c r="M36" s="2">
        <f>SUM(R36:V36)/5</f>
        <v>150.46600000000001</v>
      </c>
      <c r="N36" s="2">
        <f>SUM(X36:AB36)/5</f>
        <v>134.53199999999998</v>
      </c>
      <c r="O36" s="7">
        <f>H36/M36</f>
        <v>18.408012441348873</v>
      </c>
      <c r="P36" s="7">
        <f>H36/N36</f>
        <v>20.58826152885559</v>
      </c>
      <c r="R36" s="2">
        <v>306.36</v>
      </c>
      <c r="S36" s="2">
        <v>164.3</v>
      </c>
      <c r="T36" s="2">
        <v>89.51</v>
      </c>
      <c r="U36" s="2">
        <v>76.28</v>
      </c>
      <c r="V36" s="2">
        <v>115.88</v>
      </c>
      <c r="X36" s="19">
        <v>298.2</v>
      </c>
      <c r="Y36" s="19">
        <v>140.78</v>
      </c>
      <c r="Z36" s="19">
        <v>76.81</v>
      </c>
      <c r="AA36" s="19">
        <v>53</v>
      </c>
      <c r="AB36" s="19">
        <v>103.87</v>
      </c>
    </row>
    <row r="37" spans="1:28">
      <c r="B37" s="17">
        <v>43883</v>
      </c>
      <c r="C37" s="2" t="s">
        <v>92</v>
      </c>
      <c r="D37" s="3">
        <v>600436</v>
      </c>
      <c r="E37" s="2" t="s">
        <v>98</v>
      </c>
      <c r="F37" s="2">
        <v>128.18</v>
      </c>
      <c r="G37" s="2">
        <v>6.03</v>
      </c>
      <c r="H37" s="2">
        <f>F37*G37</f>
        <v>772.92540000000008</v>
      </c>
      <c r="I37" s="2">
        <v>11.77</v>
      </c>
      <c r="M37" s="2">
        <f>SUM(R37:V37)/5</f>
        <v>6.6340000000000003</v>
      </c>
      <c r="N37" s="2">
        <f>SUM(X37:AB37)/5</f>
        <v>6.5239999999999991</v>
      </c>
      <c r="O37" s="7">
        <f>H37/M37</f>
        <v>116.50970756707869</v>
      </c>
      <c r="P37" s="7">
        <f>H37/N37</f>
        <v>118.47415695892093</v>
      </c>
      <c r="R37" s="2">
        <v>11.29</v>
      </c>
      <c r="S37" s="2">
        <v>7.8</v>
      </c>
      <c r="T37" s="2">
        <v>5.07</v>
      </c>
      <c r="U37" s="2">
        <v>4.63</v>
      </c>
      <c r="V37" s="2">
        <v>4.38</v>
      </c>
      <c r="X37" s="19">
        <v>11.24</v>
      </c>
      <c r="Y37" s="19">
        <v>7.75</v>
      </c>
      <c r="Z37" s="19">
        <v>5.22</v>
      </c>
      <c r="AA37" s="19">
        <v>4.59</v>
      </c>
      <c r="AB37" s="19">
        <v>3.82</v>
      </c>
    </row>
    <row r="38" spans="1:28">
      <c r="B38" s="17">
        <v>43883</v>
      </c>
      <c r="C38" s="2" t="s">
        <v>93</v>
      </c>
      <c r="D38" s="3" t="s">
        <v>95</v>
      </c>
      <c r="E38" s="2" t="s">
        <v>97</v>
      </c>
      <c r="F38" s="2">
        <v>40.9</v>
      </c>
      <c r="G38" s="2">
        <v>5.07</v>
      </c>
      <c r="H38" s="2">
        <f>F38*G38</f>
        <v>207.363</v>
      </c>
      <c r="I38" s="2">
        <v>5.67</v>
      </c>
      <c r="M38" s="2">
        <f>SUM(R38:V38)/5</f>
        <v>2.8879999999999999</v>
      </c>
      <c r="N38" s="2">
        <f>SUM(X38:AB38)/5</f>
        <v>2.1644999999999999</v>
      </c>
      <c r="O38" s="7">
        <f>H38/M38</f>
        <v>71.80159279778394</v>
      </c>
      <c r="P38" s="7">
        <f>H38/N38</f>
        <v>95.801801801801801</v>
      </c>
      <c r="R38" s="2">
        <v>4.0199999999999996</v>
      </c>
      <c r="S38" s="2">
        <v>1.1499999999999999</v>
      </c>
      <c r="T38" s="2">
        <v>4.42</v>
      </c>
      <c r="U38" s="2">
        <v>3.08</v>
      </c>
      <c r="V38" s="2">
        <v>1.77</v>
      </c>
      <c r="X38" s="19">
        <v>3.17</v>
      </c>
      <c r="Y38" s="19">
        <v>0.86250000000000004</v>
      </c>
      <c r="Z38" s="19">
        <v>3.29</v>
      </c>
      <c r="AA38" s="19">
        <v>2.2799999999999998</v>
      </c>
      <c r="AB38" s="19">
        <v>1.22</v>
      </c>
    </row>
    <row r="39" spans="1:28">
      <c r="B39" s="17">
        <v>43883</v>
      </c>
      <c r="C39" s="2" t="s">
        <v>94</v>
      </c>
      <c r="D39" s="3" t="s">
        <v>96</v>
      </c>
      <c r="E39" s="2" t="s">
        <v>78</v>
      </c>
      <c r="F39" s="2">
        <v>14</v>
      </c>
      <c r="G39" s="2">
        <v>2.89</v>
      </c>
      <c r="H39" s="2">
        <f>F39*G39</f>
        <v>40.46</v>
      </c>
      <c r="I39" s="2">
        <v>3.39</v>
      </c>
      <c r="M39" s="2">
        <f>SUM(R39:V39)/5</f>
        <v>1.12443</v>
      </c>
      <c r="N39" s="2">
        <f>SUM(X39:AB39)/5</f>
        <v>1.05206</v>
      </c>
      <c r="O39" s="7">
        <f t="shared" ref="O39:O48" si="11">H39/M39</f>
        <v>35.982675666782278</v>
      </c>
      <c r="P39" s="7">
        <f t="shared" ref="P39:P48" si="12">H39/N39</f>
        <v>38.457882630268237</v>
      </c>
      <c r="R39" s="2">
        <v>1.1299999999999999</v>
      </c>
      <c r="S39" s="2">
        <v>1.53</v>
      </c>
      <c r="T39" s="2">
        <v>1.29</v>
      </c>
      <c r="U39" s="2">
        <v>0.91254999999999997</v>
      </c>
      <c r="V39" s="2">
        <v>0.75960000000000005</v>
      </c>
      <c r="X39" s="19">
        <v>1</v>
      </c>
      <c r="Y39" s="19">
        <v>1.46</v>
      </c>
      <c r="Z39" s="19">
        <v>1.2</v>
      </c>
      <c r="AA39" s="19">
        <v>0.8609</v>
      </c>
      <c r="AB39" s="19">
        <v>0.73939999999999995</v>
      </c>
    </row>
    <row r="40" spans="1:28">
      <c r="B40" s="17">
        <v>43883</v>
      </c>
      <c r="C40" s="2" t="s">
        <v>99</v>
      </c>
      <c r="D40" s="3" t="s">
        <v>100</v>
      </c>
      <c r="E40" s="2" t="s">
        <v>101</v>
      </c>
      <c r="F40" s="2">
        <v>72.69</v>
      </c>
      <c r="G40" s="2">
        <v>19.3</v>
      </c>
      <c r="H40" s="2">
        <f>F40*G40</f>
        <v>1402.9169999999999</v>
      </c>
      <c r="I40" s="2">
        <v>4.5199999999999996</v>
      </c>
      <c r="M40" s="2">
        <f>SUM(R40:V40)/5</f>
        <v>32.378</v>
      </c>
      <c r="N40" s="2">
        <f>SUM(X40:AB40)/5</f>
        <v>30.619999999999997</v>
      </c>
      <c r="O40" s="7">
        <f t="shared" si="11"/>
        <v>43.3293285564272</v>
      </c>
      <c r="P40" s="7">
        <f t="shared" si="12"/>
        <v>45.817015022860879</v>
      </c>
      <c r="R40" s="2">
        <v>44.32</v>
      </c>
      <c r="S40" s="2">
        <v>38.57</v>
      </c>
      <c r="T40" s="2">
        <v>29.66</v>
      </c>
      <c r="U40" s="2">
        <v>26.84</v>
      </c>
      <c r="V40" s="2">
        <v>22.5</v>
      </c>
      <c r="X40" s="19">
        <v>42.35</v>
      </c>
      <c r="Y40" s="19">
        <v>36.85</v>
      </c>
      <c r="Z40" s="19">
        <v>28.05</v>
      </c>
      <c r="AA40" s="19">
        <v>24.9</v>
      </c>
      <c r="AB40" s="19">
        <v>20.95</v>
      </c>
    </row>
    <row r="41" spans="1:28">
      <c r="B41" s="17">
        <v>43883</v>
      </c>
      <c r="C41" s="2" t="s">
        <v>102</v>
      </c>
      <c r="D41" s="3" t="s">
        <v>103</v>
      </c>
      <c r="E41" s="2" t="s">
        <v>104</v>
      </c>
      <c r="F41" s="2">
        <v>85.07</v>
      </c>
      <c r="G41" s="2">
        <v>19.5</v>
      </c>
      <c r="H41" s="2">
        <f>F41*G41</f>
        <v>1658.8649999999998</v>
      </c>
      <c r="I41" s="2">
        <v>8.35</v>
      </c>
      <c r="M41" s="2">
        <f>SUM(R41:V41)/5</f>
        <v>24.592000000000006</v>
      </c>
      <c r="N41" s="2">
        <f>SUM(X41:AB41)/5</f>
        <v>20.7</v>
      </c>
      <c r="O41" s="7">
        <f t="shared" si="11"/>
        <v>67.455473324658399</v>
      </c>
      <c r="P41" s="7">
        <f t="shared" si="12"/>
        <v>80.138405797101441</v>
      </c>
      <c r="R41" s="2">
        <v>39.35</v>
      </c>
      <c r="S41" s="2">
        <v>29.35</v>
      </c>
      <c r="T41" s="2">
        <v>20.350000000000001</v>
      </c>
      <c r="U41" s="2">
        <v>17.21</v>
      </c>
      <c r="V41" s="2">
        <v>16.7</v>
      </c>
      <c r="X41" s="19">
        <v>31.44</v>
      </c>
      <c r="Y41" s="19">
        <v>24.6</v>
      </c>
      <c r="Z41" s="19">
        <v>17.96</v>
      </c>
      <c r="AA41" s="19">
        <v>14.94</v>
      </c>
      <c r="AB41" s="19">
        <v>14.56</v>
      </c>
    </row>
    <row r="42" spans="1:28">
      <c r="B42" s="17">
        <v>43883</v>
      </c>
      <c r="C42" s="2" t="s">
        <v>105</v>
      </c>
      <c r="D42" s="3" t="s">
        <v>107</v>
      </c>
      <c r="E42" s="2" t="s">
        <v>109</v>
      </c>
      <c r="F42" s="2">
        <v>39.4</v>
      </c>
      <c r="G42" s="2">
        <v>93.5</v>
      </c>
      <c r="H42" s="2">
        <f>F42*G42</f>
        <v>3683.9</v>
      </c>
      <c r="I42" s="2">
        <v>9.1</v>
      </c>
      <c r="M42" s="2">
        <f>SUM(R42:V42)/5</f>
        <v>77.494</v>
      </c>
      <c r="N42" s="2">
        <f>SUM(X42:AB42)/5</f>
        <v>75.022000000000006</v>
      </c>
      <c r="O42" s="7">
        <f t="shared" si="11"/>
        <v>47.537873899914835</v>
      </c>
      <c r="P42" s="7">
        <f t="shared" si="12"/>
        <v>49.104262749593452</v>
      </c>
      <c r="R42" s="2">
        <v>113.82</v>
      </c>
      <c r="S42" s="2">
        <v>93.78</v>
      </c>
      <c r="T42" s="2">
        <v>74.239999999999995</v>
      </c>
      <c r="U42" s="2">
        <v>58.82</v>
      </c>
      <c r="V42" s="2">
        <v>46.81</v>
      </c>
      <c r="X42" s="19">
        <v>109.83</v>
      </c>
      <c r="Y42" s="19">
        <v>91.77</v>
      </c>
      <c r="Z42" s="19">
        <v>72.709999999999994</v>
      </c>
      <c r="AA42" s="19">
        <v>56.05</v>
      </c>
      <c r="AB42" s="19">
        <v>44.75</v>
      </c>
    </row>
    <row r="43" spans="1:28">
      <c r="B43" s="17">
        <v>43883</v>
      </c>
      <c r="C43" s="2" t="s">
        <v>106</v>
      </c>
      <c r="D43" s="3" t="s">
        <v>108</v>
      </c>
      <c r="E43" s="2" t="s">
        <v>109</v>
      </c>
      <c r="F43" s="2">
        <v>22.09</v>
      </c>
      <c r="G43" s="2">
        <v>30.1</v>
      </c>
      <c r="H43" s="2">
        <f>F43*G43</f>
        <v>664.90899999999999</v>
      </c>
      <c r="I43" s="2">
        <v>4.6900000000000004</v>
      </c>
      <c r="M43" s="2">
        <f>SUM(R43:V43)/5</f>
        <v>18.613999999999997</v>
      </c>
      <c r="N43" s="2">
        <f>SUM(X43:AB43)/5</f>
        <v>18.017999999999997</v>
      </c>
      <c r="O43" s="7">
        <f t="shared" si="11"/>
        <v>35.720908993230907</v>
      </c>
      <c r="P43" s="7">
        <f t="shared" si="12"/>
        <v>36.90248640248641</v>
      </c>
      <c r="R43" s="2">
        <v>25.95</v>
      </c>
      <c r="S43" s="2">
        <v>23.77</v>
      </c>
      <c r="T43" s="2">
        <v>18.100000000000001</v>
      </c>
      <c r="U43" s="2">
        <v>13.81</v>
      </c>
      <c r="V43" s="2">
        <v>11.44</v>
      </c>
      <c r="X43" s="19">
        <v>24.95</v>
      </c>
      <c r="Y43" s="19">
        <v>23.4</v>
      </c>
      <c r="Z43" s="19">
        <v>17.190000000000001</v>
      </c>
      <c r="AA43" s="19">
        <v>13.5</v>
      </c>
      <c r="AB43" s="19">
        <v>11.05</v>
      </c>
    </row>
    <row r="44" spans="1:28">
      <c r="B44" s="17">
        <v>43883</v>
      </c>
      <c r="C44" s="2" t="s">
        <v>110</v>
      </c>
      <c r="D44" s="3" t="s">
        <v>111</v>
      </c>
      <c r="E44" s="2" t="s">
        <v>112</v>
      </c>
      <c r="F44" s="2">
        <v>50.35</v>
      </c>
      <c r="G44" s="2">
        <v>53.5</v>
      </c>
      <c r="H44" s="2">
        <f>F44*G44</f>
        <v>2693.7249999999999</v>
      </c>
      <c r="I44" s="2">
        <v>14.71</v>
      </c>
      <c r="M44" s="2">
        <f>SUM(R44:V44)/5</f>
        <v>15.228</v>
      </c>
      <c r="N44" s="2">
        <f>SUM(X44:AB44)/5</f>
        <v>13.35</v>
      </c>
      <c r="O44" s="7">
        <f t="shared" si="11"/>
        <v>176.89289466771737</v>
      </c>
      <c r="P44" s="7">
        <f t="shared" si="12"/>
        <v>201.77715355805245</v>
      </c>
      <c r="R44" s="2">
        <v>28.13</v>
      </c>
      <c r="S44" s="2">
        <v>17.48</v>
      </c>
      <c r="T44" s="2">
        <v>11.82</v>
      </c>
      <c r="U44" s="2">
        <v>11.32</v>
      </c>
      <c r="V44" s="2">
        <v>7.39</v>
      </c>
      <c r="X44" s="19">
        <v>25.54</v>
      </c>
      <c r="Y44" s="19">
        <v>14.37</v>
      </c>
      <c r="Z44" s="19">
        <v>10.72</v>
      </c>
      <c r="AA44" s="19">
        <v>10.1</v>
      </c>
      <c r="AB44" s="19">
        <v>6.02</v>
      </c>
    </row>
    <row r="45" spans="1:28">
      <c r="B45" s="17">
        <v>43883</v>
      </c>
      <c r="C45" s="2" t="s">
        <v>113</v>
      </c>
      <c r="D45" s="3" t="s">
        <v>114</v>
      </c>
      <c r="E45" s="2" t="s">
        <v>115</v>
      </c>
      <c r="F45" s="2">
        <v>3.68</v>
      </c>
      <c r="G45" s="2">
        <v>30.6</v>
      </c>
      <c r="H45" s="2">
        <f>F45*G45</f>
        <v>112.608</v>
      </c>
      <c r="I45" s="2">
        <v>0.73</v>
      </c>
      <c r="M45" s="2">
        <f>SUM(R45:V45)/5</f>
        <v>10.272</v>
      </c>
      <c r="N45" s="2">
        <f>SUM(X45:AB45)/5</f>
        <v>8.9779999999999998</v>
      </c>
      <c r="O45" s="2">
        <f t="shared" si="11"/>
        <v>10.962616822429906</v>
      </c>
      <c r="P45" s="2">
        <f t="shared" si="12"/>
        <v>12.542659835152596</v>
      </c>
      <c r="R45" s="2">
        <v>9.01</v>
      </c>
      <c r="S45" s="2">
        <v>9.69</v>
      </c>
      <c r="T45" s="2">
        <v>11.23</v>
      </c>
      <c r="U45" s="2">
        <v>10.84</v>
      </c>
      <c r="V45" s="2">
        <v>10.59</v>
      </c>
      <c r="X45" s="19">
        <v>7.92</v>
      </c>
      <c r="Y45" s="19">
        <v>7.47</v>
      </c>
      <c r="Z45" s="19">
        <v>10.16</v>
      </c>
      <c r="AA45" s="19">
        <v>9.82</v>
      </c>
      <c r="AB45" s="19">
        <v>9.52</v>
      </c>
    </row>
    <row r="46" spans="1:28">
      <c r="A46">
        <v>14.8</v>
      </c>
      <c r="B46" s="18">
        <v>43884</v>
      </c>
      <c r="C46" s="2" t="s">
        <v>124</v>
      </c>
      <c r="D46" s="3" t="s">
        <v>125</v>
      </c>
      <c r="E46" s="2" t="s">
        <v>126</v>
      </c>
      <c r="F46" s="2">
        <v>13.4</v>
      </c>
      <c r="G46" s="2">
        <v>5.51</v>
      </c>
      <c r="H46" s="2">
        <f>F46*G46</f>
        <v>73.834000000000003</v>
      </c>
      <c r="I46" s="2">
        <v>8.06</v>
      </c>
      <c r="M46" s="2">
        <f>SUM(R46:V46)/5</f>
        <v>0.57133999999999996</v>
      </c>
      <c r="N46" s="2">
        <f>SUM(X46:AB46)/5</f>
        <v>0.24657999999999997</v>
      </c>
      <c r="O46" s="2">
        <f t="shared" si="11"/>
        <v>129.2295305772395</v>
      </c>
      <c r="P46" s="2">
        <f t="shared" si="12"/>
        <v>299.43223294671105</v>
      </c>
      <c r="R46" s="2">
        <v>0.20080000000000001</v>
      </c>
      <c r="S46" s="2">
        <v>0.41949999999999998</v>
      </c>
      <c r="T46" s="2">
        <v>0.56410000000000005</v>
      </c>
      <c r="U46" s="2">
        <v>1.01</v>
      </c>
      <c r="V46" s="2">
        <v>0.6623</v>
      </c>
      <c r="X46" s="19">
        <v>-0.12970000000000001</v>
      </c>
      <c r="Y46" s="19">
        <v>0.1094</v>
      </c>
      <c r="Z46" s="19">
        <v>0.19270000000000001</v>
      </c>
      <c r="AA46" s="19">
        <v>0.61829999999999996</v>
      </c>
      <c r="AB46" s="19">
        <v>0.44219999999999998</v>
      </c>
    </row>
    <row r="47" spans="1:28">
      <c r="A47">
        <v>31.54</v>
      </c>
      <c r="B47" s="18">
        <v>43884</v>
      </c>
      <c r="C47" s="7" t="s">
        <v>127</v>
      </c>
      <c r="D47" s="3" t="s">
        <v>128</v>
      </c>
      <c r="E47" s="7" t="s">
        <v>126</v>
      </c>
      <c r="F47" s="7">
        <v>39.950000000000003</v>
      </c>
      <c r="G47" s="7">
        <v>11.82</v>
      </c>
      <c r="H47" s="7">
        <f>F47*G47</f>
        <v>472.20900000000006</v>
      </c>
      <c r="I47" s="7">
        <v>8.4499999999999993</v>
      </c>
      <c r="M47" s="7">
        <f>SUM(R47:V47)/5</f>
        <v>4.5540000000000003</v>
      </c>
      <c r="N47" s="7">
        <f>SUM(X47:AB47)/5</f>
        <v>3.4840000000000004</v>
      </c>
      <c r="O47" s="7">
        <f t="shared" si="11"/>
        <v>103.69104084321476</v>
      </c>
      <c r="P47" s="7">
        <f t="shared" si="12"/>
        <v>135.53645235361654</v>
      </c>
      <c r="R47" s="7">
        <v>4.6900000000000004</v>
      </c>
      <c r="S47" s="7">
        <v>4.93</v>
      </c>
      <c r="T47" s="2">
        <v>4.6100000000000003</v>
      </c>
      <c r="U47" s="2">
        <v>4.4400000000000004</v>
      </c>
      <c r="V47" s="7">
        <v>4.0999999999999996</v>
      </c>
      <c r="X47" s="19">
        <v>3.59</v>
      </c>
      <c r="Y47" s="19">
        <v>3.45</v>
      </c>
      <c r="Z47" s="19">
        <v>3.62</v>
      </c>
      <c r="AA47" s="19">
        <v>3.51</v>
      </c>
      <c r="AB47" s="19">
        <v>3.25</v>
      </c>
    </row>
    <row r="48" spans="1:28">
      <c r="B48" s="18">
        <v>43884</v>
      </c>
      <c r="C48" s="7" t="s">
        <v>129</v>
      </c>
      <c r="D48" s="12" t="s">
        <v>130</v>
      </c>
      <c r="E48" s="7" t="s">
        <v>131</v>
      </c>
      <c r="F48" s="7">
        <v>8.86</v>
      </c>
      <c r="G48" s="7">
        <v>10.8</v>
      </c>
      <c r="H48" s="7">
        <f>F48*G48</f>
        <v>95.688000000000002</v>
      </c>
      <c r="I48" s="7">
        <v>2.72</v>
      </c>
      <c r="M48" s="7">
        <f>SUM(R48:V48)/5</f>
        <v>1.1267960000000001</v>
      </c>
      <c r="N48" s="7">
        <f>SUM(X48:AB48)/5</f>
        <v>0.89206000000000008</v>
      </c>
      <c r="O48" s="7">
        <f t="shared" si="11"/>
        <v>84.9204292525</v>
      </c>
      <c r="P48" s="7">
        <f t="shared" si="12"/>
        <v>107.26632737708225</v>
      </c>
      <c r="R48" s="7">
        <v>1.48</v>
      </c>
      <c r="S48" s="7">
        <v>1.32</v>
      </c>
      <c r="T48" s="2">
        <v>1.0900000000000001</v>
      </c>
      <c r="U48" s="2">
        <v>1.41</v>
      </c>
      <c r="V48" s="7">
        <v>0.33398</v>
      </c>
      <c r="X48" s="19">
        <v>1.1100000000000001</v>
      </c>
      <c r="Y48" s="19">
        <v>1.1200000000000001</v>
      </c>
      <c r="Z48" s="19">
        <v>0.96309999999999996</v>
      </c>
      <c r="AA48" s="19">
        <v>0.86829999999999996</v>
      </c>
      <c r="AB48" s="19">
        <v>0.39889999999999998</v>
      </c>
    </row>
  </sheetData>
  <mergeCells count="2">
    <mergeCell ref="R3:V3"/>
    <mergeCell ref="X3:AB3"/>
  </mergeCells>
  <phoneticPr fontId="1" type="noConversion"/>
  <conditionalFormatting sqref="C4:C16 C18:C2002">
    <cfRule type="expression" dxfId="13" priority="1">
      <formula>IF($P4&gt;200.01, 1, 0)</formula>
    </cfRule>
    <cfRule type="expression" dxfId="12" priority="2">
      <formula>IF($P4&gt;100.01, IF($P4&lt;=200, 1))</formula>
    </cfRule>
    <cfRule type="expression" dxfId="11" priority="18">
      <formula>IF($P4&lt;11, IF($P4&gt;0.01, 1))</formula>
    </cfRule>
    <cfRule type="expression" dxfId="10" priority="28">
      <formula>IF($P4&gt;51, IF($P4&lt;=100, 1))</formula>
    </cfRule>
    <cfRule type="expression" dxfId="9" priority="29">
      <formula>IF($P4&gt;31, IF($P4&lt;=50, 1))</formula>
    </cfRule>
    <cfRule type="expression" dxfId="8" priority="32">
      <formula>IF($P4&gt;11, IF($P4&lt;=31, 1))</formula>
    </cfRule>
  </conditionalFormatting>
  <conditionalFormatting sqref="O4:P16 O18:P2002">
    <cfRule type="cellIs" dxfId="7" priority="41" operator="between">
      <formula>0.01</formula>
      <formula>11</formula>
    </cfRule>
    <cfRule type="cellIs" dxfId="6" priority="42" operator="between">
      <formula>51</formula>
      <formula>100</formula>
    </cfRule>
    <cfRule type="cellIs" dxfId="5" priority="43" operator="between">
      <formula>31</formula>
      <formula>50</formula>
    </cfRule>
    <cfRule type="cellIs" dxfId="4" priority="44" operator="between">
      <formula>11</formula>
      <formula>31</formula>
    </cfRule>
  </conditionalFormatting>
  <conditionalFormatting sqref="I4:I16 I18:I2002">
    <cfRule type="cellIs" dxfId="3" priority="10" operator="between">
      <formula>0.01</formula>
      <formula>1</formula>
    </cfRule>
  </conditionalFormatting>
  <conditionalFormatting sqref="R1:AB16 R18:AB1048576">
    <cfRule type="cellIs" dxfId="2" priority="8" operator="lessThan">
      <formula>0</formula>
    </cfRule>
  </conditionalFormatting>
  <conditionalFormatting sqref="O1:P2 O4:P16 O18:P1048576">
    <cfRule type="cellIs" dxfId="1" priority="3" operator="greaterThan">
      <formula>200.01</formula>
    </cfRule>
    <cfRule type="cellIs" dxfId="0" priority="4" operator="between">
      <formula>100.01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16EC-A109-724F-8DC8-10AA8FC34BC8}">
  <dimension ref="A1:I35"/>
  <sheetViews>
    <sheetView workbookViewId="0">
      <selection activeCell="L19" sqref="L19"/>
    </sheetView>
  </sheetViews>
  <sheetFormatPr baseColWidth="10" defaultRowHeight="16"/>
  <cols>
    <col min="1" max="1" width="10.83203125" style="2"/>
    <col min="2" max="2" width="8" style="2" bestFit="1" customWidth="1"/>
    <col min="3" max="3" width="10" style="2" bestFit="1" customWidth="1"/>
    <col min="4" max="4" width="10" style="5" bestFit="1" customWidth="1"/>
    <col min="5" max="5" width="3.6640625" style="15" customWidth="1"/>
    <col min="6" max="6" width="8" style="14" bestFit="1" customWidth="1"/>
    <col min="7" max="8" width="10" style="13" bestFit="1" customWidth="1"/>
    <col min="9" max="9" width="15.5" style="2" customWidth="1"/>
  </cols>
  <sheetData>
    <row r="1" spans="1:9">
      <c r="B1" s="2" t="s">
        <v>116</v>
      </c>
      <c r="C1" s="2" t="s">
        <v>117</v>
      </c>
      <c r="D1" s="5" t="s">
        <v>118</v>
      </c>
      <c r="F1" s="14" t="s">
        <v>119</v>
      </c>
      <c r="G1" s="13" t="s">
        <v>120</v>
      </c>
      <c r="H1" s="13" t="s">
        <v>121</v>
      </c>
      <c r="I1" s="2" t="s">
        <v>122</v>
      </c>
    </row>
    <row r="2" spans="1:9">
      <c r="A2" s="1">
        <v>43832</v>
      </c>
      <c r="B2" s="2">
        <v>98</v>
      </c>
      <c r="C2" s="2">
        <v>39</v>
      </c>
      <c r="D2" s="5">
        <v>27</v>
      </c>
      <c r="F2" s="14">
        <v>2</v>
      </c>
      <c r="G2" s="13">
        <v>1</v>
      </c>
      <c r="H2" s="13">
        <v>8</v>
      </c>
    </row>
    <row r="3" spans="1:9">
      <c r="A3" s="1">
        <v>43833</v>
      </c>
      <c r="B3" s="2">
        <v>82</v>
      </c>
      <c r="C3" s="2">
        <v>34</v>
      </c>
      <c r="D3" s="5">
        <v>24</v>
      </c>
      <c r="F3" s="14">
        <v>3</v>
      </c>
      <c r="G3" s="13">
        <v>1</v>
      </c>
      <c r="H3" s="13">
        <v>5</v>
      </c>
    </row>
    <row r="4" spans="1:9">
      <c r="A4" s="1">
        <v>43836</v>
      </c>
      <c r="B4" s="2">
        <v>94</v>
      </c>
      <c r="C4" s="2">
        <v>37</v>
      </c>
      <c r="D4" s="5">
        <v>33</v>
      </c>
      <c r="F4" s="14">
        <v>3</v>
      </c>
      <c r="G4" s="13">
        <v>2</v>
      </c>
      <c r="H4" s="13">
        <v>11</v>
      </c>
    </row>
    <row r="5" spans="1:9">
      <c r="A5" s="1">
        <v>43837</v>
      </c>
      <c r="B5" s="2">
        <v>102</v>
      </c>
      <c r="C5" s="2">
        <v>38</v>
      </c>
      <c r="D5" s="5">
        <v>33</v>
      </c>
      <c r="F5" s="14">
        <v>3</v>
      </c>
      <c r="G5" s="13">
        <v>2</v>
      </c>
      <c r="H5" s="13">
        <v>2</v>
      </c>
    </row>
    <row r="6" spans="1:9">
      <c r="A6" s="1">
        <v>43838</v>
      </c>
      <c r="B6" s="2">
        <v>65</v>
      </c>
      <c r="C6" s="2">
        <v>36</v>
      </c>
      <c r="D6" s="5">
        <v>26</v>
      </c>
      <c r="F6" s="14">
        <v>3</v>
      </c>
      <c r="G6" s="13">
        <v>1</v>
      </c>
      <c r="H6" s="13">
        <v>6</v>
      </c>
    </row>
    <row r="7" spans="1:9">
      <c r="A7" s="1">
        <v>43839</v>
      </c>
      <c r="B7" s="2">
        <v>84</v>
      </c>
      <c r="C7" s="2">
        <v>23</v>
      </c>
      <c r="D7" s="5">
        <v>22</v>
      </c>
      <c r="F7" s="14">
        <v>3</v>
      </c>
      <c r="G7" s="13">
        <v>0</v>
      </c>
      <c r="H7" s="13">
        <v>8</v>
      </c>
    </row>
    <row r="8" spans="1:9">
      <c r="A8" s="1">
        <v>43840</v>
      </c>
      <c r="B8" s="2">
        <v>49</v>
      </c>
      <c r="C8" s="2">
        <v>21</v>
      </c>
      <c r="D8" s="5">
        <v>22</v>
      </c>
      <c r="F8" s="14">
        <v>13</v>
      </c>
      <c r="G8" s="13">
        <v>4</v>
      </c>
      <c r="H8" s="13">
        <v>7</v>
      </c>
    </row>
    <row r="9" spans="1:9">
      <c r="A9" s="1">
        <v>43843</v>
      </c>
      <c r="B9" s="2">
        <v>73</v>
      </c>
      <c r="C9" s="2">
        <v>18</v>
      </c>
      <c r="D9" s="5">
        <v>12</v>
      </c>
      <c r="F9" s="14">
        <v>14</v>
      </c>
      <c r="G9" s="13">
        <v>5</v>
      </c>
      <c r="H9" s="13">
        <v>8</v>
      </c>
    </row>
    <row r="10" spans="1:9">
      <c r="A10" s="1">
        <v>43844</v>
      </c>
      <c r="B10" s="2">
        <v>63</v>
      </c>
      <c r="C10" s="2">
        <v>22</v>
      </c>
      <c r="D10" s="5">
        <v>31</v>
      </c>
      <c r="F10" s="14">
        <v>10</v>
      </c>
      <c r="G10" s="13">
        <v>6</v>
      </c>
      <c r="H10" s="13">
        <v>2</v>
      </c>
    </row>
    <row r="11" spans="1:9">
      <c r="A11" s="1">
        <v>43845</v>
      </c>
      <c r="B11" s="2">
        <v>50</v>
      </c>
      <c r="C11" s="2">
        <v>22</v>
      </c>
      <c r="D11" s="5">
        <v>11</v>
      </c>
      <c r="F11" s="14">
        <v>10</v>
      </c>
      <c r="G11" s="13">
        <v>2</v>
      </c>
      <c r="H11" s="13">
        <v>8</v>
      </c>
    </row>
    <row r="12" spans="1:9">
      <c r="A12" s="1">
        <v>43846</v>
      </c>
      <c r="B12" s="2">
        <v>48</v>
      </c>
      <c r="C12" s="2">
        <v>17</v>
      </c>
      <c r="D12" s="5">
        <v>15</v>
      </c>
      <c r="F12" s="14">
        <v>8</v>
      </c>
      <c r="G12" s="13">
        <v>4</v>
      </c>
      <c r="H12" s="13">
        <v>7</v>
      </c>
    </row>
    <row r="13" spans="1:9">
      <c r="A13" s="1">
        <v>43847</v>
      </c>
      <c r="B13" s="2">
        <v>44</v>
      </c>
      <c r="C13" s="2">
        <v>17</v>
      </c>
      <c r="D13" s="5">
        <v>18</v>
      </c>
      <c r="F13" s="14">
        <v>18</v>
      </c>
      <c r="G13" s="13">
        <v>4</v>
      </c>
      <c r="H13" s="13">
        <v>9</v>
      </c>
    </row>
    <row r="14" spans="1:9">
      <c r="A14" s="1">
        <v>43850</v>
      </c>
      <c r="B14" s="2">
        <v>74</v>
      </c>
      <c r="C14" s="2">
        <v>15</v>
      </c>
      <c r="D14" s="5">
        <v>21</v>
      </c>
      <c r="F14" s="14">
        <v>17</v>
      </c>
      <c r="G14" s="13">
        <v>6</v>
      </c>
      <c r="H14" s="13">
        <v>25</v>
      </c>
    </row>
    <row r="15" spans="1:9">
      <c r="A15" s="1">
        <v>43851</v>
      </c>
      <c r="B15" s="2">
        <v>60</v>
      </c>
      <c r="C15" s="2">
        <v>31</v>
      </c>
      <c r="D15" s="5">
        <v>18</v>
      </c>
      <c r="F15" s="14">
        <v>36</v>
      </c>
      <c r="G15" s="13">
        <v>7</v>
      </c>
      <c r="H15" s="13">
        <v>12</v>
      </c>
    </row>
    <row r="16" spans="1:9">
      <c r="A16" s="1">
        <v>43852</v>
      </c>
      <c r="B16" s="2">
        <v>60</v>
      </c>
      <c r="C16" s="2">
        <v>19</v>
      </c>
      <c r="D16" s="5">
        <v>23</v>
      </c>
      <c r="F16" s="14">
        <v>34</v>
      </c>
      <c r="G16" s="13">
        <v>8</v>
      </c>
      <c r="H16" s="13">
        <v>37</v>
      </c>
    </row>
    <row r="17" spans="1:9">
      <c r="A17" s="1">
        <v>43853</v>
      </c>
      <c r="B17" s="2">
        <v>31</v>
      </c>
      <c r="C17" s="2">
        <v>21</v>
      </c>
      <c r="D17" s="5">
        <v>16</v>
      </c>
      <c r="F17" s="14">
        <v>101</v>
      </c>
      <c r="G17" s="13">
        <v>21</v>
      </c>
      <c r="H17" s="13">
        <v>72</v>
      </c>
    </row>
    <row r="18" spans="1:9">
      <c r="A18" s="1">
        <v>43864</v>
      </c>
      <c r="B18" s="2">
        <v>84</v>
      </c>
      <c r="C18" s="2">
        <v>30</v>
      </c>
      <c r="D18" s="5">
        <v>6</v>
      </c>
      <c r="F18" s="14">
        <v>3188</v>
      </c>
      <c r="G18" s="13">
        <v>113</v>
      </c>
      <c r="H18" s="13">
        <v>177</v>
      </c>
      <c r="I18" s="2" t="s">
        <v>123</v>
      </c>
    </row>
    <row r="19" spans="1:9">
      <c r="A19" s="1">
        <v>43865</v>
      </c>
      <c r="B19" s="2">
        <v>160</v>
      </c>
      <c r="C19" s="2">
        <v>46</v>
      </c>
      <c r="D19" s="5">
        <v>31</v>
      </c>
      <c r="F19" s="14">
        <v>97</v>
      </c>
      <c r="G19" s="13">
        <v>165</v>
      </c>
      <c r="H19" s="13">
        <v>715</v>
      </c>
    </row>
    <row r="20" spans="1:9">
      <c r="A20" s="1">
        <v>43866</v>
      </c>
      <c r="B20" s="2">
        <v>177</v>
      </c>
      <c r="C20" s="2">
        <v>75</v>
      </c>
      <c r="D20" s="5">
        <v>79</v>
      </c>
      <c r="F20" s="14">
        <v>2</v>
      </c>
      <c r="G20" s="13">
        <v>2</v>
      </c>
      <c r="H20" s="13">
        <v>15</v>
      </c>
    </row>
    <row r="21" spans="1:9">
      <c r="A21" s="1">
        <v>43867</v>
      </c>
      <c r="B21" s="2">
        <v>249</v>
      </c>
      <c r="C21" s="2">
        <v>99</v>
      </c>
      <c r="D21" s="5">
        <v>45</v>
      </c>
      <c r="F21" s="14">
        <v>4</v>
      </c>
      <c r="G21" s="13">
        <v>2</v>
      </c>
      <c r="H21" s="13">
        <v>7</v>
      </c>
    </row>
    <row r="22" spans="1:9">
      <c r="A22" s="1">
        <v>43868</v>
      </c>
      <c r="B22" s="2">
        <v>186</v>
      </c>
      <c r="C22" s="2">
        <v>92</v>
      </c>
      <c r="D22" s="5">
        <v>52</v>
      </c>
      <c r="F22" s="14">
        <v>4</v>
      </c>
      <c r="G22" s="13">
        <v>2</v>
      </c>
      <c r="H22" s="13">
        <v>10</v>
      </c>
    </row>
    <row r="23" spans="1:9">
      <c r="A23" s="1">
        <v>43871</v>
      </c>
      <c r="B23" s="2">
        <v>181</v>
      </c>
      <c r="C23" s="2">
        <v>55</v>
      </c>
      <c r="D23" s="5">
        <v>51</v>
      </c>
      <c r="F23" s="14">
        <v>29</v>
      </c>
      <c r="G23" s="13">
        <v>1</v>
      </c>
      <c r="H23" s="13">
        <v>17</v>
      </c>
    </row>
    <row r="24" spans="1:9">
      <c r="A24" s="1">
        <v>43872</v>
      </c>
      <c r="B24" s="2">
        <v>75</v>
      </c>
      <c r="C24" s="2">
        <v>33</v>
      </c>
      <c r="D24" s="5">
        <v>28</v>
      </c>
      <c r="F24" s="14">
        <v>37</v>
      </c>
      <c r="G24" s="13">
        <v>12</v>
      </c>
      <c r="H24" s="13">
        <v>28</v>
      </c>
    </row>
    <row r="25" spans="1:9">
      <c r="A25" s="1">
        <v>43873</v>
      </c>
      <c r="B25" s="2">
        <v>127</v>
      </c>
      <c r="C25" s="2">
        <v>48</v>
      </c>
      <c r="D25" s="5">
        <v>21</v>
      </c>
      <c r="F25" s="14">
        <v>1</v>
      </c>
      <c r="G25" s="13">
        <v>1</v>
      </c>
      <c r="H25" s="13">
        <v>16</v>
      </c>
    </row>
    <row r="26" spans="1:9">
      <c r="A26" s="1">
        <v>43874</v>
      </c>
      <c r="B26" s="2">
        <v>64</v>
      </c>
      <c r="C26" s="2">
        <v>34</v>
      </c>
      <c r="D26" s="5">
        <v>34</v>
      </c>
      <c r="F26" s="14">
        <v>4</v>
      </c>
      <c r="G26" s="13">
        <v>2</v>
      </c>
      <c r="H26" s="13">
        <v>5</v>
      </c>
    </row>
    <row r="27" spans="1:9">
      <c r="A27" s="1">
        <v>43875</v>
      </c>
      <c r="B27" s="2">
        <v>68</v>
      </c>
      <c r="C27" s="2">
        <v>24</v>
      </c>
      <c r="D27" s="5">
        <v>27</v>
      </c>
      <c r="F27" s="14">
        <v>8</v>
      </c>
      <c r="G27" s="13">
        <v>4</v>
      </c>
      <c r="H27" s="13">
        <v>9</v>
      </c>
    </row>
    <row r="28" spans="1:9">
      <c r="A28" s="1">
        <v>43878</v>
      </c>
      <c r="B28" s="2">
        <v>182</v>
      </c>
      <c r="C28" s="2">
        <v>49</v>
      </c>
      <c r="D28" s="5">
        <v>25</v>
      </c>
      <c r="F28" s="14">
        <v>0</v>
      </c>
      <c r="G28" s="13">
        <v>0</v>
      </c>
      <c r="H28" s="13">
        <v>4</v>
      </c>
    </row>
    <row r="29" spans="1:9">
      <c r="A29" s="1">
        <v>43879</v>
      </c>
      <c r="B29" s="2">
        <v>142</v>
      </c>
      <c r="C29" s="2">
        <v>67</v>
      </c>
      <c r="D29" s="5">
        <v>30</v>
      </c>
      <c r="F29" s="14">
        <v>3</v>
      </c>
      <c r="G29" s="13">
        <v>0</v>
      </c>
      <c r="H29" s="13">
        <v>2</v>
      </c>
    </row>
    <row r="30" spans="1:9">
      <c r="A30" s="1">
        <v>43880</v>
      </c>
      <c r="B30" s="2">
        <v>97</v>
      </c>
      <c r="C30" s="2">
        <v>39</v>
      </c>
      <c r="D30" s="5">
        <v>44</v>
      </c>
      <c r="F30" s="14">
        <v>16</v>
      </c>
      <c r="G30" s="13">
        <v>5</v>
      </c>
      <c r="H30" s="13">
        <v>8</v>
      </c>
    </row>
    <row r="31" spans="1:9">
      <c r="A31" s="1">
        <v>43881</v>
      </c>
      <c r="B31" s="2">
        <v>123</v>
      </c>
      <c r="C31" s="2">
        <v>44</v>
      </c>
      <c r="D31" s="5">
        <v>30</v>
      </c>
      <c r="F31" s="14">
        <v>1</v>
      </c>
      <c r="G31" s="13">
        <v>1</v>
      </c>
      <c r="H31" s="13">
        <v>6</v>
      </c>
    </row>
    <row r="32" spans="1:9">
      <c r="A32" s="1">
        <v>43882</v>
      </c>
      <c r="B32" s="2">
        <v>106</v>
      </c>
      <c r="C32" s="2">
        <v>44</v>
      </c>
      <c r="D32" s="5">
        <v>36</v>
      </c>
      <c r="F32" s="14">
        <v>0</v>
      </c>
      <c r="G32" s="13">
        <v>0</v>
      </c>
      <c r="H32" s="13">
        <v>1</v>
      </c>
    </row>
    <row r="33" spans="1:1">
      <c r="A33" s="1">
        <v>43883</v>
      </c>
    </row>
    <row r="34" spans="1:1">
      <c r="A34" s="1">
        <v>43884</v>
      </c>
    </row>
    <row r="35" spans="1:1">
      <c r="A35" s="1">
        <v>43885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5CC-F523-0343-80B9-4D1F12446A0A}">
  <dimension ref="A1"/>
  <sheetViews>
    <sheetView workbookViewId="0">
      <selection activeCell="D2" sqref="D2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总览表</vt:lpstr>
      <vt:lpstr>行情记录表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2020-02-16T07:47:18Z</dcterms:created>
  <dcterms:modified xsi:type="dcterms:W3CDTF">2020-02-23T06:49:33Z</dcterms:modified>
</cp:coreProperties>
</file>