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gpzh/work-huayi/life/财商知识/stockJason/"/>
    </mc:Choice>
  </mc:AlternateContent>
  <xr:revisionPtr revIDLastSave="0" documentId="13_ncr:1_{7B27522C-28E0-2648-BC45-2C5F1C00203F}" xr6:coauthVersionLast="43" xr6:coauthVersionMax="43" xr10:uidLastSave="{00000000-0000-0000-0000-000000000000}"/>
  <bookViews>
    <workbookView xWindow="0" yWindow="460" windowWidth="28800" windowHeight="16240" xr2:uid="{7D2C078A-228E-844C-B05E-C570A3739B82}"/>
  </bookViews>
  <sheets>
    <sheet name="总览表" sheetId="1" r:id="rId1"/>
    <sheet name="行情记录表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8" i="1" l="1"/>
  <c r="O5" i="1"/>
  <c r="N5" i="1"/>
  <c r="I5" i="1"/>
  <c r="M5" i="1"/>
  <c r="L5" i="1"/>
  <c r="K5" i="1"/>
  <c r="O4" i="1"/>
  <c r="N4" i="1"/>
  <c r="P5" i="1" l="1"/>
  <c r="Q5" i="1"/>
  <c r="O58" i="1"/>
  <c r="Q58" i="1" s="1"/>
  <c r="N58" i="1"/>
  <c r="P58" i="1" s="1"/>
  <c r="O57" i="1"/>
  <c r="N57" i="1"/>
  <c r="I57" i="1"/>
  <c r="P56" i="1"/>
  <c r="N56" i="1"/>
  <c r="O56" i="1"/>
  <c r="I56" i="1"/>
  <c r="N55" i="1"/>
  <c r="O55" i="1"/>
  <c r="I55" i="1"/>
  <c r="P55" i="1" s="1"/>
  <c r="O54" i="1"/>
  <c r="Q54" i="1" s="1"/>
  <c r="N54" i="1"/>
  <c r="I54" i="1"/>
  <c r="O53" i="1"/>
  <c r="N53" i="1"/>
  <c r="I53" i="1"/>
  <c r="O52" i="1"/>
  <c r="N52" i="1"/>
  <c r="I52" i="1"/>
  <c r="N51" i="1"/>
  <c r="O51" i="1"/>
  <c r="I51" i="1"/>
  <c r="I50" i="1"/>
  <c r="O50" i="1"/>
  <c r="N50" i="1"/>
  <c r="O49" i="1"/>
  <c r="N49" i="1"/>
  <c r="I49" i="1"/>
  <c r="O48" i="1"/>
  <c r="N48" i="1"/>
  <c r="I48" i="1"/>
  <c r="O47" i="1"/>
  <c r="N47" i="1"/>
  <c r="I47" i="1"/>
  <c r="O46" i="1"/>
  <c r="Q46" i="1" s="1"/>
  <c r="N46" i="1"/>
  <c r="P46" i="1" s="1"/>
  <c r="I46" i="1"/>
  <c r="O45" i="1"/>
  <c r="N45" i="1"/>
  <c r="I45" i="1"/>
  <c r="O44" i="1"/>
  <c r="N44" i="1"/>
  <c r="I44" i="1"/>
  <c r="I27" i="1"/>
  <c r="I26" i="1"/>
  <c r="I25" i="1"/>
  <c r="I28" i="1"/>
  <c r="O43" i="1"/>
  <c r="N43" i="1"/>
  <c r="I43" i="1"/>
  <c r="O42" i="1"/>
  <c r="N42" i="1"/>
  <c r="I42" i="1"/>
  <c r="N41" i="1"/>
  <c r="O41" i="1"/>
  <c r="I41" i="1"/>
  <c r="Q41" i="1" s="1"/>
  <c r="O40" i="1"/>
  <c r="N40" i="1"/>
  <c r="I40" i="1"/>
  <c r="I39" i="1"/>
  <c r="O39" i="1"/>
  <c r="N39" i="1"/>
  <c r="I38" i="1"/>
  <c r="N38" i="1"/>
  <c r="O38" i="1"/>
  <c r="N37" i="1"/>
  <c r="O37" i="1"/>
  <c r="I37" i="1"/>
  <c r="O36" i="1"/>
  <c r="N36" i="1"/>
  <c r="I36" i="1"/>
  <c r="O21" i="1"/>
  <c r="N21" i="1"/>
  <c r="I21" i="1"/>
  <c r="N22" i="1"/>
  <c r="P22" i="1" s="1"/>
  <c r="O22" i="1"/>
  <c r="Q22" i="1" s="1"/>
  <c r="O35" i="1"/>
  <c r="N35" i="1"/>
  <c r="P57" i="1" l="1"/>
  <c r="Q57" i="1"/>
  <c r="Q47" i="1"/>
  <c r="P41" i="1"/>
  <c r="Q53" i="1"/>
  <c r="P44" i="1"/>
  <c r="P52" i="1"/>
  <c r="Q44" i="1"/>
  <c r="Q55" i="1"/>
  <c r="Q43" i="1"/>
  <c r="P45" i="1"/>
  <c r="P53" i="1"/>
  <c r="Q51" i="1"/>
  <c r="Q56" i="1"/>
  <c r="P40" i="1"/>
  <c r="P47" i="1"/>
  <c r="Q52" i="1"/>
  <c r="P50" i="1"/>
  <c r="Q49" i="1"/>
  <c r="P51" i="1"/>
  <c r="P54" i="1"/>
  <c r="Q50" i="1"/>
  <c r="P49" i="1"/>
  <c r="Q48" i="1"/>
  <c r="P48" i="1"/>
  <c r="P39" i="1"/>
  <c r="P42" i="1"/>
  <c r="Q42" i="1"/>
  <c r="Q40" i="1"/>
  <c r="P43" i="1"/>
  <c r="Q38" i="1"/>
  <c r="Q45" i="1"/>
  <c r="P37" i="1"/>
  <c r="Q36" i="1"/>
  <c r="Q37" i="1"/>
  <c r="P38" i="1"/>
  <c r="Q39" i="1"/>
  <c r="P36" i="1"/>
  <c r="Q21" i="1"/>
  <c r="P21" i="1"/>
  <c r="Q35" i="1"/>
  <c r="P35" i="1"/>
  <c r="O34" i="1"/>
  <c r="Q34" i="1" s="1"/>
  <c r="N34" i="1"/>
  <c r="P34" i="1" s="1"/>
  <c r="O33" i="1"/>
  <c r="Q33" i="1" s="1"/>
  <c r="N33" i="1"/>
  <c r="P33" i="1" s="1"/>
  <c r="O32" i="1"/>
  <c r="Q32" i="1" s="1"/>
  <c r="N32" i="1"/>
  <c r="P32" i="1" s="1"/>
  <c r="O31" i="1"/>
  <c r="Q31" i="1" s="1"/>
  <c r="N31" i="1"/>
  <c r="P31" i="1" s="1"/>
  <c r="O30" i="1" l="1"/>
  <c r="Q30" i="1" s="1"/>
  <c r="N30" i="1"/>
  <c r="P30" i="1" s="1"/>
  <c r="N29" i="1"/>
  <c r="P29" i="1" s="1"/>
  <c r="O29" i="1"/>
  <c r="Q29" i="1" s="1"/>
  <c r="O28" i="1"/>
  <c r="Q28" i="1" s="1"/>
  <c r="N28" i="1"/>
  <c r="P28" i="1" s="1"/>
  <c r="N15" i="1"/>
  <c r="P15" i="1" s="1"/>
  <c r="O15" i="1"/>
  <c r="Q15" i="1" s="1"/>
  <c r="O26" i="1"/>
  <c r="Q26" i="1" s="1"/>
  <c r="N26" i="1"/>
  <c r="P26" i="1" s="1"/>
  <c r="N25" i="1"/>
  <c r="P25" i="1" s="1"/>
  <c r="O25" i="1"/>
  <c r="Q25" i="1" s="1"/>
  <c r="O24" i="1"/>
  <c r="Q24" i="1" s="1"/>
  <c r="N24" i="1"/>
  <c r="P24" i="1" s="1"/>
  <c r="N16" i="1"/>
  <c r="P16" i="1" s="1"/>
  <c r="O16" i="1"/>
  <c r="Q16" i="1" s="1"/>
  <c r="O20" i="1"/>
  <c r="Q20" i="1" s="1"/>
  <c r="N20" i="1"/>
  <c r="P20" i="1" s="1"/>
  <c r="O19" i="1" l="1"/>
  <c r="Q19" i="1" s="1"/>
  <c r="N19" i="1"/>
  <c r="P19" i="1" s="1"/>
  <c r="N18" i="1"/>
  <c r="P18" i="1" s="1"/>
  <c r="O18" i="1"/>
  <c r="Q18" i="1" s="1"/>
  <c r="O23" i="1"/>
  <c r="Q23" i="1" s="1"/>
  <c r="N23" i="1"/>
  <c r="P23" i="1" s="1"/>
  <c r="N17" i="1"/>
  <c r="P17" i="1" s="1"/>
  <c r="O17" i="1"/>
  <c r="Q17" i="1" s="1"/>
  <c r="O14" i="1"/>
  <c r="Q14" i="1" s="1"/>
  <c r="N14" i="1"/>
  <c r="P14" i="1" s="1"/>
  <c r="P4" i="1"/>
  <c r="Q4" i="1"/>
  <c r="O6" i="1"/>
  <c r="Q6" i="1" s="1"/>
  <c r="N6" i="1"/>
  <c r="P6" i="1" s="1"/>
  <c r="O7" i="1"/>
  <c r="Q7" i="1" s="1"/>
  <c r="N7" i="1"/>
  <c r="P7" i="1" s="1"/>
  <c r="O8" i="1"/>
  <c r="Q8" i="1" s="1"/>
  <c r="N8" i="1"/>
  <c r="P8" i="1" s="1"/>
  <c r="O9" i="1"/>
  <c r="Q9" i="1" s="1"/>
  <c r="N9" i="1"/>
  <c r="P9" i="1" s="1"/>
  <c r="O13" i="1"/>
  <c r="Q13" i="1" s="1"/>
  <c r="N13" i="1"/>
  <c r="P13" i="1" s="1"/>
  <c r="N12" i="1"/>
  <c r="P12" i="1" s="1"/>
  <c r="O12" i="1"/>
  <c r="Q12" i="1" s="1"/>
  <c r="N27" i="1"/>
  <c r="P27" i="1" s="1"/>
  <c r="O27" i="1"/>
  <c r="Q27" i="1" s="1"/>
  <c r="N11" i="1"/>
  <c r="P11" i="1" s="1"/>
  <c r="O11" i="1"/>
  <c r="Q11" i="1" s="1"/>
  <c r="O10" i="1"/>
  <c r="Q10" i="1" s="1"/>
  <c r="N10" i="1"/>
  <c r="P10" i="1" s="1"/>
  <c r="M6" i="1"/>
  <c r="L6" i="1"/>
  <c r="K6" i="1"/>
  <c r="K4" i="1"/>
  <c r="M4" i="1"/>
  <c r="L4" i="1"/>
</calcChain>
</file>

<file path=xl/sharedStrings.xml><?xml version="1.0" encoding="utf-8"?>
<sst xmlns="http://schemas.openxmlformats.org/spreadsheetml/2006/main" count="207" uniqueCount="179">
  <si>
    <t>日期</t>
    <phoneticPr fontId="1" type="noConversion"/>
  </si>
  <si>
    <t>名称</t>
    <phoneticPr fontId="1" type="noConversion"/>
  </si>
  <si>
    <t>代码</t>
    <phoneticPr fontId="1" type="noConversion"/>
  </si>
  <si>
    <t>股价</t>
    <phoneticPr fontId="1" type="noConversion"/>
  </si>
  <si>
    <t>总市值</t>
    <phoneticPr fontId="1" type="noConversion"/>
  </si>
  <si>
    <t>市净率</t>
    <phoneticPr fontId="1" type="noConversion"/>
  </si>
  <si>
    <t>财务数据</t>
    <phoneticPr fontId="1" type="noConversion"/>
  </si>
  <si>
    <t>扣非净利润5年平均值</t>
    <phoneticPr fontId="1" type="noConversion"/>
  </si>
  <si>
    <t>营业利润5年平均值</t>
    <phoneticPr fontId="1" type="noConversion"/>
  </si>
  <si>
    <t>营业总收入5年平均值</t>
    <phoneticPr fontId="1" type="noConversion"/>
  </si>
  <si>
    <t>扣非净利润</t>
    <phoneticPr fontId="1" type="noConversion"/>
  </si>
  <si>
    <t>净利润</t>
  </si>
  <si>
    <t>利润总额5年平均值</t>
    <phoneticPr fontId="1" type="noConversion"/>
  </si>
  <si>
    <t>净利润5年平均值</t>
    <phoneticPr fontId="1" type="noConversion"/>
  </si>
  <si>
    <t>总市值/扣非净利润5年平均值</t>
    <phoneticPr fontId="1" type="noConversion"/>
  </si>
  <si>
    <t>温氏股份</t>
    <phoneticPr fontId="1" type="noConversion"/>
  </si>
  <si>
    <t>总市值/净利润5年平均值</t>
    <phoneticPr fontId="1" type="noConversion"/>
  </si>
  <si>
    <t>万科A</t>
    <phoneticPr fontId="1" type="noConversion"/>
  </si>
  <si>
    <t>000002</t>
    <phoneticPr fontId="1" type="noConversion"/>
  </si>
  <si>
    <t>中科曙光</t>
    <phoneticPr fontId="1" type="noConversion"/>
  </si>
  <si>
    <t>603019</t>
    <phoneticPr fontId="1" type="noConversion"/>
  </si>
  <si>
    <t>三一重工</t>
    <phoneticPr fontId="1" type="noConversion"/>
  </si>
  <si>
    <t>60031</t>
    <phoneticPr fontId="1" type="noConversion"/>
  </si>
  <si>
    <t>行业</t>
    <phoneticPr fontId="1" type="noConversion"/>
  </si>
  <si>
    <t>工程机械</t>
    <phoneticPr fontId="1" type="noConversion"/>
  </si>
  <si>
    <t>芯片，人工智能</t>
    <phoneticPr fontId="1" type="noConversion"/>
  </si>
  <si>
    <t>房地产</t>
    <phoneticPr fontId="1" type="noConversion"/>
  </si>
  <si>
    <t>农林牧渔，猪肉</t>
    <phoneticPr fontId="1" type="noConversion"/>
  </si>
  <si>
    <t>600660</t>
    <phoneticPr fontId="1" type="noConversion"/>
  </si>
  <si>
    <t>玻璃</t>
    <phoneticPr fontId="1" type="noConversion"/>
  </si>
  <si>
    <t>三花智控</t>
    <phoneticPr fontId="1" type="noConversion"/>
  </si>
  <si>
    <t>002050</t>
    <phoneticPr fontId="1" type="noConversion"/>
  </si>
  <si>
    <t>京东方A</t>
    <phoneticPr fontId="1" type="noConversion"/>
  </si>
  <si>
    <t>000725</t>
    <phoneticPr fontId="1" type="noConversion"/>
  </si>
  <si>
    <t>元器件，OLED</t>
    <phoneticPr fontId="1" type="noConversion"/>
  </si>
  <si>
    <t>贵州茅台</t>
    <phoneticPr fontId="1" type="noConversion"/>
  </si>
  <si>
    <t>600519</t>
    <phoneticPr fontId="1" type="noConversion"/>
  </si>
  <si>
    <t>白酒</t>
    <phoneticPr fontId="1" type="noConversion"/>
  </si>
  <si>
    <t>工商银行</t>
    <phoneticPr fontId="1" type="noConversion"/>
  </si>
  <si>
    <t>601398</t>
    <phoneticPr fontId="1" type="noConversion"/>
  </si>
  <si>
    <t>银行</t>
    <phoneticPr fontId="1" type="noConversion"/>
  </si>
  <si>
    <t>招商银行</t>
    <phoneticPr fontId="1" type="noConversion"/>
  </si>
  <si>
    <t>600036</t>
    <phoneticPr fontId="1" type="noConversion"/>
  </si>
  <si>
    <t>兴业银行</t>
    <phoneticPr fontId="1" type="noConversion"/>
  </si>
  <si>
    <t>601166</t>
    <phoneticPr fontId="1" type="noConversion"/>
  </si>
  <si>
    <t>老板电器</t>
    <phoneticPr fontId="1" type="noConversion"/>
  </si>
  <si>
    <t>002508</t>
    <phoneticPr fontId="1" type="noConversion"/>
  </si>
  <si>
    <t>白色家电</t>
    <phoneticPr fontId="1" type="noConversion"/>
  </si>
  <si>
    <t>中国神华</t>
    <phoneticPr fontId="1" type="noConversion"/>
  </si>
  <si>
    <t>601088</t>
    <phoneticPr fontId="1" type="noConversion"/>
  </si>
  <si>
    <t>煤炭</t>
    <phoneticPr fontId="1" type="noConversion"/>
  </si>
  <si>
    <t>中国平安</t>
    <phoneticPr fontId="1" type="noConversion"/>
  </si>
  <si>
    <t>601318</t>
    <phoneticPr fontId="1" type="noConversion"/>
  </si>
  <si>
    <t>保险</t>
    <phoneticPr fontId="1" type="noConversion"/>
  </si>
  <si>
    <t>格力电器</t>
    <phoneticPr fontId="1" type="noConversion"/>
  </si>
  <si>
    <t>000651</t>
    <phoneticPr fontId="1" type="noConversion"/>
  </si>
  <si>
    <t>宝丰能源</t>
    <phoneticPr fontId="1" type="noConversion"/>
  </si>
  <si>
    <t>600989</t>
    <phoneticPr fontId="1" type="noConversion"/>
  </si>
  <si>
    <t>煤炭能源</t>
    <phoneticPr fontId="1" type="noConversion"/>
  </si>
  <si>
    <t>浙商银行</t>
    <phoneticPr fontId="1" type="noConversion"/>
  </si>
  <si>
    <t>601916</t>
    <phoneticPr fontId="1" type="noConversion"/>
  </si>
  <si>
    <t>福耀玻璃</t>
    <phoneticPr fontId="1" type="noConversion"/>
  </si>
  <si>
    <t>牧原股份</t>
    <phoneticPr fontId="1" type="noConversion"/>
  </si>
  <si>
    <t>002714</t>
    <phoneticPr fontId="1" type="noConversion"/>
  </si>
  <si>
    <t>养殖，猪肉</t>
    <phoneticPr fontId="1" type="noConversion"/>
  </si>
  <si>
    <t>五粮液</t>
    <phoneticPr fontId="1" type="noConversion"/>
  </si>
  <si>
    <t>000858</t>
    <phoneticPr fontId="1" type="noConversion"/>
  </si>
  <si>
    <t>泸州老窖</t>
    <phoneticPr fontId="1" type="noConversion"/>
  </si>
  <si>
    <t>000568</t>
    <phoneticPr fontId="1" type="noConversion"/>
  </si>
  <si>
    <t>平安银行</t>
    <phoneticPr fontId="1" type="noConversion"/>
  </si>
  <si>
    <t>000001</t>
    <phoneticPr fontId="1" type="noConversion"/>
  </si>
  <si>
    <t>古井贡酒</t>
    <phoneticPr fontId="1" type="noConversion"/>
  </si>
  <si>
    <t>000596</t>
    <phoneticPr fontId="1" type="noConversion"/>
  </si>
  <si>
    <t>中信证券</t>
    <phoneticPr fontId="1" type="noConversion"/>
  </si>
  <si>
    <t>600030</t>
    <phoneticPr fontId="1" type="noConversion"/>
  </si>
  <si>
    <t>证券</t>
    <phoneticPr fontId="1" type="noConversion"/>
  </si>
  <si>
    <t>长江电力</t>
    <phoneticPr fontId="1" type="noConversion"/>
  </si>
  <si>
    <t>电力</t>
    <phoneticPr fontId="1" type="noConversion"/>
  </si>
  <si>
    <t>通用机械，特斯拉</t>
    <phoneticPr fontId="1" type="noConversion"/>
  </si>
  <si>
    <t>中国中冶</t>
    <phoneticPr fontId="1" type="noConversion"/>
  </si>
  <si>
    <t>建筑</t>
    <phoneticPr fontId="1" type="noConversion"/>
  </si>
  <si>
    <t>中国交建</t>
    <phoneticPr fontId="1" type="noConversion"/>
  </si>
  <si>
    <t>中国铁建</t>
    <phoneticPr fontId="1" type="noConversion"/>
  </si>
  <si>
    <t>工业富联</t>
    <phoneticPr fontId="1" type="noConversion"/>
  </si>
  <si>
    <t>永辉超市</t>
    <phoneticPr fontId="1" type="noConversion"/>
  </si>
  <si>
    <t>新零售</t>
    <phoneticPr fontId="1" type="noConversion"/>
  </si>
  <si>
    <t>永泰能源</t>
    <phoneticPr fontId="1" type="noConversion"/>
  </si>
  <si>
    <t>煤炭，页岩气</t>
    <phoneticPr fontId="1" type="noConversion"/>
  </si>
  <si>
    <t>通讯，5G</t>
    <phoneticPr fontId="1" type="noConversion"/>
  </si>
  <si>
    <t>总股本</t>
    <phoneticPr fontId="1" type="noConversion"/>
  </si>
  <si>
    <t>海螺水泥</t>
    <phoneticPr fontId="1" type="noConversion"/>
  </si>
  <si>
    <t>水泥</t>
    <phoneticPr fontId="1" type="noConversion"/>
  </si>
  <si>
    <t>片仔癀</t>
    <phoneticPr fontId="1" type="noConversion"/>
  </si>
  <si>
    <t>亲亲食品</t>
    <phoneticPr fontId="1" type="noConversion"/>
  </si>
  <si>
    <t>凯中精密</t>
    <phoneticPr fontId="1" type="noConversion"/>
  </si>
  <si>
    <t>002557</t>
    <phoneticPr fontId="1" type="noConversion"/>
  </si>
  <si>
    <t>002823</t>
    <phoneticPr fontId="1" type="noConversion"/>
  </si>
  <si>
    <t>食品</t>
    <phoneticPr fontId="1" type="noConversion"/>
  </si>
  <si>
    <t>医药，抗癌</t>
    <phoneticPr fontId="1" type="noConversion"/>
  </si>
  <si>
    <t>上海机场</t>
    <phoneticPr fontId="1" type="noConversion"/>
  </si>
  <si>
    <t>600009</t>
    <phoneticPr fontId="1" type="noConversion"/>
  </si>
  <si>
    <t>交通设施</t>
    <phoneticPr fontId="1" type="noConversion"/>
  </si>
  <si>
    <t>中国国旅</t>
    <phoneticPr fontId="1" type="noConversion"/>
  </si>
  <si>
    <t>85.07</t>
    <phoneticPr fontId="1" type="noConversion"/>
  </si>
  <si>
    <t>旅游</t>
    <phoneticPr fontId="1" type="noConversion"/>
  </si>
  <si>
    <t>海康威视</t>
    <phoneticPr fontId="1" type="noConversion"/>
  </si>
  <si>
    <t>大华股份</t>
    <phoneticPr fontId="1" type="noConversion"/>
  </si>
  <si>
    <t>002415</t>
    <phoneticPr fontId="1" type="noConversion"/>
  </si>
  <si>
    <t>002236</t>
    <phoneticPr fontId="1" type="noConversion"/>
  </si>
  <si>
    <t>安防，智慧城市</t>
    <phoneticPr fontId="1" type="noConversion"/>
  </si>
  <si>
    <t>立讯精密</t>
    <phoneticPr fontId="1" type="noConversion"/>
  </si>
  <si>
    <t>002475</t>
    <phoneticPr fontId="1" type="noConversion"/>
  </si>
  <si>
    <t>元器件</t>
    <phoneticPr fontId="1" type="noConversion"/>
  </si>
  <si>
    <t>四川成渝</t>
    <phoneticPr fontId="1" type="noConversion"/>
  </si>
  <si>
    <t>001107</t>
    <phoneticPr fontId="1" type="noConversion"/>
  </si>
  <si>
    <t>交通设施，区域链</t>
    <phoneticPr fontId="1" type="noConversion"/>
  </si>
  <si>
    <t>涨停板</t>
    <phoneticPr fontId="1" type="noConversion"/>
  </si>
  <si>
    <t>连续涨停</t>
    <phoneticPr fontId="1" type="noConversion"/>
  </si>
  <si>
    <t>涨停打开</t>
    <phoneticPr fontId="1" type="noConversion"/>
  </si>
  <si>
    <t>跌停板</t>
    <phoneticPr fontId="1" type="noConversion"/>
  </si>
  <si>
    <t>连续跌停</t>
    <phoneticPr fontId="1" type="noConversion"/>
  </si>
  <si>
    <t>跌停打开</t>
    <phoneticPr fontId="1" type="noConversion"/>
  </si>
  <si>
    <t>备注</t>
    <phoneticPr fontId="1" type="noConversion"/>
  </si>
  <si>
    <t>冠状病毒大爆发</t>
    <phoneticPr fontId="1" type="noConversion"/>
  </si>
  <si>
    <t>振芯科技</t>
    <phoneticPr fontId="1" type="noConversion"/>
  </si>
  <si>
    <t>300101</t>
    <phoneticPr fontId="1" type="noConversion"/>
  </si>
  <si>
    <t>航天，卫星导航</t>
    <phoneticPr fontId="1" type="noConversion"/>
  </si>
  <si>
    <t>中国卫星</t>
    <phoneticPr fontId="1" type="noConversion"/>
  </si>
  <si>
    <t>600118</t>
    <phoneticPr fontId="1" type="noConversion"/>
  </si>
  <si>
    <t>雷科防务</t>
    <phoneticPr fontId="1" type="noConversion"/>
  </si>
  <si>
    <t>002413</t>
    <phoneticPr fontId="1" type="noConversion"/>
  </si>
  <si>
    <t>通讯，芯片，军工</t>
    <phoneticPr fontId="1" type="noConversion"/>
  </si>
  <si>
    <t>洛阳玻璃</t>
    <phoneticPr fontId="1" type="noConversion"/>
  </si>
  <si>
    <t>600876</t>
    <phoneticPr fontId="1" type="noConversion"/>
  </si>
  <si>
    <t>建筑，玻璃，光伏</t>
    <phoneticPr fontId="1" type="noConversion"/>
  </si>
  <si>
    <t>横店东磁</t>
    <phoneticPr fontId="1" type="noConversion"/>
  </si>
  <si>
    <t>002056</t>
    <phoneticPr fontId="1" type="noConversion"/>
  </si>
  <si>
    <t>光伏,元器件</t>
    <phoneticPr fontId="1" type="noConversion"/>
  </si>
  <si>
    <t>18.11/15.00</t>
    <phoneticPr fontId="1" type="noConversion"/>
  </si>
  <si>
    <t>41.54/34</t>
    <phoneticPr fontId="1" type="noConversion"/>
  </si>
  <si>
    <t>st荣联</t>
    <phoneticPr fontId="1" type="noConversion"/>
  </si>
  <si>
    <t>计算机应用， 芯片</t>
    <phoneticPr fontId="1" type="noConversion"/>
  </si>
  <si>
    <t>st北讯</t>
    <phoneticPr fontId="1" type="noConversion"/>
  </si>
  <si>
    <t>002642</t>
    <phoneticPr fontId="1" type="noConversion"/>
  </si>
  <si>
    <t>002359</t>
    <phoneticPr fontId="1" type="noConversion"/>
  </si>
  <si>
    <t>通信设备</t>
    <phoneticPr fontId="1" type="noConversion"/>
  </si>
  <si>
    <t>st仁智</t>
    <phoneticPr fontId="1" type="noConversion"/>
  </si>
  <si>
    <t>002629</t>
    <phoneticPr fontId="1" type="noConversion"/>
  </si>
  <si>
    <t>石油，页岩气</t>
    <phoneticPr fontId="1" type="noConversion"/>
  </si>
  <si>
    <t>8/6.4</t>
    <phoneticPr fontId="1" type="noConversion"/>
  </si>
  <si>
    <t>2.9/2.45</t>
    <phoneticPr fontId="1" type="noConversion"/>
  </si>
  <si>
    <t>2.56/2</t>
    <phoneticPr fontId="1" type="noConversion"/>
  </si>
  <si>
    <t>中旗股份</t>
    <phoneticPr fontId="1" type="noConversion"/>
  </si>
  <si>
    <t>300575</t>
    <phoneticPr fontId="1" type="noConversion"/>
  </si>
  <si>
    <t>贪夜蛾，害虫防治</t>
    <phoneticPr fontId="1" type="noConversion"/>
  </si>
  <si>
    <t>湖南海利</t>
    <phoneticPr fontId="1" type="noConversion"/>
  </si>
  <si>
    <t>600731</t>
    <phoneticPr fontId="1" type="noConversion"/>
  </si>
  <si>
    <t>0.2-18</t>
    <phoneticPr fontId="1" type="noConversion"/>
  </si>
  <si>
    <t>安道麦A</t>
    <phoneticPr fontId="1" type="noConversion"/>
  </si>
  <si>
    <t>000553</t>
    <phoneticPr fontId="1" type="noConversion"/>
  </si>
  <si>
    <t>丰山集团</t>
    <phoneticPr fontId="1" type="noConversion"/>
  </si>
  <si>
    <t>603810</t>
    <phoneticPr fontId="1" type="noConversion"/>
  </si>
  <si>
    <t>NA</t>
    <phoneticPr fontId="1" type="noConversion"/>
  </si>
  <si>
    <t>长青股份</t>
    <phoneticPr fontId="1" type="noConversion"/>
  </si>
  <si>
    <t>002391</t>
    <phoneticPr fontId="1" type="noConversion"/>
  </si>
  <si>
    <t>目标25</t>
    <phoneticPr fontId="1" type="noConversion"/>
  </si>
  <si>
    <t>如果牛市没来--6</t>
    <phoneticPr fontId="1" type="noConversion"/>
  </si>
  <si>
    <t>持股一年,目标-6</t>
    <phoneticPr fontId="1" type="noConversion"/>
  </si>
  <si>
    <t>一个月内突破18，否则出掉</t>
    <phoneticPr fontId="1" type="noConversion"/>
  </si>
  <si>
    <t>目标20，如果突破20，持有</t>
    <phoneticPr fontId="1" type="noConversion"/>
  </si>
  <si>
    <t>2/25，可以提前布局贪夜蛾爆发</t>
    <phoneticPr fontId="1" type="noConversion"/>
  </si>
  <si>
    <t>时刻关注，量价齐升现象</t>
    <phoneticPr fontId="1" type="noConversion"/>
  </si>
  <si>
    <t>看看是否有40</t>
    <phoneticPr fontId="1" type="noConversion"/>
  </si>
  <si>
    <t>最近一个星期看看，是否有涨动</t>
    <phoneticPr fontId="1" type="noConversion"/>
  </si>
  <si>
    <t>看情况，伺机而动</t>
    <phoneticPr fontId="1" type="noConversion"/>
  </si>
  <si>
    <t>3月情况</t>
    <phoneticPr fontId="1" type="noConversion"/>
  </si>
  <si>
    <t>口罩，医药</t>
    <phoneticPr fontId="1" type="noConversion"/>
  </si>
  <si>
    <t>热门板块</t>
    <phoneticPr fontId="1" type="noConversion"/>
  </si>
  <si>
    <t>5G， 云计算， OLED，网络切片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</si>
</sst>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49" fontId="0" fillId="0" borderId="1" xfId="0" applyNumberFormat="1" applyFont="1" applyFill="1" applyBorder="1" applyAlignment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49" fontId="0" fillId="3" borderId="1" xfId="0" applyNumberFormat="1" applyFont="1" applyFill="1" applyBorder="1" applyAlignment="1">
      <alignment vertical="center"/>
    </xf>
    <xf numFmtId="0" fontId="0" fillId="4" borderId="1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6" borderId="1" xfId="0" applyFill="1" applyBorder="1">
      <alignment vertical="center"/>
    </xf>
    <xf numFmtId="0" fontId="0" fillId="6" borderId="3" xfId="0" applyFill="1" applyBorder="1">
      <alignment vertical="center"/>
    </xf>
    <xf numFmtId="0" fontId="0" fillId="3" borderId="4" xfId="0" applyFill="1" applyBorder="1">
      <alignment vertical="center"/>
    </xf>
    <xf numFmtId="14" fontId="0" fillId="0" borderId="2" xfId="0" applyNumberFormat="1" applyBorder="1">
      <alignment vertical="center"/>
    </xf>
    <xf numFmtId="14" fontId="0" fillId="5" borderId="2" xfId="0" applyNumberFormat="1" applyFill="1" applyBorder="1">
      <alignment vertical="center"/>
    </xf>
    <xf numFmtId="14" fontId="0" fillId="2" borderId="2" xfId="0" applyNumberFormat="1" applyFill="1" applyBorder="1">
      <alignment vertical="center"/>
    </xf>
    <xf numFmtId="0" fontId="0" fillId="7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14" fontId="0" fillId="8" borderId="2" xfId="0" applyNumberFormat="1" applyFill="1" applyBorder="1">
      <alignment vertical="center"/>
    </xf>
    <xf numFmtId="0" fontId="0" fillId="8" borderId="0" xfId="0" applyFill="1">
      <alignment vertical="center"/>
    </xf>
    <xf numFmtId="0" fontId="0" fillId="6" borderId="4" xfId="0" applyFill="1" applyBorder="1">
      <alignment vertical="center"/>
    </xf>
  </cellXfs>
  <cellStyles count="1">
    <cellStyle name="常规" xfId="0" builtinId="0"/>
  </cellStyles>
  <dxfs count="44">
    <dxf>
      <fill>
        <patternFill>
          <bgColor rgb="FFF058FF"/>
        </patternFill>
      </fill>
    </dxf>
    <dxf>
      <fill>
        <patternFill>
          <bgColor rgb="FFF058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058FF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BF0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BF00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058FF"/>
        </patternFill>
      </fill>
    </dxf>
    <dxf>
      <fill>
        <patternFill>
          <bgColor rgb="FFF05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BF00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BF00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058FF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BF0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BF00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058FF"/>
      <color rgb="FFFFBF00"/>
      <color rgb="FFFDBE2C"/>
      <color rgb="FFFEBE00"/>
      <color rgb="FFFF44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CE5D3-7FA8-E34B-8BE9-9C25974BFB38}">
  <dimension ref="A1:AC102"/>
  <sheetViews>
    <sheetView tabSelected="1" topLeftCell="A9" workbookViewId="0">
      <selection activeCell="B11" sqref="B11:I11"/>
    </sheetView>
  </sheetViews>
  <sheetFormatPr baseColWidth="10" defaultRowHeight="16" outlineLevelRow="1"/>
  <cols>
    <col min="1" max="1" width="29.33203125" customWidth="1"/>
    <col min="2" max="2" width="13.1640625" bestFit="1" customWidth="1"/>
    <col min="4" max="4" width="10.83203125" style="2"/>
    <col min="5" max="5" width="8" style="11" bestFit="1" customWidth="1"/>
    <col min="6" max="6" width="18.6640625" style="2" bestFit="1" customWidth="1"/>
    <col min="7" max="7" width="8" style="2" bestFit="1" customWidth="1"/>
    <col min="8" max="8" width="8" style="2" customWidth="1"/>
    <col min="9" max="9" width="9" style="2" bestFit="1" customWidth="1"/>
    <col min="10" max="10" width="8" style="2" bestFit="1" customWidth="1"/>
    <col min="11" max="11" width="11.5" style="2" hidden="1" customWidth="1"/>
    <col min="12" max="13" width="10.33203125" style="2" hidden="1" customWidth="1"/>
    <col min="14" max="14" width="10.33203125" style="2" customWidth="1"/>
    <col min="15" max="15" width="10.83203125" style="2"/>
    <col min="16" max="16" width="13.5" style="2" customWidth="1"/>
    <col min="17" max="17" width="14.5" style="2" customWidth="1"/>
    <col min="18" max="18" width="6" style="2" bestFit="1" customWidth="1"/>
    <col min="19" max="23" width="9" style="2" bestFit="1" customWidth="1"/>
    <col min="24" max="24" width="6" style="2" bestFit="1" customWidth="1"/>
    <col min="25" max="26" width="9" style="18" bestFit="1" customWidth="1"/>
    <col min="27" max="27" width="10" style="18" bestFit="1" customWidth="1"/>
    <col min="28" max="28" width="9" style="18" bestFit="1" customWidth="1"/>
    <col min="29" max="29" width="10" style="18" bestFit="1" customWidth="1"/>
  </cols>
  <sheetData>
    <row r="1" spans="1:29">
      <c r="K1" s="2" t="s">
        <v>6</v>
      </c>
    </row>
    <row r="2" spans="1:29">
      <c r="R2" s="2">
        <v>2019</v>
      </c>
      <c r="S2" s="2">
        <v>2018</v>
      </c>
      <c r="T2" s="2">
        <v>2017</v>
      </c>
      <c r="U2" s="2">
        <v>2016</v>
      </c>
      <c r="V2" s="2">
        <v>2015</v>
      </c>
      <c r="W2" s="2">
        <v>2014</v>
      </c>
      <c r="X2" s="2">
        <v>2019</v>
      </c>
      <c r="Y2" s="18">
        <v>2018</v>
      </c>
      <c r="Z2" s="18">
        <v>2017</v>
      </c>
      <c r="AA2" s="18">
        <v>2016</v>
      </c>
      <c r="AB2" s="18">
        <v>2015</v>
      </c>
      <c r="AC2" s="18">
        <v>2014</v>
      </c>
    </row>
    <row r="3" spans="1:29" ht="51" customHeight="1">
      <c r="C3" s="5" t="s">
        <v>0</v>
      </c>
      <c r="D3" s="2" t="s">
        <v>1</v>
      </c>
      <c r="E3" s="11" t="s">
        <v>2</v>
      </c>
      <c r="F3" s="2" t="s">
        <v>23</v>
      </c>
      <c r="G3" s="2" t="s">
        <v>3</v>
      </c>
      <c r="H3" s="2" t="s">
        <v>89</v>
      </c>
      <c r="I3" s="2" t="s">
        <v>4</v>
      </c>
      <c r="J3" s="2" t="s">
        <v>5</v>
      </c>
      <c r="K3" s="4" t="s">
        <v>9</v>
      </c>
      <c r="L3" s="4" t="s">
        <v>8</v>
      </c>
      <c r="M3" s="4" t="s">
        <v>12</v>
      </c>
      <c r="N3" s="4" t="s">
        <v>13</v>
      </c>
      <c r="O3" s="4" t="s">
        <v>7</v>
      </c>
      <c r="P3" s="4" t="s">
        <v>16</v>
      </c>
      <c r="Q3" s="4" t="s">
        <v>14</v>
      </c>
      <c r="R3" s="4"/>
      <c r="S3" s="19" t="s">
        <v>11</v>
      </c>
      <c r="T3" s="19"/>
      <c r="U3" s="19"/>
      <c r="V3" s="19"/>
      <c r="W3" s="19"/>
      <c r="X3" s="8"/>
      <c r="Y3" s="20" t="s">
        <v>10</v>
      </c>
      <c r="Z3" s="20"/>
      <c r="AA3" s="20"/>
      <c r="AB3" s="20"/>
      <c r="AC3" s="20"/>
    </row>
    <row r="4" spans="1:29" outlineLevel="1">
      <c r="C4" s="15">
        <v>43877</v>
      </c>
      <c r="D4" s="2" t="s">
        <v>15</v>
      </c>
      <c r="E4" s="3">
        <v>300498</v>
      </c>
      <c r="F4" s="9" t="s">
        <v>27</v>
      </c>
      <c r="G4" s="2">
        <v>33.25</v>
      </c>
      <c r="H4" s="2">
        <v>53.1</v>
      </c>
      <c r="I4" s="2">
        <v>1766.1</v>
      </c>
      <c r="J4" s="2">
        <v>4.75</v>
      </c>
      <c r="K4" s="2" t="e">
        <f>#REF!</f>
        <v>#REF!</v>
      </c>
      <c r="L4" s="2" t="e">
        <f>#REF!</f>
        <v>#REF!</v>
      </c>
      <c r="M4" s="2" t="e">
        <f>#REF!</f>
        <v>#REF!</v>
      </c>
      <c r="N4" s="2">
        <f>SUM(S4:W4)/5</f>
        <v>66.246000000000009</v>
      </c>
      <c r="O4" s="2">
        <f>SUM(Y4:AC4)/5</f>
        <v>61.870000000000005</v>
      </c>
      <c r="P4" s="2">
        <f t="shared" ref="P4:P35" si="0">I4/N4</f>
        <v>26.65972285119101</v>
      </c>
      <c r="Q4" s="2">
        <f t="shared" ref="Q4:Q35" si="1">I4/O4</f>
        <v>28.545336996929041</v>
      </c>
      <c r="R4" s="2">
        <v>140</v>
      </c>
      <c r="S4" s="2">
        <v>42.56</v>
      </c>
      <c r="T4" s="2">
        <v>69.989999999999995</v>
      </c>
      <c r="U4" s="2">
        <v>122.38</v>
      </c>
      <c r="V4" s="2">
        <v>66.36</v>
      </c>
      <c r="W4" s="2">
        <v>29.94</v>
      </c>
      <c r="X4" s="2">
        <v>138</v>
      </c>
      <c r="Y4" s="18">
        <v>39.130000000000003</v>
      </c>
      <c r="Z4" s="18">
        <v>65.77</v>
      </c>
      <c r="AA4" s="18">
        <v>118.34</v>
      </c>
      <c r="AB4" s="18">
        <v>61.22</v>
      </c>
      <c r="AC4" s="18">
        <v>24.89</v>
      </c>
    </row>
    <row r="5" spans="1:29">
      <c r="A5" t="s">
        <v>173</v>
      </c>
      <c r="B5" s="22" t="s">
        <v>172</v>
      </c>
      <c r="C5" s="21">
        <v>43885</v>
      </c>
      <c r="D5" s="2" t="s">
        <v>15</v>
      </c>
      <c r="E5" s="3">
        <v>300498</v>
      </c>
      <c r="F5" s="9" t="s">
        <v>27</v>
      </c>
      <c r="G5" s="2">
        <v>35.36</v>
      </c>
      <c r="H5" s="2">
        <v>53.1</v>
      </c>
      <c r="I5" s="2">
        <f>G5*H5</f>
        <v>1877.616</v>
      </c>
      <c r="J5" s="2">
        <v>4.75</v>
      </c>
      <c r="K5" s="2" t="e">
        <f>#REF!</f>
        <v>#REF!</v>
      </c>
      <c r="L5" s="2" t="e">
        <f>#REF!</f>
        <v>#REF!</v>
      </c>
      <c r="M5" s="2" t="e">
        <f>#REF!</f>
        <v>#REF!</v>
      </c>
      <c r="N5" s="2">
        <f>SUM(R5:V5)/5</f>
        <v>88.25800000000001</v>
      </c>
      <c r="O5" s="2">
        <f>SUM(X5:AB5)/5</f>
        <v>84.492000000000004</v>
      </c>
      <c r="P5" s="2">
        <f t="shared" ref="P5" si="2">I5/N5</f>
        <v>21.274173446033217</v>
      </c>
      <c r="Q5" s="2">
        <f t="shared" ref="Q5" si="3">I5/O5</f>
        <v>22.222411589262887</v>
      </c>
      <c r="R5" s="2">
        <v>140</v>
      </c>
      <c r="S5" s="2">
        <v>42.56</v>
      </c>
      <c r="T5" s="2">
        <v>69.989999999999995</v>
      </c>
      <c r="U5" s="2">
        <v>122.38</v>
      </c>
      <c r="V5" s="2">
        <v>66.36</v>
      </c>
      <c r="W5" s="2">
        <v>29.94</v>
      </c>
      <c r="X5" s="2">
        <v>138</v>
      </c>
      <c r="Y5" s="18">
        <v>39.130000000000003</v>
      </c>
      <c r="Z5" s="18">
        <v>65.77</v>
      </c>
      <c r="AA5" s="18">
        <v>118.34</v>
      </c>
      <c r="AB5" s="18">
        <v>61.22</v>
      </c>
      <c r="AC5" s="18">
        <v>24.89</v>
      </c>
    </row>
    <row r="6" spans="1:29">
      <c r="C6" s="15">
        <v>43877</v>
      </c>
      <c r="D6" s="2" t="s">
        <v>17</v>
      </c>
      <c r="E6" s="3" t="s">
        <v>18</v>
      </c>
      <c r="F6" s="9" t="s">
        <v>26</v>
      </c>
      <c r="G6" s="2">
        <v>30.8</v>
      </c>
      <c r="I6" s="2">
        <v>3481.1</v>
      </c>
      <c r="J6" s="2">
        <v>2.08</v>
      </c>
      <c r="K6" s="2" t="e">
        <f>#REF!</f>
        <v>#REF!</v>
      </c>
      <c r="L6" s="2" t="e">
        <f>#REF!</f>
        <v>#REF!</v>
      </c>
      <c r="M6" s="2" t="e">
        <f>#REF!</f>
        <v>#REF!</v>
      </c>
      <c r="N6" s="2">
        <f t="shared" ref="N6:N15" si="4">SUM(S6:W6)/5</f>
        <v>320.13400000000001</v>
      </c>
      <c r="O6" s="2">
        <f t="shared" ref="O6:O15" si="5">SUM(Y6:AC6)/5</f>
        <v>229.744</v>
      </c>
      <c r="P6" s="2">
        <f t="shared" si="0"/>
        <v>10.873884061049434</v>
      </c>
      <c r="Q6" s="2">
        <f t="shared" si="1"/>
        <v>15.152082317710146</v>
      </c>
      <c r="S6" s="2">
        <v>492.72</v>
      </c>
      <c r="T6" s="2">
        <v>372.08</v>
      </c>
      <c r="U6" s="2">
        <v>283.5</v>
      </c>
      <c r="V6" s="2">
        <v>259.49</v>
      </c>
      <c r="W6" s="2">
        <v>192.88</v>
      </c>
      <c r="Y6" s="18">
        <v>334.9</v>
      </c>
      <c r="Z6" s="18">
        <v>272.8</v>
      </c>
      <c r="AA6" s="18">
        <v>209.29</v>
      </c>
      <c r="AB6" s="18">
        <v>176.16</v>
      </c>
      <c r="AC6" s="18">
        <v>155.57</v>
      </c>
    </row>
    <row r="7" spans="1:29">
      <c r="B7" s="22">
        <v>60</v>
      </c>
      <c r="C7" s="15">
        <v>43877</v>
      </c>
      <c r="D7" s="2" t="s">
        <v>19</v>
      </c>
      <c r="E7" s="3" t="s">
        <v>20</v>
      </c>
      <c r="F7" s="9" t="s">
        <v>25</v>
      </c>
      <c r="G7" s="2">
        <v>47.92</v>
      </c>
      <c r="I7" s="2">
        <v>431.4</v>
      </c>
      <c r="J7" s="2">
        <v>11.27</v>
      </c>
      <c r="N7" s="2">
        <f t="shared" si="4"/>
        <v>2.6399999999999997</v>
      </c>
      <c r="O7" s="2">
        <f t="shared" si="5"/>
        <v>1.7549675999999998</v>
      </c>
      <c r="P7" s="2">
        <f t="shared" si="0"/>
        <v>163.40909090909091</v>
      </c>
      <c r="Q7" s="2">
        <f t="shared" si="1"/>
        <v>245.81650396280821</v>
      </c>
      <c r="S7" s="2">
        <v>4.68</v>
      </c>
      <c r="T7" s="2">
        <v>3.27</v>
      </c>
      <c r="U7" s="2">
        <v>2.4</v>
      </c>
      <c r="V7" s="2">
        <v>1.67</v>
      </c>
      <c r="W7" s="2">
        <v>1.18</v>
      </c>
      <c r="Y7" s="18">
        <v>2.72</v>
      </c>
      <c r="Z7" s="18">
        <v>2.06</v>
      </c>
      <c r="AA7" s="18">
        <v>1.8</v>
      </c>
      <c r="AB7" s="18">
        <v>1.46</v>
      </c>
      <c r="AC7" s="18">
        <v>0.73483799999999999</v>
      </c>
    </row>
    <row r="8" spans="1:29">
      <c r="B8" s="22">
        <v>18</v>
      </c>
      <c r="C8" s="15">
        <v>43877</v>
      </c>
      <c r="D8" s="2" t="s">
        <v>21</v>
      </c>
      <c r="E8" s="3" t="s">
        <v>22</v>
      </c>
      <c r="F8" s="9" t="s">
        <v>24</v>
      </c>
      <c r="G8" s="2">
        <v>16.8</v>
      </c>
      <c r="I8" s="2">
        <v>1415.6</v>
      </c>
      <c r="J8" s="2">
        <v>3.31</v>
      </c>
      <c r="N8" s="2">
        <f t="shared" si="4"/>
        <v>18.909051999999999</v>
      </c>
      <c r="O8" s="2">
        <f t="shared" si="5"/>
        <v>15.37158</v>
      </c>
      <c r="P8" s="2">
        <f t="shared" si="0"/>
        <v>74.86361558474745</v>
      </c>
      <c r="Q8" s="2">
        <f t="shared" si="1"/>
        <v>92.092029576660295</v>
      </c>
      <c r="S8" s="2">
        <v>63.03</v>
      </c>
      <c r="T8" s="2">
        <v>22.27</v>
      </c>
      <c r="U8" s="2">
        <v>1.64</v>
      </c>
      <c r="V8" s="2">
        <v>4.5260000000000002E-2</v>
      </c>
      <c r="W8" s="2">
        <v>7.56</v>
      </c>
      <c r="Y8" s="18">
        <v>60.37</v>
      </c>
      <c r="Z8" s="18">
        <v>17.87</v>
      </c>
      <c r="AA8" s="18">
        <v>-3.14</v>
      </c>
      <c r="AB8" s="18">
        <v>-0.78210000000000002</v>
      </c>
      <c r="AC8" s="18">
        <v>2.54</v>
      </c>
    </row>
    <row r="9" spans="1:29">
      <c r="C9" s="15">
        <v>43877</v>
      </c>
      <c r="D9" s="2" t="s">
        <v>61</v>
      </c>
      <c r="E9" s="3" t="s">
        <v>28</v>
      </c>
      <c r="F9" s="9" t="s">
        <v>29</v>
      </c>
      <c r="G9" s="2">
        <v>24.39</v>
      </c>
      <c r="I9" s="2">
        <v>611.9</v>
      </c>
      <c r="J9" s="2">
        <v>2.93</v>
      </c>
      <c r="N9" s="2">
        <f t="shared" si="4"/>
        <v>23.646000000000001</v>
      </c>
      <c r="O9" s="2">
        <f t="shared" si="5"/>
        <v>20.53</v>
      </c>
      <c r="P9" s="2">
        <f t="shared" si="0"/>
        <v>25.877526854436265</v>
      </c>
      <c r="Q9" s="2">
        <f t="shared" si="1"/>
        <v>29.805163175840232</v>
      </c>
      <c r="S9" s="2">
        <v>23.46</v>
      </c>
      <c r="T9" s="2">
        <v>15.06</v>
      </c>
      <c r="U9" s="2">
        <v>6.06</v>
      </c>
      <c r="V9" s="2">
        <v>41.07</v>
      </c>
      <c r="W9" s="2">
        <v>32.58</v>
      </c>
      <c r="Y9" s="18">
        <v>21.26</v>
      </c>
      <c r="Z9" s="18">
        <v>13.4</v>
      </c>
      <c r="AA9" s="18">
        <v>5.16</v>
      </c>
      <c r="AB9" s="18">
        <v>34.68</v>
      </c>
      <c r="AC9" s="18">
        <v>28.15</v>
      </c>
    </row>
    <row r="10" spans="1:29">
      <c r="C10" s="15">
        <v>43877</v>
      </c>
      <c r="D10" s="2" t="s">
        <v>30</v>
      </c>
      <c r="E10" s="3" t="s">
        <v>31</v>
      </c>
      <c r="F10" s="9" t="s">
        <v>78</v>
      </c>
      <c r="G10" s="2">
        <v>21.97</v>
      </c>
      <c r="I10" s="2">
        <v>607.6</v>
      </c>
      <c r="J10" s="2">
        <v>6.77</v>
      </c>
      <c r="N10" s="2">
        <f t="shared" si="4"/>
        <v>9.4539999999999971</v>
      </c>
      <c r="O10" s="2">
        <f t="shared" si="5"/>
        <v>8.3539999999999992</v>
      </c>
      <c r="P10" s="2">
        <f t="shared" si="0"/>
        <v>64.269092447641228</v>
      </c>
      <c r="Q10" s="2">
        <f t="shared" si="1"/>
        <v>72.731625568589905</v>
      </c>
      <c r="S10" s="2">
        <v>13.11</v>
      </c>
      <c r="T10" s="2">
        <v>12.51</v>
      </c>
      <c r="U10" s="2">
        <v>9.9499999999999993</v>
      </c>
      <c r="V10" s="2">
        <v>6.08</v>
      </c>
      <c r="W10" s="2">
        <v>5.62</v>
      </c>
      <c r="Y10" s="18">
        <v>12.95</v>
      </c>
      <c r="Z10" s="18">
        <v>10.85</v>
      </c>
      <c r="AA10" s="18">
        <v>7.78</v>
      </c>
      <c r="AB10" s="18">
        <v>5.47</v>
      </c>
      <c r="AC10" s="18">
        <v>4.72</v>
      </c>
    </row>
    <row r="11" spans="1:29">
      <c r="A11" t="s">
        <v>174</v>
      </c>
      <c r="B11">
        <v>7</v>
      </c>
      <c r="C11" s="15">
        <v>43877</v>
      </c>
      <c r="D11" s="2" t="s">
        <v>32</v>
      </c>
      <c r="E11" s="3" t="s">
        <v>33</v>
      </c>
      <c r="F11" s="9" t="s">
        <v>34</v>
      </c>
      <c r="G11" s="2">
        <v>4.68</v>
      </c>
      <c r="I11" s="2">
        <v>1628.6</v>
      </c>
      <c r="J11" s="2">
        <v>1.88</v>
      </c>
      <c r="N11" s="2">
        <f t="shared" si="4"/>
        <v>34.277999999999999</v>
      </c>
      <c r="O11" s="2">
        <f t="shared" si="5"/>
        <v>21.303069799999999</v>
      </c>
      <c r="P11" s="2">
        <f t="shared" si="0"/>
        <v>47.511523426104205</v>
      </c>
      <c r="Q11" s="2">
        <f t="shared" si="1"/>
        <v>76.449075897972222</v>
      </c>
      <c r="S11" s="2">
        <v>28.8</v>
      </c>
      <c r="T11" s="2">
        <v>78.599999999999994</v>
      </c>
      <c r="U11" s="2">
        <v>20.45</v>
      </c>
      <c r="V11" s="2">
        <v>16.38</v>
      </c>
      <c r="W11" s="2">
        <v>27.16</v>
      </c>
      <c r="Y11" s="18">
        <v>15.18</v>
      </c>
      <c r="Z11" s="18">
        <v>66.790000000000006</v>
      </c>
      <c r="AA11" s="18">
        <v>0.12534899999999999</v>
      </c>
      <c r="AB11" s="18">
        <v>6.14</v>
      </c>
      <c r="AC11" s="18">
        <v>18.28</v>
      </c>
    </row>
    <row r="12" spans="1:29">
      <c r="C12" s="15">
        <v>43877</v>
      </c>
      <c r="D12" s="2" t="s">
        <v>38</v>
      </c>
      <c r="E12" s="3" t="s">
        <v>39</v>
      </c>
      <c r="F12" s="9" t="s">
        <v>40</v>
      </c>
      <c r="G12" s="2">
        <v>5.43</v>
      </c>
      <c r="H12" s="2">
        <v>3564</v>
      </c>
      <c r="I12" s="2">
        <v>19352.900000000001</v>
      </c>
      <c r="J12" s="2">
        <v>0.8</v>
      </c>
      <c r="N12" s="2">
        <f t="shared" si="4"/>
        <v>2838.5720000000001</v>
      </c>
      <c r="O12" s="2">
        <f t="shared" si="5"/>
        <v>2808.6640000000002</v>
      </c>
      <c r="P12" s="2">
        <f t="shared" si="0"/>
        <v>6.81782952836849</v>
      </c>
      <c r="Q12" s="2">
        <f t="shared" si="1"/>
        <v>6.8904290438443327</v>
      </c>
      <c r="S12" s="2">
        <v>2987.23</v>
      </c>
      <c r="T12" s="2">
        <v>2874.51</v>
      </c>
      <c r="U12" s="2">
        <v>2791.06</v>
      </c>
      <c r="V12" s="2">
        <v>2777.2</v>
      </c>
      <c r="W12" s="2">
        <v>2762.86</v>
      </c>
      <c r="Y12" s="18">
        <v>2955.39</v>
      </c>
      <c r="Z12" s="18">
        <v>2839.63</v>
      </c>
      <c r="AA12" s="18">
        <v>2759.88</v>
      </c>
      <c r="AB12" s="18">
        <v>2744.67</v>
      </c>
      <c r="AC12" s="18">
        <v>2743.75</v>
      </c>
    </row>
    <row r="13" spans="1:29">
      <c r="C13" s="15">
        <v>43877</v>
      </c>
      <c r="D13" s="2" t="s">
        <v>41</v>
      </c>
      <c r="E13" s="3" t="s">
        <v>42</v>
      </c>
      <c r="F13" s="9" t="s">
        <v>40</v>
      </c>
      <c r="G13" s="2">
        <v>35.64</v>
      </c>
      <c r="H13" s="2">
        <v>252</v>
      </c>
      <c r="I13" s="2">
        <v>8988.4</v>
      </c>
      <c r="J13" s="2">
        <v>1.56</v>
      </c>
      <c r="N13" s="2">
        <f t="shared" si="4"/>
        <v>655.80799999999999</v>
      </c>
      <c r="O13" s="2">
        <f t="shared" si="5"/>
        <v>646.952</v>
      </c>
      <c r="P13" s="2">
        <f t="shared" si="0"/>
        <v>13.705840733873329</v>
      </c>
      <c r="Q13" s="2">
        <f t="shared" si="1"/>
        <v>13.893457319862987</v>
      </c>
      <c r="S13" s="2">
        <v>808.19</v>
      </c>
      <c r="T13" s="2">
        <v>706.38</v>
      </c>
      <c r="U13" s="2">
        <v>623.79999999999995</v>
      </c>
      <c r="V13" s="2">
        <v>580.17999999999995</v>
      </c>
      <c r="W13" s="2">
        <v>560.49</v>
      </c>
      <c r="Y13" s="18">
        <v>801.29</v>
      </c>
      <c r="Z13" s="18">
        <v>697.69</v>
      </c>
      <c r="AA13" s="18">
        <v>611.41999999999996</v>
      </c>
      <c r="AB13" s="18">
        <v>570.45000000000005</v>
      </c>
      <c r="AC13" s="18">
        <v>553.91</v>
      </c>
    </row>
    <row r="14" spans="1:29">
      <c r="C14" s="15">
        <v>43877</v>
      </c>
      <c r="D14" s="2" t="s">
        <v>43</v>
      </c>
      <c r="E14" s="3" t="s">
        <v>44</v>
      </c>
      <c r="F14" s="9" t="s">
        <v>40</v>
      </c>
      <c r="G14" s="2">
        <v>17.75</v>
      </c>
      <c r="H14" s="2">
        <v>208</v>
      </c>
      <c r="I14" s="2">
        <v>3687.4</v>
      </c>
      <c r="J14" s="2">
        <v>0.76</v>
      </c>
      <c r="N14" s="2">
        <f t="shared" si="4"/>
        <v>542.19000000000005</v>
      </c>
      <c r="O14" s="2">
        <f t="shared" si="5"/>
        <v>518.11399999999992</v>
      </c>
      <c r="P14" s="2">
        <f t="shared" si="0"/>
        <v>6.8009369409247675</v>
      </c>
      <c r="Q14" s="2">
        <f t="shared" si="1"/>
        <v>7.1169665363221233</v>
      </c>
      <c r="S14" s="2">
        <v>612.45000000000005</v>
      </c>
      <c r="T14" s="2">
        <v>577.35</v>
      </c>
      <c r="U14" s="2">
        <v>543.27</v>
      </c>
      <c r="V14" s="2">
        <v>506.5</v>
      </c>
      <c r="W14" s="2">
        <v>471.38</v>
      </c>
      <c r="Y14" s="18">
        <v>560.41</v>
      </c>
      <c r="Z14" s="18">
        <v>544.64</v>
      </c>
      <c r="AA14" s="18">
        <v>523.99</v>
      </c>
      <c r="AB14" s="18">
        <v>494.93</v>
      </c>
      <c r="AC14" s="18">
        <v>466.6</v>
      </c>
    </row>
    <row r="15" spans="1:29">
      <c r="C15" s="15">
        <v>43877</v>
      </c>
      <c r="D15" s="2" t="s">
        <v>69</v>
      </c>
      <c r="E15" s="3" t="s">
        <v>70</v>
      </c>
      <c r="F15" s="9" t="s">
        <v>40</v>
      </c>
      <c r="G15" s="2">
        <v>15.03</v>
      </c>
      <c r="H15" s="2">
        <v>194</v>
      </c>
      <c r="I15" s="2">
        <v>2916.7</v>
      </c>
      <c r="J15" s="2">
        <v>1.07</v>
      </c>
      <c r="N15" s="2">
        <f t="shared" si="4"/>
        <v>241.33200000000002</v>
      </c>
      <c r="O15" s="2">
        <f t="shared" si="5"/>
        <v>240.91199999999998</v>
      </c>
      <c r="P15" s="2">
        <f t="shared" si="0"/>
        <v>12.085840253261066</v>
      </c>
      <c r="Q15" s="2">
        <f t="shared" si="1"/>
        <v>12.106910407119612</v>
      </c>
      <c r="S15" s="2">
        <v>281.95</v>
      </c>
      <c r="T15" s="2">
        <v>248.18</v>
      </c>
      <c r="U15" s="2">
        <v>231.89</v>
      </c>
      <c r="V15" s="2">
        <v>225.99</v>
      </c>
      <c r="W15" s="2">
        <v>218.65</v>
      </c>
      <c r="Y15" s="18">
        <v>280.86</v>
      </c>
      <c r="Z15" s="18">
        <v>247</v>
      </c>
      <c r="AA15" s="18">
        <v>231.62</v>
      </c>
      <c r="AB15" s="18">
        <v>226.06</v>
      </c>
      <c r="AC15" s="18">
        <v>219.02</v>
      </c>
    </row>
    <row r="16" spans="1:29">
      <c r="C16" s="15">
        <v>43877</v>
      </c>
      <c r="D16" s="2" t="s">
        <v>59</v>
      </c>
      <c r="E16" s="3" t="s">
        <v>60</v>
      </c>
      <c r="F16" s="9" t="s">
        <v>40</v>
      </c>
      <c r="G16" s="2">
        <v>4.2300000000000004</v>
      </c>
      <c r="H16" s="2">
        <v>213</v>
      </c>
      <c r="I16" s="2">
        <v>899.7</v>
      </c>
      <c r="J16" s="2">
        <v>0.82</v>
      </c>
      <c r="N16" s="2">
        <f>SUM(S16:W16)/5</f>
        <v>89.665999999999997</v>
      </c>
      <c r="O16" s="2">
        <f>SUM(Y16:AC16)/5</f>
        <v>88.702000000000012</v>
      </c>
      <c r="P16" s="2">
        <f>I16/N16</f>
        <v>10.033903597796266</v>
      </c>
      <c r="Q16" s="2">
        <f>I16/O16</f>
        <v>10.142950553538814</v>
      </c>
      <c r="S16" s="2">
        <v>115.6</v>
      </c>
      <c r="T16" s="2">
        <v>109.73</v>
      </c>
      <c r="U16" s="2">
        <v>101.53</v>
      </c>
      <c r="V16" s="2">
        <v>70.510000000000005</v>
      </c>
      <c r="W16" s="2">
        <v>50.96</v>
      </c>
      <c r="Y16" s="18">
        <v>114.03</v>
      </c>
      <c r="Z16" s="18">
        <v>108.58</v>
      </c>
      <c r="AA16" s="18">
        <v>100.69</v>
      </c>
      <c r="AB16" s="18">
        <v>69.900000000000006</v>
      </c>
      <c r="AC16" s="18">
        <v>50.31</v>
      </c>
    </row>
    <row r="17" spans="1:29">
      <c r="C17" s="15">
        <v>43877</v>
      </c>
      <c r="D17" s="2" t="s">
        <v>45</v>
      </c>
      <c r="E17" s="3" t="s">
        <v>46</v>
      </c>
      <c r="F17" s="9" t="s">
        <v>47</v>
      </c>
      <c r="G17" s="2">
        <v>33.93</v>
      </c>
      <c r="H17" s="2">
        <v>9.49</v>
      </c>
      <c r="I17" s="2">
        <v>322</v>
      </c>
      <c r="J17" s="2">
        <v>5.05</v>
      </c>
      <c r="N17" s="2">
        <f t="shared" ref="N17:N26" si="6">SUM(S17:W17)/5</f>
        <v>11.096</v>
      </c>
      <c r="O17" s="2">
        <f t="shared" ref="O17:O26" si="7">SUM(Y17:AC17)/5</f>
        <v>10.510000000000002</v>
      </c>
      <c r="P17" s="2">
        <f t="shared" si="0"/>
        <v>29.019466474405192</v>
      </c>
      <c r="Q17" s="2">
        <f t="shared" si="1"/>
        <v>30.637488106565172</v>
      </c>
      <c r="S17" s="2">
        <v>14.84</v>
      </c>
      <c r="T17" s="2">
        <v>14.61</v>
      </c>
      <c r="U17" s="2">
        <v>12.07</v>
      </c>
      <c r="V17" s="2">
        <v>8.2799999999999994</v>
      </c>
      <c r="W17" s="2">
        <v>5.68</v>
      </c>
      <c r="Y17" s="18">
        <v>13.28</v>
      </c>
      <c r="Z17" s="18">
        <v>14.06</v>
      </c>
      <c r="AA17" s="18">
        <v>11.47</v>
      </c>
      <c r="AB17" s="18">
        <v>8.17</v>
      </c>
      <c r="AC17" s="18">
        <v>5.57</v>
      </c>
    </row>
    <row r="18" spans="1:29">
      <c r="C18" s="15">
        <v>43877</v>
      </c>
      <c r="D18" s="2" t="s">
        <v>51</v>
      </c>
      <c r="E18" s="3" t="s">
        <v>52</v>
      </c>
      <c r="F18" s="9" t="s">
        <v>53</v>
      </c>
      <c r="G18" s="2">
        <v>81</v>
      </c>
      <c r="I18" s="2">
        <v>14807</v>
      </c>
      <c r="J18" s="2">
        <v>2.31</v>
      </c>
      <c r="N18" s="2">
        <f t="shared" si="6"/>
        <v>811.81200000000013</v>
      </c>
      <c r="O18" s="2">
        <f t="shared" si="7"/>
        <v>702.71400000000006</v>
      </c>
      <c r="P18" s="2">
        <f t="shared" si="0"/>
        <v>18.239444600473998</v>
      </c>
      <c r="Q18" s="2">
        <f t="shared" si="1"/>
        <v>21.071161240561594</v>
      </c>
      <c r="S18" s="2">
        <v>1204.52</v>
      </c>
      <c r="T18" s="2">
        <v>999.78</v>
      </c>
      <c r="U18" s="2">
        <v>723.68</v>
      </c>
      <c r="V18" s="2">
        <v>651.78</v>
      </c>
      <c r="W18" s="2">
        <v>479.3</v>
      </c>
      <c r="Y18" s="18">
        <v>1075.97</v>
      </c>
      <c r="Z18" s="18">
        <v>891.37</v>
      </c>
      <c r="AA18" s="18">
        <v>615.16</v>
      </c>
      <c r="AB18" s="18">
        <v>538.91999999999996</v>
      </c>
      <c r="AC18" s="18">
        <v>392.15</v>
      </c>
    </row>
    <row r="19" spans="1:29">
      <c r="C19" s="15">
        <v>43877</v>
      </c>
      <c r="D19" s="2" t="s">
        <v>54</v>
      </c>
      <c r="E19" s="3" t="s">
        <v>55</v>
      </c>
      <c r="F19" s="9" t="s">
        <v>47</v>
      </c>
      <c r="G19" s="2">
        <v>62.73</v>
      </c>
      <c r="H19" s="2">
        <v>60.2</v>
      </c>
      <c r="I19" s="2">
        <v>3773.7</v>
      </c>
      <c r="J19" s="2">
        <v>3.7</v>
      </c>
      <c r="N19" s="2">
        <f t="shared" si="6"/>
        <v>182.66</v>
      </c>
      <c r="O19" s="2">
        <f t="shared" si="7"/>
        <v>177.70599999999999</v>
      </c>
      <c r="P19" s="2">
        <f t="shared" si="0"/>
        <v>20.659695609328807</v>
      </c>
      <c r="Q19" s="2">
        <f t="shared" si="1"/>
        <v>21.235636388191732</v>
      </c>
      <c r="S19" s="2">
        <v>263.79000000000002</v>
      </c>
      <c r="T19" s="2">
        <v>225.08</v>
      </c>
      <c r="U19" s="2">
        <v>155.66</v>
      </c>
      <c r="V19" s="2">
        <v>126.24</v>
      </c>
      <c r="W19" s="2">
        <v>142.53</v>
      </c>
      <c r="Y19" s="18">
        <v>255.81</v>
      </c>
      <c r="Z19" s="18">
        <v>211.7</v>
      </c>
      <c r="AA19" s="18">
        <v>156.43</v>
      </c>
      <c r="AB19" s="18">
        <v>123.14</v>
      </c>
      <c r="AC19" s="18">
        <v>141.44999999999999</v>
      </c>
    </row>
    <row r="20" spans="1:29" hidden="1" outlineLevel="1">
      <c r="C20" s="15">
        <v>43877</v>
      </c>
      <c r="D20" s="2" t="s">
        <v>56</v>
      </c>
      <c r="E20" s="3" t="s">
        <v>57</v>
      </c>
      <c r="F20" s="9" t="s">
        <v>58</v>
      </c>
      <c r="G20" s="2">
        <v>8.7100000000000009</v>
      </c>
      <c r="I20" s="2">
        <v>638.70000000000005</v>
      </c>
      <c r="J20" s="2">
        <v>2.83</v>
      </c>
      <c r="N20" s="2">
        <f t="shared" si="6"/>
        <v>19.934000000000005</v>
      </c>
      <c r="O20" s="2">
        <f t="shared" si="7"/>
        <v>20.396000000000004</v>
      </c>
      <c r="P20" s="2">
        <f t="shared" si="0"/>
        <v>32.040734423597868</v>
      </c>
      <c r="Q20" s="2">
        <f t="shared" si="1"/>
        <v>31.314963718376148</v>
      </c>
      <c r="S20" s="2">
        <v>36.96</v>
      </c>
      <c r="T20" s="2">
        <v>29.23</v>
      </c>
      <c r="U20" s="2">
        <v>17.18</v>
      </c>
      <c r="V20" s="2">
        <v>15.15</v>
      </c>
      <c r="W20" s="2">
        <v>1.1499999999999999</v>
      </c>
      <c r="Y20" s="18">
        <v>39.020000000000003</v>
      </c>
      <c r="Z20" s="18">
        <v>31.41</v>
      </c>
      <c r="AA20" s="18">
        <v>17.18</v>
      </c>
      <c r="AB20" s="18">
        <v>13.22</v>
      </c>
      <c r="AC20" s="18">
        <v>1.1499999999999999</v>
      </c>
    </row>
    <row r="21" spans="1:29" collapsed="1">
      <c r="A21" t="s">
        <v>171</v>
      </c>
      <c r="B21" s="22">
        <v>9.8000000000000007</v>
      </c>
      <c r="C21" s="15">
        <v>43883</v>
      </c>
      <c r="D21" s="2" t="s">
        <v>56</v>
      </c>
      <c r="E21" s="3" t="s">
        <v>57</v>
      </c>
      <c r="F21" s="9" t="s">
        <v>58</v>
      </c>
      <c r="G21" s="2">
        <v>8.9700000000000006</v>
      </c>
      <c r="H21" s="2">
        <v>73.3</v>
      </c>
      <c r="I21" s="2">
        <f>G21*H21</f>
        <v>657.50099999999998</v>
      </c>
      <c r="J21" s="2">
        <v>2.83</v>
      </c>
      <c r="N21" s="2">
        <f>SUM(R21:V21)/5</f>
        <v>26.704000000000001</v>
      </c>
      <c r="O21" s="2">
        <f>SUM(X21:AB21)/5</f>
        <v>27.166000000000004</v>
      </c>
      <c r="P21" s="2">
        <f t="shared" ref="P21" si="8">I21/N21</f>
        <v>24.621816956261235</v>
      </c>
      <c r="Q21" s="2">
        <f t="shared" ref="Q21" si="9">I21/O21</f>
        <v>24.203084738275781</v>
      </c>
      <c r="R21" s="2">
        <v>35</v>
      </c>
      <c r="S21" s="2">
        <v>36.96</v>
      </c>
      <c r="T21" s="2">
        <v>29.23</v>
      </c>
      <c r="U21" s="2">
        <v>17.18</v>
      </c>
      <c r="V21" s="2">
        <v>15.15</v>
      </c>
      <c r="W21" s="2">
        <v>1.1499999999999999</v>
      </c>
      <c r="X21" s="2">
        <v>35</v>
      </c>
      <c r="Y21" s="18">
        <v>39.020000000000003</v>
      </c>
      <c r="Z21" s="18">
        <v>31.41</v>
      </c>
      <c r="AA21" s="18">
        <v>17.18</v>
      </c>
      <c r="AB21" s="18">
        <v>13.22</v>
      </c>
      <c r="AC21" s="18">
        <v>1.1499999999999999</v>
      </c>
    </row>
    <row r="22" spans="1:29">
      <c r="C22" s="16">
        <v>43883</v>
      </c>
      <c r="D22" s="2" t="s">
        <v>86</v>
      </c>
      <c r="E22" s="11">
        <v>600157</v>
      </c>
      <c r="F22" s="2" t="s">
        <v>87</v>
      </c>
      <c r="G22" s="2">
        <v>1.48</v>
      </c>
      <c r="I22" s="2">
        <v>183.9</v>
      </c>
      <c r="J22" s="2">
        <v>0.77</v>
      </c>
      <c r="N22" s="2">
        <f>SUM(S22:W22)/5</f>
        <v>6.5180000000000007</v>
      </c>
      <c r="O22" s="2">
        <f>SUM(Y22:AC22)/5</f>
        <v>0.626</v>
      </c>
      <c r="P22" s="7">
        <f>I22/N22</f>
        <v>28.214176127646514</v>
      </c>
      <c r="Q22" s="7">
        <f t="shared" ref="Q22" si="10">I22/O22</f>
        <v>293.76996805111821</v>
      </c>
      <c r="S22" s="2">
        <v>1.59</v>
      </c>
      <c r="T22" s="2">
        <v>8.67</v>
      </c>
      <c r="U22" s="2">
        <v>7.65</v>
      </c>
      <c r="V22" s="2">
        <v>9.84</v>
      </c>
      <c r="W22" s="2">
        <v>4.84</v>
      </c>
      <c r="Y22" s="18">
        <v>-6.2</v>
      </c>
      <c r="Z22" s="18">
        <v>6.54</v>
      </c>
      <c r="AA22" s="18">
        <v>-1.94</v>
      </c>
      <c r="AB22" s="18">
        <v>3.6</v>
      </c>
      <c r="AC22" s="18">
        <v>1.1299999999999999</v>
      </c>
    </row>
    <row r="23" spans="1:29">
      <c r="C23" s="15">
        <v>43877</v>
      </c>
      <c r="D23" s="2" t="s">
        <v>48</v>
      </c>
      <c r="E23" s="3" t="s">
        <v>49</v>
      </c>
      <c r="F23" s="9" t="s">
        <v>50</v>
      </c>
      <c r="G23" s="2">
        <v>16.72</v>
      </c>
      <c r="I23" s="2">
        <v>3325.5</v>
      </c>
      <c r="J23" s="2">
        <v>0.96</v>
      </c>
      <c r="N23" s="2">
        <f>SUM(S23:W23)/5</f>
        <v>415.88799999999992</v>
      </c>
      <c r="O23" s="2">
        <f>SUM(Y23:AC23)/5</f>
        <v>332.49799999999999</v>
      </c>
      <c r="P23" s="2">
        <f>I23/N23</f>
        <v>7.9961431923979545</v>
      </c>
      <c r="Q23" s="2">
        <f>I23/O23</f>
        <v>10.00156391918147</v>
      </c>
      <c r="S23" s="2">
        <v>540.41</v>
      </c>
      <c r="T23" s="2">
        <v>540.5</v>
      </c>
      <c r="U23" s="2">
        <v>295.36</v>
      </c>
      <c r="V23" s="2">
        <v>232.64</v>
      </c>
      <c r="W23" s="2">
        <v>470.53</v>
      </c>
      <c r="Y23" s="18">
        <v>460.65</v>
      </c>
      <c r="Z23" s="18">
        <v>451</v>
      </c>
      <c r="AA23" s="18">
        <v>233.78</v>
      </c>
      <c r="AB23" s="18">
        <v>151.09</v>
      </c>
      <c r="AC23" s="18">
        <v>365.97</v>
      </c>
    </row>
    <row r="24" spans="1:29">
      <c r="C24" s="15">
        <v>43877</v>
      </c>
      <c r="D24" s="2" t="s">
        <v>62</v>
      </c>
      <c r="E24" s="3" t="s">
        <v>63</v>
      </c>
      <c r="F24" s="9" t="s">
        <v>64</v>
      </c>
      <c r="G24" s="2">
        <v>106</v>
      </c>
      <c r="I24" s="2">
        <v>2337.1</v>
      </c>
      <c r="J24" s="2">
        <v>14.24</v>
      </c>
      <c r="N24" s="2">
        <f t="shared" si="6"/>
        <v>11.784395999999999</v>
      </c>
      <c r="O24" s="2">
        <f t="shared" si="7"/>
        <v>11.508027999999999</v>
      </c>
      <c r="P24" s="2">
        <f t="shared" si="0"/>
        <v>198.32157710925532</v>
      </c>
      <c r="Q24" s="2">
        <f t="shared" si="1"/>
        <v>203.08431644413795</v>
      </c>
      <c r="S24" s="2">
        <v>5.28</v>
      </c>
      <c r="T24" s="2">
        <v>23.66</v>
      </c>
      <c r="U24" s="2">
        <v>23.22</v>
      </c>
      <c r="V24" s="2">
        <v>5.96</v>
      </c>
      <c r="W24" s="2">
        <v>0.80198000000000003</v>
      </c>
      <c r="Y24" s="18">
        <v>4.62</v>
      </c>
      <c r="Z24" s="18">
        <v>23.7</v>
      </c>
      <c r="AA24" s="18">
        <v>23.03</v>
      </c>
      <c r="AB24" s="18">
        <v>5.7</v>
      </c>
      <c r="AC24" s="18">
        <v>0.49014000000000002</v>
      </c>
    </row>
    <row r="25" spans="1:29">
      <c r="C25" s="15">
        <v>43877</v>
      </c>
      <c r="D25" s="2" t="s">
        <v>65</v>
      </c>
      <c r="E25" s="3" t="s">
        <v>66</v>
      </c>
      <c r="F25" s="3" t="s">
        <v>37</v>
      </c>
      <c r="G25" s="2">
        <v>123.43</v>
      </c>
      <c r="H25" s="2">
        <v>38.799999999999997</v>
      </c>
      <c r="I25" s="2">
        <f>G25*H25</f>
        <v>4789.0839999999998</v>
      </c>
      <c r="J25" s="2">
        <v>6.9</v>
      </c>
      <c r="N25" s="2">
        <f t="shared" si="6"/>
        <v>87.299999999999983</v>
      </c>
      <c r="O25" s="2">
        <f t="shared" si="7"/>
        <v>83.580000000000013</v>
      </c>
      <c r="P25" s="2">
        <f t="shared" si="0"/>
        <v>54.857777777777784</v>
      </c>
      <c r="Q25" s="2">
        <f t="shared" si="1"/>
        <v>57.299401770758543</v>
      </c>
      <c r="S25" s="2">
        <v>140.38999999999999</v>
      </c>
      <c r="T25" s="2">
        <v>100.86</v>
      </c>
      <c r="U25" s="2">
        <v>70.569999999999993</v>
      </c>
      <c r="V25" s="2">
        <v>64.099999999999994</v>
      </c>
      <c r="W25" s="2">
        <v>60.58</v>
      </c>
      <c r="Y25" s="18">
        <v>133.99</v>
      </c>
      <c r="Z25" s="18">
        <v>96.42</v>
      </c>
      <c r="AA25" s="18">
        <v>67.239999999999995</v>
      </c>
      <c r="AB25" s="18">
        <v>61.64</v>
      </c>
      <c r="AC25" s="18">
        <v>58.61</v>
      </c>
    </row>
    <row r="26" spans="1:29">
      <c r="C26" s="15">
        <v>43877</v>
      </c>
      <c r="D26" s="2" t="s">
        <v>67</v>
      </c>
      <c r="E26" s="3" t="s">
        <v>68</v>
      </c>
      <c r="F26" s="3" t="s">
        <v>37</v>
      </c>
      <c r="G26" s="2">
        <v>77.72</v>
      </c>
      <c r="H26" s="2">
        <v>14.6</v>
      </c>
      <c r="I26" s="2">
        <f>G26*H26</f>
        <v>1134.712</v>
      </c>
      <c r="J26" s="2">
        <v>6.13</v>
      </c>
      <c r="N26" s="2">
        <f t="shared" si="6"/>
        <v>21.234000000000002</v>
      </c>
      <c r="O26" s="2">
        <f t="shared" si="7"/>
        <v>20.466000000000001</v>
      </c>
      <c r="P26" s="2">
        <f t="shared" si="0"/>
        <v>53.438447772440419</v>
      </c>
      <c r="Q26" s="2">
        <f t="shared" si="1"/>
        <v>55.443760383074363</v>
      </c>
      <c r="S26" s="2">
        <v>35.1</v>
      </c>
      <c r="T26" s="2">
        <v>26.02</v>
      </c>
      <c r="U26" s="2">
        <v>19.79</v>
      </c>
      <c r="V26" s="2">
        <v>15.5</v>
      </c>
      <c r="W26" s="2">
        <v>9.76</v>
      </c>
      <c r="Y26" s="18">
        <v>34.83</v>
      </c>
      <c r="Z26" s="18">
        <v>25.04</v>
      </c>
      <c r="AA26" s="18">
        <v>19.37</v>
      </c>
      <c r="AB26" s="18">
        <v>14.48</v>
      </c>
      <c r="AC26" s="18">
        <v>8.61</v>
      </c>
    </row>
    <row r="27" spans="1:29">
      <c r="C27" s="15">
        <v>43877</v>
      </c>
      <c r="D27" s="2" t="s">
        <v>35</v>
      </c>
      <c r="E27" s="3" t="s">
        <v>36</v>
      </c>
      <c r="F27" s="3" t="s">
        <v>37</v>
      </c>
      <c r="G27" s="2">
        <v>1088</v>
      </c>
      <c r="H27" s="2">
        <v>12.6</v>
      </c>
      <c r="I27" s="2">
        <f>G27*H27</f>
        <v>13708.8</v>
      </c>
      <c r="J27" s="2">
        <v>10.91</v>
      </c>
      <c r="N27" s="2">
        <f t="shared" ref="N27:N33" si="11">SUM(S27:W27)/5</f>
        <v>234.98200000000003</v>
      </c>
      <c r="O27" s="2">
        <f t="shared" ref="O27:O33" si="12">SUM(Y27:AC27)/5</f>
        <v>221.804</v>
      </c>
      <c r="P27" s="2">
        <f t="shared" si="0"/>
        <v>58.33978772842174</v>
      </c>
      <c r="Q27" s="2">
        <f t="shared" si="1"/>
        <v>61.805918739066918</v>
      </c>
      <c r="S27" s="2">
        <v>378.3</v>
      </c>
      <c r="T27" s="2">
        <v>290.06</v>
      </c>
      <c r="U27" s="2">
        <v>179.31</v>
      </c>
      <c r="V27" s="2">
        <v>164.55</v>
      </c>
      <c r="W27" s="2">
        <v>162.69</v>
      </c>
      <c r="Y27" s="18">
        <v>355.85</v>
      </c>
      <c r="Z27" s="18">
        <v>272.24</v>
      </c>
      <c r="AA27" s="18">
        <v>169.55</v>
      </c>
      <c r="AB27" s="18">
        <v>156.16999999999999</v>
      </c>
      <c r="AC27" s="18">
        <v>155.21</v>
      </c>
    </row>
    <row r="28" spans="1:29">
      <c r="C28" s="15">
        <v>43877</v>
      </c>
      <c r="D28" s="2" t="s">
        <v>71</v>
      </c>
      <c r="E28" s="3" t="s">
        <v>72</v>
      </c>
      <c r="F28" s="3" t="s">
        <v>37</v>
      </c>
      <c r="G28" s="2">
        <v>121.3</v>
      </c>
      <c r="H28" s="2">
        <v>5.04</v>
      </c>
      <c r="I28" s="2">
        <f>G28*H28</f>
        <v>611.35199999999998</v>
      </c>
      <c r="J28" s="2">
        <v>7.11</v>
      </c>
      <c r="N28" s="2">
        <f t="shared" si="11"/>
        <v>10.178000000000001</v>
      </c>
      <c r="O28" s="2">
        <f t="shared" si="12"/>
        <v>9.5019999999999989</v>
      </c>
      <c r="P28" s="2">
        <f t="shared" si="0"/>
        <v>60.066024759284723</v>
      </c>
      <c r="Q28" s="2">
        <f t="shared" si="1"/>
        <v>64.339296990107357</v>
      </c>
      <c r="S28" s="2">
        <v>17.41</v>
      </c>
      <c r="T28" s="2">
        <v>11.85</v>
      </c>
      <c r="U28" s="2">
        <v>8.5</v>
      </c>
      <c r="V28" s="2">
        <v>7.16</v>
      </c>
      <c r="W28" s="2">
        <v>5.97</v>
      </c>
      <c r="Y28" s="18">
        <v>16.38</v>
      </c>
      <c r="Z28" s="18">
        <v>10.69</v>
      </c>
      <c r="AA28" s="18">
        <v>7.93</v>
      </c>
      <c r="AB28" s="18">
        <v>6.83</v>
      </c>
      <c r="AC28" s="18">
        <v>5.68</v>
      </c>
    </row>
    <row r="29" spans="1:29">
      <c r="C29" s="15">
        <v>43877</v>
      </c>
      <c r="D29" s="2" t="s">
        <v>73</v>
      </c>
      <c r="E29" s="3" t="s">
        <v>74</v>
      </c>
      <c r="F29" s="3" t="s">
        <v>75</v>
      </c>
      <c r="G29" s="2">
        <v>22.98</v>
      </c>
      <c r="I29" s="2">
        <v>2784.5</v>
      </c>
      <c r="J29" s="2">
        <v>1.72</v>
      </c>
      <c r="N29" s="2">
        <f t="shared" si="11"/>
        <v>130.11000000000001</v>
      </c>
      <c r="O29" s="2">
        <f t="shared" si="12"/>
        <v>121.05200000000002</v>
      </c>
      <c r="P29" s="2">
        <f t="shared" si="0"/>
        <v>21.401122127430632</v>
      </c>
      <c r="Q29" s="2">
        <f t="shared" si="1"/>
        <v>23.002511317450349</v>
      </c>
      <c r="S29" s="2">
        <v>98.76</v>
      </c>
      <c r="T29" s="2">
        <v>119.77</v>
      </c>
      <c r="U29" s="2">
        <v>109.81</v>
      </c>
      <c r="V29" s="2">
        <v>203.6</v>
      </c>
      <c r="W29" s="2">
        <v>118.61</v>
      </c>
      <c r="Y29" s="18">
        <v>89.98</v>
      </c>
      <c r="Z29" s="18">
        <v>114.5</v>
      </c>
      <c r="AA29" s="18">
        <v>103.42</v>
      </c>
      <c r="AB29" s="18">
        <v>200.77</v>
      </c>
      <c r="AC29" s="18">
        <v>96.59</v>
      </c>
    </row>
    <row r="30" spans="1:29">
      <c r="C30" s="15">
        <v>43877</v>
      </c>
      <c r="D30" s="2" t="s">
        <v>76</v>
      </c>
      <c r="E30" s="3">
        <v>600900</v>
      </c>
      <c r="F30" s="6" t="s">
        <v>77</v>
      </c>
      <c r="G30" s="7">
        <v>17.62</v>
      </c>
      <c r="H30" s="7"/>
      <c r="I30" s="7">
        <v>3876.4</v>
      </c>
      <c r="J30" s="2">
        <v>2.59</v>
      </c>
      <c r="N30" s="7">
        <f t="shared" si="11"/>
        <v>197.59999999999997</v>
      </c>
      <c r="O30" s="7">
        <f t="shared" si="12"/>
        <v>188.31599999999997</v>
      </c>
      <c r="P30" s="7">
        <f t="shared" si="0"/>
        <v>19.617408906882595</v>
      </c>
      <c r="Q30" s="7">
        <f t="shared" si="1"/>
        <v>20.584549374455705</v>
      </c>
      <c r="R30" s="7"/>
      <c r="S30" s="7">
        <v>226.44</v>
      </c>
      <c r="T30" s="7">
        <v>222.75</v>
      </c>
      <c r="U30" s="7">
        <v>209.38</v>
      </c>
      <c r="V30" s="7">
        <v>211.13</v>
      </c>
      <c r="W30" s="7">
        <v>118.3</v>
      </c>
      <c r="X30" s="7"/>
      <c r="Y30" s="18">
        <v>220.55</v>
      </c>
      <c r="Z30" s="18">
        <v>222.32</v>
      </c>
      <c r="AA30" s="18">
        <v>204.95</v>
      </c>
      <c r="AB30" s="18">
        <v>175.48</v>
      </c>
      <c r="AC30" s="18">
        <v>118.28</v>
      </c>
    </row>
    <row r="31" spans="1:29">
      <c r="C31" s="15">
        <v>43878</v>
      </c>
      <c r="D31" s="2" t="s">
        <v>79</v>
      </c>
      <c r="E31" s="3">
        <v>601618</v>
      </c>
      <c r="F31" s="2" t="s">
        <v>80</v>
      </c>
      <c r="G31" s="2">
        <v>2.56</v>
      </c>
      <c r="I31" s="2">
        <v>530</v>
      </c>
      <c r="J31" s="2">
        <v>0.75</v>
      </c>
      <c r="N31" s="2">
        <f t="shared" si="11"/>
        <v>59.087999999999987</v>
      </c>
      <c r="O31" s="2">
        <f t="shared" si="12"/>
        <v>45.753999999999998</v>
      </c>
      <c r="P31" s="7">
        <f t="shared" si="0"/>
        <v>8.9696723531004618</v>
      </c>
      <c r="Q31" s="7">
        <f t="shared" si="1"/>
        <v>11.583686672203523</v>
      </c>
      <c r="S31" s="2">
        <v>75.709999999999994</v>
      </c>
      <c r="T31" s="2">
        <v>67.12</v>
      </c>
      <c r="U31" s="2">
        <v>59.7</v>
      </c>
      <c r="V31" s="2">
        <v>49.5</v>
      </c>
      <c r="W31" s="2">
        <v>43.41</v>
      </c>
      <c r="Y31" s="18">
        <v>61.52</v>
      </c>
      <c r="Z31" s="18">
        <v>54.67</v>
      </c>
      <c r="AA31" s="18">
        <v>45.7</v>
      </c>
      <c r="AB31" s="18">
        <v>38.21</v>
      </c>
      <c r="AC31" s="18">
        <v>28.67</v>
      </c>
    </row>
    <row r="32" spans="1:29">
      <c r="C32" s="15">
        <v>43878</v>
      </c>
      <c r="D32" s="2" t="s">
        <v>81</v>
      </c>
      <c r="E32" s="3">
        <v>601800</v>
      </c>
      <c r="F32" s="2" t="s">
        <v>80</v>
      </c>
      <c r="G32" s="2">
        <v>8.09</v>
      </c>
      <c r="I32" s="2">
        <v>1308.5</v>
      </c>
      <c r="J32" s="2">
        <v>0.69</v>
      </c>
      <c r="N32" s="2">
        <f t="shared" si="11"/>
        <v>176.76000000000002</v>
      </c>
      <c r="O32" s="2">
        <f t="shared" si="12"/>
        <v>146.52000000000001</v>
      </c>
      <c r="P32" s="7">
        <f t="shared" si="0"/>
        <v>7.402692916949535</v>
      </c>
      <c r="Q32" s="7">
        <f t="shared" si="1"/>
        <v>8.9305214305214307</v>
      </c>
      <c r="S32" s="2">
        <v>202.94</v>
      </c>
      <c r="T32" s="2">
        <v>213.19</v>
      </c>
      <c r="U32" s="2">
        <v>172.22</v>
      </c>
      <c r="V32" s="2">
        <v>157.83000000000001</v>
      </c>
      <c r="W32" s="2">
        <v>137.62</v>
      </c>
      <c r="Y32" s="18">
        <v>176.31</v>
      </c>
      <c r="Z32" s="18">
        <v>150.26</v>
      </c>
      <c r="AA32" s="18">
        <v>151.30000000000001</v>
      </c>
      <c r="AB32" s="18">
        <v>138.38</v>
      </c>
      <c r="AC32" s="18">
        <v>116.35</v>
      </c>
    </row>
    <row r="33" spans="1:29">
      <c r="C33" s="15">
        <v>43878</v>
      </c>
      <c r="D33" s="2" t="s">
        <v>82</v>
      </c>
      <c r="E33" s="3">
        <v>601186</v>
      </c>
      <c r="F33" s="2" t="s">
        <v>80</v>
      </c>
      <c r="G33" s="2">
        <v>9.2899999999999991</v>
      </c>
      <c r="I33" s="2">
        <v>1261.5</v>
      </c>
      <c r="J33" s="2">
        <v>0.78</v>
      </c>
      <c r="N33" s="2">
        <f t="shared" si="11"/>
        <v>154.084</v>
      </c>
      <c r="O33" s="2">
        <f t="shared" si="12"/>
        <v>133.21799999999999</v>
      </c>
      <c r="P33" s="7">
        <f t="shared" si="0"/>
        <v>8.1870927546013856</v>
      </c>
      <c r="Q33" s="7">
        <f t="shared" si="1"/>
        <v>9.4694410665225419</v>
      </c>
      <c r="S33" s="2">
        <v>198.38</v>
      </c>
      <c r="T33" s="2">
        <v>169.19</v>
      </c>
      <c r="U33" s="2">
        <v>148.51</v>
      </c>
      <c r="V33" s="2">
        <v>133.74</v>
      </c>
      <c r="W33" s="2">
        <v>120.6</v>
      </c>
      <c r="Y33" s="18">
        <v>166.95</v>
      </c>
      <c r="Z33" s="18">
        <v>147.71</v>
      </c>
      <c r="AA33" s="18">
        <v>129.29</v>
      </c>
      <c r="AB33" s="18">
        <v>115.84</v>
      </c>
      <c r="AC33" s="18">
        <v>106.3</v>
      </c>
    </row>
    <row r="34" spans="1:29">
      <c r="C34" s="15">
        <v>43878</v>
      </c>
      <c r="D34" s="2" t="s">
        <v>83</v>
      </c>
      <c r="E34" s="3">
        <v>601138</v>
      </c>
      <c r="F34" s="2" t="s">
        <v>88</v>
      </c>
      <c r="G34" s="2">
        <v>19.190000000000001</v>
      </c>
      <c r="I34" s="2">
        <v>3810.1</v>
      </c>
      <c r="J34" s="2">
        <v>4.7300000000000004</v>
      </c>
      <c r="N34" s="2">
        <f>SUM(S34:W34)/4</f>
        <v>154.655</v>
      </c>
      <c r="O34" s="2">
        <f>SUM(Y34:AC34)/4</f>
        <v>151.875</v>
      </c>
      <c r="P34" s="7">
        <f t="shared" si="0"/>
        <v>24.636125569816688</v>
      </c>
      <c r="Q34" s="7">
        <f t="shared" si="1"/>
        <v>25.08707818930041</v>
      </c>
      <c r="S34" s="2">
        <v>169.02</v>
      </c>
      <c r="T34" s="2">
        <v>162.19999999999999</v>
      </c>
      <c r="U34" s="2">
        <v>143.9</v>
      </c>
      <c r="V34" s="2">
        <v>143.5</v>
      </c>
      <c r="W34" s="10" t="s">
        <v>162</v>
      </c>
      <c r="Y34" s="18">
        <v>167.23</v>
      </c>
      <c r="Z34" s="18">
        <v>159.52000000000001</v>
      </c>
      <c r="AA34" s="18">
        <v>141.12</v>
      </c>
      <c r="AB34" s="18">
        <v>139.63</v>
      </c>
      <c r="AC34" s="18">
        <v>0</v>
      </c>
    </row>
    <row r="35" spans="1:29">
      <c r="C35" s="15">
        <v>43878</v>
      </c>
      <c r="D35" s="2" t="s">
        <v>84</v>
      </c>
      <c r="E35" s="3">
        <v>601933</v>
      </c>
      <c r="F35" s="2" t="s">
        <v>85</v>
      </c>
      <c r="G35" s="2">
        <v>9.1</v>
      </c>
      <c r="I35" s="2">
        <v>870.9</v>
      </c>
      <c r="J35" s="2">
        <v>4.25</v>
      </c>
      <c r="N35" s="2">
        <f t="shared" ref="N35:N56" si="13">SUM(S35:W35)/5</f>
        <v>10.698</v>
      </c>
      <c r="O35" s="2">
        <f t="shared" ref="O35:O56" si="14">SUM(Y35:AC35)/5</f>
        <v>10.238</v>
      </c>
      <c r="P35" s="7">
        <f t="shared" si="0"/>
        <v>81.407739764441942</v>
      </c>
      <c r="Q35" s="7">
        <f t="shared" si="1"/>
        <v>85.065442469232281</v>
      </c>
      <c r="S35" s="2">
        <v>9.9700000000000006</v>
      </c>
      <c r="T35" s="2">
        <v>16.850000000000001</v>
      </c>
      <c r="U35" s="2">
        <v>12.14</v>
      </c>
      <c r="V35" s="2">
        <v>6</v>
      </c>
      <c r="W35" s="2">
        <v>8.5299999999999994</v>
      </c>
      <c r="Y35" s="18">
        <v>8.9700000000000006</v>
      </c>
      <c r="Z35" s="18">
        <v>17.78</v>
      </c>
      <c r="AA35" s="18">
        <v>10.87</v>
      </c>
      <c r="AB35" s="18">
        <v>6.5</v>
      </c>
      <c r="AC35" s="18">
        <v>7.07</v>
      </c>
    </row>
    <row r="36" spans="1:29">
      <c r="C36" s="16">
        <v>43883</v>
      </c>
      <c r="D36" s="2" t="s">
        <v>90</v>
      </c>
      <c r="E36" s="3">
        <v>600585</v>
      </c>
      <c r="F36" s="2" t="s">
        <v>91</v>
      </c>
      <c r="G36" s="2">
        <v>52.26</v>
      </c>
      <c r="H36" s="2">
        <v>53</v>
      </c>
      <c r="I36" s="2">
        <f t="shared" ref="I36:I58" si="15">G36*H36</f>
        <v>2769.7799999999997</v>
      </c>
      <c r="J36" s="2">
        <v>2.17</v>
      </c>
      <c r="N36" s="2">
        <f t="shared" si="13"/>
        <v>150.46600000000001</v>
      </c>
      <c r="O36" s="2">
        <f t="shared" si="14"/>
        <v>134.53199999999998</v>
      </c>
      <c r="P36" s="7">
        <f>I36/N36</f>
        <v>18.408012441348873</v>
      </c>
      <c r="Q36" s="7">
        <f>I36/O36</f>
        <v>20.58826152885559</v>
      </c>
      <c r="S36" s="2">
        <v>306.36</v>
      </c>
      <c r="T36" s="2">
        <v>164.3</v>
      </c>
      <c r="U36" s="2">
        <v>89.51</v>
      </c>
      <c r="V36" s="2">
        <v>76.28</v>
      </c>
      <c r="W36" s="2">
        <v>115.88</v>
      </c>
      <c r="Y36" s="18">
        <v>298.2</v>
      </c>
      <c r="Z36" s="18">
        <v>140.78</v>
      </c>
      <c r="AA36" s="18">
        <v>76.81</v>
      </c>
      <c r="AB36" s="18">
        <v>53</v>
      </c>
      <c r="AC36" s="18">
        <v>103.87</v>
      </c>
    </row>
    <row r="37" spans="1:29">
      <c r="C37" s="16">
        <v>43883</v>
      </c>
      <c r="D37" s="2" t="s">
        <v>92</v>
      </c>
      <c r="E37" s="3">
        <v>600436</v>
      </c>
      <c r="F37" s="2" t="s">
        <v>98</v>
      </c>
      <c r="G37" s="2">
        <v>128.18</v>
      </c>
      <c r="H37" s="2">
        <v>6.03</v>
      </c>
      <c r="I37" s="2">
        <f t="shared" si="15"/>
        <v>772.92540000000008</v>
      </c>
      <c r="J37" s="2">
        <v>11.77</v>
      </c>
      <c r="N37" s="2">
        <f t="shared" si="13"/>
        <v>6.6340000000000003</v>
      </c>
      <c r="O37" s="2">
        <f t="shared" si="14"/>
        <v>6.5239999999999991</v>
      </c>
      <c r="P37" s="7">
        <f>I37/N37</f>
        <v>116.50970756707869</v>
      </c>
      <c r="Q37" s="7">
        <f>I37/O37</f>
        <v>118.47415695892093</v>
      </c>
      <c r="S37" s="2">
        <v>11.29</v>
      </c>
      <c r="T37" s="2">
        <v>7.8</v>
      </c>
      <c r="U37" s="2">
        <v>5.07</v>
      </c>
      <c r="V37" s="2">
        <v>4.63</v>
      </c>
      <c r="W37" s="2">
        <v>4.38</v>
      </c>
      <c r="Y37" s="18">
        <v>11.24</v>
      </c>
      <c r="Z37" s="18">
        <v>7.75</v>
      </c>
      <c r="AA37" s="18">
        <v>5.22</v>
      </c>
      <c r="AB37" s="18">
        <v>4.59</v>
      </c>
      <c r="AC37" s="18">
        <v>3.82</v>
      </c>
    </row>
    <row r="38" spans="1:29">
      <c r="C38" s="16">
        <v>43883</v>
      </c>
      <c r="D38" s="2" t="s">
        <v>93</v>
      </c>
      <c r="E38" s="3" t="s">
        <v>95</v>
      </c>
      <c r="F38" s="2" t="s">
        <v>97</v>
      </c>
      <c r="G38" s="2">
        <v>40.9</v>
      </c>
      <c r="H38" s="2">
        <v>5.07</v>
      </c>
      <c r="I38" s="2">
        <f t="shared" si="15"/>
        <v>207.363</v>
      </c>
      <c r="J38" s="2">
        <v>5.67</v>
      </c>
      <c r="N38" s="2">
        <f t="shared" si="13"/>
        <v>2.8879999999999999</v>
      </c>
      <c r="O38" s="2">
        <f t="shared" si="14"/>
        <v>2.1644999999999999</v>
      </c>
      <c r="P38" s="7">
        <f>I38/N38</f>
        <v>71.80159279778394</v>
      </c>
      <c r="Q38" s="7">
        <f>I38/O38</f>
        <v>95.801801801801801</v>
      </c>
      <c r="S38" s="2">
        <v>4.0199999999999996</v>
      </c>
      <c r="T38" s="2">
        <v>1.1499999999999999</v>
      </c>
      <c r="U38" s="2">
        <v>4.42</v>
      </c>
      <c r="V38" s="2">
        <v>3.08</v>
      </c>
      <c r="W38" s="2">
        <v>1.77</v>
      </c>
      <c r="Y38" s="18">
        <v>3.17</v>
      </c>
      <c r="Z38" s="18">
        <v>0.86250000000000004</v>
      </c>
      <c r="AA38" s="18">
        <v>3.29</v>
      </c>
      <c r="AB38" s="18">
        <v>2.2799999999999998</v>
      </c>
      <c r="AC38" s="18">
        <v>1.22</v>
      </c>
    </row>
    <row r="39" spans="1:29">
      <c r="A39" t="s">
        <v>165</v>
      </c>
      <c r="B39" s="22">
        <v>20</v>
      </c>
      <c r="C39" s="16">
        <v>43883</v>
      </c>
      <c r="D39" s="2" t="s">
        <v>94</v>
      </c>
      <c r="E39" s="3" t="s">
        <v>96</v>
      </c>
      <c r="F39" s="2" t="s">
        <v>78</v>
      </c>
      <c r="G39" s="2">
        <v>14</v>
      </c>
      <c r="H39" s="2">
        <v>2.89</v>
      </c>
      <c r="I39" s="2">
        <f t="shared" si="15"/>
        <v>40.46</v>
      </c>
      <c r="J39" s="2">
        <v>3.39</v>
      </c>
      <c r="N39" s="2">
        <f t="shared" si="13"/>
        <v>1.12443</v>
      </c>
      <c r="O39" s="2">
        <f t="shared" si="14"/>
        <v>1.05206</v>
      </c>
      <c r="P39" s="7">
        <f t="shared" ref="P39:P58" si="16">I39/N39</f>
        <v>35.982675666782278</v>
      </c>
      <c r="Q39" s="7">
        <f t="shared" ref="Q39:Q58" si="17">I39/O39</f>
        <v>38.457882630268237</v>
      </c>
      <c r="S39" s="2">
        <v>1.1299999999999999</v>
      </c>
      <c r="T39" s="2">
        <v>1.53</v>
      </c>
      <c r="U39" s="2">
        <v>1.29</v>
      </c>
      <c r="V39" s="2">
        <v>0.91254999999999997</v>
      </c>
      <c r="W39" s="2">
        <v>0.75960000000000005</v>
      </c>
      <c r="Y39" s="18">
        <v>1</v>
      </c>
      <c r="Z39" s="18">
        <v>1.46</v>
      </c>
      <c r="AA39" s="18">
        <v>1.2</v>
      </c>
      <c r="AB39" s="18">
        <v>0.8609</v>
      </c>
      <c r="AC39" s="18">
        <v>0.73939999999999995</v>
      </c>
    </row>
    <row r="40" spans="1:29">
      <c r="C40" s="16">
        <v>43883</v>
      </c>
      <c r="D40" s="2" t="s">
        <v>99</v>
      </c>
      <c r="E40" s="3" t="s">
        <v>100</v>
      </c>
      <c r="F40" s="2" t="s">
        <v>101</v>
      </c>
      <c r="G40" s="2">
        <v>72.69</v>
      </c>
      <c r="H40" s="2">
        <v>19.3</v>
      </c>
      <c r="I40" s="2">
        <f t="shared" si="15"/>
        <v>1402.9169999999999</v>
      </c>
      <c r="J40" s="2">
        <v>4.5199999999999996</v>
      </c>
      <c r="N40" s="2">
        <f t="shared" si="13"/>
        <v>32.378</v>
      </c>
      <c r="O40" s="2">
        <f t="shared" si="14"/>
        <v>30.619999999999997</v>
      </c>
      <c r="P40" s="7">
        <f t="shared" si="16"/>
        <v>43.3293285564272</v>
      </c>
      <c r="Q40" s="7">
        <f t="shared" si="17"/>
        <v>45.817015022860879</v>
      </c>
      <c r="S40" s="2">
        <v>44.32</v>
      </c>
      <c r="T40" s="2">
        <v>38.57</v>
      </c>
      <c r="U40" s="2">
        <v>29.66</v>
      </c>
      <c r="V40" s="2">
        <v>26.84</v>
      </c>
      <c r="W40" s="2">
        <v>22.5</v>
      </c>
      <c r="Y40" s="18">
        <v>42.35</v>
      </c>
      <c r="Z40" s="18">
        <v>36.85</v>
      </c>
      <c r="AA40" s="18">
        <v>28.05</v>
      </c>
      <c r="AB40" s="18">
        <v>24.9</v>
      </c>
      <c r="AC40" s="18">
        <v>20.95</v>
      </c>
    </row>
    <row r="41" spans="1:29">
      <c r="C41" s="16">
        <v>43883</v>
      </c>
      <c r="D41" s="2" t="s">
        <v>102</v>
      </c>
      <c r="E41" s="3" t="s">
        <v>103</v>
      </c>
      <c r="F41" s="2" t="s">
        <v>104</v>
      </c>
      <c r="G41" s="2">
        <v>85.07</v>
      </c>
      <c r="H41" s="2">
        <v>19.5</v>
      </c>
      <c r="I41" s="2">
        <f t="shared" si="15"/>
        <v>1658.8649999999998</v>
      </c>
      <c r="J41" s="2">
        <v>8.35</v>
      </c>
      <c r="N41" s="2">
        <f t="shared" si="13"/>
        <v>24.592000000000006</v>
      </c>
      <c r="O41" s="2">
        <f t="shared" si="14"/>
        <v>20.7</v>
      </c>
      <c r="P41" s="7">
        <f t="shared" si="16"/>
        <v>67.455473324658399</v>
      </c>
      <c r="Q41" s="7">
        <f t="shared" si="17"/>
        <v>80.138405797101441</v>
      </c>
      <c r="S41" s="2">
        <v>39.35</v>
      </c>
      <c r="T41" s="2">
        <v>29.35</v>
      </c>
      <c r="U41" s="2">
        <v>20.350000000000001</v>
      </c>
      <c r="V41" s="2">
        <v>17.21</v>
      </c>
      <c r="W41" s="2">
        <v>16.7</v>
      </c>
      <c r="Y41" s="18">
        <v>31.44</v>
      </c>
      <c r="Z41" s="18">
        <v>24.6</v>
      </c>
      <c r="AA41" s="18">
        <v>17.96</v>
      </c>
      <c r="AB41" s="18">
        <v>14.94</v>
      </c>
      <c r="AC41" s="18">
        <v>14.56</v>
      </c>
    </row>
    <row r="42" spans="1:29">
      <c r="C42" s="16">
        <v>43883</v>
      </c>
      <c r="D42" s="2" t="s">
        <v>105</v>
      </c>
      <c r="E42" s="3" t="s">
        <v>107</v>
      </c>
      <c r="F42" s="2" t="s">
        <v>109</v>
      </c>
      <c r="G42" s="2">
        <v>39.4</v>
      </c>
      <c r="H42" s="2">
        <v>93.5</v>
      </c>
      <c r="I42" s="2">
        <f t="shared" si="15"/>
        <v>3683.9</v>
      </c>
      <c r="J42" s="2">
        <v>9.1</v>
      </c>
      <c r="N42" s="2">
        <f t="shared" si="13"/>
        <v>77.494</v>
      </c>
      <c r="O42" s="2">
        <f t="shared" si="14"/>
        <v>75.022000000000006</v>
      </c>
      <c r="P42" s="7">
        <f t="shared" si="16"/>
        <v>47.537873899914835</v>
      </c>
      <c r="Q42" s="7">
        <f t="shared" si="17"/>
        <v>49.104262749593452</v>
      </c>
      <c r="S42" s="2">
        <v>113.82</v>
      </c>
      <c r="T42" s="2">
        <v>93.78</v>
      </c>
      <c r="U42" s="2">
        <v>74.239999999999995</v>
      </c>
      <c r="V42" s="2">
        <v>58.82</v>
      </c>
      <c r="W42" s="2">
        <v>46.81</v>
      </c>
      <c r="Y42" s="18">
        <v>109.83</v>
      </c>
      <c r="Z42" s="18">
        <v>91.77</v>
      </c>
      <c r="AA42" s="18">
        <v>72.709999999999994</v>
      </c>
      <c r="AB42" s="18">
        <v>56.05</v>
      </c>
      <c r="AC42" s="18">
        <v>44.75</v>
      </c>
    </row>
    <row r="43" spans="1:29">
      <c r="C43" s="16">
        <v>43883</v>
      </c>
      <c r="D43" s="2" t="s">
        <v>106</v>
      </c>
      <c r="E43" s="3" t="s">
        <v>108</v>
      </c>
      <c r="F43" s="2" t="s">
        <v>109</v>
      </c>
      <c r="G43" s="2">
        <v>22.09</v>
      </c>
      <c r="H43" s="2">
        <v>30.1</v>
      </c>
      <c r="I43" s="2">
        <f t="shared" si="15"/>
        <v>664.90899999999999</v>
      </c>
      <c r="J43" s="2">
        <v>4.6900000000000004</v>
      </c>
      <c r="N43" s="2">
        <f t="shared" si="13"/>
        <v>18.613999999999997</v>
      </c>
      <c r="O43" s="2">
        <f t="shared" si="14"/>
        <v>18.017999999999997</v>
      </c>
      <c r="P43" s="7">
        <f t="shared" si="16"/>
        <v>35.720908993230907</v>
      </c>
      <c r="Q43" s="7">
        <f t="shared" si="17"/>
        <v>36.90248640248641</v>
      </c>
      <c r="S43" s="2">
        <v>25.95</v>
      </c>
      <c r="T43" s="2">
        <v>23.77</v>
      </c>
      <c r="U43" s="2">
        <v>18.100000000000001</v>
      </c>
      <c r="V43" s="2">
        <v>13.81</v>
      </c>
      <c r="W43" s="2">
        <v>11.44</v>
      </c>
      <c r="Y43" s="18">
        <v>24.95</v>
      </c>
      <c r="Z43" s="18">
        <v>23.4</v>
      </c>
      <c r="AA43" s="18">
        <v>17.190000000000001</v>
      </c>
      <c r="AB43" s="18">
        <v>13.5</v>
      </c>
      <c r="AC43" s="18">
        <v>11.05</v>
      </c>
    </row>
    <row r="44" spans="1:29">
      <c r="C44" s="16">
        <v>43883</v>
      </c>
      <c r="D44" s="2" t="s">
        <v>110</v>
      </c>
      <c r="E44" s="3" t="s">
        <v>111</v>
      </c>
      <c r="F44" s="2" t="s">
        <v>112</v>
      </c>
      <c r="G44" s="2">
        <v>50.35</v>
      </c>
      <c r="H44" s="2">
        <v>53.5</v>
      </c>
      <c r="I44" s="2">
        <f t="shared" si="15"/>
        <v>2693.7249999999999</v>
      </c>
      <c r="J44" s="2">
        <v>14.71</v>
      </c>
      <c r="N44" s="2">
        <f t="shared" si="13"/>
        <v>15.228</v>
      </c>
      <c r="O44" s="2">
        <f t="shared" si="14"/>
        <v>13.35</v>
      </c>
      <c r="P44" s="7">
        <f t="shared" si="16"/>
        <v>176.89289466771737</v>
      </c>
      <c r="Q44" s="7">
        <f t="shared" si="17"/>
        <v>201.77715355805245</v>
      </c>
      <c r="S44" s="2">
        <v>28.13</v>
      </c>
      <c r="T44" s="2">
        <v>17.48</v>
      </c>
      <c r="U44" s="2">
        <v>11.82</v>
      </c>
      <c r="V44" s="2">
        <v>11.32</v>
      </c>
      <c r="W44" s="2">
        <v>7.39</v>
      </c>
      <c r="Y44" s="18">
        <v>25.54</v>
      </c>
      <c r="Z44" s="18">
        <v>14.37</v>
      </c>
      <c r="AA44" s="18">
        <v>10.72</v>
      </c>
      <c r="AB44" s="18">
        <v>10.1</v>
      </c>
      <c r="AC44" s="18">
        <v>6.02</v>
      </c>
    </row>
    <row r="45" spans="1:29">
      <c r="C45" s="16">
        <v>43883</v>
      </c>
      <c r="D45" s="2" t="s">
        <v>113</v>
      </c>
      <c r="E45" s="3" t="s">
        <v>114</v>
      </c>
      <c r="F45" s="2" t="s">
        <v>115</v>
      </c>
      <c r="G45" s="2">
        <v>3.68</v>
      </c>
      <c r="H45" s="2">
        <v>30.6</v>
      </c>
      <c r="I45" s="2">
        <f t="shared" si="15"/>
        <v>112.608</v>
      </c>
      <c r="J45" s="2">
        <v>0.73</v>
      </c>
      <c r="N45" s="2">
        <f t="shared" si="13"/>
        <v>10.272</v>
      </c>
      <c r="O45" s="2">
        <f t="shared" si="14"/>
        <v>8.9779999999999998</v>
      </c>
      <c r="P45" s="2">
        <f t="shared" si="16"/>
        <v>10.962616822429906</v>
      </c>
      <c r="Q45" s="2">
        <f t="shared" si="17"/>
        <v>12.542659835152596</v>
      </c>
      <c r="S45" s="2">
        <v>9.01</v>
      </c>
      <c r="T45" s="2">
        <v>9.69</v>
      </c>
      <c r="U45" s="2">
        <v>11.23</v>
      </c>
      <c r="V45" s="2">
        <v>10.84</v>
      </c>
      <c r="W45" s="2">
        <v>10.59</v>
      </c>
      <c r="Y45" s="18">
        <v>7.92</v>
      </c>
      <c r="Z45" s="18">
        <v>7.47</v>
      </c>
      <c r="AA45" s="18">
        <v>10.16</v>
      </c>
      <c r="AB45" s="18">
        <v>9.82</v>
      </c>
      <c r="AC45" s="18">
        <v>9.52</v>
      </c>
    </row>
    <row r="46" spans="1:29">
      <c r="A46" t="s">
        <v>169</v>
      </c>
      <c r="B46" s="22">
        <v>15</v>
      </c>
      <c r="C46" s="17">
        <v>43884</v>
      </c>
      <c r="D46" s="2" t="s">
        <v>124</v>
      </c>
      <c r="E46" s="3" t="s">
        <v>125</v>
      </c>
      <c r="F46" s="2" t="s">
        <v>126</v>
      </c>
      <c r="G46" s="2">
        <v>13.4</v>
      </c>
      <c r="H46" s="2">
        <v>5.51</v>
      </c>
      <c r="I46" s="2">
        <f t="shared" si="15"/>
        <v>73.834000000000003</v>
      </c>
      <c r="J46" s="2">
        <v>8.06</v>
      </c>
      <c r="N46" s="2">
        <f t="shared" si="13"/>
        <v>0.57133999999999996</v>
      </c>
      <c r="O46" s="2">
        <f t="shared" si="14"/>
        <v>0.24657999999999997</v>
      </c>
      <c r="P46" s="2">
        <f t="shared" si="16"/>
        <v>129.2295305772395</v>
      </c>
      <c r="Q46" s="2">
        <f t="shared" si="17"/>
        <v>299.43223294671105</v>
      </c>
      <c r="S46" s="2">
        <v>0.20080000000000001</v>
      </c>
      <c r="T46" s="2">
        <v>0.41949999999999998</v>
      </c>
      <c r="U46" s="2">
        <v>0.56410000000000005</v>
      </c>
      <c r="V46" s="2">
        <v>1.01</v>
      </c>
      <c r="W46" s="2">
        <v>0.6623</v>
      </c>
      <c r="Y46" s="18">
        <v>-0.12970000000000001</v>
      </c>
      <c r="Z46" s="18">
        <v>0.1094</v>
      </c>
      <c r="AA46" s="18">
        <v>0.19270000000000001</v>
      </c>
      <c r="AB46" s="18">
        <v>0.61829999999999996</v>
      </c>
      <c r="AC46" s="18">
        <v>0.44219999999999998</v>
      </c>
    </row>
    <row r="47" spans="1:29">
      <c r="B47" s="22" t="s">
        <v>139</v>
      </c>
      <c r="C47" s="17">
        <v>43884</v>
      </c>
      <c r="D47" s="7" t="s">
        <v>127</v>
      </c>
      <c r="E47" s="3" t="s">
        <v>128</v>
      </c>
      <c r="F47" s="7" t="s">
        <v>126</v>
      </c>
      <c r="G47" s="7">
        <v>39.950000000000003</v>
      </c>
      <c r="H47" s="7">
        <v>11.82</v>
      </c>
      <c r="I47" s="7">
        <f t="shared" si="15"/>
        <v>472.20900000000006</v>
      </c>
      <c r="J47" s="7">
        <v>8.4499999999999993</v>
      </c>
      <c r="N47" s="7">
        <f t="shared" si="13"/>
        <v>4.5540000000000003</v>
      </c>
      <c r="O47" s="7">
        <f t="shared" si="14"/>
        <v>3.4840000000000004</v>
      </c>
      <c r="P47" s="7">
        <f t="shared" si="16"/>
        <v>103.69104084321476</v>
      </c>
      <c r="Q47" s="7">
        <f t="shared" si="17"/>
        <v>135.53645235361654</v>
      </c>
      <c r="S47" s="7">
        <v>4.6900000000000004</v>
      </c>
      <c r="T47" s="7">
        <v>4.93</v>
      </c>
      <c r="U47" s="2">
        <v>4.6100000000000003</v>
      </c>
      <c r="V47" s="2">
        <v>4.4400000000000004</v>
      </c>
      <c r="W47" s="7">
        <v>4.0999999999999996</v>
      </c>
      <c r="Y47" s="18">
        <v>3.59</v>
      </c>
      <c r="Z47" s="18">
        <v>3.45</v>
      </c>
      <c r="AA47" s="18">
        <v>3.62</v>
      </c>
      <c r="AB47" s="18">
        <v>3.51</v>
      </c>
      <c r="AC47" s="18">
        <v>3.25</v>
      </c>
    </row>
    <row r="48" spans="1:29">
      <c r="C48" s="17">
        <v>43884</v>
      </c>
      <c r="D48" s="7" t="s">
        <v>129</v>
      </c>
      <c r="E48" s="11" t="s">
        <v>130</v>
      </c>
      <c r="F48" s="7" t="s">
        <v>131</v>
      </c>
      <c r="G48" s="7">
        <v>8.86</v>
      </c>
      <c r="H48" s="7">
        <v>10.8</v>
      </c>
      <c r="I48" s="7">
        <f t="shared" si="15"/>
        <v>95.688000000000002</v>
      </c>
      <c r="J48" s="7">
        <v>2.72</v>
      </c>
      <c r="N48" s="7">
        <f t="shared" si="13"/>
        <v>1.1267960000000001</v>
      </c>
      <c r="O48" s="7">
        <f t="shared" si="14"/>
        <v>0.89206000000000008</v>
      </c>
      <c r="P48" s="7">
        <f t="shared" si="16"/>
        <v>84.9204292525</v>
      </c>
      <c r="Q48" s="7">
        <f t="shared" si="17"/>
        <v>107.26632737708225</v>
      </c>
      <c r="S48" s="7">
        <v>1.48</v>
      </c>
      <c r="T48" s="7">
        <v>1.32</v>
      </c>
      <c r="U48" s="2">
        <v>1.0900000000000001</v>
      </c>
      <c r="V48" s="2">
        <v>1.41</v>
      </c>
      <c r="W48" s="7">
        <v>0.33398</v>
      </c>
      <c r="Y48" s="18">
        <v>1.1100000000000001</v>
      </c>
      <c r="Z48" s="18">
        <v>1.1200000000000001</v>
      </c>
      <c r="AA48" s="18">
        <v>0.96309999999999996</v>
      </c>
      <c r="AB48" s="18">
        <v>0.86829999999999996</v>
      </c>
      <c r="AC48" s="18">
        <v>0.39889999999999998</v>
      </c>
    </row>
    <row r="49" spans="1:29">
      <c r="A49" t="s">
        <v>168</v>
      </c>
      <c r="B49" s="22" t="s">
        <v>138</v>
      </c>
      <c r="C49" s="17">
        <v>43884</v>
      </c>
      <c r="D49" s="7" t="s">
        <v>132</v>
      </c>
      <c r="E49" s="11" t="s">
        <v>133</v>
      </c>
      <c r="F49" s="2" t="s">
        <v>134</v>
      </c>
      <c r="G49" s="2">
        <v>16.010000000000002</v>
      </c>
      <c r="H49" s="2">
        <v>5.52</v>
      </c>
      <c r="I49" s="2">
        <f t="shared" si="15"/>
        <v>88.375200000000007</v>
      </c>
      <c r="J49" s="2">
        <v>6.94</v>
      </c>
      <c r="N49" s="2">
        <f t="shared" si="13"/>
        <v>-9.9579999999999988E-2</v>
      </c>
      <c r="O49" s="2">
        <f t="shared" si="14"/>
        <v>-1.0245200000000001</v>
      </c>
      <c r="P49" s="2">
        <f t="shared" si="16"/>
        <v>-887.47941353685496</v>
      </c>
      <c r="Q49" s="2">
        <f t="shared" si="17"/>
        <v>-86.260102291804941</v>
      </c>
      <c r="S49" s="2">
        <v>0.2319</v>
      </c>
      <c r="T49" s="2">
        <v>1.05</v>
      </c>
      <c r="U49" s="2">
        <v>0.1152</v>
      </c>
      <c r="V49" s="2">
        <v>-1.95</v>
      </c>
      <c r="W49" s="2">
        <v>5.5E-2</v>
      </c>
      <c r="Y49" s="18">
        <v>-0.2175</v>
      </c>
      <c r="Z49" s="18">
        <v>-0.436</v>
      </c>
      <c r="AA49" s="18">
        <v>-0.76910000000000001</v>
      </c>
      <c r="AB49" s="18">
        <v>-2.16</v>
      </c>
      <c r="AC49" s="18">
        <v>-1.54</v>
      </c>
    </row>
    <row r="50" spans="1:29">
      <c r="C50" s="17">
        <v>43884</v>
      </c>
      <c r="D50" s="7" t="s">
        <v>135</v>
      </c>
      <c r="E50" s="11" t="s">
        <v>136</v>
      </c>
      <c r="F50" s="2" t="s">
        <v>137</v>
      </c>
      <c r="G50" s="2">
        <v>13.95</v>
      </c>
      <c r="H50" s="2">
        <v>16.399999999999999</v>
      </c>
      <c r="I50" s="2">
        <f t="shared" si="15"/>
        <v>228.77999999999997</v>
      </c>
      <c r="J50" s="2">
        <v>4.47</v>
      </c>
      <c r="N50" s="2">
        <f t="shared" si="13"/>
        <v>4.3360000000000003</v>
      </c>
      <c r="O50" s="2">
        <f t="shared" si="14"/>
        <v>3.5250599999999999</v>
      </c>
      <c r="P50" s="2">
        <f t="shared" si="16"/>
        <v>52.762915129151281</v>
      </c>
      <c r="Q50" s="2">
        <f t="shared" si="17"/>
        <v>64.901022961311298</v>
      </c>
      <c r="S50" s="2">
        <v>4.99</v>
      </c>
      <c r="T50" s="2">
        <v>1.1399999999999999</v>
      </c>
      <c r="U50" s="2">
        <v>6.89</v>
      </c>
      <c r="V50" s="2">
        <v>5.29</v>
      </c>
      <c r="W50" s="2">
        <v>3.37</v>
      </c>
      <c r="Y50" s="18">
        <v>4.26</v>
      </c>
      <c r="Z50" s="18">
        <v>0.62529999999999997</v>
      </c>
      <c r="AA50" s="18">
        <v>5.74</v>
      </c>
      <c r="AB50" s="18">
        <v>4.1900000000000004</v>
      </c>
      <c r="AC50" s="18">
        <v>2.81</v>
      </c>
    </row>
    <row r="51" spans="1:29">
      <c r="B51" s="22" t="s">
        <v>149</v>
      </c>
      <c r="C51" s="17">
        <v>43884</v>
      </c>
      <c r="D51" s="7" t="s">
        <v>140</v>
      </c>
      <c r="E51" s="11" t="s">
        <v>143</v>
      </c>
      <c r="F51" s="7" t="s">
        <v>141</v>
      </c>
      <c r="G51" s="2">
        <v>7.28</v>
      </c>
      <c r="H51" s="2">
        <v>6.62</v>
      </c>
      <c r="I51" s="2">
        <f t="shared" si="15"/>
        <v>48.193600000000004</v>
      </c>
      <c r="J51" s="2">
        <v>1.71</v>
      </c>
      <c r="N51" s="2">
        <f t="shared" si="13"/>
        <v>-1.8279999999999998</v>
      </c>
      <c r="O51" s="2">
        <f t="shared" si="14"/>
        <v>-2.0100000000000002</v>
      </c>
      <c r="P51" s="2">
        <f t="shared" si="16"/>
        <v>-26.36411378555799</v>
      </c>
      <c r="Q51" s="2">
        <f t="shared" si="17"/>
        <v>-23.976915422885572</v>
      </c>
      <c r="S51" s="2">
        <v>-13.62</v>
      </c>
      <c r="T51" s="2">
        <v>-2.02</v>
      </c>
      <c r="U51" s="2">
        <v>2.4</v>
      </c>
      <c r="V51" s="2">
        <v>2.17</v>
      </c>
      <c r="W51" s="2">
        <v>1.93</v>
      </c>
      <c r="Y51" s="18">
        <v>-13.62</v>
      </c>
      <c r="Z51" s="18">
        <v>-2.27</v>
      </c>
      <c r="AA51" s="18">
        <v>2.2799999999999998</v>
      </c>
      <c r="AB51" s="18">
        <v>1.93</v>
      </c>
      <c r="AC51" s="18">
        <v>1.63</v>
      </c>
    </row>
    <row r="52" spans="1:29">
      <c r="A52" t="s">
        <v>166</v>
      </c>
      <c r="B52" s="22" t="s">
        <v>150</v>
      </c>
      <c r="C52" s="17">
        <v>43884</v>
      </c>
      <c r="D52" s="7" t="s">
        <v>142</v>
      </c>
      <c r="E52" s="11" t="s">
        <v>144</v>
      </c>
      <c r="F52" s="7" t="s">
        <v>145</v>
      </c>
      <c r="G52" s="2">
        <v>2.25</v>
      </c>
      <c r="H52" s="2">
        <v>10.9</v>
      </c>
      <c r="I52" s="2">
        <f t="shared" si="15"/>
        <v>24.525000000000002</v>
      </c>
      <c r="J52" s="2">
        <v>0.56999999999999995</v>
      </c>
      <c r="N52" s="2">
        <f t="shared" si="13"/>
        <v>-2.0191240000000001</v>
      </c>
      <c r="O52" s="2">
        <f t="shared" si="14"/>
        <v>-1.9146852000000003</v>
      </c>
      <c r="P52" s="2">
        <f t="shared" si="16"/>
        <v>-12.146356538776223</v>
      </c>
      <c r="Q52" s="2">
        <f t="shared" si="17"/>
        <v>-12.808894120036024</v>
      </c>
      <c r="S52" s="2">
        <v>-11.07</v>
      </c>
      <c r="T52" s="2">
        <v>2.17</v>
      </c>
      <c r="U52" s="2">
        <v>-0.48442000000000002</v>
      </c>
      <c r="V52" s="2">
        <v>0.1129</v>
      </c>
      <c r="W52" s="2">
        <v>-0.82410000000000005</v>
      </c>
      <c r="Y52" s="18">
        <v>-11.43</v>
      </c>
      <c r="Z52" s="18">
        <v>2.25</v>
      </c>
      <c r="AA52" s="18">
        <v>0.42009999999999997</v>
      </c>
      <c r="AB52" s="18">
        <v>0.10484</v>
      </c>
      <c r="AC52" s="18">
        <v>-0.91836600000000002</v>
      </c>
    </row>
    <row r="53" spans="1:29">
      <c r="A53" t="s">
        <v>167</v>
      </c>
      <c r="B53" s="22" t="s">
        <v>151</v>
      </c>
      <c r="C53" s="17">
        <v>43884</v>
      </c>
      <c r="D53" s="7" t="s">
        <v>146</v>
      </c>
      <c r="E53" s="11" t="s">
        <v>147</v>
      </c>
      <c r="F53" s="7" t="s">
        <v>148</v>
      </c>
      <c r="G53" s="2">
        <v>2.68</v>
      </c>
      <c r="H53" s="2">
        <v>4.12</v>
      </c>
      <c r="I53" s="2">
        <f t="shared" si="15"/>
        <v>11.041600000000001</v>
      </c>
      <c r="J53" s="2">
        <v>79.25</v>
      </c>
      <c r="N53" s="2">
        <f t="shared" si="13"/>
        <v>-1.32952</v>
      </c>
      <c r="O53" s="2">
        <f t="shared" si="14"/>
        <v>-0.41112300000000002</v>
      </c>
      <c r="P53" s="2">
        <f t="shared" si="16"/>
        <v>-8.304952163186714</v>
      </c>
      <c r="Q53" s="2">
        <f t="shared" si="17"/>
        <v>-26.857169265645563</v>
      </c>
      <c r="S53" s="2">
        <v>-6.23</v>
      </c>
      <c r="T53" s="2">
        <v>-0.3135</v>
      </c>
      <c r="U53" s="2">
        <v>0.23480000000000001</v>
      </c>
      <c r="V53" s="2">
        <v>-0.9899</v>
      </c>
      <c r="W53" s="2">
        <v>0.65100000000000002</v>
      </c>
      <c r="Y53" s="18">
        <v>-0.88629999999999998</v>
      </c>
      <c r="Z53" s="18">
        <v>-0.28595999999999999</v>
      </c>
      <c r="AA53" s="18">
        <v>-0.27500000000000002</v>
      </c>
      <c r="AB53" s="18">
        <v>-0.98405500000000001</v>
      </c>
      <c r="AC53" s="18">
        <v>0.37569999999999998</v>
      </c>
    </row>
    <row r="54" spans="1:29">
      <c r="C54" s="17">
        <v>43884</v>
      </c>
      <c r="D54" s="7" t="s">
        <v>152</v>
      </c>
      <c r="E54" s="11" t="s">
        <v>153</v>
      </c>
      <c r="F54" s="7" t="s">
        <v>154</v>
      </c>
      <c r="G54" s="2">
        <v>26.9</v>
      </c>
      <c r="H54" s="2">
        <v>1.32</v>
      </c>
      <c r="I54" s="2">
        <f t="shared" si="15"/>
        <v>35.508000000000003</v>
      </c>
      <c r="J54" s="2">
        <v>2.82</v>
      </c>
      <c r="N54" s="2">
        <f t="shared" si="13"/>
        <v>1.2262580000000001</v>
      </c>
      <c r="O54" s="2">
        <f t="shared" si="14"/>
        <v>1.1109800000000001</v>
      </c>
      <c r="P54" s="2">
        <f t="shared" si="16"/>
        <v>28.956386013383806</v>
      </c>
      <c r="Q54" s="2">
        <f t="shared" si="17"/>
        <v>31.960971394624565</v>
      </c>
      <c r="S54" s="2">
        <v>2.09</v>
      </c>
      <c r="T54" s="2">
        <v>1.17</v>
      </c>
      <c r="U54" s="2">
        <v>0.77159999999999995</v>
      </c>
      <c r="V54" s="2">
        <v>1.1499999999999999</v>
      </c>
      <c r="W54" s="2">
        <v>0.94969000000000003</v>
      </c>
      <c r="Y54" s="18">
        <v>2.0499999999999998</v>
      </c>
      <c r="Z54" s="18">
        <v>1.1000000000000001</v>
      </c>
      <c r="AA54" s="18">
        <v>0.74790000000000001</v>
      </c>
      <c r="AB54" s="18">
        <v>0.88880000000000003</v>
      </c>
      <c r="AC54" s="18">
        <v>0.76819999999999999</v>
      </c>
    </row>
    <row r="55" spans="1:29">
      <c r="B55" s="22" t="s">
        <v>175</v>
      </c>
      <c r="C55" s="17">
        <v>43884</v>
      </c>
      <c r="D55" s="7" t="s">
        <v>155</v>
      </c>
      <c r="E55" s="11" t="s">
        <v>156</v>
      </c>
      <c r="F55" s="7" t="s">
        <v>154</v>
      </c>
      <c r="G55" s="2">
        <v>7.13</v>
      </c>
      <c r="H55" s="2">
        <v>3.55</v>
      </c>
      <c r="I55" s="2">
        <f t="shared" si="15"/>
        <v>25.311499999999999</v>
      </c>
      <c r="J55" s="2">
        <v>2.21</v>
      </c>
      <c r="N55" s="2">
        <f t="shared" si="13"/>
        <v>0.38122</v>
      </c>
      <c r="O55" s="2">
        <f t="shared" si="14"/>
        <v>0.25054000000000004</v>
      </c>
      <c r="P55" s="2">
        <f t="shared" si="16"/>
        <v>66.396044278894067</v>
      </c>
      <c r="Q55" s="2">
        <f t="shared" si="17"/>
        <v>101.02777999521032</v>
      </c>
      <c r="S55" s="2">
        <v>0.7772</v>
      </c>
      <c r="T55" s="2">
        <v>0.63849999999999996</v>
      </c>
      <c r="U55" s="2">
        <v>0.30070000000000002</v>
      </c>
      <c r="V55" s="2" t="s">
        <v>157</v>
      </c>
      <c r="W55" s="2">
        <v>0.18970000000000001</v>
      </c>
      <c r="Y55" s="18">
        <v>0.65139999999999998</v>
      </c>
      <c r="Z55" s="18">
        <v>0.35070000000000001</v>
      </c>
      <c r="AA55" s="18">
        <v>0.10249999999999999</v>
      </c>
      <c r="AB55" s="18">
        <v>0.1188</v>
      </c>
      <c r="AC55" s="18">
        <v>2.93E-2</v>
      </c>
    </row>
    <row r="56" spans="1:29">
      <c r="C56" s="17">
        <v>43884</v>
      </c>
      <c r="D56" s="7" t="s">
        <v>158</v>
      </c>
      <c r="E56" s="11" t="s">
        <v>159</v>
      </c>
      <c r="F56" s="7" t="s">
        <v>154</v>
      </c>
      <c r="G56" s="2">
        <v>9.9600000000000009</v>
      </c>
      <c r="H56" s="2">
        <v>24.5</v>
      </c>
      <c r="I56" s="2">
        <f t="shared" si="15"/>
        <v>244.02</v>
      </c>
      <c r="J56" s="2">
        <v>1.05</v>
      </c>
      <c r="N56" s="2">
        <f t="shared" si="13"/>
        <v>10.668000000000001</v>
      </c>
      <c r="O56" s="2">
        <f t="shared" si="14"/>
        <v>3.5513199999999996</v>
      </c>
      <c r="P56" s="2">
        <f t="shared" si="16"/>
        <v>22.874015748031496</v>
      </c>
      <c r="Q56" s="2">
        <f t="shared" si="17"/>
        <v>68.712478740299389</v>
      </c>
      <c r="S56" s="2">
        <v>24</v>
      </c>
      <c r="T56" s="2">
        <v>15.46</v>
      </c>
      <c r="U56" s="2">
        <v>7.55</v>
      </c>
      <c r="V56" s="2">
        <v>1.42</v>
      </c>
      <c r="W56" s="2">
        <v>4.91</v>
      </c>
      <c r="Y56" s="18">
        <v>8.59</v>
      </c>
      <c r="Z56" s="18">
        <v>3.82</v>
      </c>
      <c r="AA56" s="18">
        <v>-0.9234</v>
      </c>
      <c r="AB56" s="18">
        <v>1.37</v>
      </c>
      <c r="AC56" s="18">
        <v>4.9000000000000004</v>
      </c>
    </row>
    <row r="57" spans="1:29">
      <c r="C57" s="17">
        <v>43884</v>
      </c>
      <c r="D57" s="7" t="s">
        <v>160</v>
      </c>
      <c r="E57" s="11" t="s">
        <v>161</v>
      </c>
      <c r="F57" s="7" t="s">
        <v>154</v>
      </c>
      <c r="G57" s="2">
        <v>28.89</v>
      </c>
      <c r="H57" s="2">
        <v>0.83</v>
      </c>
      <c r="I57" s="2">
        <f t="shared" si="15"/>
        <v>23.9787</v>
      </c>
      <c r="J57" s="2">
        <v>2.08</v>
      </c>
      <c r="N57" s="2">
        <f>(S57+W57)/2</f>
        <v>1.0470999999999999</v>
      </c>
      <c r="O57" s="2">
        <f>(Y57+AC57)/2</f>
        <v>1.0159850000000001</v>
      </c>
      <c r="P57" s="2">
        <f t="shared" si="16"/>
        <v>22.900105052048517</v>
      </c>
      <c r="Q57" s="2">
        <f t="shared" si="17"/>
        <v>23.601431123490993</v>
      </c>
      <c r="S57" s="2">
        <v>1.39</v>
      </c>
      <c r="T57" s="10" t="s">
        <v>162</v>
      </c>
      <c r="U57" s="10" t="s">
        <v>162</v>
      </c>
      <c r="V57" s="10" t="s">
        <v>162</v>
      </c>
      <c r="W57" s="2">
        <v>0.70420000000000005</v>
      </c>
      <c r="Y57" s="18">
        <v>1.35</v>
      </c>
      <c r="Z57" s="10" t="s">
        <v>162</v>
      </c>
      <c r="AA57" s="10" t="s">
        <v>162</v>
      </c>
      <c r="AB57" s="10" t="s">
        <v>162</v>
      </c>
      <c r="AC57" s="18">
        <v>0.68196999999999997</v>
      </c>
    </row>
    <row r="58" spans="1:29">
      <c r="A58" t="s">
        <v>170</v>
      </c>
      <c r="B58" s="22"/>
      <c r="C58" s="17">
        <v>43884</v>
      </c>
      <c r="D58" s="7" t="s">
        <v>163</v>
      </c>
      <c r="E58" s="11" t="s">
        <v>164</v>
      </c>
      <c r="F58" s="7" t="s">
        <v>154</v>
      </c>
      <c r="G58" s="2">
        <v>10.1</v>
      </c>
      <c r="H58" s="2">
        <v>5.39</v>
      </c>
      <c r="I58" s="2">
        <f t="shared" si="15"/>
        <v>54.438999999999993</v>
      </c>
      <c r="J58" s="2">
        <v>1.68</v>
      </c>
      <c r="N58" s="2">
        <f>SUM(S58:W58)/5</f>
        <v>2.3560000000000003</v>
      </c>
      <c r="O58" s="2">
        <f>SUM(Y58:AC58)/5</f>
        <v>2.3779999999999997</v>
      </c>
      <c r="P58" s="2">
        <f t="shared" si="16"/>
        <v>23.106536502546682</v>
      </c>
      <c r="Q58" s="2">
        <f t="shared" si="17"/>
        <v>22.892767031118588</v>
      </c>
      <c r="S58" s="2">
        <v>3.21</v>
      </c>
      <c r="T58" s="2">
        <v>2.2799999999999998</v>
      </c>
      <c r="U58" s="2">
        <v>1.61</v>
      </c>
      <c r="V58" s="2">
        <v>2.36</v>
      </c>
      <c r="W58" s="2">
        <v>2.3199999999999998</v>
      </c>
      <c r="Y58" s="18">
        <v>3.22</v>
      </c>
      <c r="Z58" s="18">
        <v>2.2999999999999998</v>
      </c>
      <c r="AA58" s="18">
        <v>1.57</v>
      </c>
      <c r="AB58" s="18">
        <v>2.4500000000000002</v>
      </c>
      <c r="AC58" s="18">
        <v>2.35</v>
      </c>
    </row>
    <row r="59" spans="1:29">
      <c r="D59" s="7"/>
      <c r="F59" s="7"/>
    </row>
    <row r="60" spans="1:29">
      <c r="D60" s="7"/>
      <c r="F60" s="7"/>
    </row>
    <row r="61" spans="1:29">
      <c r="D61" s="7"/>
      <c r="F61" s="7"/>
    </row>
    <row r="62" spans="1:29">
      <c r="D62" s="7"/>
      <c r="F62" s="7"/>
    </row>
    <row r="63" spans="1:29">
      <c r="D63" s="7"/>
      <c r="F63" s="7"/>
    </row>
    <row r="64" spans="1:29">
      <c r="D64" s="7"/>
      <c r="F64" s="7"/>
    </row>
    <row r="65" spans="4:6">
      <c r="D65" s="7"/>
      <c r="F65" s="7"/>
    </row>
    <row r="66" spans="4:6">
      <c r="D66" s="7"/>
      <c r="F66" s="7"/>
    </row>
    <row r="67" spans="4:6">
      <c r="D67" s="7"/>
      <c r="F67" s="7"/>
    </row>
    <row r="68" spans="4:6">
      <c r="D68" s="7"/>
      <c r="F68" s="7"/>
    </row>
    <row r="69" spans="4:6">
      <c r="D69" s="7"/>
      <c r="F69" s="7"/>
    </row>
    <row r="70" spans="4:6">
      <c r="D70" s="7"/>
      <c r="F70" s="7"/>
    </row>
    <row r="71" spans="4:6">
      <c r="D71" s="7"/>
      <c r="F71" s="7"/>
    </row>
    <row r="72" spans="4:6">
      <c r="D72" s="7"/>
      <c r="E72" s="7"/>
      <c r="F72" s="7"/>
    </row>
    <row r="73" spans="4:6">
      <c r="D73" s="7"/>
      <c r="E73" s="7"/>
      <c r="F73" s="7"/>
    </row>
    <row r="74" spans="4:6">
      <c r="D74" s="7"/>
      <c r="E74" s="7"/>
      <c r="F74" s="7"/>
    </row>
    <row r="75" spans="4:6">
      <c r="D75" s="7"/>
      <c r="E75" s="7"/>
      <c r="F75" s="7"/>
    </row>
    <row r="76" spans="4:6">
      <c r="D76" s="7"/>
      <c r="E76" s="7"/>
      <c r="F76" s="7"/>
    </row>
    <row r="77" spans="4:6">
      <c r="D77" s="7"/>
      <c r="E77" s="7"/>
      <c r="F77" s="7"/>
    </row>
    <row r="78" spans="4:6">
      <c r="D78" s="7"/>
      <c r="E78" s="7"/>
      <c r="F78" s="7"/>
    </row>
    <row r="79" spans="4:6">
      <c r="D79" s="7"/>
      <c r="E79" s="7"/>
      <c r="F79" s="7"/>
    </row>
    <row r="80" spans="4:6">
      <c r="D80" s="7"/>
      <c r="E80" s="7"/>
      <c r="F80" s="7"/>
    </row>
    <row r="81" spans="4:6">
      <c r="D81" s="7"/>
      <c r="E81" s="7"/>
      <c r="F81" s="7"/>
    </row>
    <row r="82" spans="4:6">
      <c r="D82" s="7"/>
      <c r="E82" s="7"/>
      <c r="F82" s="7"/>
    </row>
    <row r="83" spans="4:6">
      <c r="D83" s="7"/>
      <c r="E83" s="7"/>
      <c r="F83" s="7"/>
    </row>
    <row r="84" spans="4:6">
      <c r="D84" s="7"/>
      <c r="E84" s="7"/>
      <c r="F84" s="7"/>
    </row>
    <row r="85" spans="4:6">
      <c r="D85" s="7"/>
      <c r="E85" s="7"/>
      <c r="F85" s="7"/>
    </row>
    <row r="86" spans="4:6">
      <c r="D86" s="7"/>
      <c r="E86" s="7"/>
      <c r="F86" s="7"/>
    </row>
    <row r="87" spans="4:6">
      <c r="D87" s="7"/>
      <c r="E87" s="7"/>
      <c r="F87" s="7"/>
    </row>
    <row r="88" spans="4:6">
      <c r="D88" s="7"/>
      <c r="E88" s="7"/>
      <c r="F88" s="7"/>
    </row>
    <row r="89" spans="4:6">
      <c r="D89" s="7"/>
      <c r="E89" s="7"/>
      <c r="F89" s="7"/>
    </row>
    <row r="90" spans="4:6">
      <c r="D90" s="7"/>
      <c r="E90" s="7"/>
      <c r="F90" s="7"/>
    </row>
    <row r="91" spans="4:6">
      <c r="D91" s="7"/>
      <c r="E91" s="7"/>
      <c r="F91" s="7"/>
    </row>
    <row r="92" spans="4:6">
      <c r="D92" s="7"/>
      <c r="E92" s="7"/>
      <c r="F92" s="7"/>
    </row>
    <row r="93" spans="4:6">
      <c r="D93" s="7"/>
      <c r="E93" s="7"/>
      <c r="F93" s="7"/>
    </row>
    <row r="94" spans="4:6">
      <c r="D94" s="7"/>
      <c r="E94" s="7"/>
      <c r="F94" s="7"/>
    </row>
    <row r="95" spans="4:6">
      <c r="D95" s="7"/>
      <c r="E95" s="7"/>
      <c r="F95" s="7"/>
    </row>
    <row r="96" spans="4:6">
      <c r="D96" s="7"/>
      <c r="E96" s="7"/>
      <c r="F96" s="7"/>
    </row>
    <row r="97" spans="4:6">
      <c r="D97" s="7"/>
      <c r="E97" s="7"/>
      <c r="F97" s="7"/>
    </row>
    <row r="98" spans="4:6">
      <c r="D98" s="7"/>
      <c r="E98" s="7"/>
      <c r="F98" s="7"/>
    </row>
    <row r="99" spans="4:6">
      <c r="D99" s="7"/>
      <c r="E99" s="7"/>
      <c r="F99" s="7"/>
    </row>
    <row r="100" spans="4:6">
      <c r="D100" s="7"/>
      <c r="E100" s="7"/>
      <c r="F100" s="7"/>
    </row>
    <row r="101" spans="4:6">
      <c r="D101" s="7"/>
      <c r="E101" s="7"/>
      <c r="F101" s="7"/>
    </row>
    <row r="102" spans="4:6">
      <c r="D102" s="7"/>
      <c r="E102" s="7"/>
      <c r="F102" s="7"/>
    </row>
  </sheetData>
  <mergeCells count="2">
    <mergeCell ref="S3:W3"/>
    <mergeCell ref="Y3:AC3"/>
  </mergeCells>
  <phoneticPr fontId="1" type="noConversion"/>
  <conditionalFormatting sqref="D4 D103:D2002 D6:D48 D51:D71 F51:F71">
    <cfRule type="expression" dxfId="43" priority="38">
      <formula>IF($Q4&gt;200.01, 1, 0)</formula>
    </cfRule>
    <cfRule type="expression" dxfId="42" priority="39">
      <formula>IF($Q4&gt;100.01, IF($Q4&lt;=200, 1))</formula>
    </cfRule>
    <cfRule type="expression" dxfId="41" priority="55">
      <formula>IF($Q4&lt;11, IF($Q4&gt;0.01, 1))</formula>
    </cfRule>
    <cfRule type="expression" dxfId="40" priority="65">
      <formula>IF($Q4&gt;51, IF($Q4&lt;=100, 1))</formula>
    </cfRule>
    <cfRule type="expression" dxfId="39" priority="66">
      <formula>IF($Q4&gt;31, IF($Q4&lt;=50, 1))</formula>
    </cfRule>
    <cfRule type="expression" dxfId="38" priority="69">
      <formula>IF($Q4&gt;11, IF($Q4&lt;=31, 1))</formula>
    </cfRule>
  </conditionalFormatting>
  <conditionalFormatting sqref="P4:Q4 P6:Q2002">
    <cfRule type="cellIs" dxfId="37" priority="78" operator="between">
      <formula>0.01</formula>
      <formula>11</formula>
    </cfRule>
    <cfRule type="cellIs" dxfId="36" priority="79" operator="between">
      <formula>51</formula>
      <formula>100</formula>
    </cfRule>
    <cfRule type="cellIs" dxfId="35" priority="80" operator="between">
      <formula>31</formula>
      <formula>50</formula>
    </cfRule>
    <cfRule type="cellIs" dxfId="34" priority="81" operator="between">
      <formula>11</formula>
      <formula>31</formula>
    </cfRule>
  </conditionalFormatting>
  <conditionalFormatting sqref="J4 J6:J2002">
    <cfRule type="cellIs" dxfId="33" priority="47" operator="between">
      <formula>0.01</formula>
      <formula>1</formula>
    </cfRule>
  </conditionalFormatting>
  <conditionalFormatting sqref="S1:AC4 S6:AC1048576 P6:Q1048576">
    <cfRule type="cellIs" dxfId="32" priority="45" operator="lessThan">
      <formula>0</formula>
    </cfRule>
  </conditionalFormatting>
  <conditionalFormatting sqref="P1:Q2 P4:Q4 P6:Q1048576">
    <cfRule type="cellIs" dxfId="31" priority="40" operator="greaterThan">
      <formula>200.01</formula>
    </cfRule>
    <cfRule type="cellIs" dxfId="30" priority="41" operator="between">
      <formula>100.01</formula>
      <formula>200</formula>
    </cfRule>
  </conditionalFormatting>
  <conditionalFormatting sqref="D49:D50">
    <cfRule type="expression" dxfId="29" priority="32">
      <formula>IF($Q49&gt;200.01, 1, 0)</formula>
    </cfRule>
    <cfRule type="expression" dxfId="28" priority="33">
      <formula>IF($Q49&gt;100.01, IF($Q49&lt;=200, 1))</formula>
    </cfRule>
    <cfRule type="expression" dxfId="27" priority="34">
      <formula>IF($Q49&lt;11, IF($Q49&gt;0.01, 1))</formula>
    </cfRule>
    <cfRule type="expression" dxfId="26" priority="35">
      <formula>IF($Q49&gt;51, IF($Q49&lt;=100, 1))</formula>
    </cfRule>
    <cfRule type="expression" dxfId="25" priority="36">
      <formula>IF($Q49&gt;31, IF($Q49&lt;=50, 1))</formula>
    </cfRule>
    <cfRule type="expression" dxfId="24" priority="37">
      <formula>IF($Q49&gt;11, IF($Q49&lt;=31, 1))</formula>
    </cfRule>
  </conditionalFormatting>
  <conditionalFormatting sqref="D72:F102">
    <cfRule type="expression" dxfId="23" priority="26">
      <formula>IF($Q72&gt;200.01, 1, 0)</formula>
    </cfRule>
    <cfRule type="expression" dxfId="22" priority="27">
      <formula>IF($Q72&gt;100.01, IF($Q72&lt;=200, 1))</formula>
    </cfRule>
    <cfRule type="expression" dxfId="21" priority="28">
      <formula>IF($Q72&lt;11, IF($Q72&gt;0.01, 1))</formula>
    </cfRule>
    <cfRule type="expression" dxfId="20" priority="29">
      <formula>IF($Q72&gt;51, IF($Q72&lt;=100, 1))</formula>
    </cfRule>
    <cfRule type="expression" dxfId="19" priority="30">
      <formula>IF($Q72&gt;31, IF($Q72&lt;=50, 1))</formula>
    </cfRule>
    <cfRule type="expression" dxfId="18" priority="31">
      <formula>IF($Q72&gt;11, IF($Q72&lt;=31, 1))</formula>
    </cfRule>
  </conditionalFormatting>
  <conditionalFormatting sqref="D4 D6:D2000">
    <cfRule type="expression" dxfId="17" priority="25">
      <formula>IF($Q4&lt;0, 1, 0)</formula>
    </cfRule>
  </conditionalFormatting>
  <conditionalFormatting sqref="P1:Q4">
    <cfRule type="cellIs" dxfId="16" priority="17" operator="lessThan">
      <formula>0</formula>
    </cfRule>
  </conditionalFormatting>
  <conditionalFormatting sqref="D5">
    <cfRule type="expression" dxfId="15" priority="3">
      <formula>IF($Q5&gt;200.01, 1, 0)</formula>
    </cfRule>
    <cfRule type="expression" dxfId="14" priority="4">
      <formula>IF($Q5&gt;100.01, IF($Q5&lt;=200, 1))</formula>
    </cfRule>
    <cfRule type="expression" dxfId="13" priority="9">
      <formula>IF($Q5&lt;11, IF($Q5&gt;0.01, 1))</formula>
    </cfRule>
    <cfRule type="expression" dxfId="12" priority="10">
      <formula>IF($Q5&gt;51, IF($Q5&lt;=100, 1))</formula>
    </cfRule>
    <cfRule type="expression" dxfId="11" priority="11">
      <formula>IF($Q5&gt;31, IF($Q5&lt;=50, 1))</formula>
    </cfRule>
    <cfRule type="expression" dxfId="10" priority="12">
      <formula>IF($Q5&gt;11, IF($Q5&lt;=31, 1))</formula>
    </cfRule>
  </conditionalFormatting>
  <conditionalFormatting sqref="P5:Q5">
    <cfRule type="cellIs" dxfId="9" priority="13" operator="between">
      <formula>0.01</formula>
      <formula>11</formula>
    </cfRule>
    <cfRule type="cellIs" dxfId="8" priority="14" operator="between">
      <formula>51</formula>
      <formula>100</formula>
    </cfRule>
    <cfRule type="cellIs" dxfId="7" priority="15" operator="between">
      <formula>31</formula>
      <formula>50</formula>
    </cfRule>
    <cfRule type="cellIs" dxfId="6" priority="16" operator="between">
      <formula>11</formula>
      <formula>31</formula>
    </cfRule>
  </conditionalFormatting>
  <conditionalFormatting sqref="J5">
    <cfRule type="cellIs" dxfId="5" priority="8" operator="between">
      <formula>0.01</formula>
      <formula>1</formula>
    </cfRule>
  </conditionalFormatting>
  <conditionalFormatting sqref="S5:AC5">
    <cfRule type="cellIs" dxfId="4" priority="7" operator="lessThan">
      <formula>0</formula>
    </cfRule>
  </conditionalFormatting>
  <conditionalFormatting sqref="P5:Q5">
    <cfRule type="cellIs" dxfId="3" priority="5" operator="greaterThan">
      <formula>200.01</formula>
    </cfRule>
    <cfRule type="cellIs" dxfId="2" priority="6" operator="between">
      <formula>100.01</formula>
      <formula>200</formula>
    </cfRule>
  </conditionalFormatting>
  <conditionalFormatting sqref="D5">
    <cfRule type="expression" dxfId="1" priority="2">
      <formula>IF($Q5&lt;0, 1, 0)</formula>
    </cfRule>
  </conditionalFormatting>
  <conditionalFormatting sqref="P5:Q5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B16EC-A109-724F-8DC8-10AA8FC34BC8}">
  <dimension ref="A1:J70"/>
  <sheetViews>
    <sheetView topLeftCell="A16" workbookViewId="0">
      <selection activeCell="B40" sqref="B40"/>
    </sheetView>
  </sheetViews>
  <sheetFormatPr baseColWidth="10" defaultRowHeight="16"/>
  <cols>
    <col min="1" max="1" width="10.83203125" style="2"/>
    <col min="2" max="2" width="8" style="2" bestFit="1" customWidth="1"/>
    <col min="3" max="3" width="10" style="2" bestFit="1" customWidth="1"/>
    <col min="4" max="4" width="10" style="5" bestFit="1" customWidth="1"/>
    <col min="5" max="5" width="3.6640625" style="14" customWidth="1"/>
    <col min="6" max="6" width="8" style="13" bestFit="1" customWidth="1"/>
    <col min="7" max="8" width="10" style="12" bestFit="1" customWidth="1"/>
    <col min="9" max="9" width="15.5" style="2" customWidth="1"/>
    <col min="10" max="10" width="21.1640625" bestFit="1" customWidth="1"/>
  </cols>
  <sheetData>
    <row r="1" spans="1:10">
      <c r="B1" s="2" t="s">
        <v>116</v>
      </c>
      <c r="C1" s="2" t="s">
        <v>117</v>
      </c>
      <c r="D1" s="5" t="s">
        <v>118</v>
      </c>
      <c r="F1" s="13" t="s">
        <v>119</v>
      </c>
      <c r="G1" s="12" t="s">
        <v>120</v>
      </c>
      <c r="H1" s="12" t="s">
        <v>121</v>
      </c>
      <c r="I1" s="2" t="s">
        <v>122</v>
      </c>
      <c r="J1" s="23" t="s">
        <v>177</v>
      </c>
    </row>
    <row r="2" spans="1:10">
      <c r="A2" s="1">
        <v>43832</v>
      </c>
      <c r="B2" s="2">
        <v>98</v>
      </c>
      <c r="C2" s="2">
        <v>39</v>
      </c>
      <c r="D2" s="5">
        <v>27</v>
      </c>
      <c r="F2" s="13">
        <v>2</v>
      </c>
      <c r="G2" s="12">
        <v>1</v>
      </c>
      <c r="H2" s="12">
        <v>8</v>
      </c>
    </row>
    <row r="3" spans="1:10">
      <c r="A3" s="1">
        <v>43833</v>
      </c>
      <c r="B3" s="2">
        <v>82</v>
      </c>
      <c r="C3" s="2">
        <v>34</v>
      </c>
      <c r="D3" s="5">
        <v>24</v>
      </c>
      <c r="F3" s="13">
        <v>3</v>
      </c>
      <c r="G3" s="12">
        <v>1</v>
      </c>
      <c r="H3" s="12">
        <v>5</v>
      </c>
    </row>
    <row r="4" spans="1:10">
      <c r="A4" s="1">
        <v>43836</v>
      </c>
      <c r="B4" s="2">
        <v>94</v>
      </c>
      <c r="C4" s="2">
        <v>37</v>
      </c>
      <c r="D4" s="5">
        <v>33</v>
      </c>
      <c r="F4" s="13">
        <v>3</v>
      </c>
      <c r="G4" s="12">
        <v>2</v>
      </c>
      <c r="H4" s="12">
        <v>11</v>
      </c>
    </row>
    <row r="5" spans="1:10">
      <c r="A5" s="1">
        <v>43837</v>
      </c>
      <c r="B5" s="2">
        <v>102</v>
      </c>
      <c r="C5" s="2">
        <v>38</v>
      </c>
      <c r="D5" s="5">
        <v>33</v>
      </c>
      <c r="F5" s="13">
        <v>3</v>
      </c>
      <c r="G5" s="12">
        <v>2</v>
      </c>
      <c r="H5" s="12">
        <v>2</v>
      </c>
    </row>
    <row r="6" spans="1:10">
      <c r="A6" s="1">
        <v>43838</v>
      </c>
      <c r="B6" s="2">
        <v>65</v>
      </c>
      <c r="C6" s="2">
        <v>36</v>
      </c>
      <c r="D6" s="5">
        <v>26</v>
      </c>
      <c r="F6" s="13">
        <v>3</v>
      </c>
      <c r="G6" s="12">
        <v>1</v>
      </c>
      <c r="H6" s="12">
        <v>6</v>
      </c>
    </row>
    <row r="7" spans="1:10">
      <c r="A7" s="1">
        <v>43839</v>
      </c>
      <c r="B7" s="2">
        <v>84</v>
      </c>
      <c r="C7" s="2">
        <v>23</v>
      </c>
      <c r="D7" s="5">
        <v>22</v>
      </c>
      <c r="F7" s="13">
        <v>3</v>
      </c>
      <c r="G7" s="12">
        <v>0</v>
      </c>
      <c r="H7" s="12">
        <v>8</v>
      </c>
    </row>
    <row r="8" spans="1:10">
      <c r="A8" s="1">
        <v>43840</v>
      </c>
      <c r="B8" s="2">
        <v>49</v>
      </c>
      <c r="C8" s="2">
        <v>21</v>
      </c>
      <c r="D8" s="5">
        <v>22</v>
      </c>
      <c r="F8" s="13">
        <v>13</v>
      </c>
      <c r="G8" s="12">
        <v>4</v>
      </c>
      <c r="H8" s="12">
        <v>7</v>
      </c>
    </row>
    <row r="9" spans="1:10">
      <c r="A9" s="1">
        <v>43843</v>
      </c>
      <c r="B9" s="2">
        <v>73</v>
      </c>
      <c r="C9" s="2">
        <v>18</v>
      </c>
      <c r="D9" s="5">
        <v>12</v>
      </c>
      <c r="F9" s="13">
        <v>14</v>
      </c>
      <c r="G9" s="12">
        <v>5</v>
      </c>
      <c r="H9" s="12">
        <v>8</v>
      </c>
    </row>
    <row r="10" spans="1:10">
      <c r="A10" s="1">
        <v>43844</v>
      </c>
      <c r="B10" s="2">
        <v>63</v>
      </c>
      <c r="C10" s="2">
        <v>22</v>
      </c>
      <c r="D10" s="5">
        <v>31</v>
      </c>
      <c r="F10" s="13">
        <v>10</v>
      </c>
      <c r="G10" s="12">
        <v>6</v>
      </c>
      <c r="H10" s="12">
        <v>2</v>
      </c>
    </row>
    <row r="11" spans="1:10">
      <c r="A11" s="1">
        <v>43845</v>
      </c>
      <c r="B11" s="2">
        <v>50</v>
      </c>
      <c r="C11" s="2">
        <v>22</v>
      </c>
      <c r="D11" s="5">
        <v>11</v>
      </c>
      <c r="F11" s="13">
        <v>10</v>
      </c>
      <c r="G11" s="12">
        <v>2</v>
      </c>
      <c r="H11" s="12">
        <v>8</v>
      </c>
    </row>
    <row r="12" spans="1:10">
      <c r="A12" s="1">
        <v>43846</v>
      </c>
      <c r="B12" s="2">
        <v>48</v>
      </c>
      <c r="C12" s="2">
        <v>17</v>
      </c>
      <c r="D12" s="5">
        <v>15</v>
      </c>
      <c r="F12" s="13">
        <v>8</v>
      </c>
      <c r="G12" s="12">
        <v>4</v>
      </c>
      <c r="H12" s="12">
        <v>7</v>
      </c>
    </row>
    <row r="13" spans="1:10">
      <c r="A13" s="1">
        <v>43847</v>
      </c>
      <c r="B13" s="2">
        <v>44</v>
      </c>
      <c r="C13" s="2">
        <v>17</v>
      </c>
      <c r="D13" s="5">
        <v>18</v>
      </c>
      <c r="F13" s="13">
        <v>18</v>
      </c>
      <c r="G13" s="12">
        <v>4</v>
      </c>
      <c r="H13" s="12">
        <v>9</v>
      </c>
    </row>
    <row r="14" spans="1:10">
      <c r="A14" s="1">
        <v>43850</v>
      </c>
      <c r="B14" s="2">
        <v>74</v>
      </c>
      <c r="C14" s="2">
        <v>15</v>
      </c>
      <c r="D14" s="5">
        <v>21</v>
      </c>
      <c r="F14" s="13">
        <v>17</v>
      </c>
      <c r="G14" s="12">
        <v>6</v>
      </c>
      <c r="H14" s="12">
        <v>25</v>
      </c>
    </row>
    <row r="15" spans="1:10">
      <c r="A15" s="1">
        <v>43851</v>
      </c>
      <c r="B15" s="2">
        <v>60</v>
      </c>
      <c r="C15" s="2">
        <v>31</v>
      </c>
      <c r="D15" s="5">
        <v>18</v>
      </c>
      <c r="F15" s="13">
        <v>36</v>
      </c>
      <c r="G15" s="12">
        <v>7</v>
      </c>
      <c r="H15" s="12">
        <v>12</v>
      </c>
    </row>
    <row r="16" spans="1:10">
      <c r="A16" s="1">
        <v>43852</v>
      </c>
      <c r="B16" s="2">
        <v>60</v>
      </c>
      <c r="C16" s="2">
        <v>19</v>
      </c>
      <c r="D16" s="5">
        <v>23</v>
      </c>
      <c r="F16" s="13">
        <v>34</v>
      </c>
      <c r="G16" s="12">
        <v>8</v>
      </c>
      <c r="H16" s="12">
        <v>37</v>
      </c>
    </row>
    <row r="17" spans="1:10">
      <c r="A17" s="1">
        <v>43853</v>
      </c>
      <c r="B17" s="2">
        <v>31</v>
      </c>
      <c r="C17" s="2">
        <v>21</v>
      </c>
      <c r="D17" s="5">
        <v>16</v>
      </c>
      <c r="F17" s="13">
        <v>101</v>
      </c>
      <c r="G17" s="12">
        <v>21</v>
      </c>
      <c r="H17" s="12">
        <v>72</v>
      </c>
    </row>
    <row r="18" spans="1:10">
      <c r="A18" s="1">
        <v>43864</v>
      </c>
      <c r="B18" s="2">
        <v>84</v>
      </c>
      <c r="C18" s="2">
        <v>30</v>
      </c>
      <c r="D18" s="5">
        <v>6</v>
      </c>
      <c r="F18" s="13">
        <v>3188</v>
      </c>
      <c r="G18" s="12">
        <v>113</v>
      </c>
      <c r="H18" s="12">
        <v>177</v>
      </c>
      <c r="I18" s="2" t="s">
        <v>123</v>
      </c>
      <c r="J18" t="s">
        <v>176</v>
      </c>
    </row>
    <row r="19" spans="1:10">
      <c r="A19" s="1">
        <v>43865</v>
      </c>
      <c r="B19" s="2">
        <v>160</v>
      </c>
      <c r="C19" s="2">
        <v>46</v>
      </c>
      <c r="D19" s="5">
        <v>31</v>
      </c>
      <c r="F19" s="13">
        <v>97</v>
      </c>
      <c r="G19" s="12">
        <v>165</v>
      </c>
      <c r="H19" s="12">
        <v>715</v>
      </c>
    </row>
    <row r="20" spans="1:10">
      <c r="A20" s="1">
        <v>43866</v>
      </c>
      <c r="B20" s="2">
        <v>177</v>
      </c>
      <c r="C20" s="2">
        <v>75</v>
      </c>
      <c r="D20" s="5">
        <v>79</v>
      </c>
      <c r="F20" s="13">
        <v>2</v>
      </c>
      <c r="G20" s="12">
        <v>2</v>
      </c>
      <c r="H20" s="12">
        <v>15</v>
      </c>
    </row>
    <row r="21" spans="1:10">
      <c r="A21" s="1">
        <v>43867</v>
      </c>
      <c r="B21" s="2">
        <v>249</v>
      </c>
      <c r="C21" s="2">
        <v>99</v>
      </c>
      <c r="D21" s="5">
        <v>45</v>
      </c>
      <c r="F21" s="13">
        <v>4</v>
      </c>
      <c r="G21" s="12">
        <v>2</v>
      </c>
      <c r="H21" s="12">
        <v>7</v>
      </c>
    </row>
    <row r="22" spans="1:10">
      <c r="A22" s="1">
        <v>43868</v>
      </c>
      <c r="B22" s="2">
        <v>186</v>
      </c>
      <c r="C22" s="2">
        <v>92</v>
      </c>
      <c r="D22" s="5">
        <v>52</v>
      </c>
      <c r="F22" s="13">
        <v>4</v>
      </c>
      <c r="G22" s="12">
        <v>2</v>
      </c>
      <c r="H22" s="12">
        <v>10</v>
      </c>
    </row>
    <row r="23" spans="1:10">
      <c r="A23" s="1">
        <v>43871</v>
      </c>
      <c r="B23" s="2">
        <v>181</v>
      </c>
      <c r="C23" s="2">
        <v>55</v>
      </c>
      <c r="D23" s="5">
        <v>51</v>
      </c>
      <c r="F23" s="13">
        <v>29</v>
      </c>
      <c r="G23" s="12">
        <v>1</v>
      </c>
      <c r="H23" s="12">
        <v>17</v>
      </c>
    </row>
    <row r="24" spans="1:10">
      <c r="A24" s="1">
        <v>43872</v>
      </c>
      <c r="B24" s="2">
        <v>75</v>
      </c>
      <c r="C24" s="2">
        <v>33</v>
      </c>
      <c r="D24" s="5">
        <v>28</v>
      </c>
      <c r="F24" s="13">
        <v>37</v>
      </c>
      <c r="G24" s="12">
        <v>12</v>
      </c>
      <c r="H24" s="12">
        <v>28</v>
      </c>
    </row>
    <row r="25" spans="1:10">
      <c r="A25" s="1">
        <v>43873</v>
      </c>
      <c r="B25" s="2">
        <v>127</v>
      </c>
      <c r="C25" s="2">
        <v>48</v>
      </c>
      <c r="D25" s="5">
        <v>21</v>
      </c>
      <c r="F25" s="13">
        <v>1</v>
      </c>
      <c r="G25" s="12">
        <v>1</v>
      </c>
      <c r="H25" s="12">
        <v>16</v>
      </c>
    </row>
    <row r="26" spans="1:10">
      <c r="A26" s="1">
        <v>43874</v>
      </c>
      <c r="B26" s="2">
        <v>64</v>
      </c>
      <c r="C26" s="2">
        <v>34</v>
      </c>
      <c r="D26" s="5">
        <v>34</v>
      </c>
      <c r="F26" s="13">
        <v>4</v>
      </c>
      <c r="G26" s="12">
        <v>2</v>
      </c>
      <c r="H26" s="12">
        <v>5</v>
      </c>
    </row>
    <row r="27" spans="1:10">
      <c r="A27" s="1">
        <v>43875</v>
      </c>
      <c r="B27" s="2">
        <v>68</v>
      </c>
      <c r="C27" s="2">
        <v>24</v>
      </c>
      <c r="D27" s="5">
        <v>27</v>
      </c>
      <c r="F27" s="13">
        <v>8</v>
      </c>
      <c r="G27" s="12">
        <v>4</v>
      </c>
      <c r="H27" s="12">
        <v>9</v>
      </c>
    </row>
    <row r="28" spans="1:10">
      <c r="A28" s="1">
        <v>43878</v>
      </c>
      <c r="B28" s="2">
        <v>182</v>
      </c>
      <c r="C28" s="2">
        <v>49</v>
      </c>
      <c r="D28" s="5">
        <v>25</v>
      </c>
      <c r="F28" s="13">
        <v>0</v>
      </c>
      <c r="G28" s="12">
        <v>0</v>
      </c>
      <c r="H28" s="12">
        <v>4</v>
      </c>
    </row>
    <row r="29" spans="1:10">
      <c r="A29" s="1">
        <v>43879</v>
      </c>
      <c r="B29" s="2">
        <v>142</v>
      </c>
      <c r="C29" s="2">
        <v>67</v>
      </c>
      <c r="D29" s="5">
        <v>30</v>
      </c>
      <c r="F29" s="13">
        <v>3</v>
      </c>
      <c r="G29" s="12">
        <v>0</v>
      </c>
      <c r="H29" s="12">
        <v>2</v>
      </c>
    </row>
    <row r="30" spans="1:10">
      <c r="A30" s="1">
        <v>43880</v>
      </c>
      <c r="B30" s="2">
        <v>97</v>
      </c>
      <c r="C30" s="2">
        <v>39</v>
      </c>
      <c r="D30" s="5">
        <v>44</v>
      </c>
      <c r="F30" s="13">
        <v>16</v>
      </c>
      <c r="G30" s="12">
        <v>5</v>
      </c>
      <c r="H30" s="12">
        <v>8</v>
      </c>
    </row>
    <row r="31" spans="1:10">
      <c r="A31" s="1">
        <v>43881</v>
      </c>
      <c r="B31" s="2">
        <v>123</v>
      </c>
      <c r="C31" s="2">
        <v>44</v>
      </c>
      <c r="D31" s="5">
        <v>30</v>
      </c>
      <c r="F31" s="13">
        <v>1</v>
      </c>
      <c r="G31" s="12">
        <v>1</v>
      </c>
      <c r="H31" s="12">
        <v>6</v>
      </c>
    </row>
    <row r="32" spans="1:10">
      <c r="A32" s="1">
        <v>43882</v>
      </c>
      <c r="B32" s="2">
        <v>106</v>
      </c>
      <c r="C32" s="2">
        <v>44</v>
      </c>
      <c r="D32" s="5">
        <v>36</v>
      </c>
      <c r="F32" s="13">
        <v>0</v>
      </c>
      <c r="G32" s="12">
        <v>0</v>
      </c>
      <c r="H32" s="12">
        <v>1</v>
      </c>
    </row>
    <row r="33" spans="1:10">
      <c r="A33" s="1">
        <v>43883</v>
      </c>
    </row>
    <row r="34" spans="1:10">
      <c r="A34" s="1">
        <v>43884</v>
      </c>
    </row>
    <row r="35" spans="1:10">
      <c r="A35" s="1">
        <v>43885</v>
      </c>
      <c r="B35" s="2">
        <v>169</v>
      </c>
      <c r="F35" s="13">
        <v>3</v>
      </c>
      <c r="J35" t="s">
        <v>178</v>
      </c>
    </row>
    <row r="36" spans="1:10">
      <c r="A36" s="1">
        <v>43886</v>
      </c>
    </row>
    <row r="37" spans="1:10">
      <c r="A37" s="1">
        <v>43887</v>
      </c>
    </row>
    <row r="38" spans="1:10">
      <c r="A38" s="1">
        <v>43888</v>
      </c>
    </row>
    <row r="39" spans="1:10">
      <c r="A39" s="1">
        <v>43889</v>
      </c>
    </row>
    <row r="40" spans="1:10">
      <c r="A40" s="1">
        <v>43891</v>
      </c>
    </row>
    <row r="41" spans="1:10">
      <c r="A41" s="1">
        <v>43892</v>
      </c>
    </row>
    <row r="42" spans="1:10">
      <c r="A42" s="1">
        <v>43893</v>
      </c>
    </row>
    <row r="43" spans="1:10">
      <c r="A43" s="1">
        <v>43894</v>
      </c>
    </row>
    <row r="44" spans="1:10">
      <c r="A44" s="1">
        <v>43895</v>
      </c>
    </row>
    <row r="45" spans="1:10">
      <c r="A45" s="1">
        <v>43896</v>
      </c>
    </row>
    <row r="46" spans="1:10">
      <c r="A46" s="1">
        <v>43897</v>
      </c>
    </row>
    <row r="47" spans="1:10">
      <c r="A47" s="1">
        <v>43898</v>
      </c>
    </row>
    <row r="48" spans="1:10">
      <c r="A48" s="1">
        <v>43899</v>
      </c>
    </row>
    <row r="49" spans="1:1">
      <c r="A49" s="1">
        <v>43900</v>
      </c>
    </row>
    <row r="50" spans="1:1">
      <c r="A50" s="1">
        <v>43901</v>
      </c>
    </row>
    <row r="51" spans="1:1">
      <c r="A51" s="1">
        <v>43902</v>
      </c>
    </row>
    <row r="52" spans="1:1">
      <c r="A52" s="1">
        <v>43903</v>
      </c>
    </row>
    <row r="53" spans="1:1">
      <c r="A53" s="1">
        <v>43904</v>
      </c>
    </row>
    <row r="54" spans="1:1">
      <c r="A54" s="1">
        <v>43905</v>
      </c>
    </row>
    <row r="55" spans="1:1">
      <c r="A55" s="1">
        <v>43906</v>
      </c>
    </row>
    <row r="56" spans="1:1">
      <c r="A56" s="1">
        <v>43907</v>
      </c>
    </row>
    <row r="57" spans="1:1">
      <c r="A57" s="1">
        <v>43908</v>
      </c>
    </row>
    <row r="58" spans="1:1">
      <c r="A58" s="1">
        <v>43909</v>
      </c>
    </row>
    <row r="59" spans="1:1">
      <c r="A59" s="1">
        <v>43910</v>
      </c>
    </row>
    <row r="60" spans="1:1">
      <c r="A60" s="1">
        <v>43911</v>
      </c>
    </row>
    <row r="61" spans="1:1">
      <c r="A61" s="1">
        <v>43912</v>
      </c>
    </row>
    <row r="62" spans="1:1">
      <c r="A62" s="1">
        <v>43913</v>
      </c>
    </row>
    <row r="63" spans="1:1">
      <c r="A63" s="1">
        <v>43914</v>
      </c>
    </row>
    <row r="64" spans="1:1">
      <c r="A64" s="1">
        <v>43915</v>
      </c>
    </row>
    <row r="65" spans="1:1">
      <c r="A65" s="1">
        <v>43916</v>
      </c>
    </row>
    <row r="66" spans="1:1">
      <c r="A66" s="1">
        <v>43917</v>
      </c>
    </row>
    <row r="67" spans="1:1">
      <c r="A67" s="1">
        <v>43918</v>
      </c>
    </row>
    <row r="68" spans="1:1">
      <c r="A68" s="1">
        <v>43919</v>
      </c>
    </row>
    <row r="69" spans="1:1">
      <c r="A69" s="1">
        <v>43920</v>
      </c>
    </row>
    <row r="70" spans="1:1">
      <c r="A70" s="1">
        <v>43921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175CC-F523-0343-80B9-4D1F12446A0A}">
  <dimension ref="A1"/>
  <sheetViews>
    <sheetView workbookViewId="0">
      <selection activeCell="D2" sqref="D2"/>
    </sheetView>
  </sheetViews>
  <sheetFormatPr baseColWidth="10" defaultRowHeight="16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总览表</vt:lpstr>
      <vt:lpstr>行情记录表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changping.zhou@foxmail.com</dc:creator>
  <cp:lastModifiedBy>changping.zhou@foxmail.com</cp:lastModifiedBy>
  <dcterms:created xsi:type="dcterms:W3CDTF">2020-02-16T07:47:18Z</dcterms:created>
  <dcterms:modified xsi:type="dcterms:W3CDTF">2020-02-24T14:20:56Z</dcterms:modified>
</cp:coreProperties>
</file>