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财商知识/stockJason/"/>
    </mc:Choice>
  </mc:AlternateContent>
  <xr:revisionPtr revIDLastSave="0" documentId="13_ncr:1_{EB7D9585-56AC-434E-956B-4C1B96F97712}" xr6:coauthVersionLast="43" xr6:coauthVersionMax="43" xr10:uidLastSave="{00000000-0000-0000-0000-000000000000}"/>
  <bookViews>
    <workbookView xWindow="0" yWindow="460" windowWidth="28800" windowHeight="16240" xr2:uid="{7D2C078A-228E-844C-B05E-C570A3739B82}"/>
  </bookViews>
  <sheets>
    <sheet name="总览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2" i="1" l="1"/>
  <c r="N32" i="1" s="1"/>
  <c r="K32" i="1"/>
  <c r="M32" i="1" s="1"/>
  <c r="L31" i="1"/>
  <c r="N31" i="1" s="1"/>
  <c r="K31" i="1"/>
  <c r="M31" i="1"/>
  <c r="M30" i="1"/>
  <c r="N30" i="1"/>
  <c r="L30" i="1"/>
  <c r="K30" i="1"/>
  <c r="M29" i="1"/>
  <c r="N29" i="1"/>
  <c r="L29" i="1"/>
  <c r="K29" i="1"/>
  <c r="M28" i="1"/>
  <c r="L28" i="1"/>
  <c r="N28" i="1" s="1"/>
  <c r="K28" i="1"/>
  <c r="M27" i="1" l="1"/>
  <c r="L27" i="1"/>
  <c r="N27" i="1" s="1"/>
  <c r="K27" i="1"/>
  <c r="K26" i="1"/>
  <c r="M26" i="1" s="1"/>
  <c r="L26" i="1"/>
  <c r="N26" i="1" s="1"/>
  <c r="L25" i="1"/>
  <c r="N25" i="1" s="1"/>
  <c r="K25" i="1"/>
  <c r="M25" i="1" s="1"/>
  <c r="K14" i="1"/>
  <c r="M14" i="1" s="1"/>
  <c r="L14" i="1"/>
  <c r="N14" i="1" s="1"/>
  <c r="L23" i="1"/>
  <c r="N23" i="1" s="1"/>
  <c r="K23" i="1"/>
  <c r="M23" i="1" s="1"/>
  <c r="K22" i="1"/>
  <c r="M22" i="1" s="1"/>
  <c r="L22" i="1"/>
  <c r="N22" i="1" s="1"/>
  <c r="L21" i="1"/>
  <c r="N21" i="1" s="1"/>
  <c r="K21" i="1"/>
  <c r="M21" i="1" s="1"/>
  <c r="K20" i="1"/>
  <c r="M20" i="1" s="1"/>
  <c r="L20" i="1"/>
  <c r="N20" i="1" s="1"/>
  <c r="L19" i="1"/>
  <c r="N19" i="1" s="1"/>
  <c r="K19" i="1"/>
  <c r="M19" i="1" s="1"/>
  <c r="L18" i="1" l="1"/>
  <c r="N18" i="1" s="1"/>
  <c r="K18" i="1"/>
  <c r="M18" i="1" s="1"/>
  <c r="K17" i="1"/>
  <c r="M17" i="1" s="1"/>
  <c r="L17" i="1"/>
  <c r="N17" i="1" s="1"/>
  <c r="L16" i="1"/>
  <c r="N16" i="1" s="1"/>
  <c r="K16" i="1"/>
  <c r="M16" i="1" s="1"/>
  <c r="K15" i="1"/>
  <c r="M15" i="1" s="1"/>
  <c r="L15" i="1"/>
  <c r="N15" i="1" s="1"/>
  <c r="L13" i="1"/>
  <c r="N13" i="1" s="1"/>
  <c r="K13" i="1"/>
  <c r="M13" i="1"/>
  <c r="K4" i="1"/>
  <c r="M4" i="1" s="1"/>
  <c r="L4" i="1"/>
  <c r="N4" i="1" s="1"/>
  <c r="L5" i="1"/>
  <c r="N5" i="1" s="1"/>
  <c r="K5" i="1"/>
  <c r="M5" i="1" s="1"/>
  <c r="N6" i="1"/>
  <c r="L6" i="1"/>
  <c r="K6" i="1"/>
  <c r="M6" i="1" s="1"/>
  <c r="L7" i="1"/>
  <c r="N7" i="1" s="1"/>
  <c r="K7" i="1"/>
  <c r="M7" i="1" s="1"/>
  <c r="L8" i="1"/>
  <c r="N8" i="1" s="1"/>
  <c r="K8" i="1"/>
  <c r="M8" i="1" s="1"/>
  <c r="L12" i="1"/>
  <c r="N12" i="1" s="1"/>
  <c r="K12" i="1"/>
  <c r="M12" i="1" s="1"/>
  <c r="K11" i="1"/>
  <c r="M11" i="1" s="1"/>
  <c r="L11" i="1"/>
  <c r="N11" i="1" s="1"/>
  <c r="K24" i="1"/>
  <c r="M24" i="1" s="1"/>
  <c r="L24" i="1"/>
  <c r="N24" i="1" s="1"/>
  <c r="K10" i="1"/>
  <c r="M10" i="1" s="1"/>
  <c r="L10" i="1"/>
  <c r="N10" i="1" s="1"/>
  <c r="L9" i="1"/>
  <c r="N9" i="1" s="1"/>
  <c r="K9" i="1"/>
  <c r="M9" i="1" s="1"/>
  <c r="J5" i="1"/>
  <c r="I5" i="1"/>
  <c r="H5" i="1"/>
  <c r="H4" i="1"/>
  <c r="J4" i="1"/>
  <c r="I4" i="1"/>
</calcChain>
</file>

<file path=xl/sharedStrings.xml><?xml version="1.0" encoding="utf-8"?>
<sst xmlns="http://schemas.openxmlformats.org/spreadsheetml/2006/main" count="96" uniqueCount="86">
  <si>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</si>
  <si>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</si>
  <si>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</si>
  <si>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</si>
  <si>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</si>
  <si>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</si>
  <si>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</si>
  <si>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</si>
  <si>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</si>
  <si>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</si>
  <si>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</si>
  <si>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</si>
  <si>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</si>
  <si>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</si>
  <si>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</si>
  <si>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</si>
  <si>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</si>
  <si>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</si>
  <si>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</si>
  <si>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</si>
  <si>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</si>
  <si>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</si>
  <si>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</si>
  <si>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行业</t>
    <phoneticPr fontId="1" type="noConversion"/>
  </si>
  <si>
    <t>工程机械</t>
    <phoneticPr fontId="1" type="noConversion"/>
  </si>
  <si>
    <t>芯片，人工智能</t>
    <phoneticPr fontId="1" type="noConversion"/>
  </si>
  <si>
    <t>房地产</t>
    <phoneticPr fontId="1" type="noConversion"/>
  </si>
  <si>
    <t>农林牧渔，猪肉</t>
    <phoneticPr fontId="1" type="noConversion"/>
  </si>
  <si>
    <t>600660</t>
    <phoneticPr fontId="1" type="noConversion"/>
  </si>
  <si>
    <t>玻璃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</si>
  <si>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</si>
  <si>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</si>
  <si>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</si>
  <si>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</si>
  <si>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元器件，OLED</t>
    <phoneticPr fontId="1" type="noConversion"/>
  </si>
  <si>
    <t>贵州茅台</t>
    <phoneticPr fontId="1" type="noConversion"/>
  </si>
  <si>
    <t>600519</t>
    <phoneticPr fontId="1" type="noConversion"/>
  </si>
  <si>
    <t>白酒</t>
    <phoneticPr fontId="1" type="noConversion"/>
  </si>
  <si>
    <t>工商银行</t>
    <phoneticPr fontId="1" type="noConversion"/>
  </si>
  <si>
    <t>601398</t>
    <phoneticPr fontId="1" type="noConversion"/>
  </si>
  <si>
    <t>银行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</si>
  <si>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</si>
  <si>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</si>
  <si>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</si>
  <si>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</si>
  <si>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</si>
  <si>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</si>
  <si>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白色家电</t>
    <phoneticPr fontId="1" type="noConversion"/>
  </si>
  <si>
    <t>中国神华</t>
    <phoneticPr fontId="1" type="noConversion"/>
  </si>
  <si>
    <t>601088</t>
    <phoneticPr fontId="1" type="noConversion"/>
  </si>
  <si>
    <t>煤炭</t>
    <phoneticPr fontId="1" type="noConversion"/>
  </si>
  <si>
    <t>中国平安</t>
    <phoneticPr fontId="1" type="noConversion"/>
  </si>
  <si>
    <t>601318</t>
    <phoneticPr fontId="1" type="noConversion"/>
  </si>
  <si>
    <t>保险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</si>
  <si>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</si>
  <si>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</si>
  <si>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</si>
  <si>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</si>
  <si>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煤炭能源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</si>
  <si>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</si>
  <si>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</si>
  <si>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</si>
  <si>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</si>
  <si>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</si>
  <si>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养殖，猪肉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</si>
  <si>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</si>
  <si>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</si>
  <si>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</si>
  <si>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</si>
  <si>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</si>
  <si>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</si>
  <si>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</si>
  <si>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</si>
  <si>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</si>
  <si>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</si>
  <si>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证券</t>
    <phoneticPr fontId="1" type="noConversion"/>
  </si>
  <si>
    <t>长江电力</t>
    <phoneticPr fontId="1" type="noConversion"/>
  </si>
  <si>
    <t>电力</t>
    <phoneticPr fontId="1" type="noConversion"/>
  </si>
  <si>
    <t>通用机械，特斯拉</t>
    <phoneticPr fontId="1" type="noConversion"/>
  </si>
  <si>
    <t>中国中冶</t>
    <phoneticPr fontId="1" type="noConversion"/>
  </si>
  <si>
    <t>建筑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</si>
  <si>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</si>
  <si>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</si>
  <si>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</si>
  <si>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</si>
  <si>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新零售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</si>
</sst>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305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5D3-7FA8-E34B-8BE9-9C25974BFB38}">
  <dimension ref="A1:Z120"/>
  <sheetViews>
    <sheetView tabSelected="1" topLeftCell="A3" workbookViewId="0">
      <selection activeCell="D25" sqref="D25"/>
    </sheetView>
  </sheetViews>
  <sheetFormatPr baseColWidth="10" defaultRowHeight="16"/>
  <cols>
    <col min="3" max="3" width="8" bestFit="1" customWidth="1"/>
    <col min="4" max="4" width="16.33203125" bestFit="1" customWidth="1"/>
    <col min="5" max="5" width="8" bestFit="1" customWidth="1"/>
    <col min="6" max="6" width="9" bestFit="1" customWidth="1"/>
    <col min="7" max="7" width="8" bestFit="1" customWidth="1"/>
    <col min="8" max="8" width="11.5" hidden="1" customWidth="1"/>
    <col min="9" max="10" width="10.33203125" hidden="1" customWidth="1"/>
    <col min="11" max="11" width="10.33203125" customWidth="1"/>
    <col min="13" max="13" width="13.5" customWidth="1"/>
    <col min="14" max="14" width="14.5" customWidth="1"/>
    <col min="15" max="15" width="6" bestFit="1" customWidth="1"/>
    <col min="16" max="20" width="9" bestFit="1" customWidth="1"/>
    <col min="21" max="21" width="6" bestFit="1" customWidth="1"/>
    <col min="22" max="23" width="9" bestFit="1" customWidth="1"/>
    <col min="24" max="24" width="10" bestFit="1" customWidth="1"/>
    <col min="25" max="25" width="9" bestFit="1" customWidth="1"/>
    <col min="26" max="26" width="10" bestFit="1" customWidth="1"/>
  </cols>
  <sheetData>
    <row r="1" spans="1:26">
      <c r="H1" t="s">
        <v>6</v>
      </c>
    </row>
    <row r="2" spans="1:26">
      <c r="O2">
        <v>2019</v>
      </c>
      <c r="P2" s="2">
        <v>2018</v>
      </c>
      <c r="Q2" s="2">
        <v>2017</v>
      </c>
      <c r="R2" s="2">
        <v>2016</v>
      </c>
      <c r="S2" s="2">
        <v>2015</v>
      </c>
      <c r="T2" s="2">
        <v>2014</v>
      </c>
      <c r="U2" s="2">
        <v>2019</v>
      </c>
      <c r="V2" s="5">
        <v>2018</v>
      </c>
      <c r="W2" s="5">
        <v>2017</v>
      </c>
      <c r="X2" s="5">
        <v>2016</v>
      </c>
      <c r="Y2" s="5">
        <v>2015</v>
      </c>
      <c r="Z2" s="5">
        <v>2014</v>
      </c>
    </row>
    <row r="3" spans="1:26" ht="51" customHeight="1">
      <c r="A3" s="2" t="s">
        <v>0</v>
      </c>
      <c r="B3" s="2" t="s">
        <v>1</v>
      </c>
      <c r="C3" s="2" t="s">
        <v>2</v>
      </c>
      <c r="D3" s="2" t="s">
        <v>23</v>
      </c>
      <c r="E3" s="2" t="s">
        <v>3</v>
      </c>
      <c r="F3" s="2" t="s">
        <v>4</v>
      </c>
      <c r="G3" s="2" t="s">
        <v>5</v>
      </c>
      <c r="H3" s="4" t="s">
        <v>9</v>
      </c>
      <c r="I3" s="4" t="s">
        <v>8</v>
      </c>
      <c r="J3" s="4" t="s">
        <v>12</v>
      </c>
      <c r="K3" s="4" t="s">
        <v>13</v>
      </c>
      <c r="L3" s="4" t="s">
        <v>7</v>
      </c>
      <c r="M3" s="4" t="s">
        <v>16</v>
      </c>
      <c r="N3" s="6" t="s">
        <v>14</v>
      </c>
      <c r="O3" s="6"/>
      <c r="P3" s="11" t="s">
        <v>11</v>
      </c>
      <c r="Q3" s="11"/>
      <c r="R3" s="11"/>
      <c r="S3" s="11"/>
      <c r="T3" s="11"/>
      <c r="U3" s="8"/>
      <c r="V3" s="12" t="s">
        <v>10</v>
      </c>
      <c r="W3" s="12"/>
      <c r="X3" s="12"/>
      <c r="Y3" s="12"/>
      <c r="Z3" s="12"/>
    </row>
    <row r="4" spans="1:26">
      <c r="A4" s="1">
        <v>43877</v>
      </c>
      <c r="B4" s="2" t="s">
        <v>15</v>
      </c>
      <c r="C4" s="3">
        <v>300498</v>
      </c>
      <c r="D4" s="13" t="s">
        <v>27</v>
      </c>
      <c r="E4" s="2">
        <v>33.25</v>
      </c>
      <c r="F4" s="2">
        <v>1766.1</v>
      </c>
      <c r="G4" s="2">
        <v>4.75</v>
      </c>
      <c r="H4" s="2" t="e">
        <f>#REF!</f>
        <v>#REF!</v>
      </c>
      <c r="I4" s="2" t="e">
        <f>#REF!</f>
        <v>#REF!</v>
      </c>
      <c r="J4" s="2" t="e">
        <f>#REF!</f>
        <v>#REF!</v>
      </c>
      <c r="K4" s="2">
        <f t="shared" ref="K4:K14" si="0">SUM(P4:T4)/5</f>
        <v>66.246000000000009</v>
      </c>
      <c r="L4" s="2">
        <f t="shared" ref="L4:L14" si="1">SUM(V4:Z4)/5</f>
        <v>61.870000000000005</v>
      </c>
      <c r="M4" s="2">
        <f t="shared" ref="M4:M32" si="2">F4/K4</f>
        <v>26.65972285119101</v>
      </c>
      <c r="N4" s="7">
        <f t="shared" ref="N4:N32" si="3">F4/L4</f>
        <v>28.545336996929041</v>
      </c>
      <c r="O4" s="7"/>
      <c r="P4" s="2">
        <v>42.56</v>
      </c>
      <c r="Q4" s="2">
        <v>69.989999999999995</v>
      </c>
      <c r="R4" s="2">
        <v>122.38</v>
      </c>
      <c r="S4" s="2">
        <v>66.36</v>
      </c>
      <c r="T4" s="2">
        <v>29.94</v>
      </c>
      <c r="U4" s="2"/>
      <c r="V4" s="5">
        <v>39.130000000000003</v>
      </c>
      <c r="W4" s="5">
        <v>65.77</v>
      </c>
      <c r="X4" s="5">
        <v>118.34</v>
      </c>
      <c r="Y4" s="5">
        <v>61.22</v>
      </c>
      <c r="Z4" s="5">
        <v>24.89</v>
      </c>
    </row>
    <row r="5" spans="1:26">
      <c r="A5" s="1">
        <v>43877</v>
      </c>
      <c r="B5" s="2" t="s">
        <v>17</v>
      </c>
      <c r="C5" s="3" t="s">
        <v>18</v>
      </c>
      <c r="D5" s="13" t="s">
        <v>26</v>
      </c>
      <c r="E5" s="2">
        <v>30.8</v>
      </c>
      <c r="F5" s="2">
        <v>3481.1</v>
      </c>
      <c r="G5" s="2">
        <v>2.08</v>
      </c>
      <c r="H5" s="2" t="e">
        <f>#REF!</f>
        <v>#REF!</v>
      </c>
      <c r="I5" s="2" t="e">
        <f>#REF!</f>
        <v>#REF!</v>
      </c>
      <c r="J5" s="2" t="e">
        <f>#REF!</f>
        <v>#REF!</v>
      </c>
      <c r="K5" s="2">
        <f t="shared" si="0"/>
        <v>320.13400000000001</v>
      </c>
      <c r="L5" s="2">
        <f t="shared" si="1"/>
        <v>229.744</v>
      </c>
      <c r="M5" s="2">
        <f t="shared" si="2"/>
        <v>10.873884061049434</v>
      </c>
      <c r="N5" s="7">
        <f t="shared" si="3"/>
        <v>15.152082317710146</v>
      </c>
      <c r="O5" s="7"/>
      <c r="P5" s="2">
        <v>492.72</v>
      </c>
      <c r="Q5" s="2">
        <v>372.08</v>
      </c>
      <c r="R5" s="2">
        <v>283.5</v>
      </c>
      <c r="S5" s="2">
        <v>259.49</v>
      </c>
      <c r="T5" s="2">
        <v>192.88</v>
      </c>
      <c r="U5" s="2"/>
      <c r="V5" s="5">
        <v>334.9</v>
      </c>
      <c r="W5" s="5">
        <v>272.8</v>
      </c>
      <c r="X5" s="5">
        <v>209.29</v>
      </c>
      <c r="Y5" s="5">
        <v>176.16</v>
      </c>
      <c r="Z5" s="5">
        <v>155.57</v>
      </c>
    </row>
    <row r="6" spans="1:26">
      <c r="A6" s="1">
        <v>43877</v>
      </c>
      <c r="B6" s="2" t="s">
        <v>19</v>
      </c>
      <c r="C6" s="3" t="s">
        <v>20</v>
      </c>
      <c r="D6" s="13" t="s">
        <v>25</v>
      </c>
      <c r="E6" s="2">
        <v>47.92</v>
      </c>
      <c r="F6" s="2">
        <v>431.4</v>
      </c>
      <c r="G6" s="2">
        <v>11.27</v>
      </c>
      <c r="H6" s="2"/>
      <c r="I6" s="2"/>
      <c r="J6" s="2"/>
      <c r="K6" s="2">
        <f t="shared" si="0"/>
        <v>2.6399999999999997</v>
      </c>
      <c r="L6" s="2">
        <f t="shared" si="1"/>
        <v>1.7549675999999998</v>
      </c>
      <c r="M6" s="2">
        <f t="shared" si="2"/>
        <v>163.40909090909091</v>
      </c>
      <c r="N6" s="7">
        <f t="shared" si="3"/>
        <v>245.81650396280821</v>
      </c>
      <c r="O6" s="7"/>
      <c r="P6" s="2">
        <v>4.68</v>
      </c>
      <c r="Q6" s="2">
        <v>3.27</v>
      </c>
      <c r="R6" s="2">
        <v>2.4</v>
      </c>
      <c r="S6" s="2">
        <v>1.67</v>
      </c>
      <c r="T6" s="2">
        <v>1.18</v>
      </c>
      <c r="U6" s="2"/>
      <c r="V6" s="5">
        <v>2.72</v>
      </c>
      <c r="W6" s="5">
        <v>2.06</v>
      </c>
      <c r="X6" s="5">
        <v>1.8</v>
      </c>
      <c r="Y6" s="5">
        <v>1.46</v>
      </c>
      <c r="Z6" s="5">
        <v>0.73483799999999999</v>
      </c>
    </row>
    <row r="7" spans="1:26">
      <c r="A7" s="1">
        <v>43877</v>
      </c>
      <c r="B7" s="2" t="s">
        <v>21</v>
      </c>
      <c r="C7" s="3" t="s">
        <v>22</v>
      </c>
      <c r="D7" s="13" t="s">
        <v>24</v>
      </c>
      <c r="E7" s="2">
        <v>16.8</v>
      </c>
      <c r="F7" s="2">
        <v>1415.6</v>
      </c>
      <c r="G7" s="2">
        <v>3.31</v>
      </c>
      <c r="H7" s="2"/>
      <c r="I7" s="2"/>
      <c r="J7" s="2"/>
      <c r="K7" s="2">
        <f t="shared" si="0"/>
        <v>18.909051999999999</v>
      </c>
      <c r="L7" s="2">
        <f t="shared" si="1"/>
        <v>15.37158</v>
      </c>
      <c r="M7" s="2">
        <f t="shared" si="2"/>
        <v>74.86361558474745</v>
      </c>
      <c r="N7" s="7">
        <f t="shared" si="3"/>
        <v>92.092029576660295</v>
      </c>
      <c r="O7" s="7"/>
      <c r="P7" s="2">
        <v>63.03</v>
      </c>
      <c r="Q7" s="2">
        <v>22.27</v>
      </c>
      <c r="R7" s="2">
        <v>1.64</v>
      </c>
      <c r="S7" s="2">
        <v>4.5260000000000002E-2</v>
      </c>
      <c r="T7" s="2">
        <v>7.56</v>
      </c>
      <c r="U7" s="2"/>
      <c r="V7" s="5">
        <v>60.37</v>
      </c>
      <c r="W7" s="5">
        <v>17.87</v>
      </c>
      <c r="X7" s="5">
        <v>-3.14</v>
      </c>
      <c r="Y7" s="5">
        <v>-0.78210000000000002</v>
      </c>
      <c r="Z7" s="5">
        <v>2.54</v>
      </c>
    </row>
    <row r="8" spans="1:26">
      <c r="A8" s="1">
        <v>43877</v>
      </c>
      <c r="B8" s="2" t="s">
        <v>61</v>
      </c>
      <c r="C8" s="3" t="s">
        <v>28</v>
      </c>
      <c r="D8" s="13" t="s">
        <v>29</v>
      </c>
      <c r="E8" s="2">
        <v>24.39</v>
      </c>
      <c r="F8" s="2">
        <v>611.9</v>
      </c>
      <c r="G8" s="2">
        <v>2.93</v>
      </c>
      <c r="H8" s="2"/>
      <c r="I8" s="2"/>
      <c r="J8" s="2"/>
      <c r="K8" s="2">
        <f t="shared" si="0"/>
        <v>23.646000000000001</v>
      </c>
      <c r="L8" s="2">
        <f t="shared" si="1"/>
        <v>20.53</v>
      </c>
      <c r="M8" s="2">
        <f t="shared" si="2"/>
        <v>25.877526854436265</v>
      </c>
      <c r="N8" s="7">
        <f t="shared" si="3"/>
        <v>29.805163175840232</v>
      </c>
      <c r="O8" s="7"/>
      <c r="P8" s="2">
        <v>23.46</v>
      </c>
      <c r="Q8" s="2">
        <v>15.06</v>
      </c>
      <c r="R8" s="2">
        <v>6.06</v>
      </c>
      <c r="S8" s="2">
        <v>41.07</v>
      </c>
      <c r="T8" s="2">
        <v>32.58</v>
      </c>
      <c r="U8" s="2"/>
      <c r="V8" s="5">
        <v>21.26</v>
      </c>
      <c r="W8" s="5">
        <v>13.4</v>
      </c>
      <c r="X8" s="5">
        <v>5.16</v>
      </c>
      <c r="Y8" s="5">
        <v>34.68</v>
      </c>
      <c r="Z8" s="5">
        <v>28.15</v>
      </c>
    </row>
    <row r="9" spans="1:26">
      <c r="A9" s="1">
        <v>43877</v>
      </c>
      <c r="B9" s="2" t="s">
        <v>30</v>
      </c>
      <c r="C9" s="3" t="s">
        <v>31</v>
      </c>
      <c r="D9" s="13" t="s">
        <v>78</v>
      </c>
      <c r="E9" s="2">
        <v>21.97</v>
      </c>
      <c r="F9" s="2">
        <v>607.6</v>
      </c>
      <c r="G9" s="2">
        <v>6.77</v>
      </c>
      <c r="H9" s="2"/>
      <c r="I9" s="2"/>
      <c r="J9" s="2"/>
      <c r="K9" s="2">
        <f t="shared" si="0"/>
        <v>9.4539999999999971</v>
      </c>
      <c r="L9" s="2">
        <f t="shared" si="1"/>
        <v>8.3539999999999992</v>
      </c>
      <c r="M9" s="2">
        <f t="shared" si="2"/>
        <v>64.269092447641228</v>
      </c>
      <c r="N9" s="7">
        <f t="shared" si="3"/>
        <v>72.731625568589905</v>
      </c>
      <c r="O9" s="7"/>
      <c r="P9" s="2">
        <v>13.11</v>
      </c>
      <c r="Q9" s="2">
        <v>12.51</v>
      </c>
      <c r="R9" s="2">
        <v>9.9499999999999993</v>
      </c>
      <c r="S9" s="2">
        <v>6.08</v>
      </c>
      <c r="T9" s="2">
        <v>5.62</v>
      </c>
      <c r="U9" s="2"/>
      <c r="V9" s="5">
        <v>12.95</v>
      </c>
      <c r="W9" s="5">
        <v>10.85</v>
      </c>
      <c r="X9" s="5">
        <v>7.78</v>
      </c>
      <c r="Y9" s="5">
        <v>5.47</v>
      </c>
      <c r="Z9" s="5">
        <v>4.72</v>
      </c>
    </row>
    <row r="10" spans="1:26">
      <c r="A10" s="1">
        <v>43877</v>
      </c>
      <c r="B10" s="2" t="s">
        <v>32</v>
      </c>
      <c r="C10" s="3" t="s">
        <v>33</v>
      </c>
      <c r="D10" s="13" t="s">
        <v>34</v>
      </c>
      <c r="E10" s="2">
        <v>4.68</v>
      </c>
      <c r="F10" s="2">
        <v>1628.6</v>
      </c>
      <c r="G10" s="2">
        <v>1.88</v>
      </c>
      <c r="H10" s="2"/>
      <c r="I10" s="2"/>
      <c r="J10" s="2"/>
      <c r="K10" s="2">
        <f t="shared" si="0"/>
        <v>34.277999999999999</v>
      </c>
      <c r="L10" s="2">
        <f t="shared" si="1"/>
        <v>21.303069799999999</v>
      </c>
      <c r="M10" s="2">
        <f t="shared" si="2"/>
        <v>47.511523426104205</v>
      </c>
      <c r="N10" s="7">
        <f t="shared" si="3"/>
        <v>76.449075897972222</v>
      </c>
      <c r="O10" s="7"/>
      <c r="P10" s="2">
        <v>28.8</v>
      </c>
      <c r="Q10" s="2">
        <v>78.599999999999994</v>
      </c>
      <c r="R10" s="2">
        <v>20.45</v>
      </c>
      <c r="S10" s="2">
        <v>16.38</v>
      </c>
      <c r="T10" s="2">
        <v>27.16</v>
      </c>
      <c r="U10" s="2"/>
      <c r="V10" s="5">
        <v>15.18</v>
      </c>
      <c r="W10" s="5">
        <v>66.790000000000006</v>
      </c>
      <c r="X10" s="5">
        <v>0.12534899999999999</v>
      </c>
      <c r="Y10" s="5">
        <v>6.14</v>
      </c>
      <c r="Z10" s="5">
        <v>18.28</v>
      </c>
    </row>
    <row r="11" spans="1:26">
      <c r="A11" s="1">
        <v>43877</v>
      </c>
      <c r="B11" s="2" t="s">
        <v>38</v>
      </c>
      <c r="C11" s="3" t="s">
        <v>39</v>
      </c>
      <c r="D11" s="13" t="s">
        <v>40</v>
      </c>
      <c r="E11" s="2">
        <v>5.43</v>
      </c>
      <c r="F11" s="2">
        <v>19352.900000000001</v>
      </c>
      <c r="G11" s="2">
        <v>0.8</v>
      </c>
      <c r="H11" s="2"/>
      <c r="I11" s="2"/>
      <c r="J11" s="2"/>
      <c r="K11" s="2">
        <f t="shared" si="0"/>
        <v>2838.5720000000001</v>
      </c>
      <c r="L11" s="2">
        <f t="shared" si="1"/>
        <v>2808.6640000000002</v>
      </c>
      <c r="M11" s="2">
        <f t="shared" si="2"/>
        <v>6.81782952836849</v>
      </c>
      <c r="N11" s="7">
        <f t="shared" si="3"/>
        <v>6.8904290438443327</v>
      </c>
      <c r="O11" s="7"/>
      <c r="P11" s="2">
        <v>2987.23</v>
      </c>
      <c r="Q11" s="2">
        <v>2874.51</v>
      </c>
      <c r="R11" s="2">
        <v>2791.06</v>
      </c>
      <c r="S11" s="2">
        <v>2777.2</v>
      </c>
      <c r="T11" s="2">
        <v>2762.86</v>
      </c>
      <c r="U11" s="2"/>
      <c r="V11" s="5">
        <v>2955.39</v>
      </c>
      <c r="W11" s="5">
        <v>2839.63</v>
      </c>
      <c r="X11" s="5">
        <v>2759.88</v>
      </c>
      <c r="Y11" s="5">
        <v>2744.67</v>
      </c>
      <c r="Z11" s="5">
        <v>2743.75</v>
      </c>
    </row>
    <row r="12" spans="1:26">
      <c r="A12" s="1">
        <v>43877</v>
      </c>
      <c r="B12" s="2" t="s">
        <v>41</v>
      </c>
      <c r="C12" s="3" t="s">
        <v>42</v>
      </c>
      <c r="D12" s="13" t="s">
        <v>40</v>
      </c>
      <c r="E12" s="2">
        <v>35.64</v>
      </c>
      <c r="F12" s="2">
        <v>8988.4</v>
      </c>
      <c r="G12" s="2">
        <v>1.56</v>
      </c>
      <c r="H12" s="2"/>
      <c r="I12" s="2"/>
      <c r="J12" s="2"/>
      <c r="K12" s="2">
        <f t="shared" si="0"/>
        <v>655.80799999999999</v>
      </c>
      <c r="L12" s="2">
        <f t="shared" si="1"/>
        <v>646.952</v>
      </c>
      <c r="M12" s="2">
        <f t="shared" si="2"/>
        <v>13.705840733873329</v>
      </c>
      <c r="N12" s="7">
        <f t="shared" si="3"/>
        <v>13.893457319862987</v>
      </c>
      <c r="O12" s="7"/>
      <c r="P12" s="2">
        <v>808.19</v>
      </c>
      <c r="Q12" s="2">
        <v>706.38</v>
      </c>
      <c r="R12" s="2">
        <v>623.79999999999995</v>
      </c>
      <c r="S12" s="2">
        <v>580.17999999999995</v>
      </c>
      <c r="T12" s="2">
        <v>560.49</v>
      </c>
      <c r="U12" s="2"/>
      <c r="V12" s="5">
        <v>801.29</v>
      </c>
      <c r="W12" s="5">
        <v>697.69</v>
      </c>
      <c r="X12" s="5">
        <v>611.41999999999996</v>
      </c>
      <c r="Y12" s="5">
        <v>570.45000000000005</v>
      </c>
      <c r="Z12" s="5">
        <v>553.91</v>
      </c>
    </row>
    <row r="13" spans="1:26">
      <c r="A13" s="1">
        <v>43877</v>
      </c>
      <c r="B13" s="2" t="s">
        <v>43</v>
      </c>
      <c r="C13" s="3" t="s">
        <v>44</v>
      </c>
      <c r="D13" s="13" t="s">
        <v>40</v>
      </c>
      <c r="E13" s="2">
        <v>17.75</v>
      </c>
      <c r="F13" s="2">
        <v>3687.4</v>
      </c>
      <c r="G13" s="2">
        <v>0.76</v>
      </c>
      <c r="H13" s="2"/>
      <c r="I13" s="2"/>
      <c r="J13" s="2"/>
      <c r="K13" s="2">
        <f t="shared" si="0"/>
        <v>542.19000000000005</v>
      </c>
      <c r="L13" s="2">
        <f t="shared" si="1"/>
        <v>518.11399999999992</v>
      </c>
      <c r="M13" s="2">
        <f t="shared" si="2"/>
        <v>6.8009369409247675</v>
      </c>
      <c r="N13" s="7">
        <f t="shared" si="3"/>
        <v>7.1169665363221233</v>
      </c>
      <c r="O13" s="7"/>
      <c r="P13" s="2">
        <v>612.45000000000005</v>
      </c>
      <c r="Q13" s="2">
        <v>577.35</v>
      </c>
      <c r="R13" s="2">
        <v>543.27</v>
      </c>
      <c r="S13" s="2">
        <v>506.5</v>
      </c>
      <c r="T13" s="2">
        <v>471.38</v>
      </c>
      <c r="U13" s="2"/>
      <c r="V13" s="5">
        <v>560.41</v>
      </c>
      <c r="W13" s="5">
        <v>544.64</v>
      </c>
      <c r="X13" s="5">
        <v>523.99</v>
      </c>
      <c r="Y13" s="5">
        <v>494.93</v>
      </c>
      <c r="Z13" s="5">
        <v>466.6</v>
      </c>
    </row>
    <row r="14" spans="1:26">
      <c r="A14" s="1">
        <v>43877</v>
      </c>
      <c r="B14" s="2" t="s">
        <v>69</v>
      </c>
      <c r="C14" s="3" t="s">
        <v>70</v>
      </c>
      <c r="D14" s="13" t="s">
        <v>40</v>
      </c>
      <c r="E14" s="2">
        <v>15.03</v>
      </c>
      <c r="F14" s="2">
        <v>2916.7</v>
      </c>
      <c r="G14" s="2">
        <v>1.07</v>
      </c>
      <c r="H14" s="2"/>
      <c r="I14" s="2"/>
      <c r="J14" s="2"/>
      <c r="K14" s="2">
        <f t="shared" si="0"/>
        <v>241.33200000000002</v>
      </c>
      <c r="L14" s="2">
        <f t="shared" si="1"/>
        <v>240.91199999999998</v>
      </c>
      <c r="M14" s="2">
        <f t="shared" si="2"/>
        <v>12.085840253261066</v>
      </c>
      <c r="N14" s="7">
        <f t="shared" si="3"/>
        <v>12.106910407119612</v>
      </c>
      <c r="O14" s="7"/>
      <c r="P14" s="2">
        <v>281.95</v>
      </c>
      <c r="Q14" s="2">
        <v>248.18</v>
      </c>
      <c r="R14" s="2">
        <v>231.89</v>
      </c>
      <c r="S14" s="2">
        <v>225.99</v>
      </c>
      <c r="T14" s="2">
        <v>218.65</v>
      </c>
      <c r="U14" s="2"/>
      <c r="V14" s="5">
        <v>280.86</v>
      </c>
      <c r="W14" s="5">
        <v>247</v>
      </c>
      <c r="X14" s="5">
        <v>231.62</v>
      </c>
      <c r="Y14" s="5">
        <v>226.06</v>
      </c>
      <c r="Z14" s="5">
        <v>219.02</v>
      </c>
    </row>
    <row r="15" spans="1:26">
      <c r="A15" s="1">
        <v>43877</v>
      </c>
      <c r="B15" s="2" t="s">
        <v>45</v>
      </c>
      <c r="C15" s="3" t="s">
        <v>46</v>
      </c>
      <c r="D15" s="13" t="s">
        <v>47</v>
      </c>
      <c r="E15" s="2">
        <v>33.93</v>
      </c>
      <c r="F15" s="2">
        <v>322</v>
      </c>
      <c r="G15" s="2">
        <v>5.05</v>
      </c>
      <c r="H15" s="2"/>
      <c r="I15" s="2"/>
      <c r="J15" s="2"/>
      <c r="K15" s="2">
        <f t="shared" ref="K15:K23" si="4">SUM(P15:T15)/5</f>
        <v>11.096</v>
      </c>
      <c r="L15" s="2">
        <f t="shared" ref="L15:L23" si="5">SUM(V15:Z15)/5</f>
        <v>10.510000000000002</v>
      </c>
      <c r="M15" s="2">
        <f t="shared" si="2"/>
        <v>29.019466474405192</v>
      </c>
      <c r="N15" s="7">
        <f t="shared" si="3"/>
        <v>30.637488106565172</v>
      </c>
      <c r="O15" s="7"/>
      <c r="P15" s="2">
        <v>14.84</v>
      </c>
      <c r="Q15" s="2">
        <v>14.61</v>
      </c>
      <c r="R15" s="2">
        <v>12.07</v>
      </c>
      <c r="S15" s="2">
        <v>8.2799999999999994</v>
      </c>
      <c r="T15" s="2">
        <v>5.68</v>
      </c>
      <c r="U15" s="2"/>
      <c r="V15" s="5">
        <v>13.28</v>
      </c>
      <c r="W15" s="5">
        <v>14.06</v>
      </c>
      <c r="X15" s="5">
        <v>11.47</v>
      </c>
      <c r="Y15" s="5">
        <v>8.17</v>
      </c>
      <c r="Z15" s="5">
        <v>5.57</v>
      </c>
    </row>
    <row r="16" spans="1:26">
      <c r="A16" s="1">
        <v>43877</v>
      </c>
      <c r="B16" s="2" t="s">
        <v>48</v>
      </c>
      <c r="C16" s="3" t="s">
        <v>49</v>
      </c>
      <c r="D16" s="13" t="s">
        <v>50</v>
      </c>
      <c r="E16" s="2">
        <v>16.72</v>
      </c>
      <c r="F16" s="2">
        <v>3325.5</v>
      </c>
      <c r="G16" s="2">
        <v>0.96</v>
      </c>
      <c r="H16" s="2"/>
      <c r="I16" s="2"/>
      <c r="J16" s="2"/>
      <c r="K16" s="2">
        <f t="shared" si="4"/>
        <v>415.88799999999992</v>
      </c>
      <c r="L16" s="2">
        <f t="shared" si="5"/>
        <v>332.49799999999999</v>
      </c>
      <c r="M16" s="2">
        <f t="shared" si="2"/>
        <v>7.9961431923979545</v>
      </c>
      <c r="N16" s="7">
        <f t="shared" si="3"/>
        <v>10.00156391918147</v>
      </c>
      <c r="O16" s="7"/>
      <c r="P16" s="2">
        <v>540.41</v>
      </c>
      <c r="Q16" s="2">
        <v>540.5</v>
      </c>
      <c r="R16" s="2">
        <v>295.36</v>
      </c>
      <c r="S16" s="2">
        <v>232.64</v>
      </c>
      <c r="T16" s="2">
        <v>470.53</v>
      </c>
      <c r="U16" s="2"/>
      <c r="V16" s="5">
        <v>460.65</v>
      </c>
      <c r="W16" s="5">
        <v>451</v>
      </c>
      <c r="X16" s="5">
        <v>233.78</v>
      </c>
      <c r="Y16" s="5">
        <v>151.09</v>
      </c>
      <c r="Z16" s="5">
        <v>365.97</v>
      </c>
    </row>
    <row r="17" spans="1:26">
      <c r="A17" s="1">
        <v>43877</v>
      </c>
      <c r="B17" s="2" t="s">
        <v>51</v>
      </c>
      <c r="C17" s="3" t="s">
        <v>52</v>
      </c>
      <c r="D17" s="13" t="s">
        <v>53</v>
      </c>
      <c r="E17" s="2">
        <v>81</v>
      </c>
      <c r="F17" s="2">
        <v>14807</v>
      </c>
      <c r="G17" s="2">
        <v>2.31</v>
      </c>
      <c r="H17" s="2"/>
      <c r="I17" s="2"/>
      <c r="J17" s="2"/>
      <c r="K17" s="2">
        <f t="shared" si="4"/>
        <v>811.81200000000013</v>
      </c>
      <c r="L17" s="2">
        <f t="shared" si="5"/>
        <v>702.71400000000006</v>
      </c>
      <c r="M17" s="2">
        <f t="shared" si="2"/>
        <v>18.239444600473998</v>
      </c>
      <c r="N17" s="7">
        <f t="shared" si="3"/>
        <v>21.071161240561594</v>
      </c>
      <c r="O17" s="7"/>
      <c r="P17" s="2">
        <v>1204.52</v>
      </c>
      <c r="Q17" s="2">
        <v>999.78</v>
      </c>
      <c r="R17" s="2">
        <v>723.68</v>
      </c>
      <c r="S17" s="2">
        <v>651.78</v>
      </c>
      <c r="T17" s="2">
        <v>479.3</v>
      </c>
      <c r="U17" s="2"/>
      <c r="V17" s="5">
        <v>1075.97</v>
      </c>
      <c r="W17" s="5">
        <v>891.37</v>
      </c>
      <c r="X17" s="5">
        <v>615.16</v>
      </c>
      <c r="Y17" s="5">
        <v>538.91999999999996</v>
      </c>
      <c r="Z17" s="5">
        <v>392.15</v>
      </c>
    </row>
    <row r="18" spans="1:26">
      <c r="A18" s="1">
        <v>43877</v>
      </c>
      <c r="B18" s="2" t="s">
        <v>54</v>
      </c>
      <c r="C18" s="3" t="s">
        <v>55</v>
      </c>
      <c r="D18" s="13" t="s">
        <v>47</v>
      </c>
      <c r="E18" s="2">
        <v>62.73</v>
      </c>
      <c r="F18" s="2">
        <v>3773.7</v>
      </c>
      <c r="G18" s="2">
        <v>3.7</v>
      </c>
      <c r="H18" s="2"/>
      <c r="I18" s="2"/>
      <c r="J18" s="2"/>
      <c r="K18" s="2">
        <f t="shared" si="4"/>
        <v>182.66</v>
      </c>
      <c r="L18" s="2">
        <f t="shared" si="5"/>
        <v>177.70599999999999</v>
      </c>
      <c r="M18" s="2">
        <f t="shared" si="2"/>
        <v>20.659695609328807</v>
      </c>
      <c r="N18" s="7">
        <f t="shared" si="3"/>
        <v>21.235636388191732</v>
      </c>
      <c r="O18" s="7"/>
      <c r="P18" s="2">
        <v>263.79000000000002</v>
      </c>
      <c r="Q18" s="2">
        <v>225.08</v>
      </c>
      <c r="R18" s="2">
        <v>155.66</v>
      </c>
      <c r="S18" s="2">
        <v>126.24</v>
      </c>
      <c r="T18" s="2">
        <v>142.53</v>
      </c>
      <c r="U18" s="2"/>
      <c r="V18" s="5">
        <v>255.81</v>
      </c>
      <c r="W18" s="5">
        <v>211.7</v>
      </c>
      <c r="X18" s="5">
        <v>156.43</v>
      </c>
      <c r="Y18" s="5">
        <v>123.14</v>
      </c>
      <c r="Z18" s="5">
        <v>141.44999999999999</v>
      </c>
    </row>
    <row r="19" spans="1:26">
      <c r="A19" s="1">
        <v>43877</v>
      </c>
      <c r="B19" s="2" t="s">
        <v>56</v>
      </c>
      <c r="C19" s="3" t="s">
        <v>57</v>
      </c>
      <c r="D19" s="13" t="s">
        <v>58</v>
      </c>
      <c r="E19" s="2">
        <v>8.7100000000000009</v>
      </c>
      <c r="F19" s="2">
        <v>638.70000000000005</v>
      </c>
      <c r="G19" s="2">
        <v>2.83</v>
      </c>
      <c r="H19" s="2"/>
      <c r="I19" s="2"/>
      <c r="J19" s="2"/>
      <c r="K19" s="2">
        <f t="shared" si="4"/>
        <v>19.934000000000005</v>
      </c>
      <c r="L19" s="2">
        <f t="shared" si="5"/>
        <v>20.396000000000004</v>
      </c>
      <c r="M19" s="2">
        <f t="shared" si="2"/>
        <v>32.040734423597868</v>
      </c>
      <c r="N19" s="7">
        <f t="shared" si="3"/>
        <v>31.314963718376148</v>
      </c>
      <c r="O19" s="7"/>
      <c r="P19" s="2">
        <v>36.96</v>
      </c>
      <c r="Q19" s="2">
        <v>29.23</v>
      </c>
      <c r="R19" s="2">
        <v>17.18</v>
      </c>
      <c r="S19" s="2">
        <v>15.15</v>
      </c>
      <c r="T19" s="2">
        <v>1.1499999999999999</v>
      </c>
      <c r="U19" s="2"/>
      <c r="V19" s="5">
        <v>39.020000000000003</v>
      </c>
      <c r="W19" s="5">
        <v>31.41</v>
      </c>
      <c r="X19" s="5">
        <v>17.18</v>
      </c>
      <c r="Y19" s="5">
        <v>13.22</v>
      </c>
      <c r="Z19" s="5">
        <v>1.1499999999999999</v>
      </c>
    </row>
    <row r="20" spans="1:26">
      <c r="A20" s="1">
        <v>43877</v>
      </c>
      <c r="B20" s="2" t="s">
        <v>59</v>
      </c>
      <c r="C20" s="3" t="s">
        <v>60</v>
      </c>
      <c r="D20" s="13" t="s">
        <v>40</v>
      </c>
      <c r="E20" s="2">
        <v>4.2300000000000004</v>
      </c>
      <c r="F20" s="2">
        <v>899.7</v>
      </c>
      <c r="G20" s="2">
        <v>0.82</v>
      </c>
      <c r="H20" s="2"/>
      <c r="I20" s="2"/>
      <c r="J20" s="2"/>
      <c r="K20" s="2">
        <f t="shared" si="4"/>
        <v>89.665999999999997</v>
      </c>
      <c r="L20" s="2">
        <f t="shared" si="5"/>
        <v>88.702000000000012</v>
      </c>
      <c r="M20" s="2">
        <f t="shared" si="2"/>
        <v>10.033903597796266</v>
      </c>
      <c r="N20" s="7">
        <f t="shared" si="3"/>
        <v>10.142950553538814</v>
      </c>
      <c r="O20" s="7"/>
      <c r="P20" s="2">
        <v>115.6</v>
      </c>
      <c r="Q20" s="2">
        <v>109.73</v>
      </c>
      <c r="R20" s="2">
        <v>101.53</v>
      </c>
      <c r="S20" s="2">
        <v>70.510000000000005</v>
      </c>
      <c r="T20" s="2">
        <v>50.96</v>
      </c>
      <c r="U20" s="2"/>
      <c r="V20" s="5">
        <v>114.03</v>
      </c>
      <c r="W20" s="5">
        <v>108.58</v>
      </c>
      <c r="X20" s="5">
        <v>100.69</v>
      </c>
      <c r="Y20" s="5">
        <v>69.900000000000006</v>
      </c>
      <c r="Z20" s="5">
        <v>50.31</v>
      </c>
    </row>
    <row r="21" spans="1:26">
      <c r="A21" s="1">
        <v>43877</v>
      </c>
      <c r="B21" s="2" t="s">
        <v>62</v>
      </c>
      <c r="C21" s="3" t="s">
        <v>63</v>
      </c>
      <c r="D21" s="13" t="s">
        <v>64</v>
      </c>
      <c r="E21" s="2">
        <v>106</v>
      </c>
      <c r="F21" s="2">
        <v>2337.1</v>
      </c>
      <c r="G21" s="2">
        <v>14.24</v>
      </c>
      <c r="H21" s="2"/>
      <c r="I21" s="2"/>
      <c r="J21" s="2"/>
      <c r="K21" s="2">
        <f t="shared" si="4"/>
        <v>11.784395999999999</v>
      </c>
      <c r="L21" s="2">
        <f t="shared" si="5"/>
        <v>11.508027999999999</v>
      </c>
      <c r="M21" s="2">
        <f t="shared" si="2"/>
        <v>198.32157710925532</v>
      </c>
      <c r="N21" s="7">
        <f t="shared" si="3"/>
        <v>203.08431644413795</v>
      </c>
      <c r="O21" s="7"/>
      <c r="P21" s="2">
        <v>5.28</v>
      </c>
      <c r="Q21" s="2">
        <v>23.66</v>
      </c>
      <c r="R21" s="2">
        <v>23.22</v>
      </c>
      <c r="S21" s="2">
        <v>5.96</v>
      </c>
      <c r="T21" s="2">
        <v>0.80198000000000003</v>
      </c>
      <c r="U21" s="2"/>
      <c r="V21" s="5">
        <v>4.62</v>
      </c>
      <c r="W21" s="5">
        <v>23.7</v>
      </c>
      <c r="X21" s="5">
        <v>23.03</v>
      </c>
      <c r="Y21" s="5">
        <v>5.7</v>
      </c>
      <c r="Z21" s="5">
        <v>0.49014000000000002</v>
      </c>
    </row>
    <row r="22" spans="1:26">
      <c r="A22" s="1">
        <v>43877</v>
      </c>
      <c r="B22" s="2" t="s">
        <v>65</v>
      </c>
      <c r="C22" s="3" t="s">
        <v>66</v>
      </c>
      <c r="D22" s="3" t="s">
        <v>37</v>
      </c>
      <c r="E22" s="2">
        <v>123.43</v>
      </c>
      <c r="F22" s="2">
        <v>4791.1000000000004</v>
      </c>
      <c r="G22" s="2">
        <v>6.9</v>
      </c>
      <c r="H22" s="2"/>
      <c r="I22" s="2"/>
      <c r="J22" s="2"/>
      <c r="K22" s="2">
        <f t="shared" si="4"/>
        <v>87.299999999999983</v>
      </c>
      <c r="L22" s="2">
        <f t="shared" si="5"/>
        <v>83.580000000000013</v>
      </c>
      <c r="M22" s="2">
        <f t="shared" si="2"/>
        <v>54.880870561282947</v>
      </c>
      <c r="N22" s="7">
        <f t="shared" si="3"/>
        <v>57.323522373773628</v>
      </c>
      <c r="O22" s="7"/>
      <c r="P22" s="2">
        <v>140.38999999999999</v>
      </c>
      <c r="Q22" s="2">
        <v>100.86</v>
      </c>
      <c r="R22" s="2">
        <v>70.569999999999993</v>
      </c>
      <c r="S22" s="2">
        <v>64.099999999999994</v>
      </c>
      <c r="T22" s="2">
        <v>60.58</v>
      </c>
      <c r="U22" s="2"/>
      <c r="V22" s="5">
        <v>133.99</v>
      </c>
      <c r="W22" s="5">
        <v>96.42</v>
      </c>
      <c r="X22" s="5">
        <v>67.239999999999995</v>
      </c>
      <c r="Y22" s="5">
        <v>61.64</v>
      </c>
      <c r="Z22" s="5">
        <v>58.61</v>
      </c>
    </row>
    <row r="23" spans="1:26">
      <c r="A23" s="1">
        <v>43877</v>
      </c>
      <c r="B23" s="2" t="s">
        <v>67</v>
      </c>
      <c r="C23" s="3" t="s">
        <v>68</v>
      </c>
      <c r="D23" s="3" t="s">
        <v>37</v>
      </c>
      <c r="E23" s="2">
        <v>77.72</v>
      </c>
      <c r="F23" s="2">
        <v>1138.4000000000001</v>
      </c>
      <c r="G23" s="2">
        <v>6.13</v>
      </c>
      <c r="H23" s="2"/>
      <c r="I23" s="2"/>
      <c r="J23" s="2"/>
      <c r="K23" s="2">
        <f t="shared" si="4"/>
        <v>21.234000000000002</v>
      </c>
      <c r="L23" s="2">
        <f t="shared" si="5"/>
        <v>20.466000000000001</v>
      </c>
      <c r="M23" s="2">
        <f t="shared" si="2"/>
        <v>53.612131487237448</v>
      </c>
      <c r="N23" s="7">
        <f t="shared" si="3"/>
        <v>55.623961692563277</v>
      </c>
      <c r="O23" s="7"/>
      <c r="P23" s="2">
        <v>35.1</v>
      </c>
      <c r="Q23" s="2">
        <v>26.02</v>
      </c>
      <c r="R23" s="2">
        <v>19.79</v>
      </c>
      <c r="S23" s="2">
        <v>15.5</v>
      </c>
      <c r="T23" s="2">
        <v>9.76</v>
      </c>
      <c r="U23" s="2"/>
      <c r="V23" s="5">
        <v>34.83</v>
      </c>
      <c r="W23" s="5">
        <v>25.04</v>
      </c>
      <c r="X23" s="5">
        <v>19.37</v>
      </c>
      <c r="Y23" s="5">
        <v>14.48</v>
      </c>
      <c r="Z23" s="5">
        <v>8.61</v>
      </c>
    </row>
    <row r="24" spans="1:26">
      <c r="A24" s="1">
        <v>43877</v>
      </c>
      <c r="B24" s="2" t="s">
        <v>35</v>
      </c>
      <c r="C24" s="3" t="s">
        <v>36</v>
      </c>
      <c r="D24" s="3" t="s">
        <v>37</v>
      </c>
      <c r="E24" s="2">
        <v>1088</v>
      </c>
      <c r="F24" s="2">
        <v>13667.4</v>
      </c>
      <c r="G24" s="2">
        <v>10.91</v>
      </c>
      <c r="H24" s="2"/>
      <c r="I24" s="2"/>
      <c r="J24" s="2"/>
      <c r="K24" s="2">
        <f>SUM(P24:T24)/5</f>
        <v>234.98200000000003</v>
      </c>
      <c r="L24" s="2">
        <f>SUM(V24:Z24)/5</f>
        <v>221.804</v>
      </c>
      <c r="M24" s="2">
        <f t="shared" si="2"/>
        <v>58.163604020733494</v>
      </c>
      <c r="N24" s="7">
        <f t="shared" si="3"/>
        <v>61.619267461362284</v>
      </c>
      <c r="O24" s="7"/>
      <c r="P24" s="2">
        <v>378.3</v>
      </c>
      <c r="Q24" s="2">
        <v>290.06</v>
      </c>
      <c r="R24" s="2">
        <v>179.31</v>
      </c>
      <c r="S24" s="2">
        <v>164.55</v>
      </c>
      <c r="T24" s="2">
        <v>162.69</v>
      </c>
      <c r="U24" s="2"/>
      <c r="V24" s="5">
        <v>355.85</v>
      </c>
      <c r="W24" s="5">
        <v>272.24</v>
      </c>
      <c r="X24" s="5">
        <v>169.55</v>
      </c>
      <c r="Y24" s="5">
        <v>156.16999999999999</v>
      </c>
      <c r="Z24" s="5">
        <v>155.21</v>
      </c>
    </row>
    <row r="25" spans="1:26">
      <c r="A25" s="1">
        <v>43877</v>
      </c>
      <c r="B25" s="2" t="s">
        <v>71</v>
      </c>
      <c r="C25" s="3" t="s">
        <v>72</v>
      </c>
      <c r="D25" s="3" t="s">
        <v>37</v>
      </c>
      <c r="E25" s="2">
        <v>121.3</v>
      </c>
      <c r="F25" s="2">
        <v>610.9</v>
      </c>
      <c r="G25" s="2">
        <v>7.11</v>
      </c>
      <c r="H25" s="2"/>
      <c r="I25" s="2"/>
      <c r="J25" s="2"/>
      <c r="K25" s="2">
        <f>SUM(P25:T25)/5</f>
        <v>10.178000000000001</v>
      </c>
      <c r="L25" s="2">
        <f>SUM(V25:Z25)/5</f>
        <v>9.5019999999999989</v>
      </c>
      <c r="M25" s="2">
        <f t="shared" si="2"/>
        <v>60.021615248575351</v>
      </c>
      <c r="N25" s="2">
        <f t="shared" si="3"/>
        <v>64.291728057251106</v>
      </c>
      <c r="O25" s="2"/>
      <c r="P25" s="2">
        <v>17.41</v>
      </c>
      <c r="Q25" s="2">
        <v>11.85</v>
      </c>
      <c r="R25" s="2">
        <v>8.5</v>
      </c>
      <c r="S25" s="2">
        <v>7.16</v>
      </c>
      <c r="T25" s="2">
        <v>5.97</v>
      </c>
      <c r="U25" s="2"/>
      <c r="V25" s="5">
        <v>16.38</v>
      </c>
      <c r="W25" s="5">
        <v>10.69</v>
      </c>
      <c r="X25" s="5">
        <v>7.93</v>
      </c>
      <c r="Y25" s="5">
        <v>6.83</v>
      </c>
      <c r="Z25" s="5">
        <v>5.68</v>
      </c>
    </row>
    <row r="26" spans="1:26">
      <c r="A26" s="1">
        <v>43877</v>
      </c>
      <c r="B26" s="2" t="s">
        <v>73</v>
      </c>
      <c r="C26" s="3" t="s">
        <v>74</v>
      </c>
      <c r="D26" s="3" t="s">
        <v>75</v>
      </c>
      <c r="E26" s="2">
        <v>22.98</v>
      </c>
      <c r="F26" s="2">
        <v>2784.5</v>
      </c>
      <c r="G26" s="2">
        <v>1.72</v>
      </c>
      <c r="H26" s="2"/>
      <c r="I26" s="2"/>
      <c r="J26" s="2"/>
      <c r="K26" s="2">
        <f>SUM(P26:T26)/5</f>
        <v>130.11000000000001</v>
      </c>
      <c r="L26" s="2">
        <f>SUM(V26:Z26)/5</f>
        <v>121.05200000000002</v>
      </c>
      <c r="M26" s="2">
        <f t="shared" si="2"/>
        <v>21.401122127430632</v>
      </c>
      <c r="N26" s="2">
        <f t="shared" si="3"/>
        <v>23.002511317450349</v>
      </c>
      <c r="O26" s="2"/>
      <c r="P26" s="2">
        <v>98.76</v>
      </c>
      <c r="Q26" s="2">
        <v>119.77</v>
      </c>
      <c r="R26" s="2">
        <v>109.81</v>
      </c>
      <c r="S26" s="2">
        <v>203.6</v>
      </c>
      <c r="T26" s="2">
        <v>118.61</v>
      </c>
      <c r="U26" s="2"/>
      <c r="V26" s="5">
        <v>89.98</v>
      </c>
      <c r="W26" s="5">
        <v>114.5</v>
      </c>
      <c r="X26" s="5">
        <v>103.42</v>
      </c>
      <c r="Y26" s="5">
        <v>200.77</v>
      </c>
      <c r="Z26" s="5">
        <v>96.59</v>
      </c>
    </row>
    <row r="27" spans="1:26">
      <c r="A27" s="1">
        <v>43877</v>
      </c>
      <c r="B27" s="2" t="s">
        <v>76</v>
      </c>
      <c r="C27" s="3">
        <v>600900</v>
      </c>
      <c r="D27" s="9" t="s">
        <v>77</v>
      </c>
      <c r="E27" s="10">
        <v>17.62</v>
      </c>
      <c r="F27" s="10">
        <v>3876.4</v>
      </c>
      <c r="G27" s="2">
        <v>2.59</v>
      </c>
      <c r="H27" s="2"/>
      <c r="I27" s="2"/>
      <c r="J27" s="2"/>
      <c r="K27" s="10">
        <f>SUM(P27:T27)/5</f>
        <v>197.59999999999997</v>
      </c>
      <c r="L27" s="10">
        <f>SUM(V27:Z27)/5</f>
        <v>188.31599999999997</v>
      </c>
      <c r="M27" s="10">
        <f t="shared" si="2"/>
        <v>19.617408906882595</v>
      </c>
      <c r="N27" s="10">
        <f t="shared" si="3"/>
        <v>20.584549374455705</v>
      </c>
      <c r="O27" s="10"/>
      <c r="P27" s="10">
        <v>226.44</v>
      </c>
      <c r="Q27" s="10">
        <v>222.75</v>
      </c>
      <c r="R27" s="10">
        <v>209.38</v>
      </c>
      <c r="S27" s="10">
        <v>211.13</v>
      </c>
      <c r="T27" s="10">
        <v>118.3</v>
      </c>
      <c r="U27" s="10"/>
      <c r="V27" s="5">
        <v>220.55</v>
      </c>
      <c r="W27" s="5">
        <v>222.32</v>
      </c>
      <c r="X27" s="5">
        <v>204.95</v>
      </c>
      <c r="Y27" s="5">
        <v>175.48</v>
      </c>
      <c r="Z27" s="5">
        <v>118.28</v>
      </c>
    </row>
    <row r="28" spans="1:26">
      <c r="A28" s="1">
        <v>43878</v>
      </c>
      <c r="B28" s="2" t="s">
        <v>79</v>
      </c>
      <c r="C28" s="2">
        <v>601618</v>
      </c>
      <c r="D28" s="2" t="s">
        <v>80</v>
      </c>
      <c r="E28" s="2">
        <v>2.56</v>
      </c>
      <c r="F28" s="2">
        <v>530</v>
      </c>
      <c r="G28" s="2">
        <v>0.75</v>
      </c>
      <c r="H28" s="2"/>
      <c r="I28" s="2"/>
      <c r="J28" s="2"/>
      <c r="K28" s="2">
        <f>SUM(P28:T28)/5</f>
        <v>59.087999999999987</v>
      </c>
      <c r="L28" s="2">
        <f>SUM(V28:Z28)/5</f>
        <v>45.753999999999998</v>
      </c>
      <c r="M28" s="10">
        <f t="shared" si="2"/>
        <v>8.9696723531004618</v>
      </c>
      <c r="N28" s="10">
        <f t="shared" si="3"/>
        <v>11.583686672203523</v>
      </c>
      <c r="O28" s="2"/>
      <c r="P28" s="2">
        <v>75.709999999999994</v>
      </c>
      <c r="Q28" s="2">
        <v>67.12</v>
      </c>
      <c r="R28" s="2">
        <v>59.7</v>
      </c>
      <c r="S28" s="2">
        <v>49.5</v>
      </c>
      <c r="T28" s="2">
        <v>43.41</v>
      </c>
      <c r="U28" s="2"/>
      <c r="V28" s="5">
        <v>61.52</v>
      </c>
      <c r="W28" s="5">
        <v>54.67</v>
      </c>
      <c r="X28" s="5">
        <v>45.7</v>
      </c>
      <c r="Y28" s="5">
        <v>38.21</v>
      </c>
      <c r="Z28" s="5">
        <v>28.67</v>
      </c>
    </row>
    <row r="29" spans="1:26">
      <c r="A29" s="1">
        <v>43878</v>
      </c>
      <c r="B29" s="2" t="s">
        <v>81</v>
      </c>
      <c r="C29" s="2">
        <v>601800</v>
      </c>
      <c r="D29" s="2" t="s">
        <v>80</v>
      </c>
      <c r="E29" s="2">
        <v>8.09</v>
      </c>
      <c r="F29" s="2">
        <v>1308.5</v>
      </c>
      <c r="G29" s="2">
        <v>0.69</v>
      </c>
      <c r="H29" s="2"/>
      <c r="I29" s="2"/>
      <c r="J29" s="2"/>
      <c r="K29" s="2">
        <f>SUM(P29:T29)/5</f>
        <v>176.76000000000002</v>
      </c>
      <c r="L29" s="2">
        <f>SUM(V29:Z29)/5</f>
        <v>146.52000000000001</v>
      </c>
      <c r="M29" s="10">
        <f t="shared" si="2"/>
        <v>7.402692916949535</v>
      </c>
      <c r="N29" s="10">
        <f t="shared" si="3"/>
        <v>8.9305214305214307</v>
      </c>
      <c r="O29" s="2"/>
      <c r="P29" s="2">
        <v>202.94</v>
      </c>
      <c r="Q29" s="2">
        <v>213.19</v>
      </c>
      <c r="R29" s="2">
        <v>172.22</v>
      </c>
      <c r="S29" s="2">
        <v>157.83000000000001</v>
      </c>
      <c r="T29" s="2">
        <v>137.62</v>
      </c>
      <c r="U29" s="2"/>
      <c r="V29" s="5">
        <v>176.31</v>
      </c>
      <c r="W29" s="5">
        <v>150.26</v>
      </c>
      <c r="X29" s="5">
        <v>151.30000000000001</v>
      </c>
      <c r="Y29" s="5">
        <v>138.38</v>
      </c>
      <c r="Z29" s="5">
        <v>116.35</v>
      </c>
    </row>
    <row r="30" spans="1:26">
      <c r="A30" s="1">
        <v>43878</v>
      </c>
      <c r="B30" s="2" t="s">
        <v>82</v>
      </c>
      <c r="C30" s="2">
        <v>601186</v>
      </c>
      <c r="D30" s="2" t="s">
        <v>80</v>
      </c>
      <c r="E30" s="2">
        <v>9.2899999999999991</v>
      </c>
      <c r="F30" s="2">
        <v>1261.5</v>
      </c>
      <c r="G30" s="2">
        <v>0.78</v>
      </c>
      <c r="H30" s="2"/>
      <c r="I30" s="2"/>
      <c r="J30" s="2"/>
      <c r="K30" s="2">
        <f>SUM(P30:T30)/5</f>
        <v>154.084</v>
      </c>
      <c r="L30" s="2">
        <f>SUM(V30:Z30)/5</f>
        <v>133.21799999999999</v>
      </c>
      <c r="M30" s="10">
        <f t="shared" si="2"/>
        <v>8.1870927546013856</v>
      </c>
      <c r="N30" s="10">
        <f t="shared" si="3"/>
        <v>9.4694410665225419</v>
      </c>
      <c r="O30" s="2"/>
      <c r="P30" s="2">
        <v>198.38</v>
      </c>
      <c r="Q30" s="2">
        <v>169.19</v>
      </c>
      <c r="R30" s="2">
        <v>148.51</v>
      </c>
      <c r="S30" s="2">
        <v>133.74</v>
      </c>
      <c r="T30" s="2">
        <v>120.6</v>
      </c>
      <c r="U30" s="2"/>
      <c r="V30" s="5">
        <v>166.95</v>
      </c>
      <c r="W30" s="5">
        <v>147.71</v>
      </c>
      <c r="X30" s="5">
        <v>129.29</v>
      </c>
      <c r="Y30" s="5">
        <v>115.84</v>
      </c>
      <c r="Z30" s="5">
        <v>106.3</v>
      </c>
    </row>
    <row r="31" spans="1:26">
      <c r="A31" s="1">
        <v>43878</v>
      </c>
      <c r="B31" s="2" t="s">
        <v>83</v>
      </c>
      <c r="C31" s="2">
        <v>601138</v>
      </c>
      <c r="D31" s="2"/>
      <c r="E31" s="2">
        <v>19.190000000000001</v>
      </c>
      <c r="F31" s="2">
        <v>3810.1</v>
      </c>
      <c r="G31" s="2">
        <v>4.7300000000000004</v>
      </c>
      <c r="H31" s="2"/>
      <c r="I31" s="2"/>
      <c r="J31" s="2"/>
      <c r="K31" s="2">
        <f>SUM(P31:T31)/4</f>
        <v>154.655</v>
      </c>
      <c r="L31" s="2">
        <f>SUM(V31:Z31)/4</f>
        <v>151.875</v>
      </c>
      <c r="M31" s="10">
        <f t="shared" si="2"/>
        <v>24.636125569816688</v>
      </c>
      <c r="N31" s="10">
        <f t="shared" si="3"/>
        <v>25.08707818930041</v>
      </c>
      <c r="O31" s="2"/>
      <c r="P31" s="2">
        <v>169.02</v>
      </c>
      <c r="Q31" s="2">
        <v>162.19999999999999</v>
      </c>
      <c r="R31" s="2">
        <v>143.9</v>
      </c>
      <c r="S31" s="2">
        <v>143.5</v>
      </c>
      <c r="T31" s="14">
        <v>0</v>
      </c>
      <c r="U31" s="2"/>
      <c r="V31" s="5">
        <v>167.23</v>
      </c>
      <c r="W31" s="5">
        <v>159.52000000000001</v>
      </c>
      <c r="X31" s="5">
        <v>141.12</v>
      </c>
      <c r="Y31" s="5">
        <v>139.63</v>
      </c>
      <c r="Z31" s="14">
        <v>0</v>
      </c>
    </row>
    <row r="32" spans="1:26">
      <c r="A32" s="1">
        <v>43878</v>
      </c>
      <c r="B32" s="2" t="s">
        <v>84</v>
      </c>
      <c r="C32" s="2">
        <v>601933</v>
      </c>
      <c r="D32" s="2" t="s">
        <v>85</v>
      </c>
      <c r="E32" s="2">
        <v>9.1</v>
      </c>
      <c r="F32" s="2">
        <v>870.9</v>
      </c>
      <c r="G32" s="2">
        <v>4.25</v>
      </c>
      <c r="H32" s="2"/>
      <c r="I32" s="2"/>
      <c r="J32" s="2"/>
      <c r="K32" s="2">
        <f>SUM(P32:T32)/4</f>
        <v>13.3725</v>
      </c>
      <c r="L32" s="2">
        <f>SUM(V32:Z32)/4</f>
        <v>12.797499999999999</v>
      </c>
      <c r="M32" s="10">
        <f t="shared" si="2"/>
        <v>65.126191811553554</v>
      </c>
      <c r="N32" s="10">
        <f t="shared" si="3"/>
        <v>68.052353975385813</v>
      </c>
      <c r="O32" s="2"/>
      <c r="P32" s="2">
        <v>9.9700000000000006</v>
      </c>
      <c r="Q32" s="2">
        <v>16.850000000000001</v>
      </c>
      <c r="R32" s="2">
        <v>12.14</v>
      </c>
      <c r="S32" s="2">
        <v>6</v>
      </c>
      <c r="T32" s="2">
        <v>8.5299999999999994</v>
      </c>
      <c r="U32" s="2"/>
      <c r="V32" s="5">
        <v>8.9700000000000006</v>
      </c>
      <c r="W32" s="5">
        <v>17.78</v>
      </c>
      <c r="X32" s="5">
        <v>10.87</v>
      </c>
      <c r="Y32" s="5">
        <v>6.5</v>
      </c>
      <c r="Z32" s="5">
        <v>7.07</v>
      </c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0"/>
      <c r="N33" s="10"/>
      <c r="O33" s="2"/>
      <c r="P33" s="2"/>
      <c r="Q33" s="2"/>
      <c r="R33" s="2"/>
      <c r="S33" s="2"/>
      <c r="T33" s="2"/>
      <c r="U33" s="2"/>
      <c r="V33" s="5"/>
      <c r="W33" s="5"/>
      <c r="X33" s="5"/>
      <c r="Y33" s="5"/>
      <c r="Z33" s="5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0"/>
      <c r="N34" s="10"/>
      <c r="O34" s="2"/>
      <c r="P34" s="2"/>
      <c r="Q34" s="2"/>
      <c r="R34" s="2"/>
      <c r="S34" s="2"/>
      <c r="T34" s="2"/>
      <c r="U34" s="2"/>
      <c r="V34" s="5"/>
      <c r="W34" s="5"/>
      <c r="X34" s="5"/>
      <c r="Y34" s="5"/>
      <c r="Z34" s="5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0"/>
      <c r="N35" s="10"/>
      <c r="O35" s="2"/>
      <c r="P35" s="2"/>
      <c r="Q35" s="2"/>
      <c r="R35" s="2"/>
      <c r="S35" s="2"/>
      <c r="T35" s="2"/>
      <c r="U35" s="2"/>
      <c r="V35" s="5"/>
      <c r="W35" s="5"/>
      <c r="X35" s="5"/>
      <c r="Y35" s="5"/>
      <c r="Z35" s="5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0"/>
      <c r="N36" s="10"/>
      <c r="O36" s="2"/>
      <c r="P36" s="2"/>
      <c r="Q36" s="2"/>
      <c r="R36" s="2"/>
      <c r="S36" s="2"/>
      <c r="T36" s="2"/>
      <c r="U36" s="2"/>
      <c r="V36" s="5"/>
      <c r="W36" s="5"/>
      <c r="X36" s="5"/>
      <c r="Y36" s="5"/>
      <c r="Z36" s="5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0"/>
      <c r="N37" s="10"/>
      <c r="O37" s="2"/>
      <c r="P37" s="2"/>
      <c r="Q37" s="2"/>
      <c r="R37" s="2"/>
      <c r="S37" s="2"/>
      <c r="T37" s="2"/>
      <c r="U37" s="2"/>
      <c r="V37" s="5"/>
      <c r="W37" s="5"/>
      <c r="X37" s="5"/>
      <c r="Y37" s="5"/>
      <c r="Z37" s="5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0"/>
      <c r="N38" s="10"/>
      <c r="O38" s="2"/>
      <c r="P38" s="2"/>
      <c r="Q38" s="2"/>
      <c r="R38" s="2"/>
      <c r="S38" s="2"/>
      <c r="T38" s="2"/>
      <c r="U38" s="2"/>
      <c r="V38" s="5"/>
      <c r="W38" s="5"/>
      <c r="X38" s="5"/>
      <c r="Y38" s="5"/>
      <c r="Z38" s="5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  <c r="W39" s="5"/>
      <c r="X39" s="5"/>
      <c r="Y39" s="5"/>
      <c r="Z39" s="5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  <c r="W40" s="5"/>
      <c r="X40" s="5"/>
      <c r="Y40" s="5"/>
      <c r="Z40" s="5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  <c r="W41" s="5"/>
      <c r="X41" s="5"/>
      <c r="Y41" s="5"/>
      <c r="Z41" s="5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  <c r="W42" s="5"/>
      <c r="X42" s="5"/>
      <c r="Y42" s="5"/>
      <c r="Z42" s="5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  <c r="W43" s="5"/>
      <c r="X43" s="5"/>
      <c r="Y43" s="5"/>
      <c r="Z43" s="5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  <c r="W44" s="5"/>
      <c r="X44" s="5"/>
      <c r="Y44" s="5"/>
      <c r="Z44" s="5"/>
    </row>
    <row r="45" spans="1:26">
      <c r="R45" s="2"/>
      <c r="S45" s="2"/>
      <c r="V45" s="5"/>
      <c r="W45" s="5"/>
      <c r="X45" s="5"/>
      <c r="Y45" s="5"/>
      <c r="Z45" s="5"/>
    </row>
    <row r="46" spans="1:26">
      <c r="R46" s="2"/>
      <c r="S46" s="2"/>
      <c r="V46" s="5"/>
      <c r="W46" s="5"/>
      <c r="X46" s="5"/>
      <c r="Y46" s="5"/>
      <c r="Z46" s="5"/>
    </row>
    <row r="47" spans="1:26">
      <c r="R47" s="2"/>
      <c r="S47" s="2"/>
      <c r="V47" s="5"/>
      <c r="W47" s="5"/>
      <c r="X47" s="5"/>
      <c r="Y47" s="5"/>
      <c r="Z47" s="5"/>
    </row>
    <row r="48" spans="1:26">
      <c r="R48" s="2"/>
      <c r="S48" s="2"/>
      <c r="V48" s="5"/>
      <c r="W48" s="5"/>
      <c r="X48" s="5"/>
      <c r="Y48" s="5"/>
      <c r="Z48" s="5"/>
    </row>
    <row r="49" spans="18:26">
      <c r="R49" s="2"/>
      <c r="S49" s="2"/>
      <c r="V49" s="5"/>
      <c r="W49" s="5"/>
      <c r="X49" s="5"/>
      <c r="Y49" s="5"/>
      <c r="Z49" s="5"/>
    </row>
    <row r="50" spans="18:26">
      <c r="R50" s="2"/>
      <c r="S50" s="2"/>
      <c r="V50" s="5"/>
      <c r="W50" s="5"/>
      <c r="X50" s="5"/>
      <c r="Y50" s="5"/>
      <c r="Z50" s="5"/>
    </row>
    <row r="51" spans="18:26">
      <c r="R51" s="2"/>
      <c r="S51" s="2"/>
    </row>
    <row r="52" spans="18:26">
      <c r="R52" s="2"/>
      <c r="S52" s="2"/>
    </row>
    <row r="53" spans="18:26">
      <c r="R53" s="2"/>
      <c r="S53" s="2"/>
    </row>
    <row r="54" spans="18:26">
      <c r="R54" s="2"/>
      <c r="S54" s="2"/>
    </row>
    <row r="55" spans="18:26">
      <c r="R55" s="2"/>
      <c r="S55" s="2"/>
    </row>
    <row r="56" spans="18:26">
      <c r="R56" s="2"/>
      <c r="S56" s="2"/>
    </row>
    <row r="57" spans="18:26">
      <c r="R57" s="2"/>
      <c r="S57" s="2"/>
    </row>
    <row r="58" spans="18:26">
      <c r="R58" s="2"/>
      <c r="S58" s="2"/>
    </row>
    <row r="59" spans="18:26">
      <c r="R59" s="2"/>
      <c r="S59" s="2"/>
    </row>
    <row r="60" spans="18:26">
      <c r="R60" s="2"/>
      <c r="S60" s="2"/>
    </row>
    <row r="61" spans="18:26">
      <c r="R61" s="2"/>
      <c r="S61" s="2"/>
    </row>
    <row r="62" spans="18:26">
      <c r="R62" s="2"/>
      <c r="S62" s="2"/>
    </row>
    <row r="63" spans="18:26">
      <c r="R63" s="2"/>
      <c r="S63" s="2"/>
    </row>
    <row r="64" spans="18:26">
      <c r="R64" s="2"/>
      <c r="S64" s="2"/>
    </row>
    <row r="65" spans="18:19">
      <c r="R65" s="2"/>
      <c r="S65" s="2"/>
    </row>
    <row r="66" spans="18:19">
      <c r="R66" s="2"/>
      <c r="S66" s="2"/>
    </row>
    <row r="67" spans="18:19">
      <c r="R67" s="2"/>
      <c r="S67" s="2"/>
    </row>
    <row r="68" spans="18:19">
      <c r="R68" s="2"/>
      <c r="S68" s="2"/>
    </row>
    <row r="69" spans="18:19">
      <c r="R69" s="2"/>
      <c r="S69" s="2"/>
    </row>
    <row r="70" spans="18:19">
      <c r="R70" s="2"/>
      <c r="S70" s="2"/>
    </row>
    <row r="71" spans="18:19">
      <c r="R71" s="2"/>
      <c r="S71" s="2"/>
    </row>
    <row r="72" spans="18:19">
      <c r="R72" s="2"/>
      <c r="S72" s="2"/>
    </row>
    <row r="73" spans="18:19">
      <c r="R73" s="2"/>
      <c r="S73" s="2"/>
    </row>
    <row r="74" spans="18:19">
      <c r="R74" s="2"/>
      <c r="S74" s="2"/>
    </row>
    <row r="75" spans="18:19">
      <c r="R75" s="2"/>
      <c r="S75" s="2"/>
    </row>
    <row r="76" spans="18:19">
      <c r="R76" s="2"/>
      <c r="S76" s="2"/>
    </row>
    <row r="77" spans="18:19">
      <c r="R77" s="2"/>
      <c r="S77" s="2"/>
    </row>
    <row r="78" spans="18:19">
      <c r="R78" s="2"/>
      <c r="S78" s="2"/>
    </row>
    <row r="79" spans="18:19">
      <c r="R79" s="2"/>
      <c r="S79" s="2"/>
    </row>
    <row r="80" spans="18:19">
      <c r="R80" s="2"/>
      <c r="S80" s="2"/>
    </row>
    <row r="81" spans="18:19">
      <c r="R81" s="2"/>
      <c r="S81" s="2"/>
    </row>
    <row r="82" spans="18:19">
      <c r="R82" s="2"/>
      <c r="S82" s="2"/>
    </row>
    <row r="83" spans="18:19">
      <c r="R83" s="2"/>
      <c r="S83" s="2"/>
    </row>
    <row r="84" spans="18:19">
      <c r="R84" s="2"/>
      <c r="S84" s="2"/>
    </row>
    <row r="85" spans="18:19">
      <c r="R85" s="2"/>
      <c r="S85" s="2"/>
    </row>
    <row r="86" spans="18:19">
      <c r="R86" s="2"/>
      <c r="S86" s="2"/>
    </row>
    <row r="87" spans="18:19">
      <c r="R87" s="2"/>
      <c r="S87" s="2"/>
    </row>
    <row r="88" spans="18:19">
      <c r="R88" s="2"/>
      <c r="S88" s="2"/>
    </row>
    <row r="89" spans="18:19">
      <c r="R89" s="2"/>
      <c r="S89" s="2"/>
    </row>
    <row r="90" spans="18:19">
      <c r="R90" s="2"/>
      <c r="S90" s="2"/>
    </row>
    <row r="91" spans="18:19">
      <c r="R91" s="2"/>
      <c r="S91" s="2"/>
    </row>
    <row r="92" spans="18:19">
      <c r="R92" s="2"/>
      <c r="S92" s="2"/>
    </row>
    <row r="93" spans="18:19">
      <c r="R93" s="2"/>
      <c r="S93" s="2"/>
    </row>
    <row r="94" spans="18:19">
      <c r="R94" s="2"/>
      <c r="S94" s="2"/>
    </row>
    <row r="95" spans="18:19">
      <c r="R95" s="2"/>
      <c r="S95" s="2"/>
    </row>
    <row r="96" spans="18:19">
      <c r="R96" s="2"/>
      <c r="S96" s="2"/>
    </row>
    <row r="97" spans="18:19">
      <c r="R97" s="2"/>
      <c r="S97" s="2"/>
    </row>
    <row r="98" spans="18:19">
      <c r="R98" s="2"/>
      <c r="S98" s="2"/>
    </row>
    <row r="99" spans="18:19">
      <c r="R99" s="2"/>
      <c r="S99" s="2"/>
    </row>
    <row r="100" spans="18:19">
      <c r="R100" s="2"/>
      <c r="S100" s="2"/>
    </row>
    <row r="101" spans="18:19">
      <c r="R101" s="2"/>
      <c r="S101" s="2"/>
    </row>
    <row r="102" spans="18:19">
      <c r="R102" s="2"/>
      <c r="S102" s="2"/>
    </row>
    <row r="103" spans="18:19">
      <c r="R103" s="2"/>
      <c r="S103" s="2"/>
    </row>
    <row r="104" spans="18:19">
      <c r="R104" s="2"/>
      <c r="S104" s="2"/>
    </row>
    <row r="105" spans="18:19">
      <c r="R105" s="2"/>
      <c r="S105" s="2"/>
    </row>
    <row r="106" spans="18:19">
      <c r="R106" s="2"/>
      <c r="S106" s="2"/>
    </row>
    <row r="107" spans="18:19">
      <c r="R107" s="2"/>
      <c r="S107" s="2"/>
    </row>
    <row r="108" spans="18:19">
      <c r="R108" s="2"/>
      <c r="S108" s="2"/>
    </row>
    <row r="109" spans="18:19">
      <c r="R109" s="2"/>
      <c r="S109" s="2"/>
    </row>
    <row r="110" spans="18:19">
      <c r="R110" s="2"/>
      <c r="S110" s="2"/>
    </row>
    <row r="111" spans="18:19">
      <c r="R111" s="2"/>
      <c r="S111" s="2"/>
    </row>
    <row r="112" spans="18:19">
      <c r="R112" s="2"/>
      <c r="S112" s="2"/>
    </row>
    <row r="113" spans="18:19">
      <c r="R113" s="2"/>
      <c r="S113" s="2"/>
    </row>
    <row r="114" spans="18:19">
      <c r="R114" s="2"/>
      <c r="S114" s="2"/>
    </row>
    <row r="115" spans="18:19">
      <c r="R115" s="2"/>
      <c r="S115" s="2"/>
    </row>
    <row r="116" spans="18:19">
      <c r="R116" s="2"/>
      <c r="S116" s="2"/>
    </row>
    <row r="117" spans="18:19">
      <c r="R117" s="2"/>
      <c r="S117" s="2"/>
    </row>
    <row r="118" spans="18:19">
      <c r="R118" s="2"/>
      <c r="S118" s="2"/>
    </row>
    <row r="119" spans="18:19">
      <c r="R119" s="2"/>
      <c r="S119" s="2"/>
    </row>
    <row r="120" spans="18:19">
      <c r="R120" s="2"/>
      <c r="S120" s="2"/>
    </row>
  </sheetData>
  <mergeCells count="2">
    <mergeCell ref="P3:T3"/>
    <mergeCell ref="V3:Z3"/>
  </mergeCells>
  <phoneticPr fontId="1" type="noConversion"/>
  <conditionalFormatting sqref="M9:O27">
    <cfRule type="cellIs" dxfId="66" priority="54" operator="greaterThan">
      <formula>51</formula>
    </cfRule>
    <cfRule type="cellIs" dxfId="65" priority="55" operator="between">
      <formula>31</formula>
      <formula>50</formula>
    </cfRule>
    <cfRule type="cellIs" dxfId="64" priority="56" operator="between">
      <formula>11</formula>
      <formula>31</formula>
    </cfRule>
  </conditionalFormatting>
  <conditionalFormatting sqref="M1:O3 M9:O27">
    <cfRule type="cellIs" dxfId="63" priority="53" operator="between">
      <formula>0.01</formula>
      <formula>11</formula>
    </cfRule>
  </conditionalFormatting>
  <conditionalFormatting sqref="M8:O8">
    <cfRule type="cellIs" dxfId="62" priority="50" operator="greaterThan">
      <formula>51</formula>
    </cfRule>
    <cfRule type="cellIs" dxfId="61" priority="51" operator="between">
      <formula>31</formula>
      <formula>50</formula>
    </cfRule>
    <cfRule type="cellIs" dxfId="60" priority="52" operator="between">
      <formula>11</formula>
      <formula>31</formula>
    </cfRule>
  </conditionalFormatting>
  <conditionalFormatting sqref="M8:O8">
    <cfRule type="cellIs" dxfId="59" priority="49" operator="between">
      <formula>0.01</formula>
      <formula>11</formula>
    </cfRule>
  </conditionalFormatting>
  <conditionalFormatting sqref="M7:O7">
    <cfRule type="cellIs" dxfId="58" priority="46" operator="greaterThan">
      <formula>51</formula>
    </cfRule>
    <cfRule type="cellIs" dxfId="57" priority="47" operator="between">
      <formula>31</formula>
      <formula>50</formula>
    </cfRule>
    <cfRule type="cellIs" dxfId="56" priority="48" operator="between">
      <formula>11</formula>
      <formula>31</formula>
    </cfRule>
  </conditionalFormatting>
  <conditionalFormatting sqref="M7:O7">
    <cfRule type="cellIs" dxfId="55" priority="45" operator="between">
      <formula>0.01</formula>
      <formula>11</formula>
    </cfRule>
  </conditionalFormatting>
  <conditionalFormatting sqref="M6:O6">
    <cfRule type="cellIs" dxfId="54" priority="42" operator="greaterThan">
      <formula>51</formula>
    </cfRule>
    <cfRule type="cellIs" dxfId="53" priority="43" operator="between">
      <formula>31</formula>
      <formula>50</formula>
    </cfRule>
    <cfRule type="cellIs" dxfId="52" priority="44" operator="between">
      <formula>11</formula>
      <formula>31</formula>
    </cfRule>
  </conditionalFormatting>
  <conditionalFormatting sqref="M6:O6">
    <cfRule type="cellIs" dxfId="51" priority="41" operator="between">
      <formula>0.01</formula>
      <formula>11</formula>
    </cfRule>
  </conditionalFormatting>
  <conditionalFormatting sqref="M5:O5">
    <cfRule type="cellIs" dxfId="50" priority="38" operator="greaterThan">
      <formula>51</formula>
    </cfRule>
    <cfRule type="cellIs" dxfId="49" priority="39" operator="between">
      <formula>31</formula>
      <formula>50</formula>
    </cfRule>
    <cfRule type="cellIs" dxfId="48" priority="40" operator="between">
      <formula>11</formula>
      <formula>31</formula>
    </cfRule>
  </conditionalFormatting>
  <conditionalFormatting sqref="M5:O5">
    <cfRule type="cellIs" dxfId="47" priority="37" operator="between">
      <formula>0.01</formula>
      <formula>11</formula>
    </cfRule>
  </conditionalFormatting>
  <conditionalFormatting sqref="B4:B2000">
    <cfRule type="expression" dxfId="46" priority="20">
      <formula>IF($N4&gt;51, 1, 0)</formula>
    </cfRule>
    <cfRule type="expression" dxfId="45" priority="21">
      <formula>IF($N4&gt;31, IF($N4&lt;=50, 1))</formula>
    </cfRule>
    <cfRule type="expression" dxfId="44" priority="24">
      <formula>IF($N4&gt;11, IF($N4&lt;=31, 1))</formula>
    </cfRule>
    <cfRule type="expression" dxfId="43" priority="10">
      <formula>IF($N4&lt;11, IF($N4&gt;0.01, 1))</formula>
    </cfRule>
  </conditionalFormatting>
  <conditionalFormatting sqref="M28:N38">
    <cfRule type="cellIs" dxfId="42" priority="5" operator="greaterThan">
      <formula>51</formula>
    </cfRule>
    <cfRule type="cellIs" dxfId="41" priority="6" operator="between">
      <formula>31</formula>
      <formula>50</formula>
    </cfRule>
    <cfRule type="cellIs" dxfId="40" priority="7" operator="between">
      <formula>11</formula>
      <formula>31</formula>
    </cfRule>
  </conditionalFormatting>
  <conditionalFormatting sqref="M28:N38">
    <cfRule type="cellIs" dxfId="39" priority="4" operator="between">
      <formula>0.01</formula>
      <formula>11</formula>
    </cfRule>
  </conditionalFormatting>
  <conditionalFormatting sqref="M4:N2000">
    <cfRule type="cellIs" dxfId="38" priority="33" operator="between">
      <formula>0.01</formula>
      <formula>11</formula>
    </cfRule>
    <cfRule type="cellIs" dxfId="37" priority="34" operator="greaterThan">
      <formula>51</formula>
    </cfRule>
    <cfRule type="cellIs" dxfId="36" priority="35" operator="between">
      <formula>31</formula>
      <formula>50</formula>
    </cfRule>
    <cfRule type="cellIs" dxfId="35" priority="36" operator="between">
      <formula>11</formula>
      <formula>31</formula>
    </cfRule>
  </conditionalFormatting>
  <conditionalFormatting sqref="G4:G2000">
    <cfRule type="cellIs" dxfId="34" priority="2" operator="between">
      <formula>0.01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2020-02-16T07:47:18Z</dcterms:created>
  <dcterms:modified xsi:type="dcterms:W3CDTF">2020-02-17T15:20:12Z</dcterms:modified>
</cp:coreProperties>
</file>