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财商知识/"/>
    </mc:Choice>
  </mc:AlternateContent>
  <xr:revisionPtr revIDLastSave="0" documentId="13_ncr:1_{FA463268-E6BD-8A4F-A181-22FE1AC8DE2F}" xr6:coauthVersionLast="43" xr6:coauthVersionMax="43" xr10:uidLastSave="{00000000-0000-0000-0000-000000000000}"/>
  <bookViews>
    <workbookView xWindow="0" yWindow="460" windowWidth="28800" windowHeight="16340" xr2:uid="{7D2C078A-228E-844C-B05E-C570A3739B82}"/>
  </bookViews>
  <sheets>
    <sheet name="总览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7" i="1" l="1"/>
  <c r="N27" i="1"/>
  <c r="L27" i="1"/>
  <c r="K27" i="1"/>
  <c r="K26" i="1"/>
  <c r="M26" i="1" s="1"/>
  <c r="L26" i="1"/>
  <c r="N26" i="1" s="1"/>
  <c r="L25" i="1"/>
  <c r="N25" i="1" s="1"/>
  <c r="K25" i="1"/>
  <c r="M25" i="1" s="1"/>
  <c r="K14" i="1"/>
  <c r="M14" i="1" s="1"/>
  <c r="L14" i="1"/>
  <c r="N14" i="1" s="1"/>
  <c r="L23" i="1"/>
  <c r="N23" i="1" s="1"/>
  <c r="K23" i="1"/>
  <c r="M23" i="1" s="1"/>
  <c r="K22" i="1"/>
  <c r="M22" i="1" s="1"/>
  <c r="L22" i="1"/>
  <c r="N22" i="1" s="1"/>
  <c r="L21" i="1"/>
  <c r="N21" i="1" s="1"/>
  <c r="K21" i="1"/>
  <c r="M21" i="1" s="1"/>
  <c r="K20" i="1"/>
  <c r="M20" i="1" s="1"/>
  <c r="L20" i="1"/>
  <c r="N20" i="1" s="1"/>
  <c r="L19" i="1"/>
  <c r="N19" i="1" s="1"/>
  <c r="K19" i="1"/>
  <c r="M19" i="1" s="1"/>
  <c r="L18" i="1" l="1"/>
  <c r="N18" i="1" s="1"/>
  <c r="K18" i="1"/>
  <c r="M18" i="1" s="1"/>
  <c r="K17" i="1"/>
  <c r="M17" i="1" s="1"/>
  <c r="L17" i="1"/>
  <c r="N17" i="1" s="1"/>
  <c r="L16" i="1"/>
  <c r="N16" i="1" s="1"/>
  <c r="K16" i="1"/>
  <c r="M16" i="1" s="1"/>
  <c r="K15" i="1"/>
  <c r="M15" i="1" s="1"/>
  <c r="L15" i="1"/>
  <c r="N15" i="1" s="1"/>
  <c r="L13" i="1"/>
  <c r="N13" i="1" s="1"/>
  <c r="K13" i="1"/>
  <c r="M13" i="1"/>
  <c r="K4" i="1"/>
  <c r="M4" i="1" s="1"/>
  <c r="L4" i="1"/>
  <c r="N4" i="1" s="1"/>
  <c r="L5" i="1"/>
  <c r="N5" i="1" s="1"/>
  <c r="K5" i="1"/>
  <c r="M5" i="1" s="1"/>
  <c r="N6" i="1"/>
  <c r="L6" i="1"/>
  <c r="K6" i="1"/>
  <c r="M6" i="1" s="1"/>
  <c r="L7" i="1"/>
  <c r="N7" i="1" s="1"/>
  <c r="K7" i="1"/>
  <c r="M7" i="1" s="1"/>
  <c r="L8" i="1"/>
  <c r="N8" i="1" s="1"/>
  <c r="K8" i="1"/>
  <c r="M8" i="1" s="1"/>
  <c r="L12" i="1"/>
  <c r="N12" i="1" s="1"/>
  <c r="K12" i="1"/>
  <c r="M12" i="1" s="1"/>
  <c r="K11" i="1"/>
  <c r="M11" i="1" s="1"/>
  <c r="L11" i="1"/>
  <c r="N11" i="1" s="1"/>
  <c r="K24" i="1"/>
  <c r="M24" i="1" s="1"/>
  <c r="L24" i="1"/>
  <c r="N24" i="1" s="1"/>
  <c r="K10" i="1"/>
  <c r="M10" i="1" s="1"/>
  <c r="L10" i="1"/>
  <c r="N10" i="1" s="1"/>
  <c r="L9" i="1"/>
  <c r="N9" i="1" s="1"/>
  <c r="K9" i="1"/>
  <c r="M9" i="1" s="1"/>
  <c r="J5" i="1"/>
  <c r="I5" i="1"/>
  <c r="H5" i="1"/>
  <c r="H4" i="1"/>
  <c r="J4" i="1"/>
  <c r="I4" i="1"/>
</calcChain>
</file>

<file path=xl/sharedStrings.xml><?xml version="1.0" encoding="utf-8"?>
<sst xmlns="http://schemas.openxmlformats.org/spreadsheetml/2006/main" count="87" uniqueCount="79">
  <si>
    <t>日期</t>
    <phoneticPr fontId="1" type="noConversion"/>
  </si>
  <si>
    <t>名称</t>
    <phoneticPr fontId="1" type="noConversion"/>
  </si>
  <si>
    <t>代码</t>
    <phoneticPr fontId="1" type="noConversion"/>
  </si>
  <si>
    <t>股价</t>
    <phoneticPr fontId="1" type="noConversion"/>
  </si>
  <si>
    <t>总市值</t>
    <phoneticPr fontId="1" type="noConversion"/>
  </si>
  <si>
    <t>市净率</t>
    <phoneticPr fontId="1" type="noConversion"/>
  </si>
  <si>
    <t>财务数据</t>
    <phoneticPr fontId="1" type="noConversion"/>
  </si>
  <si>
    <t>扣非净利润5年平均值</t>
    <phoneticPr fontId="1" type="noConversion"/>
  </si>
  <si>
    <t>营业利润5年平均值</t>
    <phoneticPr fontId="1" type="noConversion"/>
  </si>
  <si>
    <t>营业总收入5年平均值</t>
    <phoneticPr fontId="1" type="noConversion"/>
  </si>
  <si>
    <t>扣非净利润</t>
    <phoneticPr fontId="1" type="noConversion"/>
  </si>
  <si>
    <t>净利润</t>
  </si>
  <si>
    <t>利润总额5年平均值</t>
    <phoneticPr fontId="1" type="noConversion"/>
  </si>
  <si>
    <t>净利润5年平均值</t>
    <phoneticPr fontId="1" type="noConversion"/>
  </si>
  <si>
    <t>总市值/扣非净利润5年平均值</t>
    <phoneticPr fontId="1" type="noConversion"/>
  </si>
  <si>
    <t>温氏股份</t>
    <phoneticPr fontId="1" type="noConversion"/>
  </si>
  <si>
    <t>总市值/净利润5年平均值</t>
    <phoneticPr fontId="1" type="noConversion"/>
  </si>
  <si>
    <t>万科A</t>
    <phoneticPr fontId="1" type="noConversion"/>
  </si>
  <si>
    <t>000002</t>
    <phoneticPr fontId="1" type="noConversion"/>
  </si>
  <si>
    <t>中科曙光</t>
    <phoneticPr fontId="1" type="noConversion"/>
  </si>
  <si>
    <t>603019</t>
    <phoneticPr fontId="1" type="noConversion"/>
  </si>
  <si>
    <t>三一重工</t>
    <phoneticPr fontId="1" type="noConversion"/>
  </si>
  <si>
    <t>60031</t>
    <phoneticPr fontId="1" type="noConversion"/>
  </si>
  <si>
    <t>行业</t>
    <phoneticPr fontId="1" type="noConversion"/>
  </si>
  <si>
    <t>工程机械</t>
    <phoneticPr fontId="1" type="noConversion"/>
  </si>
  <si>
    <t>芯片，人工智能</t>
    <phoneticPr fontId="1" type="noConversion"/>
  </si>
  <si>
    <t>房地产</t>
    <phoneticPr fontId="1" type="noConversion"/>
  </si>
  <si>
    <t>农林牧渔，猪肉</t>
    <phoneticPr fontId="1" type="noConversion"/>
  </si>
  <si>
    <t>600660</t>
    <phoneticPr fontId="1" type="noConversion"/>
  </si>
  <si>
    <t>玻璃</t>
    <phoneticPr fontId="1" type="noConversion"/>
  </si>
  <si>
    <t>三花智控</t>
    <phoneticPr fontId="1" type="noConversion"/>
  </si>
  <si>
    <t>002050</t>
    <phoneticPr fontId="1" type="noConversion"/>
  </si>
  <si>
    <t>京东方A</t>
    <phoneticPr fontId="1" type="noConversion"/>
  </si>
  <si>
    <t>000725</t>
    <phoneticPr fontId="1" type="noConversion"/>
  </si>
  <si>
    <t>元器件，OLED</t>
    <phoneticPr fontId="1" type="noConversion"/>
  </si>
  <si>
    <t>贵州茅台</t>
    <phoneticPr fontId="1" type="noConversion"/>
  </si>
  <si>
    <t>600519</t>
    <phoneticPr fontId="1" type="noConversion"/>
  </si>
  <si>
    <t>白酒</t>
    <phoneticPr fontId="1" type="noConversion"/>
  </si>
  <si>
    <t>工商银行</t>
    <phoneticPr fontId="1" type="noConversion"/>
  </si>
  <si>
    <t>601398</t>
    <phoneticPr fontId="1" type="noConversion"/>
  </si>
  <si>
    <t>银行</t>
    <phoneticPr fontId="1" type="noConversion"/>
  </si>
  <si>
    <t>招商银行</t>
    <phoneticPr fontId="1" type="noConversion"/>
  </si>
  <si>
    <t>600036</t>
    <phoneticPr fontId="1" type="noConversion"/>
  </si>
  <si>
    <t>兴业银行</t>
    <phoneticPr fontId="1" type="noConversion"/>
  </si>
  <si>
    <t>601166</t>
    <phoneticPr fontId="1" type="noConversion"/>
  </si>
  <si>
    <t>老板电器</t>
    <phoneticPr fontId="1" type="noConversion"/>
  </si>
  <si>
    <t>002508</t>
    <phoneticPr fontId="1" type="noConversion"/>
  </si>
  <si>
    <t>白色家电</t>
    <phoneticPr fontId="1" type="noConversion"/>
  </si>
  <si>
    <t>中国神华</t>
    <phoneticPr fontId="1" type="noConversion"/>
  </si>
  <si>
    <t>601088</t>
    <phoneticPr fontId="1" type="noConversion"/>
  </si>
  <si>
    <t>煤炭</t>
    <phoneticPr fontId="1" type="noConversion"/>
  </si>
  <si>
    <t>中国平安</t>
    <phoneticPr fontId="1" type="noConversion"/>
  </si>
  <si>
    <t>601318</t>
    <phoneticPr fontId="1" type="noConversion"/>
  </si>
  <si>
    <t>保险</t>
    <phoneticPr fontId="1" type="noConversion"/>
  </si>
  <si>
    <t>格力电器</t>
    <phoneticPr fontId="1" type="noConversion"/>
  </si>
  <si>
    <t>000651</t>
    <phoneticPr fontId="1" type="noConversion"/>
  </si>
  <si>
    <t>宝丰能源</t>
    <phoneticPr fontId="1" type="noConversion"/>
  </si>
  <si>
    <t>600989</t>
    <phoneticPr fontId="1" type="noConversion"/>
  </si>
  <si>
    <t>煤炭能源</t>
    <phoneticPr fontId="1" type="noConversion"/>
  </si>
  <si>
    <t>浙商银行</t>
    <phoneticPr fontId="1" type="noConversion"/>
  </si>
  <si>
    <t>601916</t>
    <phoneticPr fontId="1" type="noConversion"/>
  </si>
  <si>
    <t>福耀玻璃</t>
    <phoneticPr fontId="1" type="noConversion"/>
  </si>
  <si>
    <t>牧原股份</t>
    <phoneticPr fontId="1" type="noConversion"/>
  </si>
  <si>
    <t>002714</t>
    <phoneticPr fontId="1" type="noConversion"/>
  </si>
  <si>
    <t>养殖，猪肉</t>
    <phoneticPr fontId="1" type="noConversion"/>
  </si>
  <si>
    <t>五粮液</t>
    <phoneticPr fontId="1" type="noConversion"/>
  </si>
  <si>
    <t>000858</t>
    <phoneticPr fontId="1" type="noConversion"/>
  </si>
  <si>
    <t>泸州老窖</t>
    <phoneticPr fontId="1" type="noConversion"/>
  </si>
  <si>
    <t>000568</t>
    <phoneticPr fontId="1" type="noConversion"/>
  </si>
  <si>
    <t>平安银行</t>
    <phoneticPr fontId="1" type="noConversion"/>
  </si>
  <si>
    <t>000001</t>
    <phoneticPr fontId="1" type="noConversion"/>
  </si>
  <si>
    <t>古井贡酒</t>
    <phoneticPr fontId="1" type="noConversion"/>
  </si>
  <si>
    <t>000596</t>
    <phoneticPr fontId="1" type="noConversion"/>
  </si>
  <si>
    <t>中信证券</t>
    <phoneticPr fontId="1" type="noConversion"/>
  </si>
  <si>
    <t>600030</t>
    <phoneticPr fontId="1" type="noConversion"/>
  </si>
  <si>
    <t>证券</t>
    <phoneticPr fontId="1" type="noConversion"/>
  </si>
  <si>
    <t>长江电力</t>
    <phoneticPr fontId="1" type="noConversion"/>
  </si>
  <si>
    <t>电力</t>
    <phoneticPr fontId="1" type="noConversion"/>
  </si>
  <si>
    <t>通用机械，特斯拉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</si>
</sst>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432"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auto="1"/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B050"/>
        </patternFill>
      </fill>
    </dxf>
    <dxf>
      <fill>
        <patternFill>
          <fgColor auto="1"/>
          <bgColor rgb="FF00B050"/>
        </patternFill>
      </fill>
    </dxf>
    <dxf>
      <fill>
        <patternFill>
          <f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00B050"/>
        </patternFill>
      </fill>
    </dxf>
    <dxf>
      <fill>
        <patternFill>
          <f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CE5D3-7FA8-E34B-8BE9-9C25974BFB38}">
  <dimension ref="A1:X44"/>
  <sheetViews>
    <sheetView tabSelected="1" topLeftCell="A2" workbookViewId="0">
      <selection activeCell="P30" sqref="P30"/>
    </sheetView>
  </sheetViews>
  <sheetFormatPr baseColWidth="10" defaultRowHeight="16"/>
  <cols>
    <col min="3" max="3" width="8" bestFit="1" customWidth="1"/>
    <col min="4" max="4" width="16.33203125" bestFit="1" customWidth="1"/>
    <col min="5" max="5" width="8" bestFit="1" customWidth="1"/>
    <col min="6" max="6" width="9" bestFit="1" customWidth="1"/>
    <col min="7" max="7" width="8" bestFit="1" customWidth="1"/>
    <col min="8" max="8" width="11.5" hidden="1" customWidth="1"/>
    <col min="9" max="10" width="10.33203125" hidden="1" customWidth="1"/>
    <col min="11" max="11" width="10.33203125" customWidth="1"/>
    <col min="13" max="13" width="13.5" customWidth="1"/>
    <col min="14" max="14" width="14.5" customWidth="1"/>
    <col min="15" max="21" width="9" bestFit="1" customWidth="1"/>
    <col min="22" max="22" width="10" bestFit="1" customWidth="1"/>
    <col min="23" max="23" width="9" bestFit="1" customWidth="1"/>
    <col min="24" max="24" width="10" bestFit="1" customWidth="1"/>
  </cols>
  <sheetData>
    <row r="1" spans="1:24">
      <c r="H1" t="s">
        <v>6</v>
      </c>
    </row>
    <row r="2" spans="1:24">
      <c r="O2" s="2">
        <v>2018</v>
      </c>
      <c r="P2" s="2">
        <v>2017</v>
      </c>
      <c r="Q2" s="2">
        <v>2016</v>
      </c>
      <c r="R2" s="2">
        <v>2015</v>
      </c>
      <c r="S2" s="2">
        <v>2014</v>
      </c>
      <c r="T2" s="5">
        <v>2018</v>
      </c>
      <c r="U2" s="5">
        <v>2017</v>
      </c>
      <c r="V2" s="5">
        <v>2016</v>
      </c>
      <c r="W2" s="5">
        <v>2015</v>
      </c>
      <c r="X2" s="5">
        <v>2014</v>
      </c>
    </row>
    <row r="3" spans="1:24" ht="51" customHeight="1">
      <c r="A3" s="2" t="s">
        <v>0</v>
      </c>
      <c r="B3" s="2" t="s">
        <v>1</v>
      </c>
      <c r="C3" s="2" t="s">
        <v>2</v>
      </c>
      <c r="D3" s="2" t="s">
        <v>23</v>
      </c>
      <c r="E3" s="2" t="s">
        <v>3</v>
      </c>
      <c r="F3" s="2" t="s">
        <v>4</v>
      </c>
      <c r="G3" s="2" t="s">
        <v>5</v>
      </c>
      <c r="H3" s="4" t="s">
        <v>9</v>
      </c>
      <c r="I3" s="4" t="s">
        <v>8</v>
      </c>
      <c r="J3" s="4" t="s">
        <v>12</v>
      </c>
      <c r="K3" s="4" t="s">
        <v>13</v>
      </c>
      <c r="L3" s="4" t="s">
        <v>7</v>
      </c>
      <c r="M3" s="4" t="s">
        <v>16</v>
      </c>
      <c r="N3" s="6" t="s">
        <v>14</v>
      </c>
      <c r="O3" s="8" t="s">
        <v>11</v>
      </c>
      <c r="P3" s="8"/>
      <c r="Q3" s="8"/>
      <c r="R3" s="8"/>
      <c r="S3" s="8"/>
      <c r="T3" s="9" t="s">
        <v>10</v>
      </c>
      <c r="U3" s="9"/>
      <c r="V3" s="9"/>
      <c r="W3" s="9"/>
      <c r="X3" s="9"/>
    </row>
    <row r="4" spans="1:24">
      <c r="A4" s="1">
        <v>43877</v>
      </c>
      <c r="B4" s="2" t="s">
        <v>15</v>
      </c>
      <c r="C4" s="3">
        <v>300498</v>
      </c>
      <c r="D4" s="10" t="s">
        <v>27</v>
      </c>
      <c r="E4" s="2">
        <v>33.25</v>
      </c>
      <c r="F4" s="2">
        <v>1766.1</v>
      </c>
      <c r="G4" s="2">
        <v>4.75</v>
      </c>
      <c r="H4" s="2" t="e">
        <f>#REF!</f>
        <v>#REF!</v>
      </c>
      <c r="I4" s="2" t="e">
        <f>#REF!</f>
        <v>#REF!</v>
      </c>
      <c r="J4" s="2" t="e">
        <f>#REF!</f>
        <v>#REF!</v>
      </c>
      <c r="K4" s="2">
        <f t="shared" ref="K4:K14" si="0">SUM(O4:S4)/5</f>
        <v>66.246000000000009</v>
      </c>
      <c r="L4" s="2">
        <f t="shared" ref="L4:L14" si="1">SUM(T4:X4)/5</f>
        <v>61.870000000000005</v>
      </c>
      <c r="M4" s="2">
        <f>F4/K4</f>
        <v>26.65972285119101</v>
      </c>
      <c r="N4" s="7">
        <f>F4/L4</f>
        <v>28.545336996929041</v>
      </c>
      <c r="O4" s="2">
        <v>42.56</v>
      </c>
      <c r="P4" s="2">
        <v>69.989999999999995</v>
      </c>
      <c r="Q4" s="2">
        <v>122.38</v>
      </c>
      <c r="R4" s="2">
        <v>66.36</v>
      </c>
      <c r="S4" s="2">
        <v>29.94</v>
      </c>
      <c r="T4" s="5">
        <v>39.130000000000003</v>
      </c>
      <c r="U4" s="5">
        <v>65.77</v>
      </c>
      <c r="V4" s="5">
        <v>118.34</v>
      </c>
      <c r="W4" s="5">
        <v>61.22</v>
      </c>
      <c r="X4" s="5">
        <v>24.89</v>
      </c>
    </row>
    <row r="5" spans="1:24">
      <c r="A5" s="1">
        <v>43877</v>
      </c>
      <c r="B5" s="2" t="s">
        <v>17</v>
      </c>
      <c r="C5" s="3" t="s">
        <v>18</v>
      </c>
      <c r="D5" s="3" t="s">
        <v>26</v>
      </c>
      <c r="E5" s="2">
        <v>30.8</v>
      </c>
      <c r="F5" s="2">
        <v>3481.1</v>
      </c>
      <c r="G5" s="2">
        <v>2.08</v>
      </c>
      <c r="H5" s="2" t="e">
        <f>#REF!</f>
        <v>#REF!</v>
      </c>
      <c r="I5" s="2" t="e">
        <f>#REF!</f>
        <v>#REF!</v>
      </c>
      <c r="J5" s="2" t="e">
        <f>#REF!</f>
        <v>#REF!</v>
      </c>
      <c r="K5" s="2">
        <f t="shared" si="0"/>
        <v>320.13400000000001</v>
      </c>
      <c r="L5" s="2">
        <f t="shared" si="1"/>
        <v>229.744</v>
      </c>
      <c r="M5" s="2">
        <f>F5/K5</f>
        <v>10.873884061049434</v>
      </c>
      <c r="N5" s="7">
        <f>F5/L5</f>
        <v>15.152082317710146</v>
      </c>
      <c r="O5" s="2">
        <v>492.72</v>
      </c>
      <c r="P5" s="2">
        <v>372.08</v>
      </c>
      <c r="Q5" s="2">
        <v>283.5</v>
      </c>
      <c r="R5" s="2">
        <v>259.49</v>
      </c>
      <c r="S5" s="2">
        <v>192.88</v>
      </c>
      <c r="T5" s="5">
        <v>334.9</v>
      </c>
      <c r="U5" s="5">
        <v>272.8</v>
      </c>
      <c r="V5" s="5">
        <v>209.29</v>
      </c>
      <c r="W5" s="5">
        <v>176.16</v>
      </c>
      <c r="X5" s="5">
        <v>155.57</v>
      </c>
    </row>
    <row r="6" spans="1:24">
      <c r="A6" s="1">
        <v>43877</v>
      </c>
      <c r="B6" s="2" t="s">
        <v>19</v>
      </c>
      <c r="C6" s="3" t="s">
        <v>20</v>
      </c>
      <c r="D6" s="3" t="s">
        <v>25</v>
      </c>
      <c r="E6" s="2">
        <v>47.92</v>
      </c>
      <c r="F6" s="2">
        <v>431.4</v>
      </c>
      <c r="G6" s="2">
        <v>11.27</v>
      </c>
      <c r="H6" s="2"/>
      <c r="I6" s="2"/>
      <c r="J6" s="2"/>
      <c r="K6" s="2">
        <f t="shared" si="0"/>
        <v>2.6399999999999997</v>
      </c>
      <c r="L6" s="2">
        <f t="shared" si="1"/>
        <v>1.7549675999999998</v>
      </c>
      <c r="M6" s="2">
        <f>F6/K6</f>
        <v>163.40909090909091</v>
      </c>
      <c r="N6" s="7">
        <f>F6/L6</f>
        <v>245.81650396280821</v>
      </c>
      <c r="O6" s="2">
        <v>4.68</v>
      </c>
      <c r="P6" s="2">
        <v>3.27</v>
      </c>
      <c r="Q6" s="2">
        <v>2.4</v>
      </c>
      <c r="R6" s="2">
        <v>1.67</v>
      </c>
      <c r="S6" s="2">
        <v>1.18</v>
      </c>
      <c r="T6" s="5">
        <v>2.72</v>
      </c>
      <c r="U6" s="5">
        <v>2.06</v>
      </c>
      <c r="V6" s="5">
        <v>1.8</v>
      </c>
      <c r="W6" s="5">
        <v>1.46</v>
      </c>
      <c r="X6" s="5">
        <v>0.73483799999999999</v>
      </c>
    </row>
    <row r="7" spans="1:24">
      <c r="A7" s="1">
        <v>43877</v>
      </c>
      <c r="B7" s="2" t="s">
        <v>21</v>
      </c>
      <c r="C7" s="3" t="s">
        <v>22</v>
      </c>
      <c r="D7" s="3" t="s">
        <v>24</v>
      </c>
      <c r="E7" s="2">
        <v>16.8</v>
      </c>
      <c r="F7" s="2">
        <v>1415.6</v>
      </c>
      <c r="G7" s="2">
        <v>3.31</v>
      </c>
      <c r="H7" s="2"/>
      <c r="I7" s="2"/>
      <c r="J7" s="2"/>
      <c r="K7" s="2">
        <f t="shared" si="0"/>
        <v>18.909051999999999</v>
      </c>
      <c r="L7" s="2">
        <f t="shared" si="1"/>
        <v>15.37158</v>
      </c>
      <c r="M7" s="2">
        <f>F7/K7</f>
        <v>74.86361558474745</v>
      </c>
      <c r="N7" s="7">
        <f>F7/L7</f>
        <v>92.092029576660295</v>
      </c>
      <c r="O7" s="2">
        <v>63.03</v>
      </c>
      <c r="P7" s="2">
        <v>22.27</v>
      </c>
      <c r="Q7" s="2">
        <v>1.64</v>
      </c>
      <c r="R7" s="2">
        <v>4.5260000000000002E-2</v>
      </c>
      <c r="S7" s="2">
        <v>7.56</v>
      </c>
      <c r="T7" s="5">
        <v>60.37</v>
      </c>
      <c r="U7" s="5">
        <v>17.87</v>
      </c>
      <c r="V7" s="5">
        <v>-3.14</v>
      </c>
      <c r="W7" s="5">
        <v>-0.78210000000000002</v>
      </c>
      <c r="X7" s="5">
        <v>2.54</v>
      </c>
    </row>
    <row r="8" spans="1:24">
      <c r="A8" s="1">
        <v>43877</v>
      </c>
      <c r="B8" s="2" t="s">
        <v>61</v>
      </c>
      <c r="C8" s="3" t="s">
        <v>28</v>
      </c>
      <c r="D8" s="3" t="s">
        <v>29</v>
      </c>
      <c r="E8" s="2">
        <v>24.39</v>
      </c>
      <c r="F8" s="2">
        <v>611.9</v>
      </c>
      <c r="G8" s="2">
        <v>2.93</v>
      </c>
      <c r="H8" s="2"/>
      <c r="I8" s="2"/>
      <c r="J8" s="2"/>
      <c r="K8" s="2">
        <f t="shared" si="0"/>
        <v>23.646000000000001</v>
      </c>
      <c r="L8" s="2">
        <f t="shared" si="1"/>
        <v>20.53</v>
      </c>
      <c r="M8" s="2">
        <f>F8/K8</f>
        <v>25.877526854436265</v>
      </c>
      <c r="N8" s="7">
        <f>F8/L8</f>
        <v>29.805163175840232</v>
      </c>
      <c r="O8" s="2">
        <v>23.46</v>
      </c>
      <c r="P8" s="2">
        <v>15.06</v>
      </c>
      <c r="Q8" s="2">
        <v>6.06</v>
      </c>
      <c r="R8" s="2">
        <v>41.07</v>
      </c>
      <c r="S8" s="2">
        <v>32.58</v>
      </c>
      <c r="T8" s="5">
        <v>21.26</v>
      </c>
      <c r="U8" s="5">
        <v>13.4</v>
      </c>
      <c r="V8" s="5">
        <v>5.16</v>
      </c>
      <c r="W8" s="5">
        <v>34.68</v>
      </c>
      <c r="X8" s="5">
        <v>28.15</v>
      </c>
    </row>
    <row r="9" spans="1:24">
      <c r="A9" s="1">
        <v>43877</v>
      </c>
      <c r="B9" s="2" t="s">
        <v>30</v>
      </c>
      <c r="C9" s="3" t="s">
        <v>31</v>
      </c>
      <c r="D9" s="3" t="s">
        <v>78</v>
      </c>
      <c r="E9" s="2">
        <v>21.97</v>
      </c>
      <c r="F9" s="2">
        <v>607.6</v>
      </c>
      <c r="G9" s="2">
        <v>6.77</v>
      </c>
      <c r="H9" s="2"/>
      <c r="I9" s="2"/>
      <c r="J9" s="2"/>
      <c r="K9" s="2">
        <f t="shared" si="0"/>
        <v>9.4539999999999971</v>
      </c>
      <c r="L9" s="2">
        <f t="shared" si="1"/>
        <v>8.3539999999999992</v>
      </c>
      <c r="M9" s="2">
        <f>F9/K9</f>
        <v>64.269092447641228</v>
      </c>
      <c r="N9" s="7">
        <f>F9/L9</f>
        <v>72.731625568589905</v>
      </c>
      <c r="O9" s="2">
        <v>13.11</v>
      </c>
      <c r="P9" s="2">
        <v>12.51</v>
      </c>
      <c r="Q9" s="2">
        <v>9.9499999999999993</v>
      </c>
      <c r="R9" s="2">
        <v>6.08</v>
      </c>
      <c r="S9" s="2">
        <v>5.62</v>
      </c>
      <c r="T9" s="5">
        <v>12.95</v>
      </c>
      <c r="U9" s="5">
        <v>10.85</v>
      </c>
      <c r="V9" s="5">
        <v>7.78</v>
      </c>
      <c r="W9" s="5">
        <v>5.47</v>
      </c>
      <c r="X9" s="5">
        <v>4.72</v>
      </c>
    </row>
    <row r="10" spans="1:24">
      <c r="A10" s="1">
        <v>43877</v>
      </c>
      <c r="B10" s="2" t="s">
        <v>32</v>
      </c>
      <c r="C10" s="3" t="s">
        <v>33</v>
      </c>
      <c r="D10" s="3" t="s">
        <v>34</v>
      </c>
      <c r="E10" s="2">
        <v>4.68</v>
      </c>
      <c r="F10" s="2">
        <v>1628.6</v>
      </c>
      <c r="G10" s="2">
        <v>1.88</v>
      </c>
      <c r="H10" s="2"/>
      <c r="I10" s="2"/>
      <c r="J10" s="2"/>
      <c r="K10" s="2">
        <f t="shared" si="0"/>
        <v>34.277999999999999</v>
      </c>
      <c r="L10" s="2">
        <f t="shared" si="1"/>
        <v>21.303069799999999</v>
      </c>
      <c r="M10" s="2">
        <f>F10/K10</f>
        <v>47.511523426104205</v>
      </c>
      <c r="N10" s="7">
        <f>F10/L10</f>
        <v>76.449075897972222</v>
      </c>
      <c r="O10" s="2">
        <v>28.8</v>
      </c>
      <c r="P10" s="2">
        <v>78.599999999999994</v>
      </c>
      <c r="Q10" s="2">
        <v>20.45</v>
      </c>
      <c r="R10" s="2">
        <v>16.38</v>
      </c>
      <c r="S10" s="2">
        <v>27.16</v>
      </c>
      <c r="T10" s="5">
        <v>15.18</v>
      </c>
      <c r="U10" s="5">
        <v>66.790000000000006</v>
      </c>
      <c r="V10" s="5">
        <v>0.12534899999999999</v>
      </c>
      <c r="W10" s="5">
        <v>6.14</v>
      </c>
      <c r="X10" s="5">
        <v>18.28</v>
      </c>
    </row>
    <row r="11" spans="1:24">
      <c r="A11" s="1">
        <v>43877</v>
      </c>
      <c r="B11" s="2" t="s">
        <v>38</v>
      </c>
      <c r="C11" s="3" t="s">
        <v>39</v>
      </c>
      <c r="D11" s="10" t="s">
        <v>40</v>
      </c>
      <c r="E11" s="2">
        <v>5.43</v>
      </c>
      <c r="F11" s="2">
        <v>19352.900000000001</v>
      </c>
      <c r="G11" s="2">
        <v>0.8</v>
      </c>
      <c r="H11" s="2"/>
      <c r="I11" s="2"/>
      <c r="J11" s="2"/>
      <c r="K11" s="2">
        <f t="shared" si="0"/>
        <v>2838.5720000000001</v>
      </c>
      <c r="L11" s="2">
        <f t="shared" si="1"/>
        <v>2808.6640000000002</v>
      </c>
      <c r="M11" s="2">
        <f>F11/K11</f>
        <v>6.81782952836849</v>
      </c>
      <c r="N11" s="7">
        <f>F11/L11</f>
        <v>6.8904290438443327</v>
      </c>
      <c r="O11" s="2">
        <v>2987.23</v>
      </c>
      <c r="P11" s="2">
        <v>2874.51</v>
      </c>
      <c r="Q11" s="2">
        <v>2791.06</v>
      </c>
      <c r="R11" s="2">
        <v>2777.2</v>
      </c>
      <c r="S11" s="2">
        <v>2762.86</v>
      </c>
      <c r="T11" s="5">
        <v>2955.39</v>
      </c>
      <c r="U11" s="5">
        <v>2839.63</v>
      </c>
      <c r="V11" s="5">
        <v>2759.88</v>
      </c>
      <c r="W11" s="5">
        <v>2744.67</v>
      </c>
      <c r="X11" s="5">
        <v>2743.75</v>
      </c>
    </row>
    <row r="12" spans="1:24">
      <c r="A12" s="1">
        <v>43877</v>
      </c>
      <c r="B12" s="2" t="s">
        <v>41</v>
      </c>
      <c r="C12" s="3" t="s">
        <v>42</v>
      </c>
      <c r="D12" s="3" t="s">
        <v>40</v>
      </c>
      <c r="E12" s="2">
        <v>35.64</v>
      </c>
      <c r="F12" s="2">
        <v>8988.4</v>
      </c>
      <c r="G12" s="2">
        <v>1.56</v>
      </c>
      <c r="H12" s="2"/>
      <c r="I12" s="2"/>
      <c r="J12" s="2"/>
      <c r="K12" s="2">
        <f t="shared" si="0"/>
        <v>655.80799999999999</v>
      </c>
      <c r="L12" s="2">
        <f t="shared" si="1"/>
        <v>646.952</v>
      </c>
      <c r="M12" s="2">
        <f>F12/K12</f>
        <v>13.705840733873329</v>
      </c>
      <c r="N12" s="7">
        <f>F12/L12</f>
        <v>13.893457319862987</v>
      </c>
      <c r="O12" s="2">
        <v>808.19</v>
      </c>
      <c r="P12" s="2">
        <v>706.38</v>
      </c>
      <c r="Q12" s="2">
        <v>623.79999999999995</v>
      </c>
      <c r="R12" s="2">
        <v>580.17999999999995</v>
      </c>
      <c r="S12" s="2">
        <v>560.49</v>
      </c>
      <c r="T12" s="5">
        <v>801.29</v>
      </c>
      <c r="U12" s="5">
        <v>697.69</v>
      </c>
      <c r="V12" s="5">
        <v>611.41999999999996</v>
      </c>
      <c r="W12" s="5">
        <v>570.45000000000005</v>
      </c>
      <c r="X12" s="5">
        <v>553.91</v>
      </c>
    </row>
    <row r="13" spans="1:24">
      <c r="A13" s="1">
        <v>43877</v>
      </c>
      <c r="B13" s="2" t="s">
        <v>43</v>
      </c>
      <c r="C13" s="3" t="s">
        <v>44</v>
      </c>
      <c r="D13" s="10" t="s">
        <v>40</v>
      </c>
      <c r="E13" s="2">
        <v>17.75</v>
      </c>
      <c r="F13" s="2">
        <v>3687.4</v>
      </c>
      <c r="G13" s="2">
        <v>0.76</v>
      </c>
      <c r="H13" s="2"/>
      <c r="I13" s="2"/>
      <c r="J13" s="2"/>
      <c r="K13" s="2">
        <f t="shared" si="0"/>
        <v>542.19000000000005</v>
      </c>
      <c r="L13" s="2">
        <f t="shared" si="1"/>
        <v>518.11399999999992</v>
      </c>
      <c r="M13" s="2">
        <f>F13/K13</f>
        <v>6.8009369409247675</v>
      </c>
      <c r="N13" s="7">
        <f>F13/L13</f>
        <v>7.1169665363221233</v>
      </c>
      <c r="O13" s="2">
        <v>612.45000000000005</v>
      </c>
      <c r="P13" s="2">
        <v>577.35</v>
      </c>
      <c r="Q13" s="2">
        <v>543.27</v>
      </c>
      <c r="R13" s="2">
        <v>506.5</v>
      </c>
      <c r="S13" s="2">
        <v>471.38</v>
      </c>
      <c r="T13" s="5">
        <v>560.41</v>
      </c>
      <c r="U13" s="5">
        <v>544.64</v>
      </c>
      <c r="V13" s="5">
        <v>523.99</v>
      </c>
      <c r="W13" s="5">
        <v>494.93</v>
      </c>
      <c r="X13" s="5">
        <v>466.6</v>
      </c>
    </row>
    <row r="14" spans="1:24">
      <c r="A14" s="1">
        <v>43877</v>
      </c>
      <c r="B14" s="2" t="s">
        <v>69</v>
      </c>
      <c r="C14" s="3" t="s">
        <v>70</v>
      </c>
      <c r="D14" s="3" t="s">
        <v>40</v>
      </c>
      <c r="E14" s="2">
        <v>15.03</v>
      </c>
      <c r="F14" s="2">
        <v>2916.7</v>
      </c>
      <c r="G14" s="2">
        <v>1.07</v>
      </c>
      <c r="H14" s="2"/>
      <c r="I14" s="2"/>
      <c r="J14" s="2"/>
      <c r="K14" s="2">
        <f t="shared" si="0"/>
        <v>241.33200000000002</v>
      </c>
      <c r="L14" s="2">
        <f t="shared" si="1"/>
        <v>240.91199999999998</v>
      </c>
      <c r="M14" s="2">
        <f>F14/K14</f>
        <v>12.085840253261066</v>
      </c>
      <c r="N14" s="7">
        <f>F14/L14</f>
        <v>12.106910407119612</v>
      </c>
      <c r="O14" s="2">
        <v>281.95</v>
      </c>
      <c r="P14" s="2">
        <v>248.18</v>
      </c>
      <c r="Q14" s="2">
        <v>231.89</v>
      </c>
      <c r="R14" s="2">
        <v>225.99</v>
      </c>
      <c r="S14" s="2">
        <v>218.65</v>
      </c>
      <c r="T14" s="5">
        <v>280.86</v>
      </c>
      <c r="U14" s="5">
        <v>247</v>
      </c>
      <c r="V14" s="5">
        <v>231.62</v>
      </c>
      <c r="W14" s="5">
        <v>226.06</v>
      </c>
      <c r="X14" s="5">
        <v>219.02</v>
      </c>
    </row>
    <row r="15" spans="1:24">
      <c r="A15" s="1">
        <v>43877</v>
      </c>
      <c r="B15" s="2" t="s">
        <v>45</v>
      </c>
      <c r="C15" s="3" t="s">
        <v>46</v>
      </c>
      <c r="D15" s="3" t="s">
        <v>47</v>
      </c>
      <c r="E15" s="2">
        <v>33.93</v>
      </c>
      <c r="F15" s="2">
        <v>322</v>
      </c>
      <c r="G15" s="2">
        <v>5.05</v>
      </c>
      <c r="H15" s="2"/>
      <c r="I15" s="2"/>
      <c r="J15" s="2"/>
      <c r="K15" s="2">
        <f t="shared" ref="K15:K23" si="2">SUM(O15:S15)/5</f>
        <v>11.096</v>
      </c>
      <c r="L15" s="2">
        <f t="shared" ref="L15:L23" si="3">SUM(T15:X15)/5</f>
        <v>10.510000000000002</v>
      </c>
      <c r="M15" s="2">
        <f>F15/K15</f>
        <v>29.019466474405192</v>
      </c>
      <c r="N15" s="7">
        <f>F15/L15</f>
        <v>30.637488106565172</v>
      </c>
      <c r="O15" s="2">
        <v>14.84</v>
      </c>
      <c r="P15" s="2">
        <v>14.61</v>
      </c>
      <c r="Q15" s="2">
        <v>12.07</v>
      </c>
      <c r="R15" s="2">
        <v>8.2799999999999994</v>
      </c>
      <c r="S15" s="2">
        <v>5.68</v>
      </c>
      <c r="T15" s="5">
        <v>13.28</v>
      </c>
      <c r="U15" s="5">
        <v>14.06</v>
      </c>
      <c r="V15" s="5">
        <v>11.47</v>
      </c>
      <c r="W15" s="5">
        <v>8.17</v>
      </c>
      <c r="X15" s="5">
        <v>5.57</v>
      </c>
    </row>
    <row r="16" spans="1:24">
      <c r="A16" s="1">
        <v>43877</v>
      </c>
      <c r="B16" s="2" t="s">
        <v>48</v>
      </c>
      <c r="C16" s="3" t="s">
        <v>49</v>
      </c>
      <c r="D16" s="3" t="s">
        <v>50</v>
      </c>
      <c r="E16" s="2">
        <v>16.72</v>
      </c>
      <c r="F16" s="2">
        <v>3325.5</v>
      </c>
      <c r="G16" s="2">
        <v>0.96</v>
      </c>
      <c r="H16" s="2"/>
      <c r="I16" s="2"/>
      <c r="J16" s="2"/>
      <c r="K16" s="2">
        <f t="shared" si="2"/>
        <v>415.88799999999992</v>
      </c>
      <c r="L16" s="2">
        <f t="shared" si="3"/>
        <v>332.49799999999999</v>
      </c>
      <c r="M16" s="2">
        <f>F16/K16</f>
        <v>7.9961431923979545</v>
      </c>
      <c r="N16" s="7">
        <f>F16/L16</f>
        <v>10.00156391918147</v>
      </c>
      <c r="O16" s="2">
        <v>540.41</v>
      </c>
      <c r="P16" s="2">
        <v>540.5</v>
      </c>
      <c r="Q16" s="2">
        <v>295.36</v>
      </c>
      <c r="R16" s="2">
        <v>232.64</v>
      </c>
      <c r="S16" s="2">
        <v>470.53</v>
      </c>
      <c r="T16" s="5">
        <v>460.65</v>
      </c>
      <c r="U16" s="5">
        <v>451</v>
      </c>
      <c r="V16" s="5">
        <v>233.78</v>
      </c>
      <c r="W16" s="5">
        <v>151.09</v>
      </c>
      <c r="X16" s="5">
        <v>365.97</v>
      </c>
    </row>
    <row r="17" spans="1:24">
      <c r="A17" s="1">
        <v>43877</v>
      </c>
      <c r="B17" s="2" t="s">
        <v>51</v>
      </c>
      <c r="C17" s="3" t="s">
        <v>52</v>
      </c>
      <c r="D17" s="3" t="s">
        <v>53</v>
      </c>
      <c r="E17" s="2">
        <v>81</v>
      </c>
      <c r="F17" s="2">
        <v>14807</v>
      </c>
      <c r="G17" s="2">
        <v>2.31</v>
      </c>
      <c r="H17" s="2"/>
      <c r="I17" s="2"/>
      <c r="J17" s="2"/>
      <c r="K17" s="2">
        <f t="shared" si="2"/>
        <v>811.81200000000013</v>
      </c>
      <c r="L17" s="2">
        <f t="shared" si="3"/>
        <v>702.71400000000006</v>
      </c>
      <c r="M17" s="2">
        <f>F17/K17</f>
        <v>18.239444600473998</v>
      </c>
      <c r="N17" s="7">
        <f>F17/L17</f>
        <v>21.071161240561594</v>
      </c>
      <c r="O17" s="2">
        <v>1204.52</v>
      </c>
      <c r="P17" s="2">
        <v>999.78</v>
      </c>
      <c r="Q17" s="2">
        <v>723.68</v>
      </c>
      <c r="R17" s="2">
        <v>651.78</v>
      </c>
      <c r="S17" s="2">
        <v>479.3</v>
      </c>
      <c r="T17" s="5">
        <v>1075.97</v>
      </c>
      <c r="U17" s="5">
        <v>891.37</v>
      </c>
      <c r="V17" s="5">
        <v>615.16</v>
      </c>
      <c r="W17" s="5">
        <v>538.91999999999996</v>
      </c>
      <c r="X17" s="5">
        <v>392.15</v>
      </c>
    </row>
    <row r="18" spans="1:24">
      <c r="A18" s="1">
        <v>43877</v>
      </c>
      <c r="B18" s="2" t="s">
        <v>54</v>
      </c>
      <c r="C18" s="3" t="s">
        <v>55</v>
      </c>
      <c r="D18" s="3" t="s">
        <v>47</v>
      </c>
      <c r="E18" s="2">
        <v>62.73</v>
      </c>
      <c r="F18" s="2">
        <v>3773.7</v>
      </c>
      <c r="G18" s="2">
        <v>3.7</v>
      </c>
      <c r="H18" s="2"/>
      <c r="I18" s="2"/>
      <c r="J18" s="2"/>
      <c r="K18" s="2">
        <f t="shared" si="2"/>
        <v>182.66</v>
      </c>
      <c r="L18" s="2">
        <f t="shared" si="3"/>
        <v>177.70599999999999</v>
      </c>
      <c r="M18" s="2">
        <f>F18/K18</f>
        <v>20.659695609328807</v>
      </c>
      <c r="N18" s="7">
        <f>F18/L18</f>
        <v>21.235636388191732</v>
      </c>
      <c r="O18" s="2">
        <v>263.79000000000002</v>
      </c>
      <c r="P18" s="2">
        <v>225.08</v>
      </c>
      <c r="Q18" s="2">
        <v>155.66</v>
      </c>
      <c r="R18" s="2">
        <v>126.24</v>
      </c>
      <c r="S18" s="2">
        <v>142.53</v>
      </c>
      <c r="T18" s="5">
        <v>255.81</v>
      </c>
      <c r="U18" s="5">
        <v>211.7</v>
      </c>
      <c r="V18" s="5">
        <v>156.43</v>
      </c>
      <c r="W18" s="5">
        <v>123.14</v>
      </c>
      <c r="X18" s="5">
        <v>141.44999999999999</v>
      </c>
    </row>
    <row r="19" spans="1:24">
      <c r="A19" s="1">
        <v>43877</v>
      </c>
      <c r="B19" s="2" t="s">
        <v>56</v>
      </c>
      <c r="C19" s="3" t="s">
        <v>57</v>
      </c>
      <c r="D19" s="3" t="s">
        <v>58</v>
      </c>
      <c r="E19" s="2">
        <v>8.7100000000000009</v>
      </c>
      <c r="F19" s="2">
        <v>638.70000000000005</v>
      </c>
      <c r="G19" s="2">
        <v>2.83</v>
      </c>
      <c r="H19" s="2"/>
      <c r="I19" s="2"/>
      <c r="J19" s="2"/>
      <c r="K19" s="2">
        <f t="shared" si="2"/>
        <v>19.934000000000005</v>
      </c>
      <c r="L19" s="2">
        <f t="shared" si="3"/>
        <v>20.396000000000004</v>
      </c>
      <c r="M19" s="2">
        <f>F19/K19</f>
        <v>32.040734423597868</v>
      </c>
      <c r="N19" s="7">
        <f>F19/L19</f>
        <v>31.314963718376148</v>
      </c>
      <c r="O19" s="2">
        <v>36.96</v>
      </c>
      <c r="P19" s="2">
        <v>29.23</v>
      </c>
      <c r="Q19" s="2">
        <v>17.18</v>
      </c>
      <c r="R19" s="2">
        <v>15.15</v>
      </c>
      <c r="S19" s="2">
        <v>1.1499999999999999</v>
      </c>
      <c r="T19" s="5">
        <v>39.020000000000003</v>
      </c>
      <c r="U19" s="5">
        <v>31.41</v>
      </c>
      <c r="V19" s="5">
        <v>17.18</v>
      </c>
      <c r="W19" s="5">
        <v>13.22</v>
      </c>
      <c r="X19" s="5">
        <v>1.1499999999999999</v>
      </c>
    </row>
    <row r="20" spans="1:24">
      <c r="A20" s="1">
        <v>43877</v>
      </c>
      <c r="B20" s="2" t="s">
        <v>59</v>
      </c>
      <c r="C20" s="3" t="s">
        <v>60</v>
      </c>
      <c r="D20" s="10" t="s">
        <v>40</v>
      </c>
      <c r="E20" s="2">
        <v>4.2300000000000004</v>
      </c>
      <c r="F20" s="2">
        <v>899.7</v>
      </c>
      <c r="G20" s="2">
        <v>0.82</v>
      </c>
      <c r="H20" s="2"/>
      <c r="I20" s="2"/>
      <c r="J20" s="2"/>
      <c r="K20" s="2">
        <f t="shared" si="2"/>
        <v>89.665999999999997</v>
      </c>
      <c r="L20" s="2">
        <f t="shared" si="3"/>
        <v>88.702000000000012</v>
      </c>
      <c r="M20" s="2">
        <f>F20/K20</f>
        <v>10.033903597796266</v>
      </c>
      <c r="N20" s="7">
        <f>F20/L20</f>
        <v>10.142950553538814</v>
      </c>
      <c r="O20" s="2">
        <v>115.6</v>
      </c>
      <c r="P20" s="2">
        <v>109.73</v>
      </c>
      <c r="Q20" s="2">
        <v>101.53</v>
      </c>
      <c r="R20" s="2">
        <v>70.510000000000005</v>
      </c>
      <c r="S20" s="2">
        <v>50.96</v>
      </c>
      <c r="T20" s="5">
        <v>114.03</v>
      </c>
      <c r="U20" s="5">
        <v>108.58</v>
      </c>
      <c r="V20" s="5">
        <v>100.69</v>
      </c>
      <c r="W20" s="5">
        <v>69.900000000000006</v>
      </c>
      <c r="X20" s="5">
        <v>50.31</v>
      </c>
    </row>
    <row r="21" spans="1:24">
      <c r="A21" s="1">
        <v>43877</v>
      </c>
      <c r="B21" s="2" t="s">
        <v>62</v>
      </c>
      <c r="C21" s="3" t="s">
        <v>63</v>
      </c>
      <c r="D21" s="3" t="s">
        <v>64</v>
      </c>
      <c r="E21" s="2">
        <v>106</v>
      </c>
      <c r="F21" s="2">
        <v>2337.1</v>
      </c>
      <c r="G21" s="2">
        <v>14.24</v>
      </c>
      <c r="H21" s="2"/>
      <c r="I21" s="2"/>
      <c r="J21" s="2"/>
      <c r="K21" s="2">
        <f t="shared" si="2"/>
        <v>11.784395999999999</v>
      </c>
      <c r="L21" s="2">
        <f t="shared" si="3"/>
        <v>11.508027999999999</v>
      </c>
      <c r="M21" s="2">
        <f>F21/K21</f>
        <v>198.32157710925532</v>
      </c>
      <c r="N21" s="7">
        <f>F21/L21</f>
        <v>203.08431644413795</v>
      </c>
      <c r="O21" s="2">
        <v>5.28</v>
      </c>
      <c r="P21" s="2">
        <v>23.66</v>
      </c>
      <c r="Q21" s="2">
        <v>23.22</v>
      </c>
      <c r="R21" s="2">
        <v>5.96</v>
      </c>
      <c r="S21" s="2">
        <v>0.80198000000000003</v>
      </c>
      <c r="T21" s="5">
        <v>4.62</v>
      </c>
      <c r="U21" s="5">
        <v>23.7</v>
      </c>
      <c r="V21" s="5">
        <v>23.03</v>
      </c>
      <c r="W21" s="5">
        <v>5.7</v>
      </c>
      <c r="X21" s="5">
        <v>0.49014000000000002</v>
      </c>
    </row>
    <row r="22" spans="1:24">
      <c r="A22" s="1">
        <v>43877</v>
      </c>
      <c r="B22" s="2" t="s">
        <v>65</v>
      </c>
      <c r="C22" s="3" t="s">
        <v>66</v>
      </c>
      <c r="D22" s="3" t="s">
        <v>37</v>
      </c>
      <c r="E22" s="2">
        <v>123.43</v>
      </c>
      <c r="F22" s="2">
        <v>4791.1000000000004</v>
      </c>
      <c r="G22" s="2">
        <v>6.9</v>
      </c>
      <c r="H22" s="2"/>
      <c r="I22" s="2"/>
      <c r="J22" s="2"/>
      <c r="K22" s="2">
        <f t="shared" si="2"/>
        <v>87.299999999999983</v>
      </c>
      <c r="L22" s="2">
        <f t="shared" si="3"/>
        <v>83.580000000000013</v>
      </c>
      <c r="M22" s="2">
        <f>F22/K22</f>
        <v>54.880870561282947</v>
      </c>
      <c r="N22" s="7">
        <f>F22/L22</f>
        <v>57.323522373773628</v>
      </c>
      <c r="O22" s="2">
        <v>140.38999999999999</v>
      </c>
      <c r="P22" s="2">
        <v>100.86</v>
      </c>
      <c r="Q22" s="2">
        <v>70.569999999999993</v>
      </c>
      <c r="R22" s="2">
        <v>64.099999999999994</v>
      </c>
      <c r="S22" s="2">
        <v>60.58</v>
      </c>
      <c r="T22" s="5">
        <v>133.99</v>
      </c>
      <c r="U22" s="5">
        <v>96.42</v>
      </c>
      <c r="V22" s="5">
        <v>67.239999999999995</v>
      </c>
      <c r="W22" s="5">
        <v>61.64</v>
      </c>
      <c r="X22" s="5">
        <v>58.61</v>
      </c>
    </row>
    <row r="23" spans="1:24">
      <c r="A23" s="1">
        <v>43877</v>
      </c>
      <c r="B23" s="2" t="s">
        <v>67</v>
      </c>
      <c r="C23" s="3" t="s">
        <v>68</v>
      </c>
      <c r="D23" s="3" t="s">
        <v>37</v>
      </c>
      <c r="E23" s="2">
        <v>77.72</v>
      </c>
      <c r="F23" s="2">
        <v>1138.4000000000001</v>
      </c>
      <c r="G23" s="2">
        <v>6.13</v>
      </c>
      <c r="H23" s="2"/>
      <c r="I23" s="2"/>
      <c r="J23" s="2"/>
      <c r="K23" s="2">
        <f t="shared" si="2"/>
        <v>21.234000000000002</v>
      </c>
      <c r="L23" s="2">
        <f t="shared" si="3"/>
        <v>20.466000000000001</v>
      </c>
      <c r="M23" s="2">
        <f>F23/K23</f>
        <v>53.612131487237448</v>
      </c>
      <c r="N23" s="7">
        <f>F23/L23</f>
        <v>55.623961692563277</v>
      </c>
      <c r="O23" s="2">
        <v>35.1</v>
      </c>
      <c r="P23" s="2">
        <v>26.02</v>
      </c>
      <c r="Q23" s="2">
        <v>19.79</v>
      </c>
      <c r="R23" s="2">
        <v>15.5</v>
      </c>
      <c r="S23" s="2">
        <v>9.76</v>
      </c>
      <c r="T23" s="5">
        <v>34.83</v>
      </c>
      <c r="U23" s="5">
        <v>25.04</v>
      </c>
      <c r="V23" s="5">
        <v>19.37</v>
      </c>
      <c r="W23" s="5">
        <v>14.48</v>
      </c>
      <c r="X23" s="5">
        <v>8.61</v>
      </c>
    </row>
    <row r="24" spans="1:24">
      <c r="A24" s="1">
        <v>43877</v>
      </c>
      <c r="B24" s="2" t="s">
        <v>35</v>
      </c>
      <c r="C24" s="3" t="s">
        <v>36</v>
      </c>
      <c r="D24" s="3" t="s">
        <v>37</v>
      </c>
      <c r="E24" s="2">
        <v>1088</v>
      </c>
      <c r="F24" s="2">
        <v>13667.4</v>
      </c>
      <c r="G24" s="2">
        <v>10.91</v>
      </c>
      <c r="H24" s="2"/>
      <c r="I24" s="2"/>
      <c r="J24" s="2"/>
      <c r="K24" s="2">
        <f>SUM(O24:S24)/5</f>
        <v>234.98200000000003</v>
      </c>
      <c r="L24" s="2">
        <f>SUM(T24:X24)/5</f>
        <v>221.804</v>
      </c>
      <c r="M24" s="2">
        <f>F24/K24</f>
        <v>58.163604020733494</v>
      </c>
      <c r="N24" s="7">
        <f>F24/L24</f>
        <v>61.619267461362284</v>
      </c>
      <c r="O24" s="2">
        <v>378.3</v>
      </c>
      <c r="P24" s="2">
        <v>290.06</v>
      </c>
      <c r="Q24" s="2">
        <v>179.31</v>
      </c>
      <c r="R24" s="2">
        <v>164.55</v>
      </c>
      <c r="S24" s="2">
        <v>162.69</v>
      </c>
      <c r="T24" s="5">
        <v>355.85</v>
      </c>
      <c r="U24" s="5">
        <v>272.24</v>
      </c>
      <c r="V24" s="5">
        <v>169.55</v>
      </c>
      <c r="W24" s="5">
        <v>156.16999999999999</v>
      </c>
      <c r="X24" s="5">
        <v>155.21</v>
      </c>
    </row>
    <row r="25" spans="1:24">
      <c r="A25" s="1">
        <v>43877</v>
      </c>
      <c r="B25" s="2" t="s">
        <v>71</v>
      </c>
      <c r="C25" s="3" t="s">
        <v>72</v>
      </c>
      <c r="D25" s="3" t="s">
        <v>37</v>
      </c>
      <c r="E25" s="2">
        <v>121.3</v>
      </c>
      <c r="F25" s="2">
        <v>610.9</v>
      </c>
      <c r="G25" s="2">
        <v>7.11</v>
      </c>
      <c r="H25" s="2"/>
      <c r="I25" s="2"/>
      <c r="J25" s="2"/>
      <c r="K25" s="2">
        <f>SUM(O25:S25)/5</f>
        <v>10.178000000000001</v>
      </c>
      <c r="L25" s="2">
        <f>SUM(T25:X25)/5</f>
        <v>9.5019999999999989</v>
      </c>
      <c r="M25" s="2">
        <f>F25/K25</f>
        <v>60.021615248575351</v>
      </c>
      <c r="N25" s="2">
        <f>F25/L25</f>
        <v>64.291728057251106</v>
      </c>
      <c r="O25" s="2">
        <v>17.41</v>
      </c>
      <c r="P25" s="2">
        <v>11.85</v>
      </c>
      <c r="Q25" s="2">
        <v>8.5</v>
      </c>
      <c r="R25" s="2">
        <v>7.16</v>
      </c>
      <c r="S25" s="2">
        <v>5.97</v>
      </c>
      <c r="T25" s="5">
        <v>16.38</v>
      </c>
      <c r="U25" s="5">
        <v>10.69</v>
      </c>
      <c r="V25" s="5">
        <v>7.93</v>
      </c>
      <c r="W25" s="5">
        <v>6.83</v>
      </c>
      <c r="X25" s="5">
        <v>5.68</v>
      </c>
    </row>
    <row r="26" spans="1:24">
      <c r="A26" s="1">
        <v>43877</v>
      </c>
      <c r="B26" s="2" t="s">
        <v>73</v>
      </c>
      <c r="C26" s="3" t="s">
        <v>74</v>
      </c>
      <c r="D26" s="3" t="s">
        <v>75</v>
      </c>
      <c r="E26" s="2">
        <v>22.98</v>
      </c>
      <c r="F26" s="2">
        <v>2784.5</v>
      </c>
      <c r="G26" s="2">
        <v>1.72</v>
      </c>
      <c r="H26" s="2"/>
      <c r="I26" s="2"/>
      <c r="J26" s="2"/>
      <c r="K26" s="2">
        <f>SUM(O26:S26)/5</f>
        <v>130.11000000000001</v>
      </c>
      <c r="L26" s="2">
        <f>SUM(T26:X26)/5</f>
        <v>121.05200000000002</v>
      </c>
      <c r="M26" s="2">
        <f>F26/K26</f>
        <v>21.401122127430632</v>
      </c>
      <c r="N26" s="2">
        <f>F26/L26</f>
        <v>23.002511317450349</v>
      </c>
      <c r="O26" s="2">
        <v>98.76</v>
      </c>
      <c r="P26" s="2">
        <v>119.77</v>
      </c>
      <c r="Q26" s="2">
        <v>109.81</v>
      </c>
      <c r="R26" s="2">
        <v>203.6</v>
      </c>
      <c r="S26" s="2">
        <v>118.61</v>
      </c>
      <c r="T26" s="5">
        <v>89.98</v>
      </c>
      <c r="U26" s="5">
        <v>114.5</v>
      </c>
      <c r="V26" s="5">
        <v>103.42</v>
      </c>
      <c r="W26" s="5">
        <v>200.77</v>
      </c>
      <c r="X26" s="5">
        <v>96.59</v>
      </c>
    </row>
    <row r="27" spans="1:24">
      <c r="A27" s="1">
        <v>43877</v>
      </c>
      <c r="B27" s="2" t="s">
        <v>76</v>
      </c>
      <c r="C27" s="3">
        <v>600900</v>
      </c>
      <c r="D27" s="11" t="s">
        <v>77</v>
      </c>
      <c r="E27" s="12">
        <v>17.62</v>
      </c>
      <c r="F27" s="12">
        <v>3876.4</v>
      </c>
      <c r="G27" s="12">
        <v>2.59</v>
      </c>
      <c r="H27" s="2"/>
      <c r="I27" s="2"/>
      <c r="J27" s="2"/>
      <c r="K27" s="12">
        <f>SUM(O27:S27)/5</f>
        <v>197.59999999999997</v>
      </c>
      <c r="L27" s="12">
        <f>SUM(T27:X27)/5</f>
        <v>188.31599999999997</v>
      </c>
      <c r="M27" s="12">
        <f>F27/K27</f>
        <v>19.617408906882595</v>
      </c>
      <c r="N27" s="12">
        <f>F27/L27</f>
        <v>20.584549374455705</v>
      </c>
      <c r="O27" s="12">
        <v>226.44</v>
      </c>
      <c r="P27" s="12">
        <v>222.75</v>
      </c>
      <c r="Q27" s="12">
        <v>209.38</v>
      </c>
      <c r="R27" s="12">
        <v>211.13</v>
      </c>
      <c r="S27" s="12">
        <v>118.3</v>
      </c>
      <c r="T27" s="5">
        <v>220.55</v>
      </c>
      <c r="U27" s="5">
        <v>222.32</v>
      </c>
      <c r="V27" s="5">
        <v>204.95</v>
      </c>
      <c r="W27" s="5">
        <v>175.48</v>
      </c>
      <c r="X27" s="5">
        <v>118.28</v>
      </c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</sheetData>
  <mergeCells count="2">
    <mergeCell ref="O3:S3"/>
    <mergeCell ref="T3:X3"/>
  </mergeCells>
  <phoneticPr fontId="1" type="noConversion"/>
  <conditionalFormatting sqref="M9:N27">
    <cfRule type="cellIs" dxfId="36" priority="47" operator="greaterThan">
      <formula>51</formula>
    </cfRule>
    <cfRule type="cellIs" dxfId="35" priority="48" operator="between">
      <formula>31</formula>
      <formula>50</formula>
    </cfRule>
    <cfRule type="cellIs" dxfId="34" priority="49" operator="between">
      <formula>11</formula>
      <formula>31</formula>
    </cfRule>
  </conditionalFormatting>
  <conditionalFormatting sqref="M1:N3 M9:N27">
    <cfRule type="cellIs" dxfId="33" priority="46" operator="between">
      <formula>0.01</formula>
      <formula>11</formula>
    </cfRule>
  </conditionalFormatting>
  <conditionalFormatting sqref="M8:N8">
    <cfRule type="cellIs" dxfId="32" priority="43" operator="greaterThan">
      <formula>51</formula>
    </cfRule>
    <cfRule type="cellIs" dxfId="31" priority="44" operator="between">
      <formula>31</formula>
      <formula>50</formula>
    </cfRule>
    <cfRule type="cellIs" dxfId="30" priority="45" operator="between">
      <formula>11</formula>
      <formula>31</formula>
    </cfRule>
  </conditionalFormatting>
  <conditionalFormatting sqref="M8:N8">
    <cfRule type="cellIs" dxfId="29" priority="42" operator="between">
      <formula>0.01</formula>
      <formula>11</formula>
    </cfRule>
  </conditionalFormatting>
  <conditionalFormatting sqref="M7:N7">
    <cfRule type="cellIs" dxfId="28" priority="39" operator="greaterThan">
      <formula>51</formula>
    </cfRule>
    <cfRule type="cellIs" dxfId="27" priority="40" operator="between">
      <formula>31</formula>
      <formula>50</formula>
    </cfRule>
    <cfRule type="cellIs" dxfId="26" priority="41" operator="between">
      <formula>11</formula>
      <formula>31</formula>
    </cfRule>
  </conditionalFormatting>
  <conditionalFormatting sqref="M7:N7">
    <cfRule type="cellIs" dxfId="25" priority="38" operator="between">
      <formula>0.01</formula>
      <formula>11</formula>
    </cfRule>
  </conditionalFormatting>
  <conditionalFormatting sqref="M6:N6">
    <cfRule type="cellIs" dxfId="24" priority="35" operator="greaterThan">
      <formula>51</formula>
    </cfRule>
    <cfRule type="cellIs" dxfId="23" priority="36" operator="between">
      <formula>31</formula>
      <formula>50</formula>
    </cfRule>
    <cfRule type="cellIs" dxfId="22" priority="37" operator="between">
      <formula>11</formula>
      <formula>31</formula>
    </cfRule>
  </conditionalFormatting>
  <conditionalFormatting sqref="M6:N6">
    <cfRule type="cellIs" dxfId="21" priority="34" operator="between">
      <formula>0.01</formula>
      <formula>11</formula>
    </cfRule>
  </conditionalFormatting>
  <conditionalFormatting sqref="M5:N5">
    <cfRule type="cellIs" dxfId="20" priority="31" operator="greaterThan">
      <formula>51</formula>
    </cfRule>
    <cfRule type="cellIs" dxfId="19" priority="32" operator="between">
      <formula>31</formula>
      <formula>50</formula>
    </cfRule>
    <cfRule type="cellIs" dxfId="18" priority="33" operator="between">
      <formula>11</formula>
      <formula>31</formula>
    </cfRule>
  </conditionalFormatting>
  <conditionalFormatting sqref="M5:N5">
    <cfRule type="cellIs" dxfId="17" priority="30" operator="between">
      <formula>0.01</formula>
      <formula>11</formula>
    </cfRule>
  </conditionalFormatting>
  <conditionalFormatting sqref="M4:N4">
    <cfRule type="cellIs" dxfId="16" priority="27" operator="greaterThan">
      <formula>51</formula>
    </cfRule>
    <cfRule type="cellIs" dxfId="15" priority="28" operator="between">
      <formula>31</formula>
      <formula>50</formula>
    </cfRule>
    <cfRule type="cellIs" dxfId="14" priority="29" operator="between">
      <formula>11</formula>
      <formula>31</formula>
    </cfRule>
  </conditionalFormatting>
  <conditionalFormatting sqref="M4:N4">
    <cfRule type="cellIs" dxfId="13" priority="26" operator="between">
      <formula>0.01</formula>
      <formula>11</formula>
    </cfRule>
  </conditionalFormatting>
  <conditionalFormatting sqref="B4:B19 B21:B25">
    <cfRule type="expression" dxfId="12" priority="17">
      <formula>IF($M4&gt;11, IF($M4&lt;=31, 1))</formula>
    </cfRule>
    <cfRule type="expression" dxfId="11" priority="24">
      <formula>IF($M4&lt;11, IF($M4&gt;0.01, 1))</formula>
    </cfRule>
  </conditionalFormatting>
  <conditionalFormatting sqref="B4:B19 B21:B25">
    <cfRule type="expression" dxfId="10" priority="14">
      <formula>IF($M4&gt;31, IF($M4&lt;=50, 1))</formula>
    </cfRule>
  </conditionalFormatting>
  <conditionalFormatting sqref="B4:B19 A20:XFD20 B21:B1048576">
    <cfRule type="expression" dxfId="9" priority="13">
      <formula>IF($M4&gt;51, 1, 0)</formula>
    </cfRule>
  </conditionalFormatting>
  <conditionalFormatting sqref="B20">
    <cfRule type="expression" dxfId="8" priority="11">
      <formula>IF($M20&gt;11, IF($M20&lt;=31, 1))</formula>
    </cfRule>
    <cfRule type="expression" dxfId="7" priority="12">
      <formula>IF($M20&lt;11, IF($M20&gt;0.01, 1))</formula>
    </cfRule>
  </conditionalFormatting>
  <conditionalFormatting sqref="B20">
    <cfRule type="expression" dxfId="6" priority="8">
      <formula>IF($M20&gt;31, IF($M20&lt;=50, 1))</formula>
    </cfRule>
  </conditionalFormatting>
  <conditionalFormatting sqref="B26">
    <cfRule type="expression" dxfId="5" priority="5">
      <formula>IF($M26&gt;11, IF($M26&lt;=31, 1))</formula>
    </cfRule>
    <cfRule type="expression" dxfId="4" priority="6">
      <formula>IF($M26&lt;11, IF($M26&gt;0.01, 1))</formula>
    </cfRule>
  </conditionalFormatting>
  <conditionalFormatting sqref="B26">
    <cfRule type="expression" dxfId="3" priority="4">
      <formula>IF($M26&gt;31, IF($M26&lt;=50, 1))</formula>
    </cfRule>
  </conditionalFormatting>
  <conditionalFormatting sqref="B27:B34">
    <cfRule type="expression" dxfId="2" priority="2">
      <formula>IF($M27&gt;11, IF($M27&lt;=31, 1))</formula>
    </cfRule>
    <cfRule type="expression" dxfId="1" priority="3">
      <formula>IF($M27&lt;11, IF($M27&gt;0.01, 1))</formula>
    </cfRule>
  </conditionalFormatting>
  <conditionalFormatting sqref="B27:B34">
    <cfRule type="expression" dxfId="0" priority="1">
      <formula>IF($M27&gt;31, IF($M27&lt;=50, 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2020-02-16T07:47:18Z</dcterms:created>
  <dcterms:modified xsi:type="dcterms:W3CDTF">2020-02-16T14:17:14Z</dcterms:modified>
</cp:coreProperties>
</file>