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585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L10" i="1" l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D36" i="1"/>
  <c r="D37" i="1" s="1"/>
  <c r="D31" i="1"/>
  <c r="D32" i="1" s="1"/>
  <c r="D26" i="1"/>
  <c r="D27" i="1" s="1"/>
  <c r="D28" i="1" s="1"/>
  <c r="D21" i="1"/>
  <c r="D22" i="1" s="1"/>
  <c r="D16" i="1"/>
  <c r="D17" i="1" s="1"/>
  <c r="D18" i="1" s="1"/>
  <c r="D23" i="1" l="1"/>
  <c r="D38" i="1"/>
  <c r="D19" i="1"/>
  <c r="D33" i="1"/>
  <c r="D29" i="1"/>
  <c r="D24" i="1" l="1"/>
  <c r="D39" i="1"/>
  <c r="B39" i="1" s="1"/>
  <c r="C39" i="1" s="1"/>
  <c r="D34" i="1"/>
  <c r="B22" i="1" l="1"/>
  <c r="C22" i="1" s="1"/>
  <c r="B16" i="1"/>
  <c r="C16" i="1" s="1"/>
  <c r="B28" i="1"/>
  <c r="C28" i="1" s="1"/>
  <c r="B23" i="1"/>
  <c r="C23" i="1" s="1"/>
  <c r="B18" i="1"/>
  <c r="C18" i="1" s="1"/>
  <c r="B29" i="1"/>
  <c r="C29" i="1" s="1"/>
  <c r="B35" i="1"/>
  <c r="C35" i="1" s="1"/>
  <c r="B30" i="1"/>
  <c r="C30" i="1" s="1"/>
  <c r="B24" i="1"/>
  <c r="C24" i="1" s="1"/>
  <c r="B17" i="1"/>
  <c r="C17" i="1" s="1"/>
  <c r="B36" i="1"/>
  <c r="C36" i="1" s="1"/>
  <c r="B31" i="1"/>
  <c r="C31" i="1" s="1"/>
  <c r="B37" i="1"/>
  <c r="C37" i="1" s="1"/>
  <c r="B32" i="1"/>
  <c r="C32" i="1" s="1"/>
  <c r="B38" i="1"/>
  <c r="C38" i="1" s="1"/>
  <c r="B33" i="1"/>
  <c r="C33" i="1" s="1"/>
  <c r="B20" i="1"/>
  <c r="C20" i="1" s="1"/>
  <c r="B19" i="1"/>
  <c r="C19" i="1" s="1"/>
  <c r="B26" i="1"/>
  <c r="C26" i="1" s="1"/>
  <c r="B34" i="1"/>
  <c r="C34" i="1" s="1"/>
  <c r="B25" i="1"/>
  <c r="C25" i="1" s="1"/>
  <c r="B21" i="1"/>
  <c r="C21" i="1" s="1"/>
  <c r="B15" i="1"/>
  <c r="C15" i="1" s="1"/>
  <c r="B27" i="1"/>
  <c r="C27" i="1" s="1"/>
  <c r="L11" i="1" l="1"/>
  <c r="L12" i="1" s="1"/>
  <c r="L13" i="1" s="1"/>
  <c r="L14" i="1" s="1"/>
  <c r="L15" i="1" s="1"/>
  <c r="L16" i="1" s="1"/>
  <c r="L17" i="1" s="1"/>
  <c r="L18" i="1" s="1"/>
  <c r="L19" i="1" s="1"/>
  <c r="D1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L20" i="1" l="1"/>
  <c r="D12" i="1"/>
  <c r="L21" i="1" l="1"/>
  <c r="D13" i="1"/>
  <c r="L22" i="1" l="1"/>
  <c r="D14" i="1"/>
  <c r="L23" i="1" l="1"/>
  <c r="B14" i="1"/>
  <c r="C14" i="1" s="1"/>
  <c r="E14" i="1" s="1"/>
  <c r="F14" i="1" s="1"/>
  <c r="B12" i="1"/>
  <c r="C12" i="1" s="1"/>
  <c r="E12" i="1" s="1"/>
  <c r="F12" i="1" s="1"/>
  <c r="B11" i="1"/>
  <c r="C11" i="1" s="1"/>
  <c r="E11" i="1" s="1"/>
  <c r="F11" i="1" s="1"/>
  <c r="B10" i="1"/>
  <c r="B13" i="1"/>
  <c r="C13" i="1" s="1"/>
  <c r="E13" i="1" s="1"/>
  <c r="F13" i="1" s="1"/>
  <c r="E18" i="1"/>
  <c r="E25" i="1" s="1"/>
  <c r="F25" i="1" s="1"/>
  <c r="E27" i="1"/>
  <c r="F27" i="1" s="1"/>
  <c r="E22" i="1"/>
  <c r="F22" i="1" s="1"/>
  <c r="E21" i="1"/>
  <c r="F21" i="1" s="1"/>
  <c r="E16" i="1"/>
  <c r="F16" i="1" s="1"/>
  <c r="E33" i="1"/>
  <c r="F33" i="1"/>
  <c r="E32" i="1"/>
  <c r="F32" i="1" s="1"/>
  <c r="E39" i="1"/>
  <c r="F39" i="1" s="1"/>
  <c r="E28" i="1"/>
  <c r="F28" i="1" s="1"/>
  <c r="E24" i="1"/>
  <c r="F24" i="1" s="1"/>
  <c r="L24" i="1" l="1"/>
  <c r="F18" i="1"/>
  <c r="G39" i="1"/>
  <c r="G31" i="1"/>
  <c r="G23" i="1"/>
  <c r="G15" i="1"/>
  <c r="G18" i="1"/>
  <c r="G25" i="1"/>
  <c r="G24" i="1"/>
  <c r="G38" i="1"/>
  <c r="G30" i="1"/>
  <c r="G22" i="1"/>
  <c r="G14" i="1"/>
  <c r="G28" i="1"/>
  <c r="G12" i="1"/>
  <c r="G27" i="1"/>
  <c r="G11" i="1"/>
  <c r="G26" i="1"/>
  <c r="G33" i="1"/>
  <c r="G37" i="1"/>
  <c r="G29" i="1"/>
  <c r="G21" i="1"/>
  <c r="G13" i="1"/>
  <c r="G36" i="1"/>
  <c r="G20" i="1"/>
  <c r="G35" i="1"/>
  <c r="G19" i="1"/>
  <c r="G34" i="1"/>
  <c r="G10" i="1"/>
  <c r="H10" i="1" s="1"/>
  <c r="H11" i="1" s="1"/>
  <c r="G17" i="1"/>
  <c r="G32" i="1"/>
  <c r="G16" i="1"/>
  <c r="C10" i="1"/>
  <c r="E10" i="1" s="1"/>
  <c r="F10" i="1" s="1"/>
  <c r="E26" i="1"/>
  <c r="F26" i="1" s="1"/>
  <c r="E15" i="1"/>
  <c r="F15" i="1" s="1"/>
  <c r="E37" i="1"/>
  <c r="F37" i="1" s="1"/>
  <c r="E29" i="1"/>
  <c r="F29" i="1" s="1"/>
  <c r="E35" i="1"/>
  <c r="F35" i="1" s="1"/>
  <c r="E20" i="1"/>
  <c r="F20" i="1"/>
  <c r="E19" i="1"/>
  <c r="F19" i="1" s="1"/>
  <c r="E36" i="1"/>
  <c r="F36" i="1" s="1"/>
  <c r="E17" i="1"/>
  <c r="F17" i="1" s="1"/>
  <c r="E31" i="1"/>
  <c r="F31" i="1" s="1"/>
  <c r="E34" i="1"/>
  <c r="F34" i="1" s="1"/>
  <c r="E38" i="1"/>
  <c r="F38" i="1" s="1"/>
  <c r="E23" i="1"/>
  <c r="F23" i="1" s="1"/>
  <c r="H12" i="1" l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L25" i="1"/>
  <c r="E30" i="1"/>
  <c r="F30" i="1" s="1"/>
  <c r="L26" i="1" l="1"/>
  <c r="L27" i="1" l="1"/>
  <c r="L28" i="1" l="1"/>
  <c r="L29" i="1" l="1"/>
  <c r="L30" i="1" l="1"/>
  <c r="L31" i="1" l="1"/>
  <c r="L32" i="1" l="1"/>
  <c r="L33" i="1" l="1"/>
  <c r="L34" i="1" l="1"/>
  <c r="L35" i="1" l="1"/>
  <c r="L36" i="1" l="1"/>
  <c r="L37" i="1" l="1"/>
  <c r="L38" i="1" l="1"/>
  <c r="L39" i="1" l="1"/>
  <c r="J38" i="1" s="1"/>
  <c r="K38" i="1" l="1"/>
  <c r="O38" i="1" s="1"/>
  <c r="J39" i="1"/>
  <c r="J15" i="1"/>
  <c r="K15" i="1" s="1"/>
  <c r="J16" i="1"/>
  <c r="K16" i="1" s="1"/>
  <c r="J17" i="1"/>
  <c r="K17" i="1" s="1"/>
  <c r="J19" i="1"/>
  <c r="K19" i="1" s="1"/>
  <c r="J18" i="1"/>
  <c r="K18" i="1" s="1"/>
  <c r="J23" i="1"/>
  <c r="K23" i="1" s="1"/>
  <c r="J21" i="1"/>
  <c r="K21" i="1" s="1"/>
  <c r="J20" i="1"/>
  <c r="K20" i="1" s="1"/>
  <c r="J14" i="1"/>
  <c r="K14" i="1" s="1"/>
  <c r="J13" i="1"/>
  <c r="K13" i="1" s="1"/>
  <c r="J12" i="1"/>
  <c r="K12" i="1" s="1"/>
  <c r="J22" i="1"/>
  <c r="K22" i="1" s="1"/>
  <c r="J25" i="1"/>
  <c r="K25" i="1" s="1"/>
  <c r="J11" i="1"/>
  <c r="K11" i="1" s="1"/>
  <c r="J10" i="1"/>
  <c r="K10" i="1" s="1"/>
  <c r="J26" i="1"/>
  <c r="K26" i="1" s="1"/>
  <c r="J24" i="1"/>
  <c r="K24" i="1" s="1"/>
  <c r="J27" i="1"/>
  <c r="K27" i="1" s="1"/>
  <c r="J28" i="1"/>
  <c r="K28" i="1" s="1"/>
  <c r="J30" i="1"/>
  <c r="K30" i="1" s="1"/>
  <c r="J31" i="1"/>
  <c r="K31" i="1" s="1"/>
  <c r="J29" i="1"/>
  <c r="K29" i="1" s="1"/>
  <c r="J33" i="1"/>
  <c r="K33" i="1" s="1"/>
  <c r="J34" i="1"/>
  <c r="K34" i="1" s="1"/>
  <c r="J35" i="1"/>
  <c r="K35" i="1" s="1"/>
  <c r="J36" i="1"/>
  <c r="K36" i="1" s="1"/>
  <c r="J37" i="1"/>
  <c r="K37" i="1" s="1"/>
  <c r="J32" i="1"/>
  <c r="K32" i="1" s="1"/>
  <c r="M38" i="1"/>
  <c r="N38" i="1" s="1"/>
  <c r="K39" i="1" l="1"/>
  <c r="M39" i="1" s="1"/>
  <c r="N39" i="1" s="1"/>
  <c r="M34" i="1"/>
  <c r="N34" i="1" s="1"/>
  <c r="O34" i="1"/>
  <c r="M33" i="1"/>
  <c r="N33" i="1" s="1"/>
  <c r="O33" i="1"/>
  <c r="M11" i="1"/>
  <c r="N11" i="1" s="1"/>
  <c r="O11" i="1"/>
  <c r="M23" i="1"/>
  <c r="N23" i="1" s="1"/>
  <c r="O23" i="1"/>
  <c r="O31" i="1"/>
  <c r="M31" i="1"/>
  <c r="N31" i="1" s="1"/>
  <c r="O18" i="1"/>
  <c r="M18" i="1"/>
  <c r="N18" i="1" s="1"/>
  <c r="O32" i="1"/>
  <c r="M32" i="1"/>
  <c r="N32" i="1" s="1"/>
  <c r="M22" i="1"/>
  <c r="N22" i="1" s="1"/>
  <c r="O22" i="1"/>
  <c r="O19" i="1"/>
  <c r="M19" i="1"/>
  <c r="N19" i="1" s="1"/>
  <c r="M26" i="1"/>
  <c r="N26" i="1" s="1"/>
  <c r="O26" i="1"/>
  <c r="M16" i="1"/>
  <c r="N16" i="1" s="1"/>
  <c r="O16" i="1"/>
  <c r="M29" i="1"/>
  <c r="N29" i="1" s="1"/>
  <c r="O29" i="1"/>
  <c r="O37" i="1"/>
  <c r="M37" i="1"/>
  <c r="N37" i="1" s="1"/>
  <c r="M28" i="1"/>
  <c r="N28" i="1" s="1"/>
  <c r="O28" i="1"/>
  <c r="O12" i="1"/>
  <c r="M12" i="1"/>
  <c r="N12" i="1" s="1"/>
  <c r="O36" i="1"/>
  <c r="M36" i="1"/>
  <c r="N36" i="1" s="1"/>
  <c r="O27" i="1"/>
  <c r="M27" i="1"/>
  <c r="N27" i="1" s="1"/>
  <c r="O13" i="1"/>
  <c r="M13" i="1"/>
  <c r="N13" i="1" s="1"/>
  <c r="O17" i="1"/>
  <c r="M17" i="1"/>
  <c r="N17" i="1" s="1"/>
  <c r="M24" i="1"/>
  <c r="N24" i="1" s="1"/>
  <c r="O24" i="1"/>
  <c r="O14" i="1"/>
  <c r="M14" i="1"/>
  <c r="N14" i="1" s="1"/>
  <c r="O21" i="1"/>
  <c r="M21" i="1"/>
  <c r="N21" i="1" s="1"/>
  <c r="O39" i="1" l="1"/>
  <c r="O20" i="1"/>
  <c r="M20" i="1"/>
  <c r="O25" i="1"/>
  <c r="M25" i="1"/>
  <c r="O35" i="1"/>
  <c r="M35" i="1"/>
  <c r="O10" i="1"/>
  <c r="M10" i="1"/>
  <c r="M30" i="1"/>
  <c r="O30" i="1"/>
  <c r="O15" i="1"/>
  <c r="M15" i="1"/>
  <c r="P20" i="1" l="1"/>
  <c r="P21" i="1" s="1"/>
  <c r="P22" i="1" s="1"/>
  <c r="P23" i="1" s="1"/>
  <c r="P24" i="1" s="1"/>
  <c r="N20" i="1"/>
  <c r="P30" i="1"/>
  <c r="P31" i="1" s="1"/>
  <c r="P32" i="1" s="1"/>
  <c r="P33" i="1" s="1"/>
  <c r="P34" i="1" s="1"/>
  <c r="N30" i="1"/>
  <c r="N10" i="1"/>
  <c r="P10" i="1"/>
  <c r="P11" i="1" s="1"/>
  <c r="P12" i="1" s="1"/>
  <c r="P13" i="1" s="1"/>
  <c r="P14" i="1" s="1"/>
  <c r="P35" i="1"/>
  <c r="P36" i="1" s="1"/>
  <c r="P37" i="1" s="1"/>
  <c r="P38" i="1" s="1"/>
  <c r="P39" i="1" s="1"/>
  <c r="N35" i="1"/>
  <c r="P15" i="1"/>
  <c r="P16" i="1" s="1"/>
  <c r="P17" i="1" s="1"/>
  <c r="P18" i="1" s="1"/>
  <c r="P19" i="1" s="1"/>
  <c r="N15" i="1"/>
  <c r="N25" i="1"/>
  <c r="P25" i="1"/>
  <c r="P26" i="1" s="1"/>
  <c r="P27" i="1" s="1"/>
  <c r="P28" i="1" s="1"/>
  <c r="P29" i="1" s="1"/>
</calcChain>
</file>

<file path=xl/sharedStrings.xml><?xml version="1.0" encoding="utf-8"?>
<sst xmlns="http://schemas.openxmlformats.org/spreadsheetml/2006/main" count="58" uniqueCount="33">
  <si>
    <t>Interest</t>
  </si>
  <si>
    <t>Lease</t>
  </si>
  <si>
    <t>Payment</t>
  </si>
  <si>
    <t>Beginning</t>
  </si>
  <si>
    <t>Expense</t>
  </si>
  <si>
    <t>Ending</t>
  </si>
  <si>
    <t>Year</t>
  </si>
  <si>
    <t>Interest Rate</t>
  </si>
  <si>
    <t>A</t>
  </si>
  <si>
    <t>B</t>
  </si>
  <si>
    <t>C</t>
  </si>
  <si>
    <t>D</t>
  </si>
  <si>
    <t>E</t>
  </si>
  <si>
    <t>F</t>
  </si>
  <si>
    <t>Principal</t>
  </si>
  <si>
    <t>Lease Liability</t>
  </si>
  <si>
    <t>(D-C)</t>
  </si>
  <si>
    <t>(B-E)</t>
  </si>
  <si>
    <t>"Interest"</t>
  </si>
  <si>
    <t>Payment/</t>
  </si>
  <si>
    <t>Reduction</t>
  </si>
  <si>
    <t>Straight-line</t>
  </si>
  <si>
    <t>Lease Asset</t>
  </si>
  <si>
    <t>Finance lease</t>
  </si>
  <si>
    <t>Operating lease</t>
  </si>
  <si>
    <t>(= E)</t>
  </si>
  <si>
    <t>G</t>
  </si>
  <si>
    <t>H</t>
  </si>
  <si>
    <t>Delta example from class</t>
  </si>
  <si>
    <t>(B * 6%)</t>
  </si>
  <si>
    <t>Amortization</t>
  </si>
  <si>
    <t>"Amortiz-</t>
  </si>
  <si>
    <t>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</si>
</sst>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/>
    <xf numFmtId="164" fontId="3" fillId="0" borderId="0" xfId="1" applyNumberFormat="1" applyFont="1"/>
    <xf numFmtId="6" fontId="3" fillId="0" borderId="0" xfId="0" applyNumberFormat="1" applyFont="1"/>
    <xf numFmtId="165" fontId="3" fillId="0" borderId="0" xfId="2" applyNumberFormat="1" applyFont="1"/>
    <xf numFmtId="0" fontId="5" fillId="2" borderId="0" xfId="0" applyFont="1" applyFill="1" applyAlignment="1">
      <alignment horizontal="right"/>
    </xf>
    <xf numFmtId="164" fontId="3" fillId="0" borderId="0" xfId="0" applyNumberFormat="1" applyFont="1"/>
    <xf numFmtId="9" fontId="2" fillId="2" borderId="0" xfId="3" applyFont="1" applyFill="1" applyAlignment="1">
      <alignment horizontal="right"/>
    </xf>
    <xf numFmtId="0" fontId="2" fillId="2" borderId="0" xfId="0" applyFont="1" applyFill="1" applyAlignment="1"/>
    <xf numFmtId="0" fontId="6" fillId="0" borderId="0" xfId="0" applyFont="1"/>
    <xf numFmtId="164" fontId="6" fillId="0" borderId="0" xfId="1" applyNumberFormat="1" applyFont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/>
  </sheetViews>
  <sheetFormatPr defaultRowHeight="14.25" x14ac:dyDescent="0.45"/>
  <cols>
    <col min="1" max="1" width="9.3984375" bestFit="1" customWidth="1"/>
    <col min="2" max="2" width="17" bestFit="1" customWidth="1"/>
    <col min="3" max="3" width="12.86328125" bestFit="1" customWidth="1"/>
    <col min="4" max="4" width="12.73046875" bestFit="1" customWidth="1"/>
    <col min="5" max="5" width="13.86328125" bestFit="1" customWidth="1"/>
    <col min="6" max="6" width="17" bestFit="1" customWidth="1"/>
    <col min="7" max="7" width="15.265625" bestFit="1" customWidth="1"/>
    <col min="8" max="8" width="15.73046875" bestFit="1" customWidth="1"/>
    <col min="9" max="9" width="12.86328125" customWidth="1"/>
    <col min="10" max="10" width="17" bestFit="1" customWidth="1"/>
    <col min="11" max="11" width="11.59765625" bestFit="1" customWidth="1"/>
    <col min="12" max="12" width="11.3984375" bestFit="1" customWidth="1"/>
    <col min="13" max="13" width="11.73046875" customWidth="1"/>
    <col min="14" max="14" width="17" bestFit="1" customWidth="1"/>
    <col min="15" max="15" width="13.86328125" bestFit="1" customWidth="1"/>
    <col min="16" max="16" width="13.86328125" customWidth="1"/>
    <col min="17" max="17" width="17" bestFit="1" customWidth="1"/>
  </cols>
  <sheetData>
    <row r="1" spans="1:16" ht="15.4" x14ac:dyDescent="0.45">
      <c r="B1" s="11" t="s">
        <v>28</v>
      </c>
      <c r="C1" s="2"/>
      <c r="D1" s="2"/>
      <c r="E1" s="2"/>
    </row>
    <row r="2" spans="1:16" ht="15.4" x14ac:dyDescent="0.45">
      <c r="B2" s="11"/>
      <c r="C2" s="2"/>
      <c r="D2" s="2"/>
      <c r="E2" s="2"/>
    </row>
    <row r="3" spans="1:16" ht="15.4" x14ac:dyDescent="0.45">
      <c r="A3" s="2"/>
      <c r="B3" s="2"/>
      <c r="C3" s="2"/>
      <c r="D3" s="2" t="s">
        <v>7</v>
      </c>
      <c r="E3" s="10">
        <v>0.06</v>
      </c>
    </row>
    <row r="5" spans="1:16" ht="15.4" x14ac:dyDescent="0.45">
      <c r="B5" s="8" t="s">
        <v>23</v>
      </c>
      <c r="C5" s="1"/>
      <c r="D5" s="1"/>
      <c r="E5" s="1"/>
      <c r="F5" s="1"/>
      <c r="J5" s="8" t="s">
        <v>24</v>
      </c>
    </row>
    <row r="6" spans="1:16" ht="15.4" x14ac:dyDescent="0.4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26</v>
      </c>
      <c r="P6" s="2" t="s">
        <v>27</v>
      </c>
    </row>
    <row r="7" spans="1:16" ht="15.4" x14ac:dyDescent="0.45">
      <c r="A7" s="2"/>
      <c r="B7" s="3"/>
      <c r="C7" s="2" t="s">
        <v>0</v>
      </c>
      <c r="D7" s="2"/>
      <c r="E7" s="2" t="s">
        <v>14</v>
      </c>
      <c r="F7" s="2" t="s">
        <v>5</v>
      </c>
      <c r="I7" s="2"/>
      <c r="J7" s="3"/>
      <c r="K7" s="2" t="s">
        <v>18</v>
      </c>
      <c r="L7" s="2" t="s">
        <v>1</v>
      </c>
      <c r="M7" s="2" t="s">
        <v>14</v>
      </c>
      <c r="N7" s="2" t="s">
        <v>5</v>
      </c>
      <c r="O7" s="2" t="s">
        <v>31</v>
      </c>
    </row>
    <row r="8" spans="1:16" ht="15.4" x14ac:dyDescent="0.45">
      <c r="A8" s="2"/>
      <c r="B8" s="2" t="s">
        <v>3</v>
      </c>
      <c r="C8" s="2" t="s">
        <v>4</v>
      </c>
      <c r="D8" s="2" t="s">
        <v>1</v>
      </c>
      <c r="E8" s="2" t="s">
        <v>20</v>
      </c>
      <c r="F8" s="2" t="s">
        <v>15</v>
      </c>
      <c r="G8" s="2" t="s">
        <v>21</v>
      </c>
      <c r="H8" s="2" t="s">
        <v>5</v>
      </c>
      <c r="I8" s="2"/>
      <c r="J8" s="2" t="s">
        <v>3</v>
      </c>
      <c r="K8" s="2" t="s">
        <v>4</v>
      </c>
      <c r="L8" s="2" t="s">
        <v>19</v>
      </c>
      <c r="M8" s="2" t="s">
        <v>20</v>
      </c>
      <c r="N8" s="2" t="s">
        <v>15</v>
      </c>
      <c r="O8" s="2" t="s">
        <v>32</v>
      </c>
      <c r="P8" s="2" t="s">
        <v>5</v>
      </c>
    </row>
    <row r="9" spans="1:16" ht="15.4" x14ac:dyDescent="0.45">
      <c r="A9" s="2" t="s">
        <v>6</v>
      </c>
      <c r="B9" s="2" t="s">
        <v>15</v>
      </c>
      <c r="C9" s="2" t="s">
        <v>29</v>
      </c>
      <c r="D9" s="2" t="s">
        <v>2</v>
      </c>
      <c r="E9" s="2" t="s">
        <v>16</v>
      </c>
      <c r="F9" s="2" t="s">
        <v>17</v>
      </c>
      <c r="G9" s="2" t="s">
        <v>30</v>
      </c>
      <c r="H9" s="2" t="s">
        <v>22</v>
      </c>
      <c r="I9" s="2" t="s">
        <v>6</v>
      </c>
      <c r="J9" s="2" t="s">
        <v>15</v>
      </c>
      <c r="K9" s="2" t="s">
        <v>29</v>
      </c>
      <c r="L9" s="2" t="s">
        <v>4</v>
      </c>
      <c r="M9" s="2" t="s">
        <v>16</v>
      </c>
      <c r="N9" s="2" t="s">
        <v>17</v>
      </c>
      <c r="O9" s="2" t="s">
        <v>25</v>
      </c>
      <c r="P9" s="2" t="s">
        <v>22</v>
      </c>
    </row>
    <row r="10" spans="1:16" ht="15.4" x14ac:dyDescent="0.45">
      <c r="A10" s="4">
        <v>1</v>
      </c>
      <c r="B10" s="5">
        <f>NPV($E$3,D10:D$39)</f>
        <v>299999.99999999994</v>
      </c>
      <c r="C10" s="6">
        <f>B10*E3</f>
        <v>17999.999999999996</v>
      </c>
      <c r="D10" s="7">
        <v>21794.673447014182</v>
      </c>
      <c r="E10" s="6">
        <f t="shared" ref="E10:E14" si="0">D10-C10</f>
        <v>3794.6734470141855</v>
      </c>
      <c r="F10" s="6">
        <f t="shared" ref="F10:F14" si="1">B10-E10</f>
        <v>296205.32655298576</v>
      </c>
      <c r="G10" s="6">
        <f>$B$10/30</f>
        <v>9999.9999999999982</v>
      </c>
      <c r="H10" s="6">
        <f>B10-G10</f>
        <v>289999.99999999994</v>
      </c>
      <c r="I10" s="4">
        <v>1</v>
      </c>
      <c r="J10" s="5">
        <f>NPV($E$3,L10:L$39)</f>
        <v>299999.99999999994</v>
      </c>
      <c r="K10" s="6">
        <f>J10*$E$3</f>
        <v>17999.999999999996</v>
      </c>
      <c r="L10" s="7">
        <f>D10</f>
        <v>21794.673447014182</v>
      </c>
      <c r="M10" s="7">
        <f>L10-K10</f>
        <v>3794.6734470141855</v>
      </c>
      <c r="N10" s="9">
        <f>J10-M10</f>
        <v>296205.32655298576</v>
      </c>
      <c r="O10" s="6">
        <f t="shared" ref="O10:O14" si="2">L10-K10</f>
        <v>3794.6734470141855</v>
      </c>
      <c r="P10" s="9">
        <f>J10-M10</f>
        <v>296205.32655298576</v>
      </c>
    </row>
    <row r="11" spans="1:16" ht="15.4" x14ac:dyDescent="0.45">
      <c r="A11" s="4">
        <f>A10+1</f>
        <v>2</v>
      </c>
      <c r="B11" s="5">
        <f>NPV($E$3,D11:D$39)</f>
        <v>296205.32655298576</v>
      </c>
      <c r="C11" s="5">
        <f>B11*$E$3</f>
        <v>17772.319593179145</v>
      </c>
      <c r="D11" s="5">
        <f>D10</f>
        <v>21794.673447014182</v>
      </c>
      <c r="E11" s="5">
        <f t="shared" si="0"/>
        <v>4022.3538538350367</v>
      </c>
      <c r="F11" s="5">
        <f t="shared" si="1"/>
        <v>292182.97269915073</v>
      </c>
      <c r="G11" s="5">
        <f t="shared" ref="G11:G39" si="3">$B$10/30</f>
        <v>9999.9999999999982</v>
      </c>
      <c r="H11" s="5">
        <f>H10-G11</f>
        <v>279999.99999999994</v>
      </c>
      <c r="I11" s="4">
        <f t="shared" ref="I11:I39" si="4">I10+1</f>
        <v>2</v>
      </c>
      <c r="J11" s="5">
        <f>NPV($E$3,L11:L$39)</f>
        <v>296205.32655298576</v>
      </c>
      <c r="K11" s="5">
        <f t="shared" ref="K11:K39" si="5">J11*$E$3</f>
        <v>17772.319593179145</v>
      </c>
      <c r="L11" s="5">
        <f>L10</f>
        <v>21794.673447014182</v>
      </c>
      <c r="M11" s="5">
        <f t="shared" ref="M11:M15" si="6">L11-K11</f>
        <v>4022.3538538350367</v>
      </c>
      <c r="N11" s="5">
        <f t="shared" ref="N11:N15" si="7">J11-M11</f>
        <v>292182.97269915073</v>
      </c>
      <c r="O11" s="5">
        <f t="shared" si="2"/>
        <v>4022.3538538350367</v>
      </c>
      <c r="P11" s="5">
        <f>P10-O11</f>
        <v>292182.97269915073</v>
      </c>
    </row>
    <row r="12" spans="1:16" ht="15.4" x14ac:dyDescent="0.45">
      <c r="A12" s="4">
        <f t="shared" ref="A12:A14" si="8">A11+1</f>
        <v>3</v>
      </c>
      <c r="B12" s="5">
        <f>NPV($E$3,D12:D$39)</f>
        <v>292182.97269915079</v>
      </c>
      <c r="C12" s="5">
        <f t="shared" ref="C12:C39" si="9">B12*$E$3</f>
        <v>17530.978361949048</v>
      </c>
      <c r="D12" s="5">
        <f t="shared" ref="D12:D14" si="10">D11</f>
        <v>21794.673447014182</v>
      </c>
      <c r="E12" s="5">
        <f t="shared" si="0"/>
        <v>4263.6950850651338</v>
      </c>
      <c r="F12" s="5">
        <f t="shared" si="1"/>
        <v>287919.27761408564</v>
      </c>
      <c r="G12" s="5">
        <f t="shared" si="3"/>
        <v>9999.9999999999982</v>
      </c>
      <c r="H12" s="5">
        <f t="shared" ref="H12:H39" si="11">H11-G12</f>
        <v>269999.99999999994</v>
      </c>
      <c r="I12" s="4">
        <f t="shared" si="4"/>
        <v>3</v>
      </c>
      <c r="J12" s="5">
        <f>NPV($E$3,L12:L$39)</f>
        <v>292182.97269915079</v>
      </c>
      <c r="K12" s="5">
        <f t="shared" si="5"/>
        <v>17530.978361949048</v>
      </c>
      <c r="L12" s="5">
        <f t="shared" ref="L12:L39" si="12">L11</f>
        <v>21794.673447014182</v>
      </c>
      <c r="M12" s="5">
        <f t="shared" si="6"/>
        <v>4263.6950850651338</v>
      </c>
      <c r="N12" s="5">
        <f t="shared" si="7"/>
        <v>287919.27761408564</v>
      </c>
      <c r="O12" s="5">
        <f t="shared" si="2"/>
        <v>4263.6950850651338</v>
      </c>
      <c r="P12" s="5">
        <f t="shared" ref="P12:P14" si="13">P11-O12</f>
        <v>287919.27761408559</v>
      </c>
    </row>
    <row r="13" spans="1:16" ht="15.4" x14ac:dyDescent="0.45">
      <c r="A13" s="4">
        <f t="shared" si="8"/>
        <v>4</v>
      </c>
      <c r="B13" s="5">
        <f>NPV($E$3,D13:D$39)</f>
        <v>287919.27761408564</v>
      </c>
      <c r="C13" s="5">
        <f t="shared" si="9"/>
        <v>17275.156656845138</v>
      </c>
      <c r="D13" s="5">
        <f t="shared" si="10"/>
        <v>21794.673447014182</v>
      </c>
      <c r="E13" s="5">
        <f t="shared" si="0"/>
        <v>4519.5167901690438</v>
      </c>
      <c r="F13" s="5">
        <f t="shared" si="1"/>
        <v>283399.76082391659</v>
      </c>
      <c r="G13" s="5">
        <f t="shared" si="3"/>
        <v>9999.9999999999982</v>
      </c>
      <c r="H13" s="5">
        <f t="shared" si="11"/>
        <v>259999.99999999994</v>
      </c>
      <c r="I13" s="4">
        <f t="shared" si="4"/>
        <v>4</v>
      </c>
      <c r="J13" s="5">
        <f>NPV($E$3,L13:L$39)</f>
        <v>287919.27761408564</v>
      </c>
      <c r="K13" s="5">
        <f t="shared" si="5"/>
        <v>17275.156656845138</v>
      </c>
      <c r="L13" s="5">
        <f t="shared" si="12"/>
        <v>21794.673447014182</v>
      </c>
      <c r="M13" s="5">
        <f t="shared" si="6"/>
        <v>4519.5167901690438</v>
      </c>
      <c r="N13" s="5">
        <f t="shared" si="7"/>
        <v>283399.76082391659</v>
      </c>
      <c r="O13" s="5">
        <f t="shared" si="2"/>
        <v>4519.5167901690438</v>
      </c>
      <c r="P13" s="5">
        <f t="shared" si="13"/>
        <v>283399.76082391653</v>
      </c>
    </row>
    <row r="14" spans="1:16" ht="15.4" x14ac:dyDescent="0.45">
      <c r="A14" s="4">
        <f t="shared" si="8"/>
        <v>5</v>
      </c>
      <c r="B14" s="5">
        <f>NPV($E$3,D14:D$39)</f>
        <v>283399.76082391664</v>
      </c>
      <c r="C14" s="5">
        <f t="shared" si="9"/>
        <v>17003.985649434999</v>
      </c>
      <c r="D14" s="5">
        <f t="shared" si="10"/>
        <v>21794.673447014182</v>
      </c>
      <c r="E14" s="5">
        <f t="shared" si="0"/>
        <v>4790.6877975791831</v>
      </c>
      <c r="F14" s="5">
        <f t="shared" si="1"/>
        <v>278609.07302633749</v>
      </c>
      <c r="G14" s="5">
        <f t="shared" si="3"/>
        <v>9999.9999999999982</v>
      </c>
      <c r="H14" s="5">
        <f t="shared" si="11"/>
        <v>249999.99999999994</v>
      </c>
      <c r="I14" s="4">
        <f t="shared" si="4"/>
        <v>5</v>
      </c>
      <c r="J14" s="5">
        <f>NPV($E$3,L14:L$39)</f>
        <v>283399.76082391664</v>
      </c>
      <c r="K14" s="5">
        <f t="shared" si="5"/>
        <v>17003.985649434999</v>
      </c>
      <c r="L14" s="5">
        <f t="shared" si="12"/>
        <v>21794.673447014182</v>
      </c>
      <c r="M14" s="5">
        <f t="shared" si="6"/>
        <v>4790.6877975791831</v>
      </c>
      <c r="N14" s="5">
        <f t="shared" si="7"/>
        <v>278609.07302633749</v>
      </c>
      <c r="O14" s="5">
        <f t="shared" si="2"/>
        <v>4790.6877975791831</v>
      </c>
      <c r="P14" s="5">
        <f t="shared" si="13"/>
        <v>278609.07302633737</v>
      </c>
    </row>
    <row r="15" spans="1:16" ht="15.4" x14ac:dyDescent="0.45">
      <c r="A15" s="4">
        <f>A14+1</f>
        <v>6</v>
      </c>
      <c r="B15" s="5">
        <f>NPV($E$3,D15:D$39)</f>
        <v>278609.07302633749</v>
      </c>
      <c r="C15" s="5">
        <f t="shared" si="9"/>
        <v>16716.54438158025</v>
      </c>
      <c r="D15" s="5">
        <v>21794.673447014182</v>
      </c>
      <c r="E15" s="5">
        <f t="shared" ref="E15:E39" si="14">D15-C15</f>
        <v>5078.1290654339318</v>
      </c>
      <c r="F15" s="5">
        <f t="shared" ref="F15:F39" si="15">B15-E15</f>
        <v>273530.94396090356</v>
      </c>
      <c r="G15" s="5">
        <f t="shared" si="3"/>
        <v>9999.9999999999982</v>
      </c>
      <c r="H15" s="5">
        <f t="shared" si="11"/>
        <v>239999.99999999994</v>
      </c>
      <c r="I15" s="4">
        <f t="shared" si="4"/>
        <v>6</v>
      </c>
      <c r="J15" s="5">
        <f>NPV($E$3,L15:L$39)</f>
        <v>278609.07302633749</v>
      </c>
      <c r="K15" s="5">
        <f t="shared" si="5"/>
        <v>16716.54438158025</v>
      </c>
      <c r="L15" s="5">
        <f t="shared" si="12"/>
        <v>21794.673447014182</v>
      </c>
      <c r="M15" s="5">
        <f t="shared" si="6"/>
        <v>5078.1290654339318</v>
      </c>
      <c r="N15" s="5">
        <f t="shared" si="7"/>
        <v>273530.94396090356</v>
      </c>
      <c r="O15" s="5">
        <f t="shared" ref="O15:O39" si="16">L15-K15</f>
        <v>5078.1290654339318</v>
      </c>
      <c r="P15" s="5">
        <f t="shared" ref="P15" si="17">J15-M15</f>
        <v>273530.94396090356</v>
      </c>
    </row>
    <row r="16" spans="1:16" ht="15.4" x14ac:dyDescent="0.45">
      <c r="A16" s="4">
        <f t="shared" ref="A16:A39" si="18">A15+1</f>
        <v>7</v>
      </c>
      <c r="B16" s="5">
        <f>NPV($E$3,D16:D$39)</f>
        <v>273530.94396090356</v>
      </c>
      <c r="C16" s="5">
        <f t="shared" si="9"/>
        <v>16411.856637654215</v>
      </c>
      <c r="D16" s="5">
        <f t="shared" ref="D16:D39" si="19">D15</f>
        <v>21794.673447014182</v>
      </c>
      <c r="E16" s="5">
        <f t="shared" si="14"/>
        <v>5382.816809359967</v>
      </c>
      <c r="F16" s="5">
        <f t="shared" si="15"/>
        <v>268148.12715154362</v>
      </c>
      <c r="G16" s="5">
        <f t="shared" si="3"/>
        <v>9999.9999999999982</v>
      </c>
      <c r="H16" s="5">
        <f t="shared" si="11"/>
        <v>229999.99999999994</v>
      </c>
      <c r="I16" s="4">
        <f t="shared" si="4"/>
        <v>7</v>
      </c>
      <c r="J16" s="5">
        <f>NPV($E$3,L16:L$39)</f>
        <v>273530.94396090356</v>
      </c>
      <c r="K16" s="5">
        <f t="shared" si="5"/>
        <v>16411.856637654215</v>
      </c>
      <c r="L16" s="5">
        <f t="shared" si="12"/>
        <v>21794.673447014182</v>
      </c>
      <c r="M16" s="5">
        <f t="shared" ref="M16:M39" si="20">L16-K16</f>
        <v>5382.816809359967</v>
      </c>
      <c r="N16" s="5">
        <f t="shared" ref="N16:N39" si="21">J16-M16</f>
        <v>268148.12715154362</v>
      </c>
      <c r="O16" s="5">
        <f t="shared" si="16"/>
        <v>5382.816809359967</v>
      </c>
      <c r="P16" s="5">
        <f t="shared" ref="P16:P19" si="22">P15-O16</f>
        <v>268148.12715154362</v>
      </c>
    </row>
    <row r="17" spans="1:16" ht="15.4" x14ac:dyDescent="0.45">
      <c r="A17" s="4">
        <f t="shared" si="18"/>
        <v>8</v>
      </c>
      <c r="B17" s="5">
        <f>NPV($E$3,D17:D$39)</f>
        <v>268148.12715154362</v>
      </c>
      <c r="C17" s="5">
        <f t="shared" si="9"/>
        <v>16088.887629092616</v>
      </c>
      <c r="D17" s="5">
        <f t="shared" si="19"/>
        <v>21794.673447014182</v>
      </c>
      <c r="E17" s="5">
        <f t="shared" si="14"/>
        <v>5705.7858179215655</v>
      </c>
      <c r="F17" s="5">
        <f t="shared" si="15"/>
        <v>262442.34133362205</v>
      </c>
      <c r="G17" s="5">
        <f t="shared" si="3"/>
        <v>9999.9999999999982</v>
      </c>
      <c r="H17" s="5">
        <f t="shared" si="11"/>
        <v>219999.99999999994</v>
      </c>
      <c r="I17" s="4">
        <f t="shared" si="4"/>
        <v>8</v>
      </c>
      <c r="J17" s="5">
        <f>NPV($E$3,L17:L$39)</f>
        <v>268148.12715154362</v>
      </c>
      <c r="K17" s="5">
        <f t="shared" si="5"/>
        <v>16088.887629092616</v>
      </c>
      <c r="L17" s="5">
        <f t="shared" si="12"/>
        <v>21794.673447014182</v>
      </c>
      <c r="M17" s="5">
        <f t="shared" si="20"/>
        <v>5705.7858179215655</v>
      </c>
      <c r="N17" s="5">
        <f t="shared" si="21"/>
        <v>262442.34133362205</v>
      </c>
      <c r="O17" s="5">
        <f t="shared" si="16"/>
        <v>5705.7858179215655</v>
      </c>
      <c r="P17" s="5">
        <f t="shared" si="22"/>
        <v>262442.34133362205</v>
      </c>
    </row>
    <row r="18" spans="1:16" ht="15.4" hidden="1" x14ac:dyDescent="0.45">
      <c r="A18" s="4">
        <f t="shared" si="18"/>
        <v>9</v>
      </c>
      <c r="B18" s="5">
        <f>NPV($E$3,D18:D$39)</f>
        <v>262442.34133362211</v>
      </c>
      <c r="C18" s="5">
        <f t="shared" si="9"/>
        <v>15746.540480017326</v>
      </c>
      <c r="D18" s="5">
        <f t="shared" si="19"/>
        <v>21794.673447014182</v>
      </c>
      <c r="E18" s="5">
        <f t="shared" si="14"/>
        <v>6048.1329669968563</v>
      </c>
      <c r="F18" s="5">
        <f t="shared" si="15"/>
        <v>256394.20836662524</v>
      </c>
      <c r="G18" s="5">
        <f t="shared" si="3"/>
        <v>9999.9999999999982</v>
      </c>
      <c r="H18" s="5">
        <f t="shared" si="11"/>
        <v>209999.99999999994</v>
      </c>
      <c r="I18" s="4">
        <f t="shared" si="4"/>
        <v>9</v>
      </c>
      <c r="J18" s="5">
        <f>NPV($E$3,L18:L$39)</f>
        <v>262442.34133362211</v>
      </c>
      <c r="K18" s="5">
        <f t="shared" si="5"/>
        <v>15746.540480017326</v>
      </c>
      <c r="L18" s="5">
        <f t="shared" si="12"/>
        <v>21794.673447014182</v>
      </c>
      <c r="M18" s="5">
        <f t="shared" si="20"/>
        <v>6048.1329669968563</v>
      </c>
      <c r="N18" s="5">
        <f t="shared" si="21"/>
        <v>256394.20836662524</v>
      </c>
      <c r="O18" s="5">
        <f t="shared" si="16"/>
        <v>6048.1329669968563</v>
      </c>
      <c r="P18" s="5">
        <f t="shared" si="22"/>
        <v>256394.20836662519</v>
      </c>
    </row>
    <row r="19" spans="1:16" ht="15.4" hidden="1" x14ac:dyDescent="0.45">
      <c r="A19" s="4">
        <f t="shared" si="18"/>
        <v>10</v>
      </c>
      <c r="B19" s="5">
        <f>NPV($E$3,D19:D$39)</f>
        <v>256394.20836662524</v>
      </c>
      <c r="C19" s="5">
        <f t="shared" si="9"/>
        <v>15383.652501997514</v>
      </c>
      <c r="D19" s="5">
        <f t="shared" si="19"/>
        <v>21794.673447014182</v>
      </c>
      <c r="E19" s="5">
        <f t="shared" si="14"/>
        <v>6411.0209450166676</v>
      </c>
      <c r="F19" s="5">
        <f t="shared" si="15"/>
        <v>249983.18742160857</v>
      </c>
      <c r="G19" s="5">
        <f t="shared" si="3"/>
        <v>9999.9999999999982</v>
      </c>
      <c r="H19" s="5">
        <f t="shared" si="11"/>
        <v>199999.99999999994</v>
      </c>
      <c r="I19" s="4">
        <f t="shared" si="4"/>
        <v>10</v>
      </c>
      <c r="J19" s="5">
        <f>NPV($E$3,L19:L$39)</f>
        <v>256394.20836662524</v>
      </c>
      <c r="K19" s="5">
        <f t="shared" si="5"/>
        <v>15383.652501997514</v>
      </c>
      <c r="L19" s="5">
        <f t="shared" si="12"/>
        <v>21794.673447014182</v>
      </c>
      <c r="M19" s="5">
        <f t="shared" si="20"/>
        <v>6411.0209450166676</v>
      </c>
      <c r="N19" s="5">
        <f t="shared" si="21"/>
        <v>249983.18742160857</v>
      </c>
      <c r="O19" s="5">
        <f t="shared" si="16"/>
        <v>6411.0209450166676</v>
      </c>
      <c r="P19" s="5">
        <f t="shared" si="22"/>
        <v>249983.18742160851</v>
      </c>
    </row>
    <row r="20" spans="1:16" ht="15.4" hidden="1" x14ac:dyDescent="0.45">
      <c r="A20" s="4">
        <f t="shared" si="18"/>
        <v>11</v>
      </c>
      <c r="B20" s="5">
        <f>NPV($E$3,D20:D$39)</f>
        <v>249983.18742160863</v>
      </c>
      <c r="C20" s="5">
        <f t="shared" si="9"/>
        <v>14998.991245296516</v>
      </c>
      <c r="D20" s="5">
        <v>21794.673447014182</v>
      </c>
      <c r="E20" s="5">
        <f t="shared" si="14"/>
        <v>6795.6822017176655</v>
      </c>
      <c r="F20" s="5">
        <f t="shared" si="15"/>
        <v>243187.50521989097</v>
      </c>
      <c r="G20" s="5">
        <f t="shared" si="3"/>
        <v>9999.9999999999982</v>
      </c>
      <c r="H20" s="5">
        <f t="shared" si="11"/>
        <v>189999.99999999994</v>
      </c>
      <c r="I20" s="4">
        <f t="shared" si="4"/>
        <v>11</v>
      </c>
      <c r="J20" s="5">
        <f>NPV($E$3,L20:L$39)</f>
        <v>249983.18742160863</v>
      </c>
      <c r="K20" s="5">
        <f t="shared" si="5"/>
        <v>14998.991245296516</v>
      </c>
      <c r="L20" s="5">
        <f t="shared" si="12"/>
        <v>21794.673447014182</v>
      </c>
      <c r="M20" s="5">
        <f t="shared" si="20"/>
        <v>6795.6822017176655</v>
      </c>
      <c r="N20" s="5">
        <f t="shared" si="21"/>
        <v>243187.50521989097</v>
      </c>
      <c r="O20" s="5">
        <f t="shared" si="16"/>
        <v>6795.6822017176655</v>
      </c>
      <c r="P20" s="5">
        <f t="shared" ref="P20" si="23">J20-M20</f>
        <v>243187.50521989097</v>
      </c>
    </row>
    <row r="21" spans="1:16" ht="15.4" hidden="1" x14ac:dyDescent="0.45">
      <c r="A21" s="4">
        <f t="shared" si="18"/>
        <v>12</v>
      </c>
      <c r="B21" s="5">
        <f>NPV($E$3,D21:D$39)</f>
        <v>243187.50521989097</v>
      </c>
      <c r="C21" s="5">
        <f t="shared" si="9"/>
        <v>14591.250313193457</v>
      </c>
      <c r="D21" s="5">
        <f t="shared" ref="D21" si="24">D20</f>
        <v>21794.673447014182</v>
      </c>
      <c r="E21" s="5">
        <f t="shared" si="14"/>
        <v>7203.4231338207246</v>
      </c>
      <c r="F21" s="5">
        <f t="shared" si="15"/>
        <v>235984.08208607024</v>
      </c>
      <c r="G21" s="5">
        <f t="shared" si="3"/>
        <v>9999.9999999999982</v>
      </c>
      <c r="H21" s="5">
        <f t="shared" si="11"/>
        <v>179999.99999999994</v>
      </c>
      <c r="I21" s="4">
        <f t="shared" si="4"/>
        <v>12</v>
      </c>
      <c r="J21" s="5">
        <f>NPV($E$3,L21:L$39)</f>
        <v>243187.50521989097</v>
      </c>
      <c r="K21" s="5">
        <f t="shared" si="5"/>
        <v>14591.250313193457</v>
      </c>
      <c r="L21" s="5">
        <f t="shared" si="12"/>
        <v>21794.673447014182</v>
      </c>
      <c r="M21" s="5">
        <f t="shared" si="20"/>
        <v>7203.4231338207246</v>
      </c>
      <c r="N21" s="5">
        <f t="shared" si="21"/>
        <v>235984.08208607024</v>
      </c>
      <c r="O21" s="5">
        <f t="shared" si="16"/>
        <v>7203.4231338207246</v>
      </c>
      <c r="P21" s="5">
        <f t="shared" ref="P21:P24" si="25">P20-O21</f>
        <v>235984.08208607024</v>
      </c>
    </row>
    <row r="22" spans="1:16" ht="15.4" hidden="1" x14ac:dyDescent="0.45">
      <c r="A22" s="4">
        <f t="shared" si="18"/>
        <v>13</v>
      </c>
      <c r="B22" s="5">
        <f>NPV($E$3,D22:D$39)</f>
        <v>235984.08208607027</v>
      </c>
      <c r="C22" s="5">
        <f t="shared" si="9"/>
        <v>14159.044925164215</v>
      </c>
      <c r="D22" s="5">
        <f t="shared" si="19"/>
        <v>21794.673447014182</v>
      </c>
      <c r="E22" s="5">
        <f t="shared" si="14"/>
        <v>7635.628521849967</v>
      </c>
      <c r="F22" s="5">
        <f t="shared" si="15"/>
        <v>228348.45356422031</v>
      </c>
      <c r="G22" s="5">
        <f t="shared" si="3"/>
        <v>9999.9999999999982</v>
      </c>
      <c r="H22" s="5">
        <f t="shared" si="11"/>
        <v>169999.99999999994</v>
      </c>
      <c r="I22" s="4">
        <f t="shared" si="4"/>
        <v>13</v>
      </c>
      <c r="J22" s="5">
        <f>NPV($E$3,L22:L$39)</f>
        <v>235984.08208607027</v>
      </c>
      <c r="K22" s="5">
        <f t="shared" si="5"/>
        <v>14159.044925164215</v>
      </c>
      <c r="L22" s="5">
        <f t="shared" si="12"/>
        <v>21794.673447014182</v>
      </c>
      <c r="M22" s="5">
        <f t="shared" si="20"/>
        <v>7635.628521849967</v>
      </c>
      <c r="N22" s="5">
        <f t="shared" si="21"/>
        <v>228348.45356422031</v>
      </c>
      <c r="O22" s="5">
        <f t="shared" si="16"/>
        <v>7635.628521849967</v>
      </c>
      <c r="P22" s="5">
        <f t="shared" si="25"/>
        <v>228348.45356422028</v>
      </c>
    </row>
    <row r="23" spans="1:16" ht="15.4" hidden="1" x14ac:dyDescent="0.45">
      <c r="A23" s="4">
        <f t="shared" si="18"/>
        <v>14</v>
      </c>
      <c r="B23" s="5">
        <f>NPV($E$3,D23:D$39)</f>
        <v>228348.45356422031</v>
      </c>
      <c r="C23" s="5">
        <f t="shared" si="9"/>
        <v>13700.907213853217</v>
      </c>
      <c r="D23" s="5">
        <f t="shared" si="19"/>
        <v>21794.673447014182</v>
      </c>
      <c r="E23" s="5">
        <f t="shared" si="14"/>
        <v>8093.7662331609645</v>
      </c>
      <c r="F23" s="5">
        <f t="shared" si="15"/>
        <v>220254.68733105934</v>
      </c>
      <c r="G23" s="5">
        <f t="shared" si="3"/>
        <v>9999.9999999999982</v>
      </c>
      <c r="H23" s="5">
        <f t="shared" si="11"/>
        <v>159999.99999999994</v>
      </c>
      <c r="I23" s="4">
        <f t="shared" si="4"/>
        <v>14</v>
      </c>
      <c r="J23" s="5">
        <f>NPV($E$3,L23:L$39)</f>
        <v>228348.45356422031</v>
      </c>
      <c r="K23" s="5">
        <f t="shared" si="5"/>
        <v>13700.907213853217</v>
      </c>
      <c r="L23" s="5">
        <f t="shared" si="12"/>
        <v>21794.673447014182</v>
      </c>
      <c r="M23" s="5">
        <f t="shared" si="20"/>
        <v>8093.7662331609645</v>
      </c>
      <c r="N23" s="5">
        <f t="shared" si="21"/>
        <v>220254.68733105934</v>
      </c>
      <c r="O23" s="5">
        <f t="shared" si="16"/>
        <v>8093.7662331609645</v>
      </c>
      <c r="P23" s="5">
        <f t="shared" si="25"/>
        <v>220254.68733105931</v>
      </c>
    </row>
    <row r="24" spans="1:16" ht="15.4" hidden="1" x14ac:dyDescent="0.45">
      <c r="A24" s="4">
        <f t="shared" si="18"/>
        <v>15</v>
      </c>
      <c r="B24" s="5">
        <f>NPV($E$3,D24:D$39)</f>
        <v>220254.68733105937</v>
      </c>
      <c r="C24" s="5">
        <f t="shared" si="9"/>
        <v>13215.281239863561</v>
      </c>
      <c r="D24" s="5">
        <f t="shared" si="19"/>
        <v>21794.673447014182</v>
      </c>
      <c r="E24" s="5">
        <f t="shared" si="14"/>
        <v>8579.3922071506204</v>
      </c>
      <c r="F24" s="5">
        <f t="shared" si="15"/>
        <v>211675.29512390876</v>
      </c>
      <c r="G24" s="5">
        <f t="shared" si="3"/>
        <v>9999.9999999999982</v>
      </c>
      <c r="H24" s="5">
        <f t="shared" si="11"/>
        <v>149999.99999999994</v>
      </c>
      <c r="I24" s="4">
        <f t="shared" si="4"/>
        <v>15</v>
      </c>
      <c r="J24" s="5">
        <f>NPV($E$3,L24:L$39)</f>
        <v>220254.68733105937</v>
      </c>
      <c r="K24" s="5">
        <f t="shared" si="5"/>
        <v>13215.281239863561</v>
      </c>
      <c r="L24" s="5">
        <f t="shared" si="12"/>
        <v>21794.673447014182</v>
      </c>
      <c r="M24" s="5">
        <f t="shared" si="20"/>
        <v>8579.3922071506204</v>
      </c>
      <c r="N24" s="5">
        <f t="shared" si="21"/>
        <v>211675.29512390876</v>
      </c>
      <c r="O24" s="5">
        <f t="shared" si="16"/>
        <v>8579.3922071506204</v>
      </c>
      <c r="P24" s="5">
        <f t="shared" si="25"/>
        <v>211675.2951239087</v>
      </c>
    </row>
    <row r="25" spans="1:16" ht="15.4" hidden="1" x14ac:dyDescent="0.45">
      <c r="A25" s="4">
        <f t="shared" si="18"/>
        <v>16</v>
      </c>
      <c r="B25" s="5">
        <f>NPV($E$3,D25:D$39)</f>
        <v>211675.29512390876</v>
      </c>
      <c r="C25" s="5">
        <f t="shared" si="9"/>
        <v>12700.517707434525</v>
      </c>
      <c r="D25" s="5">
        <v>21794.673447014182</v>
      </c>
      <c r="E25" s="5">
        <f t="shared" si="14"/>
        <v>9094.1557395796572</v>
      </c>
      <c r="F25" s="5">
        <f t="shared" si="15"/>
        <v>202581.13938432909</v>
      </c>
      <c r="G25" s="5">
        <f t="shared" si="3"/>
        <v>9999.9999999999982</v>
      </c>
      <c r="H25" s="5">
        <f t="shared" si="11"/>
        <v>139999.99999999994</v>
      </c>
      <c r="I25" s="4">
        <f t="shared" si="4"/>
        <v>16</v>
      </c>
      <c r="J25" s="5">
        <f>NPV($E$3,L25:L$39)</f>
        <v>211675.29512390876</v>
      </c>
      <c r="K25" s="5">
        <f t="shared" si="5"/>
        <v>12700.517707434525</v>
      </c>
      <c r="L25" s="5">
        <f t="shared" si="12"/>
        <v>21794.673447014182</v>
      </c>
      <c r="M25" s="5">
        <f t="shared" si="20"/>
        <v>9094.1557395796572</v>
      </c>
      <c r="N25" s="5">
        <f t="shared" si="21"/>
        <v>202581.13938432909</v>
      </c>
      <c r="O25" s="5">
        <f t="shared" si="16"/>
        <v>9094.1557395796572</v>
      </c>
      <c r="P25" s="5">
        <f t="shared" ref="P25" si="26">J25-M25</f>
        <v>202581.13938432909</v>
      </c>
    </row>
    <row r="26" spans="1:16" ht="15.4" hidden="1" x14ac:dyDescent="0.45">
      <c r="A26" s="4">
        <f t="shared" si="18"/>
        <v>17</v>
      </c>
      <c r="B26" s="5">
        <f>NPV($E$3,D26:D$39)</f>
        <v>202581.13938432912</v>
      </c>
      <c r="C26" s="5">
        <f t="shared" si="9"/>
        <v>12154.868363059746</v>
      </c>
      <c r="D26" s="5">
        <f t="shared" ref="D26" si="27">D25</f>
        <v>21794.673447014182</v>
      </c>
      <c r="E26" s="5">
        <f t="shared" si="14"/>
        <v>9639.8050839544358</v>
      </c>
      <c r="F26" s="5">
        <f t="shared" si="15"/>
        <v>192941.33430037467</v>
      </c>
      <c r="G26" s="5">
        <f t="shared" si="3"/>
        <v>9999.9999999999982</v>
      </c>
      <c r="H26" s="5">
        <f t="shared" si="11"/>
        <v>129999.99999999994</v>
      </c>
      <c r="I26" s="4">
        <f t="shared" si="4"/>
        <v>17</v>
      </c>
      <c r="J26" s="5">
        <f>NPV($E$3,L26:L$39)</f>
        <v>202581.13938432912</v>
      </c>
      <c r="K26" s="5">
        <f t="shared" si="5"/>
        <v>12154.868363059746</v>
      </c>
      <c r="L26" s="5">
        <f t="shared" si="12"/>
        <v>21794.673447014182</v>
      </c>
      <c r="M26" s="5">
        <f t="shared" si="20"/>
        <v>9639.8050839544358</v>
      </c>
      <c r="N26" s="5">
        <f t="shared" si="21"/>
        <v>192941.33430037467</v>
      </c>
      <c r="O26" s="5">
        <f t="shared" si="16"/>
        <v>9639.8050839544358</v>
      </c>
      <c r="P26" s="5">
        <f t="shared" ref="P26:P29" si="28">P25-O26</f>
        <v>192941.33430037464</v>
      </c>
    </row>
    <row r="27" spans="1:16" ht="15.4" hidden="1" x14ac:dyDescent="0.45">
      <c r="A27" s="4">
        <f t="shared" si="18"/>
        <v>18</v>
      </c>
      <c r="B27" s="5">
        <f>NPV($E$3,D27:D$39)</f>
        <v>192941.3343003747</v>
      </c>
      <c r="C27" s="5">
        <f t="shared" si="9"/>
        <v>11576.480058022482</v>
      </c>
      <c r="D27" s="5">
        <f t="shared" si="19"/>
        <v>21794.673447014182</v>
      </c>
      <c r="E27" s="5">
        <f t="shared" si="14"/>
        <v>10218.1933889917</v>
      </c>
      <c r="F27" s="5">
        <f t="shared" si="15"/>
        <v>182723.140911383</v>
      </c>
      <c r="G27" s="5">
        <f t="shared" si="3"/>
        <v>9999.9999999999982</v>
      </c>
      <c r="H27" s="5">
        <f t="shared" si="11"/>
        <v>119999.99999999994</v>
      </c>
      <c r="I27" s="4">
        <f t="shared" si="4"/>
        <v>18</v>
      </c>
      <c r="J27" s="5">
        <f>NPV($E$3,L27:L$39)</f>
        <v>192941.3343003747</v>
      </c>
      <c r="K27" s="5">
        <f t="shared" si="5"/>
        <v>11576.480058022482</v>
      </c>
      <c r="L27" s="5">
        <f t="shared" si="12"/>
        <v>21794.673447014182</v>
      </c>
      <c r="M27" s="5">
        <f t="shared" si="20"/>
        <v>10218.1933889917</v>
      </c>
      <c r="N27" s="5">
        <f t="shared" si="21"/>
        <v>182723.140911383</v>
      </c>
      <c r="O27" s="5">
        <f t="shared" si="16"/>
        <v>10218.1933889917</v>
      </c>
      <c r="P27" s="5">
        <f t="shared" si="28"/>
        <v>182723.14091138294</v>
      </c>
    </row>
    <row r="28" spans="1:16" ht="15.4" hidden="1" x14ac:dyDescent="0.45">
      <c r="A28" s="4">
        <f t="shared" si="18"/>
        <v>19</v>
      </c>
      <c r="B28" s="5">
        <f>NPV($E$3,D28:D$39)</f>
        <v>182723.140911383</v>
      </c>
      <c r="C28" s="5">
        <f t="shared" si="9"/>
        <v>10963.388454682979</v>
      </c>
      <c r="D28" s="5">
        <f t="shared" si="19"/>
        <v>21794.673447014182</v>
      </c>
      <c r="E28" s="5">
        <f t="shared" si="14"/>
        <v>10831.284992331202</v>
      </c>
      <c r="F28" s="5">
        <f t="shared" si="15"/>
        <v>171891.8559190518</v>
      </c>
      <c r="G28" s="5">
        <f t="shared" si="3"/>
        <v>9999.9999999999982</v>
      </c>
      <c r="H28" s="5">
        <f t="shared" si="11"/>
        <v>109999.99999999994</v>
      </c>
      <c r="I28" s="4">
        <f t="shared" si="4"/>
        <v>19</v>
      </c>
      <c r="J28" s="5">
        <f>NPV($E$3,L28:L$39)</f>
        <v>182723.140911383</v>
      </c>
      <c r="K28" s="5">
        <f t="shared" si="5"/>
        <v>10963.388454682979</v>
      </c>
      <c r="L28" s="5">
        <f t="shared" si="12"/>
        <v>21794.673447014182</v>
      </c>
      <c r="M28" s="5">
        <f t="shared" si="20"/>
        <v>10831.284992331202</v>
      </c>
      <c r="N28" s="5">
        <f t="shared" si="21"/>
        <v>171891.8559190518</v>
      </c>
      <c r="O28" s="5">
        <f t="shared" si="16"/>
        <v>10831.284992331202</v>
      </c>
      <c r="P28" s="5">
        <f t="shared" si="28"/>
        <v>171891.85591905174</v>
      </c>
    </row>
    <row r="29" spans="1:16" ht="15.4" hidden="1" x14ac:dyDescent="0.45">
      <c r="A29" s="4">
        <f t="shared" si="18"/>
        <v>20</v>
      </c>
      <c r="B29" s="5">
        <f>NPV($E$3,D29:D$39)</f>
        <v>171891.8559190518</v>
      </c>
      <c r="C29" s="5">
        <f t="shared" si="9"/>
        <v>10313.511355143108</v>
      </c>
      <c r="D29" s="5">
        <f t="shared" si="19"/>
        <v>21794.673447014182</v>
      </c>
      <c r="E29" s="5">
        <f t="shared" si="14"/>
        <v>11481.162091871074</v>
      </c>
      <c r="F29" s="5">
        <f t="shared" si="15"/>
        <v>160410.69382718072</v>
      </c>
      <c r="G29" s="5">
        <f t="shared" si="3"/>
        <v>9999.9999999999982</v>
      </c>
      <c r="H29" s="5">
        <f t="shared" si="11"/>
        <v>99999.999999999942</v>
      </c>
      <c r="I29" s="4">
        <f t="shared" si="4"/>
        <v>20</v>
      </c>
      <c r="J29" s="5">
        <f>NPV($E$3,L29:L$39)</f>
        <v>171891.8559190518</v>
      </c>
      <c r="K29" s="5">
        <f t="shared" si="5"/>
        <v>10313.511355143108</v>
      </c>
      <c r="L29" s="5">
        <f t="shared" si="12"/>
        <v>21794.673447014182</v>
      </c>
      <c r="M29" s="5">
        <f t="shared" si="20"/>
        <v>11481.162091871074</v>
      </c>
      <c r="N29" s="5">
        <f t="shared" si="21"/>
        <v>160410.69382718072</v>
      </c>
      <c r="O29" s="5">
        <f t="shared" si="16"/>
        <v>11481.162091871074</v>
      </c>
      <c r="P29" s="5">
        <f t="shared" si="28"/>
        <v>160410.69382718066</v>
      </c>
    </row>
    <row r="30" spans="1:16" ht="15.4" hidden="1" x14ac:dyDescent="0.45">
      <c r="A30" s="4">
        <f t="shared" si="18"/>
        <v>21</v>
      </c>
      <c r="B30" s="5">
        <f>NPV($E$3,D30:D$39)</f>
        <v>160410.69382718074</v>
      </c>
      <c r="C30" s="5">
        <f t="shared" si="9"/>
        <v>9624.6416296308435</v>
      </c>
      <c r="D30" s="5">
        <v>21794.673447014182</v>
      </c>
      <c r="E30" s="5">
        <f t="shared" si="14"/>
        <v>12170.031817383338</v>
      </c>
      <c r="F30" s="5">
        <f t="shared" si="15"/>
        <v>148240.66200979741</v>
      </c>
      <c r="G30" s="5">
        <f t="shared" si="3"/>
        <v>9999.9999999999982</v>
      </c>
      <c r="H30" s="5">
        <f t="shared" si="11"/>
        <v>89999.999999999942</v>
      </c>
      <c r="I30" s="4">
        <f t="shared" si="4"/>
        <v>21</v>
      </c>
      <c r="J30" s="5">
        <f>NPV($E$3,L30:L$39)</f>
        <v>160410.69382718074</v>
      </c>
      <c r="K30" s="5">
        <f t="shared" si="5"/>
        <v>9624.6416296308435</v>
      </c>
      <c r="L30" s="5">
        <f t="shared" si="12"/>
        <v>21794.673447014182</v>
      </c>
      <c r="M30" s="5">
        <f t="shared" si="20"/>
        <v>12170.031817383338</v>
      </c>
      <c r="N30" s="5">
        <f t="shared" si="21"/>
        <v>148240.66200979741</v>
      </c>
      <c r="O30" s="5">
        <f t="shared" si="16"/>
        <v>12170.031817383338</v>
      </c>
      <c r="P30" s="5">
        <f t="shared" ref="P30" si="29">J30-M30</f>
        <v>148240.66200979741</v>
      </c>
    </row>
    <row r="31" spans="1:16" ht="15.4" hidden="1" x14ac:dyDescent="0.45">
      <c r="A31" s="4">
        <f t="shared" si="18"/>
        <v>22</v>
      </c>
      <c r="B31" s="5">
        <f>NPV($E$3,D31:D$39)</f>
        <v>148240.66200979741</v>
      </c>
      <c r="C31" s="5">
        <f t="shared" si="9"/>
        <v>8894.4397205878449</v>
      </c>
      <c r="D31" s="5">
        <f t="shared" ref="D31" si="30">D30</f>
        <v>21794.673447014182</v>
      </c>
      <c r="E31" s="5">
        <f t="shared" si="14"/>
        <v>12900.233726426337</v>
      </c>
      <c r="F31" s="5">
        <f t="shared" si="15"/>
        <v>135340.42828337106</v>
      </c>
      <c r="G31" s="5">
        <f t="shared" si="3"/>
        <v>9999.9999999999982</v>
      </c>
      <c r="H31" s="5">
        <f t="shared" si="11"/>
        <v>79999.999999999942</v>
      </c>
      <c r="I31" s="4">
        <f t="shared" si="4"/>
        <v>22</v>
      </c>
      <c r="J31" s="5">
        <f>NPV($E$3,L31:L$39)</f>
        <v>148240.66200979741</v>
      </c>
      <c r="K31" s="5">
        <f t="shared" si="5"/>
        <v>8894.4397205878449</v>
      </c>
      <c r="L31" s="5">
        <f t="shared" si="12"/>
        <v>21794.673447014182</v>
      </c>
      <c r="M31" s="5">
        <f t="shared" si="20"/>
        <v>12900.233726426337</v>
      </c>
      <c r="N31" s="5">
        <f t="shared" si="21"/>
        <v>135340.42828337106</v>
      </c>
      <c r="O31" s="5">
        <f t="shared" si="16"/>
        <v>12900.233726426337</v>
      </c>
      <c r="P31" s="5">
        <f t="shared" ref="P31:P34" si="31">P30-O31</f>
        <v>135340.42828337106</v>
      </c>
    </row>
    <row r="32" spans="1:16" ht="15.4" hidden="1" x14ac:dyDescent="0.45">
      <c r="A32" s="4">
        <f t="shared" si="18"/>
        <v>23</v>
      </c>
      <c r="B32" s="5">
        <f>NPV($E$3,D32:D$39)</f>
        <v>135340.42828337109</v>
      </c>
      <c r="C32" s="5">
        <f t="shared" si="9"/>
        <v>8120.4256970022652</v>
      </c>
      <c r="D32" s="5">
        <f t="shared" si="19"/>
        <v>21794.673447014182</v>
      </c>
      <c r="E32" s="5">
        <f t="shared" si="14"/>
        <v>13674.247750011917</v>
      </c>
      <c r="F32" s="5">
        <f t="shared" si="15"/>
        <v>121666.18053335918</v>
      </c>
      <c r="G32" s="5">
        <f t="shared" si="3"/>
        <v>9999.9999999999982</v>
      </c>
      <c r="H32" s="5">
        <f t="shared" si="11"/>
        <v>69999.999999999942</v>
      </c>
      <c r="I32" s="4">
        <f t="shared" si="4"/>
        <v>23</v>
      </c>
      <c r="J32" s="5">
        <f>NPV($E$3,L32:L$39)</f>
        <v>135340.42828337109</v>
      </c>
      <c r="K32" s="5">
        <f t="shared" si="5"/>
        <v>8120.4256970022652</v>
      </c>
      <c r="L32" s="5">
        <f t="shared" si="12"/>
        <v>21794.673447014182</v>
      </c>
      <c r="M32" s="5">
        <f t="shared" si="20"/>
        <v>13674.247750011917</v>
      </c>
      <c r="N32" s="5">
        <f t="shared" si="21"/>
        <v>121666.18053335918</v>
      </c>
      <c r="O32" s="5">
        <f t="shared" si="16"/>
        <v>13674.247750011917</v>
      </c>
      <c r="P32" s="5">
        <f t="shared" si="31"/>
        <v>121666.18053335915</v>
      </c>
    </row>
    <row r="33" spans="1:17" ht="15.4" hidden="1" x14ac:dyDescent="0.45">
      <c r="A33" s="4">
        <f t="shared" si="18"/>
        <v>24</v>
      </c>
      <c r="B33" s="5">
        <f>NPV($E$3,D33:D$39)</f>
        <v>121666.18053335918</v>
      </c>
      <c r="C33" s="5">
        <f t="shared" si="9"/>
        <v>7299.9708320015507</v>
      </c>
      <c r="D33" s="5">
        <f t="shared" si="19"/>
        <v>21794.673447014182</v>
      </c>
      <c r="E33" s="5">
        <f t="shared" si="14"/>
        <v>14494.702615012631</v>
      </c>
      <c r="F33" s="5">
        <f t="shared" si="15"/>
        <v>107171.47791834654</v>
      </c>
      <c r="G33" s="5">
        <f t="shared" si="3"/>
        <v>9999.9999999999982</v>
      </c>
      <c r="H33" s="5">
        <f t="shared" si="11"/>
        <v>59999.999999999942</v>
      </c>
      <c r="I33" s="4">
        <f t="shared" si="4"/>
        <v>24</v>
      </c>
      <c r="J33" s="5">
        <f>NPV($E$3,L33:L$39)</f>
        <v>121666.18053335918</v>
      </c>
      <c r="K33" s="5">
        <f t="shared" si="5"/>
        <v>7299.9708320015507</v>
      </c>
      <c r="L33" s="5">
        <f t="shared" si="12"/>
        <v>21794.673447014182</v>
      </c>
      <c r="M33" s="5">
        <f t="shared" si="20"/>
        <v>14494.702615012631</v>
      </c>
      <c r="N33" s="5">
        <f t="shared" si="21"/>
        <v>107171.47791834654</v>
      </c>
      <c r="O33" s="5">
        <f t="shared" si="16"/>
        <v>14494.702615012631</v>
      </c>
      <c r="P33" s="5">
        <f t="shared" si="31"/>
        <v>107171.47791834651</v>
      </c>
    </row>
    <row r="34" spans="1:17" ht="15.4" hidden="1" x14ac:dyDescent="0.45">
      <c r="A34" s="4">
        <f t="shared" si="18"/>
        <v>25</v>
      </c>
      <c r="B34" s="5">
        <f>NPV($E$3,D34:D$39)</f>
        <v>107171.47791834656</v>
      </c>
      <c r="C34" s="5">
        <f t="shared" si="9"/>
        <v>6430.2886751007936</v>
      </c>
      <c r="D34" s="5">
        <f t="shared" si="19"/>
        <v>21794.673447014182</v>
      </c>
      <c r="E34" s="5">
        <f t="shared" si="14"/>
        <v>15364.384771913388</v>
      </c>
      <c r="F34" s="5">
        <f t="shared" si="15"/>
        <v>91807.093146433166</v>
      </c>
      <c r="G34" s="5">
        <f t="shared" si="3"/>
        <v>9999.9999999999982</v>
      </c>
      <c r="H34" s="5">
        <f t="shared" si="11"/>
        <v>49999.999999999942</v>
      </c>
      <c r="I34" s="4">
        <f t="shared" si="4"/>
        <v>25</v>
      </c>
      <c r="J34" s="5">
        <f>NPV($E$3,L34:L$39)</f>
        <v>107171.47791834656</v>
      </c>
      <c r="K34" s="5">
        <f t="shared" si="5"/>
        <v>6430.2886751007936</v>
      </c>
      <c r="L34" s="5">
        <f t="shared" si="12"/>
        <v>21794.673447014182</v>
      </c>
      <c r="M34" s="5">
        <f t="shared" si="20"/>
        <v>15364.384771913388</v>
      </c>
      <c r="N34" s="5">
        <f t="shared" si="21"/>
        <v>91807.093146433166</v>
      </c>
      <c r="O34" s="5">
        <f t="shared" si="16"/>
        <v>15364.384771913388</v>
      </c>
      <c r="P34" s="5">
        <f t="shared" si="31"/>
        <v>91807.093146433122</v>
      </c>
    </row>
    <row r="35" spans="1:17" ht="15.4" hidden="1" x14ac:dyDescent="0.45">
      <c r="A35" s="4">
        <f t="shared" si="18"/>
        <v>26</v>
      </c>
      <c r="B35" s="5">
        <f>NPV($E$3,D35:D$39)</f>
        <v>91807.093146433195</v>
      </c>
      <c r="C35" s="5">
        <f t="shared" si="9"/>
        <v>5508.4255887859917</v>
      </c>
      <c r="D35" s="5">
        <v>21794.673447014182</v>
      </c>
      <c r="E35" s="5">
        <f t="shared" si="14"/>
        <v>16286.247858228191</v>
      </c>
      <c r="F35" s="5">
        <f t="shared" si="15"/>
        <v>75520.845288205004</v>
      </c>
      <c r="G35" s="5">
        <f t="shared" si="3"/>
        <v>9999.9999999999982</v>
      </c>
      <c r="H35" s="5">
        <f t="shared" si="11"/>
        <v>39999.999999999942</v>
      </c>
      <c r="I35" s="4">
        <f t="shared" si="4"/>
        <v>26</v>
      </c>
      <c r="J35" s="5">
        <f>NPV($E$3,L35:L$39)</f>
        <v>91807.093146433195</v>
      </c>
      <c r="K35" s="5">
        <f t="shared" si="5"/>
        <v>5508.4255887859917</v>
      </c>
      <c r="L35" s="5">
        <f t="shared" si="12"/>
        <v>21794.673447014182</v>
      </c>
      <c r="M35" s="5">
        <f t="shared" si="20"/>
        <v>16286.247858228191</v>
      </c>
      <c r="N35" s="5">
        <f t="shared" si="21"/>
        <v>75520.845288205004</v>
      </c>
      <c r="O35" s="5">
        <f t="shared" si="16"/>
        <v>16286.247858228191</v>
      </c>
      <c r="P35" s="5">
        <f t="shared" ref="P35" si="32">J35-M35</f>
        <v>75520.845288205004</v>
      </c>
    </row>
    <row r="36" spans="1:17" ht="15.4" hidden="1" x14ac:dyDescent="0.45">
      <c r="A36" s="12">
        <f t="shared" si="18"/>
        <v>27</v>
      </c>
      <c r="B36" s="13">
        <f>NPV($E$3,D36:D$39)</f>
        <v>75520.845288205004</v>
      </c>
      <c r="C36" s="13">
        <f t="shared" si="9"/>
        <v>4531.2507172922997</v>
      </c>
      <c r="D36" s="13">
        <f t="shared" ref="D36" si="33">D35</f>
        <v>21794.673447014182</v>
      </c>
      <c r="E36" s="13">
        <f t="shared" si="14"/>
        <v>17263.422729721882</v>
      </c>
      <c r="F36" s="13">
        <f t="shared" si="15"/>
        <v>58257.422558483122</v>
      </c>
      <c r="G36" s="13">
        <f t="shared" si="3"/>
        <v>9999.9999999999982</v>
      </c>
      <c r="H36" s="5">
        <f t="shared" si="11"/>
        <v>29999.999999999942</v>
      </c>
      <c r="I36" s="4">
        <f t="shared" si="4"/>
        <v>27</v>
      </c>
      <c r="J36" s="13">
        <f>NPV($E$3,L36:L$39)</f>
        <v>75520.845288205004</v>
      </c>
      <c r="K36" s="5">
        <f t="shared" si="5"/>
        <v>4531.2507172922997</v>
      </c>
      <c r="L36" s="5">
        <f t="shared" si="12"/>
        <v>21794.673447014182</v>
      </c>
      <c r="M36" s="5">
        <f t="shared" si="20"/>
        <v>17263.422729721882</v>
      </c>
      <c r="N36" s="5">
        <f t="shared" si="21"/>
        <v>58257.422558483122</v>
      </c>
      <c r="O36" s="5">
        <f t="shared" si="16"/>
        <v>17263.422729721882</v>
      </c>
      <c r="P36" s="5">
        <f t="shared" ref="P36:P39" si="34">P35-O36</f>
        <v>58257.422558483122</v>
      </c>
    </row>
    <row r="37" spans="1:17" ht="15.4" x14ac:dyDescent="0.45">
      <c r="A37" s="12">
        <f t="shared" si="18"/>
        <v>28</v>
      </c>
      <c r="B37" s="13">
        <f>NPV($E$3,D37:D$39)</f>
        <v>58257.422558483129</v>
      </c>
      <c r="C37" s="13">
        <f t="shared" si="9"/>
        <v>3495.4453535089874</v>
      </c>
      <c r="D37" s="13">
        <f t="shared" si="19"/>
        <v>21794.673447014182</v>
      </c>
      <c r="E37" s="13">
        <f t="shared" si="14"/>
        <v>18299.228093505193</v>
      </c>
      <c r="F37" s="13">
        <f t="shared" si="15"/>
        <v>39958.194464977933</v>
      </c>
      <c r="G37" s="13">
        <f t="shared" si="3"/>
        <v>9999.9999999999982</v>
      </c>
      <c r="H37" s="13">
        <f t="shared" si="11"/>
        <v>19999.999999999942</v>
      </c>
      <c r="I37" s="12">
        <f t="shared" si="4"/>
        <v>28</v>
      </c>
      <c r="J37" s="13">
        <f>NPV($E$3,L37:L$39)</f>
        <v>58257.422558483129</v>
      </c>
      <c r="K37" s="13">
        <f t="shared" si="5"/>
        <v>3495.4453535089874</v>
      </c>
      <c r="L37" s="13">
        <f t="shared" si="12"/>
        <v>21794.673447014182</v>
      </c>
      <c r="M37" s="13">
        <f t="shared" si="20"/>
        <v>18299.228093505193</v>
      </c>
      <c r="N37" s="13">
        <f t="shared" si="21"/>
        <v>39958.194464977933</v>
      </c>
      <c r="O37" s="13">
        <f t="shared" si="16"/>
        <v>18299.228093505193</v>
      </c>
      <c r="P37" s="13">
        <f t="shared" si="34"/>
        <v>39958.194464977933</v>
      </c>
      <c r="Q37" s="14"/>
    </row>
    <row r="38" spans="1:17" ht="15.4" x14ac:dyDescent="0.45">
      <c r="A38" s="4">
        <f t="shared" si="18"/>
        <v>29</v>
      </c>
      <c r="B38" s="5">
        <f>NPV($E$3,D38:D$39)</f>
        <v>39958.19446497794</v>
      </c>
      <c r="C38" s="5">
        <f t="shared" si="9"/>
        <v>2397.4916678986765</v>
      </c>
      <c r="D38" s="5">
        <f t="shared" si="19"/>
        <v>21794.673447014182</v>
      </c>
      <c r="E38" s="5">
        <f t="shared" si="14"/>
        <v>19397.181779115504</v>
      </c>
      <c r="F38" s="5">
        <f t="shared" si="15"/>
        <v>20561.012685862435</v>
      </c>
      <c r="G38" s="5">
        <f t="shared" si="3"/>
        <v>9999.9999999999982</v>
      </c>
      <c r="H38" s="5">
        <f t="shared" si="11"/>
        <v>9999.9999999999436</v>
      </c>
      <c r="I38" s="4">
        <f t="shared" si="4"/>
        <v>29</v>
      </c>
      <c r="J38" s="5">
        <f>NPV($E$3,L38:L$39)</f>
        <v>39958.19446497794</v>
      </c>
      <c r="K38" s="5">
        <f t="shared" si="5"/>
        <v>2397.4916678986765</v>
      </c>
      <c r="L38" s="5">
        <f t="shared" si="12"/>
        <v>21794.673447014182</v>
      </c>
      <c r="M38" s="5">
        <f t="shared" si="20"/>
        <v>19397.181779115504</v>
      </c>
      <c r="N38" s="5">
        <f t="shared" si="21"/>
        <v>20561.012685862435</v>
      </c>
      <c r="O38" s="5">
        <f t="shared" si="16"/>
        <v>19397.181779115504</v>
      </c>
      <c r="P38" s="5">
        <f t="shared" si="34"/>
        <v>20561.012685862428</v>
      </c>
    </row>
    <row r="39" spans="1:17" ht="15.4" x14ac:dyDescent="0.45">
      <c r="A39" s="4">
        <f t="shared" si="18"/>
        <v>30</v>
      </c>
      <c r="B39" s="5">
        <f>NPV($E$3,D39:D$39)</f>
        <v>20561.012685862435</v>
      </c>
      <c r="C39" s="5">
        <f t="shared" si="9"/>
        <v>1233.6607611517461</v>
      </c>
      <c r="D39" s="5">
        <f t="shared" si="19"/>
        <v>21794.673447014182</v>
      </c>
      <c r="E39" s="5">
        <f t="shared" si="14"/>
        <v>20561.012685862435</v>
      </c>
      <c r="F39" s="5">
        <f t="shared" si="15"/>
        <v>0</v>
      </c>
      <c r="G39" s="5">
        <f t="shared" si="3"/>
        <v>9999.9999999999982</v>
      </c>
      <c r="H39" s="5">
        <f t="shared" si="11"/>
        <v>-5.4569682106375694E-11</v>
      </c>
      <c r="I39" s="4">
        <f t="shared" si="4"/>
        <v>30</v>
      </c>
      <c r="J39" s="5">
        <f>NPV($E$3,L39:L$39)</f>
        <v>20561.012685862435</v>
      </c>
      <c r="K39" s="5">
        <f t="shared" si="5"/>
        <v>1233.6607611517461</v>
      </c>
      <c r="L39" s="5">
        <f t="shared" si="12"/>
        <v>21794.673447014182</v>
      </c>
      <c r="M39" s="5">
        <f t="shared" si="20"/>
        <v>20561.012685862435</v>
      </c>
      <c r="N39" s="5">
        <f t="shared" si="21"/>
        <v>0</v>
      </c>
      <c r="O39" s="5">
        <f t="shared" si="16"/>
        <v>20561.012685862435</v>
      </c>
      <c r="P39" s="5">
        <f t="shared" si="34"/>
        <v>0</v>
      </c>
    </row>
    <row r="40" spans="1:17" ht="15.4" x14ac:dyDescent="0.45">
      <c r="D40" s="5"/>
      <c r="E40" s="5"/>
      <c r="F40" s="5"/>
      <c r="G40" s="5"/>
      <c r="H4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2021-05-29T19:37:17Z</dcterms:modified>
</cp:coreProperties>
</file>