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lucas\Dropbox (MIT)\My Documents\Class\Micromasters\"/>
    </mc:Choice>
  </mc:AlternateContent>
  <bookViews>
    <workbookView xWindow="360" yWindow="94" windowWidth="13260" windowHeight="11640"/>
  </bookViews>
  <sheets>
    <sheet name="BSM" sheetId="2" r:id="rId1"/>
    <sheet name="Black'sModel" sheetId="1" r:id="rId2"/>
    <sheet name="Sheet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2" l="1"/>
  <c r="D13" i="2" s="1"/>
  <c r="C13" i="1"/>
  <c r="C15" i="1"/>
  <c r="C16" i="1"/>
  <c r="E16" i="1"/>
  <c r="C14" i="1"/>
  <c r="C17" i="1"/>
  <c r="E14" i="1"/>
  <c r="C18" i="1"/>
  <c r="D14" i="2" l="1"/>
  <c r="F13" i="2"/>
  <c r="F15" i="2" l="1"/>
  <c r="D17" i="2" s="1"/>
  <c r="D15" i="2"/>
  <c r="D16" i="2" s="1"/>
</calcChain>
</file>

<file path=xl/sharedStrings.xml><?xml version="1.0" encoding="utf-8"?>
<sst xmlns="http://schemas.openxmlformats.org/spreadsheetml/2006/main" count="46" uniqueCount="28">
  <si>
    <t>d1</t>
  </si>
  <si>
    <t>d2</t>
  </si>
  <si>
    <t>N(d1)</t>
  </si>
  <si>
    <t>N(d2)</t>
  </si>
  <si>
    <t>X</t>
  </si>
  <si>
    <t>F</t>
  </si>
  <si>
    <t>r</t>
  </si>
  <si>
    <t>C</t>
  </si>
  <si>
    <t>sigma</t>
  </si>
  <si>
    <t>T</t>
  </si>
  <si>
    <t>time to option expiration</t>
  </si>
  <si>
    <t>P</t>
  </si>
  <si>
    <t>N(-d1)</t>
  </si>
  <si>
    <t>N(-d2)</t>
  </si>
  <si>
    <t>volatility of forward bond price</t>
  </si>
  <si>
    <t>spot yield for maturity T</t>
  </si>
  <si>
    <t>strike price</t>
  </si>
  <si>
    <t>call value</t>
  </si>
  <si>
    <t>put value</t>
  </si>
  <si>
    <t>current forward price of the bond</t>
  </si>
  <si>
    <t>Inputs (yellow)</t>
  </si>
  <si>
    <t xml:space="preserve">S </t>
  </si>
  <si>
    <t>current stock price</t>
  </si>
  <si>
    <t>volatility</t>
  </si>
  <si>
    <t>dividend yield</t>
  </si>
  <si>
    <t>delta</t>
  </si>
  <si>
    <t xml:space="preserve">This spreadsheet calculates the value of a call option or a put option using Black's model. </t>
  </si>
  <si>
    <t>Black-Scholes-Merton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</si>
</sst>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164" formatCode="&quot;$&quot;#,##0.000_);[Red]\(&quot;$&quot;#,##0.000\)"/>
    <numFmt numFmtId="165" formatCode="&quot;$&quot;#,##0.00"/>
    <numFmt numFmtId="166" formatCode="&quot;$&quot;#,##0.0000_);[Red]\(&quot;$&quot;#,##0.0000\)"/>
    <numFmt numFmtId="167" formatCode="&quot;$&quot;#,##0.000000_);[Red]\(&quot;$&quot;#,##0.000000\)"/>
    <numFmt numFmtId="168" formatCode="&quot;$&quot;#,##0.00000"/>
    <numFmt numFmtId="169" formatCode="&quot;$&quot;#,##0.000000"/>
  </numFmts>
  <fonts count="5" x14ac:knownFonts="1">
    <font>
      <sz val="10"/>
      <name val="Arial"/>
    </font>
    <font>
      <sz val="8"/>
      <name val="Arial"/>
      <family val="2"/>
    </font>
    <font>
      <sz val="16"/>
      <name val="Arial"/>
      <family val="2"/>
    </font>
    <font>
      <sz val="16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2" fillId="0" borderId="0" xfId="0" applyFont="1" applyFill="1"/>
    <xf numFmtId="0" fontId="2" fillId="2" borderId="0" xfId="0" applyFont="1" applyFill="1"/>
    <xf numFmtId="0" fontId="2" fillId="0" borderId="0" xfId="0" applyFont="1" applyFill="1" applyAlignment="1">
      <alignment wrapText="1"/>
    </xf>
    <xf numFmtId="8" fontId="2" fillId="0" borderId="0" xfId="0" applyNumberFormat="1" applyFont="1" applyFill="1"/>
    <xf numFmtId="164" fontId="2" fillId="0" borderId="0" xfId="0" applyNumberFormat="1" applyFont="1" applyFill="1"/>
    <xf numFmtId="8" fontId="2" fillId="0" borderId="0" xfId="0" applyNumberFormat="1" applyFont="1"/>
    <xf numFmtId="10" fontId="2" fillId="0" borderId="0" xfId="0" applyNumberFormat="1" applyFont="1"/>
    <xf numFmtId="8" fontId="0" fillId="0" borderId="0" xfId="0" applyNumberFormat="1"/>
    <xf numFmtId="165" fontId="2" fillId="0" borderId="0" xfId="0" applyNumberFormat="1" applyFont="1"/>
    <xf numFmtId="165" fontId="2" fillId="2" borderId="0" xfId="0" applyNumberFormat="1" applyFont="1" applyFill="1"/>
    <xf numFmtId="10" fontId="2" fillId="2" borderId="0" xfId="0" applyNumberFormat="1" applyFont="1" applyFill="1"/>
    <xf numFmtId="164" fontId="3" fillId="3" borderId="0" xfId="0" applyNumberFormat="1" applyFont="1" applyFill="1"/>
    <xf numFmtId="8" fontId="3" fillId="3" borderId="0" xfId="0" applyNumberFormat="1" applyFont="1" applyFill="1"/>
    <xf numFmtId="0" fontId="3" fillId="0" borderId="0" xfId="0" applyFont="1"/>
    <xf numFmtId="166" fontId="3" fillId="3" borderId="0" xfId="0" applyNumberFormat="1" applyFont="1" applyFill="1"/>
    <xf numFmtId="167" fontId="3" fillId="3" borderId="0" xfId="0" applyNumberFormat="1" applyFont="1" applyFill="1"/>
    <xf numFmtId="168" fontId="2" fillId="2" borderId="0" xfId="0" applyNumberFormat="1" applyFont="1" applyFill="1"/>
    <xf numFmtId="169" fontId="2" fillId="2" borderId="0" xfId="0" applyNumberFormat="1" applyFont="1" applyFill="1"/>
    <xf numFmtId="166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J20"/>
  <sheetViews>
    <sheetView tabSelected="1" workbookViewId="0">
      <selection activeCell="D3" sqref="D3"/>
    </sheetView>
  </sheetViews>
  <sheetFormatPr defaultRowHeight="12.45" x14ac:dyDescent="0.3"/>
  <cols>
    <col min="4" max="4" width="21.53515625" customWidth="1"/>
  </cols>
  <sheetData>
    <row r="4" spans="1:10" ht="19.75" x14ac:dyDescent="0.45">
      <c r="A4" s="21" t="s">
        <v>27</v>
      </c>
      <c r="B4" s="1"/>
      <c r="C4" s="1"/>
      <c r="D4" s="1"/>
      <c r="E4" s="1"/>
      <c r="F4" s="1"/>
      <c r="G4" s="1"/>
      <c r="H4" s="1"/>
      <c r="I4" s="1"/>
      <c r="J4" s="1"/>
    </row>
    <row r="5" spans="1:10" ht="19.75" x14ac:dyDescent="0.45">
      <c r="B5" s="1"/>
      <c r="C5" s="4"/>
      <c r="D5" s="2" t="s">
        <v>20</v>
      </c>
      <c r="E5" s="1"/>
      <c r="F5" s="1"/>
      <c r="G5" s="1"/>
      <c r="H5" s="1"/>
      <c r="I5" s="1"/>
      <c r="J5" s="1"/>
    </row>
    <row r="6" spans="1:10" ht="19.75" x14ac:dyDescent="0.45">
      <c r="B6" s="1"/>
      <c r="C6" s="2" t="s">
        <v>4</v>
      </c>
      <c r="D6" s="18">
        <v>100</v>
      </c>
      <c r="E6" s="2"/>
      <c r="F6" s="1"/>
      <c r="G6" s="1" t="s">
        <v>16</v>
      </c>
      <c r="H6" s="1"/>
      <c r="I6" s="1"/>
      <c r="J6" s="1"/>
    </row>
    <row r="7" spans="1:10" ht="19.75" x14ac:dyDescent="0.45">
      <c r="B7" s="1"/>
      <c r="C7" s="2" t="s">
        <v>21</v>
      </c>
      <c r="D7" s="19">
        <v>100</v>
      </c>
      <c r="E7" s="5"/>
      <c r="F7" s="1"/>
      <c r="G7" s="1" t="s">
        <v>22</v>
      </c>
      <c r="H7" s="1"/>
      <c r="I7" s="1"/>
      <c r="J7" s="1"/>
    </row>
    <row r="8" spans="1:10" ht="19.75" x14ac:dyDescent="0.45">
      <c r="B8" s="1"/>
      <c r="C8" s="2" t="s">
        <v>6</v>
      </c>
      <c r="D8" s="12">
        <v>0.01</v>
      </c>
      <c r="E8" s="2"/>
      <c r="F8" s="1"/>
      <c r="G8" s="1" t="s">
        <v>15</v>
      </c>
      <c r="H8" s="1"/>
      <c r="I8" s="1"/>
      <c r="J8" s="1"/>
    </row>
    <row r="9" spans="1:10" ht="19.75" x14ac:dyDescent="0.45">
      <c r="B9" s="1"/>
      <c r="C9" s="2" t="s">
        <v>8</v>
      </c>
      <c r="D9" s="3">
        <v>0.08</v>
      </c>
      <c r="E9" s="2"/>
      <c r="F9" s="1"/>
      <c r="G9" s="1" t="s">
        <v>23</v>
      </c>
      <c r="H9" s="1"/>
      <c r="I9" s="1"/>
      <c r="J9" s="1"/>
    </row>
    <row r="10" spans="1:10" ht="19.75" x14ac:dyDescent="0.45">
      <c r="B10" s="1"/>
      <c r="C10" s="2" t="s">
        <v>9</v>
      </c>
      <c r="D10" s="3">
        <v>0.5</v>
      </c>
      <c r="E10" s="2"/>
      <c r="F10" s="1"/>
      <c r="G10" s="1" t="s">
        <v>10</v>
      </c>
      <c r="H10" s="1"/>
      <c r="I10" s="1"/>
      <c r="J10" s="1"/>
    </row>
    <row r="11" spans="1:10" ht="19.75" x14ac:dyDescent="0.45">
      <c r="B11" s="1"/>
      <c r="C11" s="2" t="s">
        <v>25</v>
      </c>
      <c r="D11" s="12">
        <v>0</v>
      </c>
      <c r="E11" s="2"/>
      <c r="F11" s="1"/>
      <c r="G11" s="1" t="s">
        <v>24</v>
      </c>
      <c r="H11" s="1"/>
      <c r="I11" s="1"/>
      <c r="J11" s="1"/>
    </row>
    <row r="12" spans="1:10" ht="19.75" x14ac:dyDescent="0.45">
      <c r="B12" s="1"/>
      <c r="C12" s="2" t="s">
        <v>0</v>
      </c>
      <c r="D12" s="1">
        <f>(LN(D7/D6)+(D8-D11+D9^2/2)*D10)/(D9*D10^0.5)</f>
        <v>0.11667261889578033</v>
      </c>
      <c r="E12" s="2"/>
      <c r="F12" s="1"/>
      <c r="G12" s="1"/>
      <c r="H12" s="1"/>
      <c r="I12" s="1"/>
      <c r="J12" s="1"/>
    </row>
    <row r="13" spans="1:10" ht="19.75" x14ac:dyDescent="0.45">
      <c r="B13" s="1"/>
      <c r="C13" s="2" t="s">
        <v>2</v>
      </c>
      <c r="D13" s="1">
        <f>NORMSDIST(D12)</f>
        <v>0.54644025549438124</v>
      </c>
      <c r="E13" s="2" t="s">
        <v>12</v>
      </c>
      <c r="F13" s="1">
        <f>NORMSDIST(-D12)</f>
        <v>0.45355974450561876</v>
      </c>
      <c r="G13" s="1"/>
      <c r="H13" s="1"/>
      <c r="I13" s="1"/>
      <c r="J13" s="1"/>
    </row>
    <row r="14" spans="1:10" ht="19.75" x14ac:dyDescent="0.45">
      <c r="B14" s="1"/>
      <c r="C14" s="2" t="s">
        <v>1</v>
      </c>
      <c r="D14" s="1">
        <f>D12-D9*D10^0.5</f>
        <v>6.0104076400856521E-2</v>
      </c>
      <c r="E14" s="2"/>
      <c r="F14" s="1"/>
      <c r="G14" s="1"/>
      <c r="H14" s="1"/>
      <c r="I14" s="1"/>
      <c r="J14" s="1"/>
    </row>
    <row r="15" spans="1:10" ht="19.75" x14ac:dyDescent="0.45">
      <c r="B15" s="1"/>
      <c r="C15" s="2" t="s">
        <v>3</v>
      </c>
      <c r="D15" s="1">
        <f>NORMSDIST(D14)</f>
        <v>0.52396362833168486</v>
      </c>
      <c r="E15" s="2" t="s">
        <v>13</v>
      </c>
      <c r="F15" s="1">
        <f>NORMSDIST(-D14)</f>
        <v>0.47603637166831514</v>
      </c>
      <c r="G15" s="1"/>
      <c r="H15" s="1"/>
      <c r="I15" s="1"/>
      <c r="J15" s="1"/>
    </row>
    <row r="16" spans="1:10" ht="19.75" x14ac:dyDescent="0.45">
      <c r="B16" s="1"/>
      <c r="C16" s="2" t="s">
        <v>7</v>
      </c>
      <c r="D16" s="17">
        <f>EXP(-D11*D10)*(D7*D13)-EXP(-D8*D10)*D6*D15</f>
        <v>2.5089906661278292</v>
      </c>
      <c r="E16" s="6"/>
      <c r="F16" s="1"/>
      <c r="G16" s="15" t="s">
        <v>17</v>
      </c>
      <c r="H16" s="1"/>
      <c r="I16" s="1"/>
      <c r="J16" s="1"/>
    </row>
    <row r="17" spans="2:10" ht="19.75" x14ac:dyDescent="0.45">
      <c r="B17" s="1"/>
      <c r="C17" s="1" t="s">
        <v>11</v>
      </c>
      <c r="D17" s="16">
        <f>EXP(-D8*D10)*(D6*F15)-(EXP(-D11*D10)*D7*F13)</f>
        <v>2.0102385853960669</v>
      </c>
      <c r="E17" s="2"/>
      <c r="F17" s="1"/>
      <c r="G17" s="15" t="s">
        <v>18</v>
      </c>
      <c r="H17" s="1"/>
      <c r="I17" s="1"/>
      <c r="J17" s="1"/>
    </row>
    <row r="19" spans="2:10" x14ac:dyDescent="0.3">
      <c r="E19" s="20"/>
    </row>
    <row r="20" spans="2:10" x14ac:dyDescent="0.3">
      <c r="D20" s="9"/>
      <c r="F20" s="9"/>
    </row>
  </sheetData>
  <phoneticPr fontId="1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7"/>
  <sheetViews>
    <sheetView workbookViewId="0"/>
  </sheetViews>
  <sheetFormatPr defaultRowHeight="12.45" x14ac:dyDescent="0.3"/>
  <cols>
    <col min="1" max="1" width="13.4609375" customWidth="1"/>
    <col min="2" max="2" width="12.921875" customWidth="1"/>
    <col min="3" max="3" width="20.3828125" customWidth="1"/>
    <col min="4" max="4" width="15.07421875" customWidth="1"/>
    <col min="5" max="5" width="15.53515625" customWidth="1"/>
    <col min="10" max="10" width="10" bestFit="1" customWidth="1"/>
  </cols>
  <sheetData>
    <row r="1" spans="1:9" ht="19.75" x14ac:dyDescent="0.45">
      <c r="A1" s="1" t="s">
        <v>26</v>
      </c>
      <c r="B1" s="1"/>
      <c r="C1" s="1"/>
      <c r="D1" s="1"/>
      <c r="E1" s="1"/>
      <c r="F1" s="1"/>
      <c r="G1" s="1"/>
      <c r="H1" s="1"/>
      <c r="I1" s="1"/>
    </row>
    <row r="2" spans="1:9" ht="19.75" x14ac:dyDescent="0.45">
      <c r="A2" s="1"/>
      <c r="B2" s="1"/>
      <c r="C2" s="1"/>
      <c r="D2" s="1"/>
      <c r="E2" s="1"/>
      <c r="F2" s="1"/>
      <c r="G2" s="1"/>
      <c r="H2" s="1"/>
      <c r="I2" s="1"/>
    </row>
    <row r="3" spans="1:9" ht="19.75" x14ac:dyDescent="0.45">
      <c r="A3" s="1"/>
      <c r="B3" s="1"/>
      <c r="C3" s="1"/>
      <c r="D3" s="1"/>
      <c r="E3" s="1"/>
      <c r="F3" s="1"/>
      <c r="G3" s="1"/>
      <c r="H3" s="1"/>
      <c r="I3" s="1"/>
    </row>
    <row r="4" spans="1:9" ht="19.75" x14ac:dyDescent="0.45">
      <c r="A4" s="1"/>
      <c r="B4" s="2"/>
      <c r="C4" s="2"/>
      <c r="D4" s="2"/>
      <c r="E4" s="1"/>
      <c r="F4" s="1"/>
      <c r="G4" s="1"/>
      <c r="H4" s="1"/>
      <c r="I4" s="1"/>
    </row>
    <row r="5" spans="1:9" ht="19.75" x14ac:dyDescent="0.45">
      <c r="A5" s="1"/>
      <c r="B5" s="1"/>
      <c r="C5" s="1"/>
      <c r="D5" s="1"/>
      <c r="E5" s="1"/>
      <c r="F5" s="1"/>
      <c r="G5" s="1"/>
      <c r="H5" s="1"/>
      <c r="I5" s="1"/>
    </row>
    <row r="6" spans="1:9" ht="19.75" x14ac:dyDescent="0.45">
      <c r="A6" s="1"/>
      <c r="B6" s="4"/>
      <c r="C6" s="2" t="s">
        <v>20</v>
      </c>
      <c r="D6" s="1"/>
      <c r="E6" s="1"/>
      <c r="F6" s="1"/>
      <c r="G6" s="1"/>
      <c r="H6" s="1"/>
      <c r="I6" s="1"/>
    </row>
    <row r="7" spans="1:9" ht="19.75" x14ac:dyDescent="0.45">
      <c r="A7" s="1"/>
      <c r="B7" s="2" t="s">
        <v>4</v>
      </c>
      <c r="C7" s="3">
        <v>1000</v>
      </c>
      <c r="D7" s="2"/>
      <c r="E7" s="1"/>
      <c r="F7" s="1" t="s">
        <v>16</v>
      </c>
      <c r="G7" s="1"/>
      <c r="H7" s="1"/>
      <c r="I7" s="1"/>
    </row>
    <row r="8" spans="1:9" ht="19.75" x14ac:dyDescent="0.45">
      <c r="A8" s="1"/>
      <c r="B8" s="2" t="s">
        <v>5</v>
      </c>
      <c r="C8" s="11">
        <v>939.68</v>
      </c>
      <c r="D8" s="5"/>
      <c r="E8" s="1"/>
      <c r="F8" s="15" t="s">
        <v>19</v>
      </c>
      <c r="G8" s="1"/>
      <c r="H8" s="1"/>
      <c r="I8" s="1"/>
    </row>
    <row r="9" spans="1:9" ht="19.75" x14ac:dyDescent="0.45">
      <c r="A9" s="1"/>
      <c r="B9" s="2" t="s">
        <v>6</v>
      </c>
      <c r="C9" s="12">
        <v>0.1</v>
      </c>
      <c r="D9" s="2"/>
      <c r="E9" s="1"/>
      <c r="F9" s="1" t="s">
        <v>15</v>
      </c>
      <c r="G9" s="1"/>
      <c r="H9" s="1"/>
      <c r="I9" s="1"/>
    </row>
    <row r="10" spans="1:9" ht="19.75" x14ac:dyDescent="0.45">
      <c r="A10" s="1"/>
      <c r="B10" s="2" t="s">
        <v>8</v>
      </c>
      <c r="C10" s="3">
        <v>0.09</v>
      </c>
      <c r="D10" s="2"/>
      <c r="E10" s="1"/>
      <c r="F10" s="1" t="s">
        <v>14</v>
      </c>
      <c r="G10" s="1"/>
      <c r="H10" s="1"/>
      <c r="I10" s="1"/>
    </row>
    <row r="11" spans="1:9" ht="19.75" x14ac:dyDescent="0.45">
      <c r="A11" s="1"/>
      <c r="B11" s="2" t="s">
        <v>9</v>
      </c>
      <c r="C11" s="3">
        <v>0.83330000000000004</v>
      </c>
      <c r="D11" s="2"/>
      <c r="E11" s="1"/>
      <c r="F11" s="1" t="s">
        <v>10</v>
      </c>
      <c r="G11" s="1"/>
      <c r="H11" s="1"/>
      <c r="I11" s="1"/>
    </row>
    <row r="12" spans="1:9" ht="19.75" x14ac:dyDescent="0.45">
      <c r="A12" s="1"/>
      <c r="B12" s="2"/>
      <c r="C12" s="3"/>
      <c r="D12" s="2"/>
      <c r="E12" s="1"/>
      <c r="F12" s="1"/>
      <c r="G12" s="1"/>
      <c r="H12" s="1"/>
      <c r="I12" s="1"/>
    </row>
    <row r="13" spans="1:9" ht="19.75" x14ac:dyDescent="0.45">
      <c r="A13" s="1"/>
      <c r="B13" s="2" t="s">
        <v>0</v>
      </c>
      <c r="C13" s="1">
        <f>(LN(C8/C7)+C10^2*C11/2)/(C10*C11^0.5)</f>
        <v>-0.71620443911968079</v>
      </c>
      <c r="D13" s="2"/>
      <c r="E13" s="1"/>
      <c r="F13" s="1"/>
      <c r="G13" s="1"/>
      <c r="H13" s="1"/>
      <c r="I13" s="1"/>
    </row>
    <row r="14" spans="1:9" ht="19.75" x14ac:dyDescent="0.45">
      <c r="A14" s="1"/>
      <c r="B14" s="2" t="s">
        <v>2</v>
      </c>
      <c r="C14" s="1">
        <f>NORMSDIST(C13)</f>
        <v>0.23693256122172965</v>
      </c>
      <c r="D14" s="2" t="s">
        <v>12</v>
      </c>
      <c r="E14" s="1">
        <f>NORMSDIST(-C13)</f>
        <v>0.76306743877827032</v>
      </c>
      <c r="F14" s="1"/>
      <c r="G14" s="1"/>
      <c r="H14" s="1"/>
      <c r="I14" s="1"/>
    </row>
    <row r="15" spans="1:9" ht="19.75" x14ac:dyDescent="0.45">
      <c r="A15" s="1"/>
      <c r="B15" s="2" t="s">
        <v>1</v>
      </c>
      <c r="C15" s="1">
        <f>C13-C10*C11^0.5</f>
        <v>-0.79836117956135122</v>
      </c>
      <c r="D15" s="2"/>
      <c r="E15" s="1"/>
      <c r="F15" s="1"/>
      <c r="G15" s="1"/>
      <c r="H15" s="1"/>
      <c r="I15" s="1"/>
    </row>
    <row r="16" spans="1:9" ht="19.75" x14ac:dyDescent="0.45">
      <c r="A16" s="1"/>
      <c r="B16" s="2" t="s">
        <v>3</v>
      </c>
      <c r="C16" s="1">
        <f>NORMSDIST(C15)</f>
        <v>0.21233046215789741</v>
      </c>
      <c r="D16" s="2" t="s">
        <v>13</v>
      </c>
      <c r="E16" s="1">
        <f>NORMSDIST(-C15)</f>
        <v>0.78766953784210259</v>
      </c>
      <c r="F16" s="1"/>
      <c r="G16" s="1"/>
      <c r="H16" s="1"/>
      <c r="I16" s="1"/>
    </row>
    <row r="17" spans="1:10" ht="19.75" x14ac:dyDescent="0.45">
      <c r="A17" s="1"/>
      <c r="B17" s="2" t="s">
        <v>7</v>
      </c>
      <c r="C17" s="13">
        <f>EXP(-C9*C11)*(C8*C14-C7*C16)</f>
        <v>9.4859903625282875</v>
      </c>
      <c r="D17" s="6"/>
      <c r="E17" s="1"/>
      <c r="F17" s="15" t="s">
        <v>17</v>
      </c>
      <c r="G17" s="1"/>
      <c r="H17" s="1"/>
      <c r="I17" s="1"/>
    </row>
    <row r="18" spans="1:10" ht="19.75" x14ac:dyDescent="0.45">
      <c r="A18" s="1"/>
      <c r="B18" s="1" t="s">
        <v>11</v>
      </c>
      <c r="C18" s="14">
        <f>EXP(-C9*C11)*((C7*E16)-(C8*E14))</f>
        <v>64.983254443541142</v>
      </c>
      <c r="D18" s="2"/>
      <c r="E18" s="1"/>
      <c r="F18" s="15" t="s">
        <v>18</v>
      </c>
      <c r="G18" s="1"/>
      <c r="H18" s="1"/>
      <c r="I18" s="1"/>
    </row>
    <row r="19" spans="1:10" ht="19.75" x14ac:dyDescent="0.45">
      <c r="A19" s="1"/>
      <c r="B19" s="1"/>
      <c r="C19" s="7"/>
      <c r="D19" s="2"/>
      <c r="E19" s="1"/>
      <c r="F19" s="1"/>
      <c r="G19" s="1"/>
      <c r="H19" s="1"/>
      <c r="I19" s="1"/>
    </row>
    <row r="20" spans="1:10" ht="19.75" x14ac:dyDescent="0.45">
      <c r="A20" s="1"/>
      <c r="B20" s="1"/>
      <c r="C20" s="1"/>
      <c r="D20" s="1"/>
      <c r="E20" s="1"/>
      <c r="F20" s="1"/>
      <c r="G20" s="1"/>
      <c r="H20" s="1"/>
      <c r="I20" s="1"/>
    </row>
    <row r="21" spans="1:10" ht="19.75" x14ac:dyDescent="0.45">
      <c r="A21" s="1"/>
      <c r="B21" s="8"/>
      <c r="C21" s="1"/>
      <c r="D21" s="1"/>
      <c r="E21" s="1"/>
      <c r="F21" s="1"/>
      <c r="G21" s="1"/>
      <c r="H21" s="1"/>
      <c r="I21" s="1"/>
      <c r="J21" s="8"/>
    </row>
    <row r="22" spans="1:10" ht="19.75" x14ac:dyDescent="0.45">
      <c r="I22" s="1"/>
      <c r="J22" s="8"/>
    </row>
    <row r="23" spans="1:10" ht="19.75" x14ac:dyDescent="0.45">
      <c r="A23" s="1"/>
      <c r="C23" s="10"/>
      <c r="I23" s="1"/>
      <c r="J23" s="8"/>
    </row>
    <row r="24" spans="1:10" ht="19.75" x14ac:dyDescent="0.45">
      <c r="A24" s="1"/>
      <c r="C24" s="10"/>
      <c r="D24" s="10"/>
    </row>
    <row r="27" spans="1:10" x14ac:dyDescent="0.3">
      <c r="A27" s="9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45" x14ac:dyDescent="0.3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BSM</vt:lpstr>
      <vt:lpstr>Black'sModel</vt:lpstr>
      <vt:lpstr>Sheet3</vt:lpstr>
    </vt:vector>
  </TitlesOfParts>
  <Company>Kellogg Graduate School of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dlucas</dc:creator>
  <cp:lastModifiedBy>Deborah Lucas</cp:lastModifiedBy>
  <dcterms:created xsi:type="dcterms:W3CDTF">2003-02-25T21:44:39Z</dcterms:created>
  <dcterms:modified xsi:type="dcterms:W3CDTF">2021-10-29T01:55:20Z</dcterms:modified>
</cp:coreProperties>
</file>