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firstSheet="2" activeTab="7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9" l="1"/>
  <c r="AG3" i="9"/>
  <c r="AF3" i="11" l="1"/>
  <c r="AH3" i="11"/>
  <c r="V3" i="11"/>
  <c r="AG3" i="11"/>
  <c r="AE3" i="11"/>
  <c r="AE3" i="10"/>
  <c r="AE3" i="9"/>
  <c r="AE3" i="8"/>
  <c r="AE3" i="7"/>
  <c r="AE3" i="13"/>
  <c r="AB40" i="13" l="1"/>
  <c r="AA40" i="13"/>
  <c r="P3" i="13"/>
  <c r="AA32" i="13"/>
  <c r="AA33" i="13"/>
  <c r="AA34" i="13"/>
  <c r="AA31" i="13"/>
  <c r="AB27" i="9" l="1"/>
  <c r="Y41" i="13" l="1"/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AH9" i="11" l="1"/>
  <c r="AH8" i="11"/>
  <c r="AH10" i="11"/>
  <c r="AH15" i="11"/>
  <c r="AH14" i="11"/>
  <c r="AH13" i="11"/>
  <c r="AH12" i="11"/>
  <c r="AH11" i="11"/>
  <c r="N23" i="1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L18" i="11"/>
  <c r="Q18" i="11"/>
  <c r="U18" i="11" s="1"/>
  <c r="M23" i="11"/>
  <c r="R23" i="11"/>
  <c r="M25" i="11"/>
  <c r="R25" i="11"/>
  <c r="M17" i="11"/>
  <c r="R17" i="1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L23" i="11"/>
  <c r="Q23" i="11"/>
  <c r="M20" i="11"/>
  <c r="R20" i="11"/>
  <c r="L22" i="11"/>
  <c r="Q22" i="11"/>
  <c r="M19" i="11"/>
  <c r="R19" i="1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L20" i="9"/>
  <c r="Q20" i="9"/>
  <c r="L12" i="9"/>
  <c r="Q12" i="9"/>
  <c r="U12" i="9" s="1"/>
  <c r="M25" i="9"/>
  <c r="R25" i="9"/>
  <c r="AH25" i="9" s="1"/>
  <c r="M17" i="9"/>
  <c r="R17" i="9"/>
  <c r="M9" i="9"/>
  <c r="R9" i="9"/>
  <c r="L19" i="9"/>
  <c r="Q19" i="9"/>
  <c r="U19" i="9" s="1"/>
  <c r="L11" i="9"/>
  <c r="Q11" i="9"/>
  <c r="U11" i="9" s="1"/>
  <c r="M24" i="9"/>
  <c r="R24" i="9"/>
  <c r="AH24" i="9" s="1"/>
  <c r="M16" i="9"/>
  <c r="R16" i="9"/>
  <c r="M8" i="9"/>
  <c r="R8" i="9"/>
  <c r="L13" i="9"/>
  <c r="Q13" i="9"/>
  <c r="U13" i="9" s="1"/>
  <c r="L18" i="9"/>
  <c r="Q18" i="9"/>
  <c r="U18" i="9" s="1"/>
  <c r="L10" i="9"/>
  <c r="Q10" i="9"/>
  <c r="U10" i="9" s="1"/>
  <c r="M23" i="9"/>
  <c r="R23" i="9"/>
  <c r="AH23" i="9" s="1"/>
  <c r="M15" i="9"/>
  <c r="R15" i="9"/>
  <c r="M7" i="9"/>
  <c r="R7" i="9"/>
  <c r="M18" i="9"/>
  <c r="R18" i="9"/>
  <c r="L25" i="9"/>
  <c r="Q25" i="9"/>
  <c r="L17" i="9"/>
  <c r="Q17" i="9"/>
  <c r="U17" i="9" s="1"/>
  <c r="L9" i="9"/>
  <c r="Q9" i="9"/>
  <c r="U9" i="9" s="1"/>
  <c r="M22" i="9"/>
  <c r="R22" i="9"/>
  <c r="AH22" i="9" s="1"/>
  <c r="M14" i="9"/>
  <c r="R14" i="9"/>
  <c r="M6" i="9"/>
  <c r="R6" i="9"/>
  <c r="L24" i="9"/>
  <c r="Q24" i="9"/>
  <c r="L16" i="9"/>
  <c r="Q16" i="9"/>
  <c r="U16" i="9" s="1"/>
  <c r="L8" i="9"/>
  <c r="Q8" i="9"/>
  <c r="U8" i="9" s="1"/>
  <c r="M21" i="9"/>
  <c r="R21" i="9"/>
  <c r="AH21" i="9" s="1"/>
  <c r="M13" i="9"/>
  <c r="R13" i="9"/>
  <c r="L23" i="9"/>
  <c r="Q23" i="9"/>
  <c r="L15" i="9"/>
  <c r="Q15" i="9"/>
  <c r="U15" i="9" s="1"/>
  <c r="L7" i="9"/>
  <c r="Q7" i="9"/>
  <c r="U7" i="9" s="1"/>
  <c r="M20" i="9"/>
  <c r="R20" i="9"/>
  <c r="AH20" i="9" s="1"/>
  <c r="M12" i="9"/>
  <c r="R12" i="9"/>
  <c r="L22" i="9"/>
  <c r="Q22" i="9"/>
  <c r="L14" i="9"/>
  <c r="Q14" i="9"/>
  <c r="U14" i="9" s="1"/>
  <c r="L6" i="9"/>
  <c r="Q6" i="9"/>
  <c r="U6" i="9" s="1"/>
  <c r="M19" i="9"/>
  <c r="R19" i="9"/>
  <c r="M11" i="9"/>
  <c r="R11" i="9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V17" i="9" l="1"/>
  <c r="AH17" i="9"/>
  <c r="V10" i="9"/>
  <c r="AH10" i="9"/>
  <c r="V6" i="9"/>
  <c r="AH6" i="9"/>
  <c r="V15" i="9"/>
  <c r="AH15" i="9"/>
  <c r="V11" i="9"/>
  <c r="AH11" i="9"/>
  <c r="V14" i="9"/>
  <c r="AH14" i="9"/>
  <c r="V8" i="9"/>
  <c r="AH8" i="9"/>
  <c r="V13" i="9"/>
  <c r="AH13" i="9"/>
  <c r="V9" i="9"/>
  <c r="AH9" i="9"/>
  <c r="V7" i="9"/>
  <c r="AH7" i="9"/>
  <c r="V19" i="9"/>
  <c r="AH19" i="9"/>
  <c r="V12" i="9"/>
  <c r="AH12" i="9"/>
  <c r="V18" i="9"/>
  <c r="AH18" i="9"/>
  <c r="V16" i="9"/>
  <c r="AH16" i="9"/>
  <c r="AH17" i="11"/>
  <c r="AH18" i="11"/>
  <c r="AH16" i="11"/>
  <c r="AH20" i="11"/>
  <c r="AH21" i="11"/>
  <c r="AH22" i="11"/>
  <c r="AH25" i="11"/>
  <c r="AH19" i="11"/>
  <c r="AH23" i="11"/>
  <c r="AH24" i="11"/>
  <c r="V19" i="11"/>
  <c r="V16" i="11"/>
  <c r="V17" i="11"/>
  <c r="V18" i="11"/>
  <c r="U24" i="11"/>
  <c r="Y24" i="11"/>
  <c r="U25" i="11"/>
  <c r="Y25" i="11"/>
  <c r="U22" i="11"/>
  <c r="Y22" i="11"/>
  <c r="U20" i="11"/>
  <c r="Y20" i="11"/>
  <c r="V20" i="11"/>
  <c r="Z20" i="11"/>
  <c r="V21" i="11"/>
  <c r="Z21" i="11"/>
  <c r="V22" i="11"/>
  <c r="Z22" i="11"/>
  <c r="V25" i="11"/>
  <c r="Z25" i="11"/>
  <c r="U21" i="11"/>
  <c r="Y21" i="11"/>
  <c r="V23" i="11"/>
  <c r="Z23" i="11"/>
  <c r="V24" i="11"/>
  <c r="Z24" i="11"/>
  <c r="U23" i="11"/>
  <c r="Y23" i="11"/>
  <c r="U10" i="10"/>
  <c r="Y10" i="10"/>
  <c r="V16" i="10"/>
  <c r="Z16" i="10"/>
  <c r="U20" i="10"/>
  <c r="Y20" i="10"/>
  <c r="U13" i="10"/>
  <c r="Y13" i="10"/>
  <c r="V19" i="10"/>
  <c r="Z19" i="10"/>
  <c r="V12" i="10"/>
  <c r="Z12" i="10"/>
  <c r="V14" i="10"/>
  <c r="Z14" i="10"/>
  <c r="U25" i="10"/>
  <c r="Y25" i="10"/>
  <c r="V9" i="10"/>
  <c r="Z9" i="10"/>
  <c r="U18" i="10"/>
  <c r="Y18" i="10"/>
  <c r="V24" i="10"/>
  <c r="Z24" i="10"/>
  <c r="V17" i="10"/>
  <c r="Z17" i="10"/>
  <c r="U24" i="10"/>
  <c r="Y24" i="10"/>
  <c r="U21" i="10"/>
  <c r="Y21" i="10"/>
  <c r="U14" i="10"/>
  <c r="Y14" i="10"/>
  <c r="V20" i="10"/>
  <c r="Z20" i="10"/>
  <c r="V22" i="10"/>
  <c r="Z22" i="10"/>
  <c r="V13" i="10"/>
  <c r="Z13" i="10"/>
  <c r="V15" i="10"/>
  <c r="Z15" i="10"/>
  <c r="U11" i="10"/>
  <c r="Y11" i="10"/>
  <c r="V25" i="10"/>
  <c r="Z25" i="10"/>
  <c r="V10" i="10"/>
  <c r="Z10" i="10"/>
  <c r="U16" i="10"/>
  <c r="Y16" i="10"/>
  <c r="U22" i="10"/>
  <c r="Y22" i="10"/>
  <c r="U15" i="10"/>
  <c r="Y15" i="10"/>
  <c r="U9" i="10"/>
  <c r="Y9" i="10"/>
  <c r="V21" i="10"/>
  <c r="Z21" i="10"/>
  <c r="V23" i="10"/>
  <c r="Z23" i="10"/>
  <c r="U19" i="10"/>
  <c r="Y19" i="10"/>
  <c r="U12" i="10"/>
  <c r="Y12" i="10"/>
  <c r="V18" i="10"/>
  <c r="Z18" i="10"/>
  <c r="V11" i="10"/>
  <c r="Z11" i="10"/>
  <c r="U23" i="10"/>
  <c r="Y23" i="10"/>
  <c r="U17" i="10"/>
  <c r="Y17" i="10"/>
  <c r="U22" i="9"/>
  <c r="Y22" i="9"/>
  <c r="U25" i="9"/>
  <c r="Y25" i="9"/>
  <c r="V23" i="9"/>
  <c r="Z23" i="9"/>
  <c r="U23" i="9"/>
  <c r="Y23" i="9"/>
  <c r="V22" i="9"/>
  <c r="Z22" i="9"/>
  <c r="AG22" i="9" s="1"/>
  <c r="U20" i="9"/>
  <c r="Y20" i="9"/>
  <c r="V20" i="9"/>
  <c r="Z20" i="9"/>
  <c r="U24" i="9"/>
  <c r="Y24" i="9"/>
  <c r="V24" i="9"/>
  <c r="Z24" i="9"/>
  <c r="V21" i="9"/>
  <c r="Z21" i="9"/>
  <c r="V25" i="9"/>
  <c r="Z25" i="9"/>
  <c r="U21" i="9"/>
  <c r="Y21" i="9"/>
  <c r="U20" i="8"/>
  <c r="Y20" i="8"/>
  <c r="V21" i="8"/>
  <c r="Z21" i="8"/>
  <c r="V20" i="8"/>
  <c r="Z20" i="8"/>
  <c r="U21" i="8"/>
  <c r="Y21" i="8"/>
  <c r="U22" i="8"/>
  <c r="Y22" i="8"/>
  <c r="U23" i="8"/>
  <c r="Y23" i="8"/>
  <c r="V22" i="8"/>
  <c r="Z22" i="8"/>
  <c r="V23" i="8"/>
  <c r="Z23" i="8"/>
  <c r="V24" i="8"/>
  <c r="Z24" i="8"/>
  <c r="V25" i="8"/>
  <c r="Z25" i="8"/>
  <c r="U24" i="8"/>
  <c r="Y24" i="8"/>
  <c r="U25" i="8"/>
  <c r="Y25" i="8"/>
  <c r="U22" i="7"/>
  <c r="Y22" i="7"/>
  <c r="U21" i="7"/>
  <c r="Y21" i="7"/>
  <c r="U24" i="7"/>
  <c r="Y24" i="7"/>
  <c r="U25" i="7"/>
  <c r="Y25" i="7"/>
  <c r="U18" i="7"/>
  <c r="Y18" i="7"/>
  <c r="V24" i="7"/>
  <c r="Z24" i="7"/>
  <c r="U20" i="7"/>
  <c r="Y20" i="7"/>
  <c r="V19" i="7"/>
  <c r="Z19" i="7"/>
  <c r="V20" i="7"/>
  <c r="Z20" i="7"/>
  <c r="V15" i="7"/>
  <c r="Z15" i="7"/>
  <c r="V18" i="7"/>
  <c r="Z18" i="7"/>
  <c r="U15" i="7"/>
  <c r="Y15" i="7"/>
  <c r="V22" i="7"/>
  <c r="Z22" i="7"/>
  <c r="V23" i="7"/>
  <c r="Z23" i="7"/>
  <c r="U19" i="7"/>
  <c r="Y19" i="7"/>
  <c r="V25" i="7"/>
  <c r="Z25" i="7"/>
  <c r="V21" i="7"/>
  <c r="Z21" i="7"/>
  <c r="V17" i="7"/>
  <c r="Z17" i="7"/>
  <c r="U23" i="7"/>
  <c r="Y23" i="7"/>
  <c r="U16" i="7"/>
  <c r="Y16" i="7"/>
  <c r="U17" i="7"/>
  <c r="Y17" i="7"/>
  <c r="V16" i="7"/>
  <c r="Z16" i="7"/>
  <c r="AA25" i="13"/>
  <c r="U25" i="13"/>
  <c r="Y25" i="13"/>
  <c r="AE25" i="13" s="1"/>
  <c r="V22" i="13"/>
  <c r="Z22" i="13"/>
  <c r="U20" i="13"/>
  <c r="Y20" i="13"/>
  <c r="V20" i="13"/>
  <c r="Z20" i="13"/>
  <c r="U21" i="13"/>
  <c r="Y21" i="13"/>
  <c r="V23" i="13"/>
  <c r="Z23" i="13"/>
  <c r="U24" i="13"/>
  <c r="Y24" i="13"/>
  <c r="U23" i="13"/>
  <c r="Y23" i="13"/>
  <c r="U22" i="13"/>
  <c r="Y22" i="13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G24" i="9" l="1"/>
  <c r="AG25" i="9"/>
  <c r="AG20" i="9"/>
  <c r="AG23" i="9"/>
  <c r="AG21" i="9"/>
  <c r="AG21" i="11"/>
  <c r="AG24" i="11"/>
  <c r="AG25" i="11"/>
  <c r="AG22" i="11"/>
  <c r="AG23" i="11"/>
  <c r="AG20" i="11"/>
  <c r="AC23" i="11"/>
  <c r="G22" i="14" s="1"/>
  <c r="AE23" i="11"/>
  <c r="AC20" i="11"/>
  <c r="G19" i="14" s="1"/>
  <c r="AE20" i="11"/>
  <c r="AC22" i="11"/>
  <c r="G21" i="14" s="1"/>
  <c r="AE22" i="11"/>
  <c r="AC25" i="11"/>
  <c r="G24" i="14" s="1"/>
  <c r="AE25" i="11"/>
  <c r="AC21" i="11"/>
  <c r="G20" i="14" s="1"/>
  <c r="AE21" i="11"/>
  <c r="AC24" i="11"/>
  <c r="G23" i="14" s="1"/>
  <c r="AE24" i="11"/>
  <c r="AC22" i="10"/>
  <c r="F21" i="14" s="1"/>
  <c r="AE22" i="10"/>
  <c r="AC11" i="10"/>
  <c r="AE11" i="10"/>
  <c r="AC25" i="10"/>
  <c r="F24" i="14" s="1"/>
  <c r="AE25" i="10"/>
  <c r="AC13" i="10"/>
  <c r="AE13" i="10"/>
  <c r="AC16" i="10"/>
  <c r="AE16" i="10"/>
  <c r="AC14" i="10"/>
  <c r="AE14" i="10"/>
  <c r="AC20" i="10"/>
  <c r="F19" i="14" s="1"/>
  <c r="AE20" i="10"/>
  <c r="AC17" i="10"/>
  <c r="AE17" i="10"/>
  <c r="AC9" i="10"/>
  <c r="AE9" i="10"/>
  <c r="AC18" i="10"/>
  <c r="AE18" i="10"/>
  <c r="AC12" i="10"/>
  <c r="AE12" i="10"/>
  <c r="AC21" i="10"/>
  <c r="F20" i="14" s="1"/>
  <c r="AE21" i="10"/>
  <c r="AC23" i="10"/>
  <c r="F22" i="14" s="1"/>
  <c r="AE23" i="10"/>
  <c r="AC19" i="10"/>
  <c r="AE19" i="10"/>
  <c r="AC15" i="10"/>
  <c r="AE15" i="10"/>
  <c r="AC24" i="10"/>
  <c r="F23" i="14" s="1"/>
  <c r="AE24" i="10"/>
  <c r="AC10" i="10"/>
  <c r="AE10" i="10"/>
  <c r="AC25" i="9"/>
  <c r="E24" i="14" s="1"/>
  <c r="AE25" i="9"/>
  <c r="AC22" i="9"/>
  <c r="E21" i="14" s="1"/>
  <c r="AE22" i="9"/>
  <c r="AC21" i="9"/>
  <c r="E20" i="14" s="1"/>
  <c r="AE21" i="9"/>
  <c r="AC24" i="9"/>
  <c r="E23" i="14" s="1"/>
  <c r="AE24" i="9"/>
  <c r="AC23" i="9"/>
  <c r="E22" i="14" s="1"/>
  <c r="AE23" i="9"/>
  <c r="AC20" i="9"/>
  <c r="E19" i="14" s="1"/>
  <c r="AE20" i="9"/>
  <c r="AC21" i="8"/>
  <c r="D20" i="14" s="1"/>
  <c r="AE21" i="8"/>
  <c r="AC23" i="8"/>
  <c r="D22" i="14" s="1"/>
  <c r="AE23" i="8"/>
  <c r="AC22" i="8"/>
  <c r="D21" i="14" s="1"/>
  <c r="AE22" i="8"/>
  <c r="AC20" i="8"/>
  <c r="D19" i="14" s="1"/>
  <c r="AE20" i="8"/>
  <c r="AC25" i="8"/>
  <c r="D24" i="14" s="1"/>
  <c r="AE25" i="8"/>
  <c r="AC24" i="8"/>
  <c r="D23" i="14" s="1"/>
  <c r="AE24" i="8"/>
  <c r="AC23" i="7"/>
  <c r="C22" i="14" s="1"/>
  <c r="AE23" i="7"/>
  <c r="AC24" i="7"/>
  <c r="C23" i="14" s="1"/>
  <c r="AE24" i="7"/>
  <c r="AC19" i="7"/>
  <c r="AE19" i="7"/>
  <c r="AC20" i="7"/>
  <c r="C19" i="14" s="1"/>
  <c r="AE20" i="7"/>
  <c r="AC21" i="7"/>
  <c r="C20" i="14" s="1"/>
  <c r="AE21" i="7"/>
  <c r="AC17" i="7"/>
  <c r="AE17" i="7"/>
  <c r="AC18" i="7"/>
  <c r="AE18" i="7"/>
  <c r="AC22" i="7"/>
  <c r="C21" i="14" s="1"/>
  <c r="AE22" i="7"/>
  <c r="AC16" i="7"/>
  <c r="AE16" i="7"/>
  <c r="AC15" i="7"/>
  <c r="AE15" i="7"/>
  <c r="AC25" i="7"/>
  <c r="C24" i="14" s="1"/>
  <c r="AE25" i="7"/>
  <c r="AC23" i="13"/>
  <c r="B22" i="14" s="1"/>
  <c r="AE23" i="13"/>
  <c r="AC24" i="13"/>
  <c r="B23" i="14" s="1"/>
  <c r="AE24" i="13"/>
  <c r="AC20" i="13"/>
  <c r="B19" i="14" s="1"/>
  <c r="AE20" i="13"/>
  <c r="AC22" i="13"/>
  <c r="B21" i="14" s="1"/>
  <c r="AE22" i="13"/>
  <c r="AC21" i="13"/>
  <c r="B20" i="14" s="1"/>
  <c r="AE21" i="13"/>
  <c r="AB49" i="9"/>
  <c r="AB44" i="9"/>
  <c r="AB48" i="9"/>
  <c r="AB45" i="9"/>
  <c r="AB47" i="9"/>
  <c r="AB46" i="9"/>
  <c r="AC25" i="13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AE8" i="7" s="1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AE7" i="11" s="1"/>
  <c r="Q6" i="11"/>
  <c r="Y16" i="11"/>
  <c r="AE16" i="11" s="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E8" i="10" s="1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R3" i="9"/>
  <c r="Q3" i="9"/>
  <c r="Q5" i="9"/>
  <c r="U5" i="9" s="1"/>
  <c r="W4" i="9"/>
  <c r="W3" i="9"/>
  <c r="Y12" i="8"/>
  <c r="AE12" i="8" s="1"/>
  <c r="Y8" i="8"/>
  <c r="AE8" i="8" s="1"/>
  <c r="Y16" i="8"/>
  <c r="AE16" i="8" s="1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E12" i="7" s="1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V5" i="9" l="1"/>
  <c r="AH5" i="9"/>
  <c r="AH7" i="11"/>
  <c r="AH6" i="11"/>
  <c r="AH5" i="11"/>
  <c r="AC8" i="7"/>
  <c r="C7" i="14" s="1"/>
  <c r="C15" i="14"/>
  <c r="Y4" i="7"/>
  <c r="AE4" i="7" s="1"/>
  <c r="AA4" i="7"/>
  <c r="Z4" i="7"/>
  <c r="Y14" i="7"/>
  <c r="AB4" i="7"/>
  <c r="R4" i="9"/>
  <c r="Q4" i="11"/>
  <c r="Y4" i="11" s="1"/>
  <c r="AE4" i="11" s="1"/>
  <c r="Q4" i="8"/>
  <c r="Y4" i="8" s="1"/>
  <c r="AE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AE4" i="9" s="1"/>
  <c r="L4" i="9"/>
  <c r="AB4" i="10"/>
  <c r="O4" i="10"/>
  <c r="AA4" i="10"/>
  <c r="N4" i="10"/>
  <c r="R4" i="10"/>
  <c r="Z4" i="10" s="1"/>
  <c r="M4" i="10"/>
  <c r="Q4" i="10"/>
  <c r="Y4" i="10" s="1"/>
  <c r="AE4" i="10" s="1"/>
  <c r="L4" i="10"/>
  <c r="AB4" i="11"/>
  <c r="O4" i="11"/>
  <c r="AA4" i="11"/>
  <c r="N4" i="11"/>
  <c r="R4" i="11"/>
  <c r="M4" i="11"/>
  <c r="AC12" i="8"/>
  <c r="D11" i="14" s="1"/>
  <c r="C16" i="14"/>
  <c r="U7" i="11"/>
  <c r="AC7" i="11"/>
  <c r="G6" i="14" s="1"/>
  <c r="U14" i="11"/>
  <c r="Y14" i="11"/>
  <c r="U10" i="11"/>
  <c r="Y10" i="11"/>
  <c r="Y18" i="11"/>
  <c r="U6" i="11"/>
  <c r="Y6" i="11"/>
  <c r="Z18" i="11"/>
  <c r="U5" i="11"/>
  <c r="Y5" i="11"/>
  <c r="Z7" i="11"/>
  <c r="V7" i="11"/>
  <c r="Z12" i="11"/>
  <c r="V12" i="11"/>
  <c r="Z3" i="11"/>
  <c r="Y12" i="11"/>
  <c r="U12" i="11"/>
  <c r="Y11" i="11"/>
  <c r="U11" i="11"/>
  <c r="AC16" i="11"/>
  <c r="G15" i="14" s="1"/>
  <c r="Z11" i="11"/>
  <c r="V11" i="11"/>
  <c r="Z5" i="11"/>
  <c r="V5" i="11"/>
  <c r="Y17" i="11"/>
  <c r="Z15" i="11"/>
  <c r="V15" i="11"/>
  <c r="V9" i="11"/>
  <c r="Z9" i="11"/>
  <c r="Y8" i="11"/>
  <c r="U8" i="11"/>
  <c r="Z19" i="11"/>
  <c r="Z13" i="11"/>
  <c r="V13" i="11"/>
  <c r="U13" i="11"/>
  <c r="Y13" i="11"/>
  <c r="V6" i="11"/>
  <c r="Z6" i="11"/>
  <c r="Z17" i="11"/>
  <c r="U15" i="11"/>
  <c r="Y15" i="11"/>
  <c r="Z8" i="11"/>
  <c r="V8" i="11"/>
  <c r="V10" i="11"/>
  <c r="Z10" i="11"/>
  <c r="Z16" i="11"/>
  <c r="AG16" i="11" s="1"/>
  <c r="U9" i="11"/>
  <c r="Y9" i="11"/>
  <c r="Y19" i="11"/>
  <c r="V14" i="11"/>
  <c r="Z14" i="11"/>
  <c r="F15" i="14"/>
  <c r="F11" i="14"/>
  <c r="F16" i="14"/>
  <c r="F13" i="14"/>
  <c r="AC8" i="10"/>
  <c r="F7" i="14" s="1"/>
  <c r="F17" i="14"/>
  <c r="F9" i="14"/>
  <c r="Y6" i="10"/>
  <c r="AC8" i="8"/>
  <c r="D7" i="14" s="1"/>
  <c r="F8" i="14"/>
  <c r="U5" i="10"/>
  <c r="Y5" i="10"/>
  <c r="Y7" i="10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Y3" i="9"/>
  <c r="AC3" i="9" s="1"/>
  <c r="E2" i="14" s="1"/>
  <c r="U3" i="9"/>
  <c r="Z18" i="9"/>
  <c r="AG18" i="9" s="1"/>
  <c r="Y9" i="9"/>
  <c r="Y7" i="9"/>
  <c r="Z3" i="9"/>
  <c r="V3" i="9"/>
  <c r="Z8" i="9"/>
  <c r="AG8" i="9" s="1"/>
  <c r="Y13" i="9"/>
  <c r="Y11" i="9"/>
  <c r="Z5" i="9"/>
  <c r="Z12" i="9"/>
  <c r="Y17" i="9"/>
  <c r="Y15" i="9"/>
  <c r="Z9" i="9"/>
  <c r="AG9" i="9" s="1"/>
  <c r="Z16" i="9"/>
  <c r="AG16" i="9" s="1"/>
  <c r="Y19" i="9"/>
  <c r="Z13" i="9"/>
  <c r="AG13" i="9" s="1"/>
  <c r="Z11" i="9"/>
  <c r="Y6" i="9"/>
  <c r="Y10" i="9"/>
  <c r="Y8" i="9"/>
  <c r="Z6" i="9"/>
  <c r="AG6" i="9" s="1"/>
  <c r="Z17" i="9"/>
  <c r="AG17" i="9" s="1"/>
  <c r="Z15" i="9"/>
  <c r="AG15" i="9" s="1"/>
  <c r="Y14" i="9"/>
  <c r="Y12" i="9"/>
  <c r="Z10" i="9"/>
  <c r="Z7" i="9"/>
  <c r="AG7" i="9" s="1"/>
  <c r="Y18" i="9"/>
  <c r="Y16" i="9"/>
  <c r="Z14" i="9"/>
  <c r="Z19" i="9"/>
  <c r="AG19" i="9" s="1"/>
  <c r="Y17" i="8"/>
  <c r="Y10" i="8"/>
  <c r="AC16" i="8"/>
  <c r="D15" i="14" s="1"/>
  <c r="Y6" i="8"/>
  <c r="Y14" i="8"/>
  <c r="Y18" i="8"/>
  <c r="Y9" i="8"/>
  <c r="Z16" i="8"/>
  <c r="Z10" i="8"/>
  <c r="Y15" i="8"/>
  <c r="Y7" i="8"/>
  <c r="Z3" i="8"/>
  <c r="V3" i="8"/>
  <c r="Z14" i="8"/>
  <c r="Z7" i="8"/>
  <c r="Z18" i="8"/>
  <c r="Z5" i="8"/>
  <c r="Z15" i="8"/>
  <c r="Z9" i="8"/>
  <c r="Y13" i="8"/>
  <c r="Y19" i="8"/>
  <c r="Y11" i="8"/>
  <c r="Y3" i="8"/>
  <c r="AC3" i="8" s="1"/>
  <c r="D2" i="14" s="1"/>
  <c r="U3" i="8"/>
  <c r="Z19" i="8"/>
  <c r="Z13" i="8"/>
  <c r="Y5" i="8"/>
  <c r="Z11" i="8"/>
  <c r="Z8" i="8"/>
  <c r="Z17" i="8"/>
  <c r="Z12" i="8"/>
  <c r="Z6" i="8"/>
  <c r="Y10" i="7"/>
  <c r="Z13" i="7"/>
  <c r="AC12" i="7"/>
  <c r="C11" i="14" s="1"/>
  <c r="Y6" i="7"/>
  <c r="Z11" i="7"/>
  <c r="Y9" i="7"/>
  <c r="Z12" i="7"/>
  <c r="Y5" i="7"/>
  <c r="Z14" i="7"/>
  <c r="Y7" i="7"/>
  <c r="U3" i="7"/>
  <c r="Y3" i="7"/>
  <c r="AC3" i="7" s="1"/>
  <c r="C2" i="14" s="1"/>
  <c r="Y13" i="7"/>
  <c r="Z6" i="7"/>
  <c r="C17" i="14"/>
  <c r="Z7" i="7"/>
  <c r="Y11" i="7"/>
  <c r="Z3" i="7"/>
  <c r="V3" i="7"/>
  <c r="C18" i="14"/>
  <c r="Z8" i="7"/>
  <c r="Z10" i="7"/>
  <c r="C14" i="14"/>
  <c r="AG5" i="9" l="1"/>
  <c r="AG14" i="9"/>
  <c r="Z4" i="9"/>
  <c r="AG4" i="9" s="1"/>
  <c r="AH4" i="9"/>
  <c r="AG10" i="9"/>
  <c r="AG12" i="9"/>
  <c r="AG11" i="9"/>
  <c r="AG7" i="11"/>
  <c r="AH4" i="11"/>
  <c r="AG17" i="11"/>
  <c r="AG13" i="11"/>
  <c r="Z4" i="11"/>
  <c r="AG6" i="11"/>
  <c r="AG5" i="11"/>
  <c r="AG10" i="11"/>
  <c r="AG11" i="11"/>
  <c r="AG18" i="11"/>
  <c r="AG12" i="11"/>
  <c r="AG14" i="11"/>
  <c r="AG9" i="11"/>
  <c r="AG8" i="11"/>
  <c r="AG15" i="11"/>
  <c r="AG19" i="11"/>
  <c r="AC9" i="11"/>
  <c r="G8" i="14" s="1"/>
  <c r="AE9" i="11"/>
  <c r="AC12" i="11"/>
  <c r="G11" i="14" s="1"/>
  <c r="AE12" i="11"/>
  <c r="AC8" i="11"/>
  <c r="G7" i="14" s="1"/>
  <c r="AE8" i="11"/>
  <c r="AC6" i="11"/>
  <c r="G5" i="14" s="1"/>
  <c r="AE6" i="11"/>
  <c r="AC18" i="11"/>
  <c r="G17" i="14" s="1"/>
  <c r="AE18" i="11"/>
  <c r="AC10" i="11"/>
  <c r="G9" i="14" s="1"/>
  <c r="AE10" i="11"/>
  <c r="AC13" i="11"/>
  <c r="G12" i="14" s="1"/>
  <c r="AE13" i="11"/>
  <c r="AC11" i="11"/>
  <c r="G10" i="14" s="1"/>
  <c r="AE11" i="11"/>
  <c r="AC19" i="11"/>
  <c r="G18" i="14" s="1"/>
  <c r="AE19" i="11"/>
  <c r="AC15" i="11"/>
  <c r="G14" i="14" s="1"/>
  <c r="AE15" i="11"/>
  <c r="AC17" i="11"/>
  <c r="G16" i="14" s="1"/>
  <c r="AE17" i="11"/>
  <c r="AC5" i="11"/>
  <c r="G4" i="14" s="1"/>
  <c r="AE5" i="11"/>
  <c r="AC14" i="11"/>
  <c r="G13" i="14" s="1"/>
  <c r="AE14" i="11"/>
  <c r="AC7" i="10"/>
  <c r="F6" i="14" s="1"/>
  <c r="AE7" i="10"/>
  <c r="AC5" i="10"/>
  <c r="F4" i="14" s="1"/>
  <c r="AE5" i="10"/>
  <c r="AC6" i="10"/>
  <c r="F5" i="14" s="1"/>
  <c r="AE6" i="10"/>
  <c r="AC7" i="9"/>
  <c r="E6" i="14" s="1"/>
  <c r="AE7" i="9"/>
  <c r="AC18" i="9"/>
  <c r="E17" i="14" s="1"/>
  <c r="AE18" i="9"/>
  <c r="AC8" i="9"/>
  <c r="E7" i="14" s="1"/>
  <c r="AE8" i="9"/>
  <c r="AC15" i="9"/>
  <c r="E14" i="14" s="1"/>
  <c r="AE15" i="9"/>
  <c r="AC12" i="9"/>
  <c r="E11" i="14" s="1"/>
  <c r="AE12" i="9"/>
  <c r="AC10" i="9"/>
  <c r="E9" i="14" s="1"/>
  <c r="AE10" i="9"/>
  <c r="AC6" i="9"/>
  <c r="E5" i="14" s="1"/>
  <c r="AE6" i="9"/>
  <c r="AC9" i="9"/>
  <c r="E8" i="14" s="1"/>
  <c r="AE9" i="9"/>
  <c r="AC14" i="9"/>
  <c r="E13" i="14" s="1"/>
  <c r="AE14" i="9"/>
  <c r="AC11" i="9"/>
  <c r="E10" i="14" s="1"/>
  <c r="AE11" i="9"/>
  <c r="AC19" i="9"/>
  <c r="E18" i="14" s="1"/>
  <c r="AE19" i="9"/>
  <c r="AC13" i="9"/>
  <c r="E12" i="14" s="1"/>
  <c r="AE13" i="9"/>
  <c r="AC17" i="9"/>
  <c r="E16" i="14" s="1"/>
  <c r="AE17" i="9"/>
  <c r="AC5" i="9"/>
  <c r="E4" i="14" s="1"/>
  <c r="AE5" i="9"/>
  <c r="AC16" i="9"/>
  <c r="E15" i="14" s="1"/>
  <c r="AE16" i="9"/>
  <c r="AC14" i="8"/>
  <c r="D13" i="14" s="1"/>
  <c r="AE14" i="8"/>
  <c r="AC13" i="8"/>
  <c r="D12" i="14" s="1"/>
  <c r="AE13" i="8"/>
  <c r="AC6" i="8"/>
  <c r="D5" i="14" s="1"/>
  <c r="AE6" i="8"/>
  <c r="AC5" i="8"/>
  <c r="D4" i="14" s="1"/>
  <c r="AE5" i="8"/>
  <c r="AC7" i="8"/>
  <c r="D6" i="14" s="1"/>
  <c r="AE7" i="8"/>
  <c r="AC19" i="8"/>
  <c r="D18" i="14" s="1"/>
  <c r="AE19" i="8"/>
  <c r="AC15" i="8"/>
  <c r="D14" i="14" s="1"/>
  <c r="AE15" i="8"/>
  <c r="AC10" i="8"/>
  <c r="D9" i="14" s="1"/>
  <c r="AE10" i="8"/>
  <c r="AC17" i="8"/>
  <c r="D16" i="14" s="1"/>
  <c r="AE17" i="8"/>
  <c r="AC9" i="8"/>
  <c r="D8" i="14" s="1"/>
  <c r="AE9" i="8"/>
  <c r="AC11" i="8"/>
  <c r="D10" i="14" s="1"/>
  <c r="AE11" i="8"/>
  <c r="AC18" i="8"/>
  <c r="D17" i="14" s="1"/>
  <c r="AE18" i="8"/>
  <c r="AC6" i="7"/>
  <c r="C5" i="14" s="1"/>
  <c r="AE6" i="7"/>
  <c r="AC14" i="7"/>
  <c r="C13" i="14" s="1"/>
  <c r="AE14" i="7"/>
  <c r="AC7" i="7"/>
  <c r="C6" i="14" s="1"/>
  <c r="AE7" i="7"/>
  <c r="AC13" i="7"/>
  <c r="C12" i="14" s="1"/>
  <c r="AE13" i="7"/>
  <c r="AC10" i="7"/>
  <c r="C9" i="14" s="1"/>
  <c r="AE10" i="7"/>
  <c r="AC5" i="7"/>
  <c r="C4" i="14" s="1"/>
  <c r="AE5" i="7"/>
  <c r="AC11" i="7"/>
  <c r="C10" i="14" s="1"/>
  <c r="AE11" i="7"/>
  <c r="AC9" i="7"/>
  <c r="C8" i="14" s="1"/>
  <c r="AE9" i="7"/>
  <c r="AB28" i="9"/>
  <c r="AB31" i="9"/>
  <c r="AB36" i="9"/>
  <c r="AB41" i="9"/>
  <c r="AB33" i="9"/>
  <c r="AB34" i="9"/>
  <c r="AB32" i="9"/>
  <c r="AB38" i="9"/>
  <c r="AB30" i="9"/>
  <c r="AB42" i="9"/>
  <c r="AB43" i="9"/>
  <c r="AB40" i="9"/>
  <c r="AB39" i="9"/>
  <c r="AB29" i="9"/>
  <c r="AB37" i="9"/>
  <c r="AB35" i="9"/>
  <c r="U4" i="7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AE17" i="13" s="1"/>
  <c r="Y6" i="13"/>
  <c r="AE6" i="13" s="1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E9" i="13" s="1"/>
  <c r="AA5" i="13"/>
  <c r="AA16" i="13"/>
  <c r="AA7" i="13"/>
  <c r="AB10" i="13"/>
  <c r="AB11" i="13"/>
  <c r="V11" i="13"/>
  <c r="Y13" i="13"/>
  <c r="AE13" i="13" s="1"/>
  <c r="Y12" i="13"/>
  <c r="AE12" i="13" s="1"/>
  <c r="V10" i="13"/>
  <c r="V12" i="13"/>
  <c r="V6" i="13"/>
  <c r="AB9" i="13"/>
  <c r="AB13" i="13"/>
  <c r="U5" i="13"/>
  <c r="AA19" i="13"/>
  <c r="Z7" i="13"/>
  <c r="AA10" i="13"/>
  <c r="AB16" i="13"/>
  <c r="Y19" i="13"/>
  <c r="AE19" i="13" s="1"/>
  <c r="Q4" i="13"/>
  <c r="U4" i="13" s="1"/>
  <c r="Y11" i="13"/>
  <c r="AE11" i="13" s="1"/>
  <c r="U14" i="13"/>
  <c r="AA13" i="13"/>
  <c r="Y15" i="13"/>
  <c r="AE15" i="13" s="1"/>
  <c r="U7" i="13"/>
  <c r="Y8" i="13"/>
  <c r="AE8" i="13" s="1"/>
  <c r="U16" i="13"/>
  <c r="U10" i="13"/>
  <c r="AG4" i="11" l="1"/>
  <c r="AC12" i="13"/>
  <c r="B11" i="14" s="1"/>
  <c r="U17" i="13"/>
  <c r="AC17" i="13"/>
  <c r="B16" i="14" s="1"/>
  <c r="AC19" i="13"/>
  <c r="B18" i="14" s="1"/>
  <c r="Z19" i="13"/>
  <c r="Y10" i="13"/>
  <c r="AC15" i="13"/>
  <c r="B14" i="14" s="1"/>
  <c r="U19" i="13"/>
  <c r="Z11" i="13"/>
  <c r="Y4" i="13"/>
  <c r="U6" i="13"/>
  <c r="Z5" i="13"/>
  <c r="Y5" i="13"/>
  <c r="V15" i="13"/>
  <c r="AC11" i="13"/>
  <c r="B10" i="14" s="1"/>
  <c r="AC8" i="13"/>
  <c r="B7" i="14" s="1"/>
  <c r="Y7" i="13"/>
  <c r="U8" i="13"/>
  <c r="AC9" i="13"/>
  <c r="B8" i="14" s="1"/>
  <c r="Z13" i="13"/>
  <c r="AC6" i="13"/>
  <c r="B5" i="14" s="1"/>
  <c r="Z12" i="13"/>
  <c r="U12" i="13"/>
  <c r="U13" i="13"/>
  <c r="V7" i="13"/>
  <c r="Y14" i="13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V16" i="13"/>
  <c r="Y18" i="13"/>
  <c r="AC16" i="13" l="1"/>
  <c r="B15" i="14" s="1"/>
  <c r="AE16" i="13"/>
  <c r="AC10" i="13"/>
  <c r="B9" i="14" s="1"/>
  <c r="AE10" i="13"/>
  <c r="AC5" i="13"/>
  <c r="B4" i="14" s="1"/>
  <c r="AE5" i="13"/>
  <c r="AC14" i="13"/>
  <c r="B13" i="14" s="1"/>
  <c r="AE14" i="13"/>
  <c r="AC4" i="13"/>
  <c r="B3" i="14" s="1"/>
  <c r="AE4" i="13"/>
  <c r="AC18" i="13"/>
  <c r="B17" i="14" s="1"/>
  <c r="AE18" i="13"/>
  <c r="AC7" i="13"/>
  <c r="B6" i="14" s="1"/>
  <c r="AE7" i="13"/>
</calcChain>
</file>

<file path=xl/sharedStrings.xml><?xml version="1.0" encoding="utf-8"?>
<sst xmlns="http://schemas.openxmlformats.org/spreadsheetml/2006/main" count="3306" uniqueCount="115">
  <si>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</si>
  <si>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</si>
  <si>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</si>
  <si>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</si>
  <si>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</si>
  <si>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</si>
  <si>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</si>
  <si>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</si>
  <si>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</si>
  <si>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</si>
  <si>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</si>
  <si>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</si>
  <si>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</si>
  <si>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</si>
  <si>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</si>
  <si>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</si>
  <si>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</si>
  <si>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</si>
  <si>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</si>
  <si>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</si>
  <si>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</si>
  <si>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</si>
  <si>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</si>
  <si>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</si>
  <si>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</si>
  <si>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</si>
  <si>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</si>
  <si>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</si>
  <si>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</si>
  <si>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</si>
  <si>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</si>
  <si>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</si>
  <si>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</si>
  <si>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</si>
  <si>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</si>
  <si>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</si>
  <si>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</si>
  <si>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</si>
  <si>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</si>
  <si>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</si>
  <si>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</si>
  <si>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</si>
  <si>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</si>
  <si>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</si>
  <si>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</si>
  <si>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</si>
  <si>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</si>
  <si>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</si>
  <si>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</si>
  <si>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</si>
  <si>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</si>
  <si>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</si>
  <si>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</si>
  <si>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</si>
  <si>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</si>
  <si>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</si>
  <si>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</si>
  <si>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</si>
  <si>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</si>
  <si>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</si>
  <si>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</si>
  <si>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</si>
  <si>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</si>
  <si>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</si>
  <si>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</si>
  <si>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</si>
  <si>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</si>
  <si>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</si>
  <si>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</si>
  <si>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</si>
  <si>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</si>
  <si>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</si>
  <si>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</si>
  <si>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</si>
  <si>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</si>
  <si>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</si>
  <si>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</si>
  <si>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</si>
  <si>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</si>
  <si>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</si>
  <si>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</si>
  <si>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</si>
  <si>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</si>
  <si>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</si>
  <si>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</si>
  <si>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</si>
  <si>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</si>
  <si>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</si>
  <si>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</si>
  <si>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</si>
  <si>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</si>
  <si>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</si>
  <si>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</si>
  <si>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</si>
  <si>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</si>
  <si>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</si>
  <si>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</si>
  <si>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</si>
  <si>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</si>
  <si>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</si>
  <si>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</si>
  <si>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</si>
  <si>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</si>
  <si>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</si>
  <si>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</si>
  <si>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</si>
  <si>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</si>
  <si>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</si>
  <si>
    <t>Difference of HOCO</t>
  </si>
  <si>
    <t>dG2</t>
  </si>
  <si>
    <t>dG1</t>
  </si>
  <si>
    <t>dG1+dG2</t>
  </si>
  <si>
    <t>dG4</t>
  </si>
  <si>
    <t>dG5</t>
  </si>
  <si>
    <t>dG3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</si>
</sst>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trike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2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3" borderId="0" xfId="0" applyFill="1"/>
    <xf numFmtId="164" fontId="3" fillId="3" borderId="0" xfId="0" applyNumberFormat="1" applyFont="1" applyFill="1"/>
    <xf numFmtId="0" fontId="11" fillId="0" borderId="0" xfId="0" applyFont="1" applyFill="1"/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  <xf numFmtId="164" fontId="0" fillId="3" borderId="0" xfId="0" applyNumberForma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B1" zoomScale="85" zoomScaleNormal="85" workbookViewId="0">
      <selection activeCell="L17" sqref="L17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8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8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8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8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8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8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8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8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8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8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8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8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8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8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8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8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8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8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7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8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7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8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7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8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8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101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8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102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8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103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8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8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8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8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8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8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8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8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8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8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8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8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8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8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8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8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8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8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8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8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8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8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8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8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8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8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8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8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8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8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8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8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8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8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8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8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8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8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8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8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8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8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8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8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8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8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8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8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8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8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8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8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8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8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8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8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8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8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8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8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8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8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8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8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8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8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8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8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8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8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8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8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7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105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7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105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7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105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7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105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7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105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7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105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7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105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7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105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7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105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7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105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7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105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7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105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7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105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7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105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7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105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99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104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100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104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1"/>
  <sheetViews>
    <sheetView topLeftCell="M4" workbookViewId="0">
      <selection activeCell="X15" sqref="X15:AE15"/>
    </sheetView>
  </sheetViews>
  <sheetFormatPr defaultRowHeight="14.5" x14ac:dyDescent="0.35"/>
  <cols>
    <col min="1" max="16384" width="8.7265625" style="36"/>
  </cols>
  <sheetData>
    <row r="1" spans="2:31" x14ac:dyDescent="0.35">
      <c r="L1" s="117" t="s">
        <v>39</v>
      </c>
      <c r="M1" s="117"/>
      <c r="N1" s="117"/>
      <c r="O1" s="117"/>
      <c r="Q1" s="118" t="s">
        <v>40</v>
      </c>
      <c r="R1" s="118"/>
      <c r="T1" s="117" t="s">
        <v>41</v>
      </c>
      <c r="U1" s="117"/>
      <c r="V1" s="117"/>
      <c r="W1" s="117"/>
    </row>
    <row r="2" spans="2:31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</row>
    <row r="3" spans="2:31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</row>
    <row r="4" spans="2:31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  <c r="AE4" s="11">
        <f t="shared" ref="AE4:AE25" ca="1" si="13">Y4-$Y$3</f>
        <v>-1.0023110700000188</v>
      </c>
    </row>
    <row r="5" spans="2:31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  <c r="AE5" s="11">
        <f t="shared" ca="1" si="13"/>
        <v>-0.4229159500000037</v>
      </c>
    </row>
    <row r="6" spans="2:31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  <c r="AE6" s="11">
        <f t="shared" ca="1" si="13"/>
        <v>-0.32510320999995201</v>
      </c>
    </row>
    <row r="7" spans="2:31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  <c r="AE7" s="11">
        <f t="shared" ca="1" si="13"/>
        <v>-0.29336521999994147</v>
      </c>
    </row>
    <row r="8" spans="2:31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4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  <c r="AE8" s="11">
        <f t="shared" ca="1" si="13"/>
        <v>-0.74704474999992954</v>
      </c>
    </row>
    <row r="9" spans="2:31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5">D9-C9-$J$4-0.5*$J$3</f>
        <v>-0.15955723000002964</v>
      </c>
      <c r="M9" s="36">
        <f t="shared" ref="M9:M25" ca="1" si="16">E9-C9-$J$6</f>
        <v>-1.7189556700000086</v>
      </c>
      <c r="N9" s="36">
        <f t="shared" ref="N9:N25" ca="1" si="17">F9-C9-0.5*$J$3</f>
        <v>-0.41175363000002863</v>
      </c>
      <c r="O9" s="36">
        <f t="shared" ref="O9:O25" ca="1" si="18">G9-C9-$J$5+0.5*$J$3</f>
        <v>-0.44598665000002802</v>
      </c>
      <c r="Q9" s="42">
        <f t="shared" ref="Q9:Q25" ca="1" si="19">D9+$Y$39</f>
        <v>-316.96880871000002</v>
      </c>
      <c r="R9" s="42">
        <f t="shared" ref="R9:R25" ca="1" si="20">E9+$Y$40</f>
        <v>-309.08420715</v>
      </c>
      <c r="S9" t="s">
        <v>12</v>
      </c>
      <c r="T9" s="84">
        <v>0</v>
      </c>
      <c r="U9" s="85">
        <f t="shared" ref="U9:U25" ca="1" si="21">Q9-C9-0.5*$Y$31-$Y$32</f>
        <v>0.25444276999996163</v>
      </c>
      <c r="V9" s="44">
        <f t="shared" ref="V9:V25" ca="1" si="22">R9+$Y$33-C9-$Y$31-$Y$32</f>
        <v>-1.1399556700000169</v>
      </c>
      <c r="W9" s="85">
        <f t="shared" si="14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  <c r="AE9" s="11">
        <f t="shared" ca="1" si="13"/>
        <v>-0.56523605000000998</v>
      </c>
    </row>
    <row r="10" spans="2:31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5"/>
        <v>0.24591728000000357</v>
      </c>
      <c r="M10" s="36">
        <f t="shared" ca="1" si="16"/>
        <v>-1.2075148800000139</v>
      </c>
      <c r="N10" s="36">
        <f t="shared" ca="1" si="17"/>
        <v>-0.20501658000001344</v>
      </c>
      <c r="O10" s="36">
        <f t="shared" ca="1" si="18"/>
        <v>0.55839870999998675</v>
      </c>
      <c r="Q10" s="42">
        <f t="shared" ca="1" si="19"/>
        <v>-313.13580881000001</v>
      </c>
      <c r="R10" s="42">
        <f t="shared" ca="1" si="20"/>
        <v>-305.14524097000003</v>
      </c>
      <c r="S10" t="s">
        <v>13</v>
      </c>
      <c r="T10" s="84">
        <v>0</v>
      </c>
      <c r="U10" s="85">
        <f t="shared" ca="1" si="21"/>
        <v>0.65991727999999483</v>
      </c>
      <c r="V10" s="44">
        <f t="shared" ca="1" si="22"/>
        <v>-0.6285148800000222</v>
      </c>
      <c r="W10" s="85">
        <f t="shared" si="14"/>
        <v>0.12300000000000111</v>
      </c>
      <c r="X10" t="s">
        <v>13</v>
      </c>
      <c r="Y10" s="42">
        <f t="shared" ref="Y10:Y25" ca="1" si="23">Q10-C10-0.5*$Y$31-$Y$32</f>
        <v>0.65991727999999483</v>
      </c>
      <c r="Z10" s="42">
        <f t="shared" ref="Z10:Z25" ca="1" si="24">R10+$Y$33-$Y$32-$Y$31-C10</f>
        <v>-0.62851488000001154</v>
      </c>
      <c r="AA10" s="42">
        <f t="shared" ref="AA10:AA25" ca="1" si="25">F10+$Y$38-C10-0.5*$Y$31</f>
        <v>-4.7016579999992203E-2</v>
      </c>
      <c r="AB10" s="42">
        <f t="shared" ref="AB10:AB25" ca="1" si="26">G10+$Y$41+0.5*$Y$31-C10-$Y$33</f>
        <v>0.89139870999997761</v>
      </c>
      <c r="AC10" s="42">
        <f t="shared" ref="AC10:AC25" ca="1" si="27">Y10-AA10</f>
        <v>0.70693385999998704</v>
      </c>
      <c r="AE10" s="11">
        <f t="shared" ca="1" si="13"/>
        <v>-0.15976153999997678</v>
      </c>
    </row>
    <row r="11" spans="2:31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5"/>
        <v>0.59683714999998783</v>
      </c>
      <c r="M11" s="36">
        <f t="shared" ca="1" si="16"/>
        <v>-0.49399451999999577</v>
      </c>
      <c r="N11" s="36">
        <f t="shared" ca="1" si="17"/>
        <v>0.35739538999995757</v>
      </c>
      <c r="O11" s="36">
        <f t="shared" ca="1" si="18"/>
        <v>1.0805881699999795</v>
      </c>
      <c r="Q11" s="42">
        <f t="shared" ca="1" si="19"/>
        <v>-307.77575965</v>
      </c>
      <c r="R11" s="42">
        <f t="shared" ca="1" si="20"/>
        <v>-299.42259131999998</v>
      </c>
      <c r="S11" s="5" t="s">
        <v>14</v>
      </c>
      <c r="T11" s="84">
        <v>0</v>
      </c>
      <c r="U11" s="85">
        <f t="shared" ca="1" si="21"/>
        <v>1.0108371499999791</v>
      </c>
      <c r="V11" s="44">
        <f t="shared" ca="1" si="22"/>
        <v>8.500547999999597E-2</v>
      </c>
      <c r="W11" s="85">
        <f t="shared" si="14"/>
        <v>0.12300000000000111</v>
      </c>
      <c r="X11" s="5" t="s">
        <v>14</v>
      </c>
      <c r="Y11" s="42">
        <f t="shared" ca="1" si="23"/>
        <v>1.0108371499999791</v>
      </c>
      <c r="Z11" s="42">
        <f t="shared" ca="1" si="24"/>
        <v>8.5005480000006628E-2</v>
      </c>
      <c r="AA11" s="42">
        <f t="shared" ca="1" si="25"/>
        <v>0.5153953899999788</v>
      </c>
      <c r="AB11" s="42">
        <f t="shared" ca="1" si="26"/>
        <v>1.4135881699999704</v>
      </c>
      <c r="AC11" s="42">
        <f t="shared" ca="1" si="27"/>
        <v>0.49544176000000029</v>
      </c>
      <c r="AE11" s="11">
        <f t="shared" ca="1" si="13"/>
        <v>0.19115833000000748</v>
      </c>
    </row>
    <row r="12" spans="2:31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5"/>
        <v>0.72474799000001466</v>
      </c>
      <c r="M12" s="36">
        <f t="shared" ca="1" si="16"/>
        <v>-0.25260202999998604</v>
      </c>
      <c r="N12" s="36">
        <f t="shared" ca="1" si="17"/>
        <v>0.43675486000000019</v>
      </c>
      <c r="O12" s="36">
        <f t="shared" ca="1" si="18"/>
        <v>0.90613039000002482</v>
      </c>
      <c r="Q12" s="42">
        <f t="shared" ca="1" si="19"/>
        <v>-299.60658556999999</v>
      </c>
      <c r="R12" s="42">
        <f t="shared" ca="1" si="20"/>
        <v>-291.13993558999999</v>
      </c>
      <c r="S12" s="5" t="s">
        <v>15</v>
      </c>
      <c r="T12" s="84">
        <v>0</v>
      </c>
      <c r="U12" s="85">
        <f t="shared" ca="1" si="21"/>
        <v>1.1387479900000059</v>
      </c>
      <c r="V12" s="44">
        <f t="shared" ca="1" si="22"/>
        <v>0.3263979700000057</v>
      </c>
      <c r="W12" s="85">
        <f t="shared" si="14"/>
        <v>0.12300000000000111</v>
      </c>
      <c r="X12" s="5" t="s">
        <v>15</v>
      </c>
      <c r="Y12" s="42">
        <f t="shared" ca="1" si="23"/>
        <v>1.1387479900000059</v>
      </c>
      <c r="Z12" s="42">
        <f t="shared" ca="1" si="24"/>
        <v>0.32639797000001636</v>
      </c>
      <c r="AA12" s="42">
        <f t="shared" ca="1" si="25"/>
        <v>0.59475486000002142</v>
      </c>
      <c r="AB12" s="42">
        <f t="shared" ca="1" si="26"/>
        <v>1.2391303900000157</v>
      </c>
      <c r="AC12" s="42">
        <f t="shared" ca="1" si="27"/>
        <v>0.5439931299999845</v>
      </c>
      <c r="AE12" s="11">
        <f t="shared" ca="1" si="13"/>
        <v>0.31906917000003432</v>
      </c>
    </row>
    <row r="13" spans="2:31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5"/>
        <v>0.53036143000001656</v>
      </c>
      <c r="M13" s="36">
        <f t="shared" ca="1" si="16"/>
        <v>-0.13590464999998098</v>
      </c>
      <c r="N13" s="36">
        <f t="shared" ca="1" si="17"/>
        <v>0.55315038000002614</v>
      </c>
      <c r="O13" s="36">
        <f t="shared" ca="1" si="18"/>
        <v>0.13223280000003479</v>
      </c>
      <c r="Q13" s="42">
        <f t="shared" ca="1" si="19"/>
        <v>-290.53618366000001</v>
      </c>
      <c r="R13" s="42">
        <f t="shared" ca="1" si="20"/>
        <v>-281.75844974</v>
      </c>
      <c r="S13" s="5" t="s">
        <v>16</v>
      </c>
      <c r="T13" s="84">
        <v>0</v>
      </c>
      <c r="U13" s="85">
        <f t="shared" ca="1" si="21"/>
        <v>0.94436143000000783</v>
      </c>
      <c r="V13" s="44">
        <f t="shared" ca="1" si="22"/>
        <v>0.44309535000001077</v>
      </c>
      <c r="W13" s="85">
        <f t="shared" si="14"/>
        <v>0.12300000000000111</v>
      </c>
      <c r="X13" s="5" t="s">
        <v>16</v>
      </c>
      <c r="Y13" s="42">
        <f t="shared" ca="1" si="23"/>
        <v>0.94436143000000783</v>
      </c>
      <c r="Z13" s="42">
        <f t="shared" ca="1" si="24"/>
        <v>0.44309535000002143</v>
      </c>
      <c r="AA13" s="42">
        <f t="shared" ca="1" si="25"/>
        <v>0.71115038000004738</v>
      </c>
      <c r="AB13" s="42">
        <f t="shared" ca="1" si="26"/>
        <v>0.46523280000002565</v>
      </c>
      <c r="AC13" s="42">
        <f t="shared" ca="1" si="27"/>
        <v>0.23321104999996045</v>
      </c>
      <c r="AE13" s="11">
        <f t="shared" ca="1" si="13"/>
        <v>0.12468261000003622</v>
      </c>
    </row>
    <row r="14" spans="2:31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5"/>
        <v>-2.7684356900000009</v>
      </c>
      <c r="M14" s="36">
        <f t="shared" ca="1" si="16"/>
        <v>-2.8394192599999943</v>
      </c>
      <c r="N14" s="36">
        <f t="shared" ca="1" si="17"/>
        <v>-2.2125926199999602</v>
      </c>
      <c r="O14" s="36">
        <f t="shared" ca="1" si="18"/>
        <v>-3.9877614999999955</v>
      </c>
      <c r="Q14" s="42">
        <f t="shared" ca="1" si="19"/>
        <v>-326.03316297000003</v>
      </c>
      <c r="R14" s="42">
        <f t="shared" ca="1" si="20"/>
        <v>-316.66014654000003</v>
      </c>
      <c r="S14" s="5" t="s">
        <v>17</v>
      </c>
      <c r="T14" s="84">
        <v>0</v>
      </c>
      <c r="U14" s="85">
        <f t="shared" ca="1" si="21"/>
        <v>-2.3544356900000096</v>
      </c>
      <c r="V14" s="44">
        <f t="shared" ca="1" si="22"/>
        <v>-2.2604192600000026</v>
      </c>
      <c r="W14" s="85">
        <f t="shared" si="14"/>
        <v>0.12300000000000111</v>
      </c>
      <c r="X14" s="5" t="s">
        <v>17</v>
      </c>
      <c r="Y14" s="42">
        <f t="shared" ca="1" si="23"/>
        <v>-2.3544356900000096</v>
      </c>
      <c r="Z14" s="42">
        <f t="shared" ca="1" si="24"/>
        <v>-2.2604192599999919</v>
      </c>
      <c r="AA14" s="42">
        <f t="shared" ca="1" si="25"/>
        <v>-2.0545926199999389</v>
      </c>
      <c r="AB14" s="42">
        <f t="shared" ca="1" si="26"/>
        <v>-3.6547615000000047</v>
      </c>
      <c r="AC14" s="42">
        <f t="shared" ca="1" si="27"/>
        <v>-0.29984307000007071</v>
      </c>
      <c r="AE14" s="11">
        <f t="shared" ca="1" si="13"/>
        <v>-3.1741145099999812</v>
      </c>
    </row>
    <row r="15" spans="2:31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5"/>
        <v>-1.4495091499999941</v>
      </c>
      <c r="M15" s="36">
        <f t="shared" ca="1" si="16"/>
        <v>-1.3868927200000432</v>
      </c>
      <c r="N15" s="36">
        <f t="shared" ca="1" si="17"/>
        <v>-0.60284404000004388</v>
      </c>
      <c r="O15" s="36">
        <f t="shared" ca="1" si="18"/>
        <v>-2.6112791200000252</v>
      </c>
      <c r="Q15" s="42">
        <f t="shared" ca="1" si="19"/>
        <v>-330.14388173999998</v>
      </c>
      <c r="R15" s="42">
        <f t="shared" ca="1" si="20"/>
        <v>-320.63726531000003</v>
      </c>
      <c r="S15" s="5" t="s">
        <v>18</v>
      </c>
      <c r="T15" s="84">
        <v>0</v>
      </c>
      <c r="U15" s="85">
        <f t="shared" ca="1" si="21"/>
        <v>-1.0355091500000029</v>
      </c>
      <c r="V15" s="44">
        <f t="shared" ca="1" si="22"/>
        <v>-0.80789272000005141</v>
      </c>
      <c r="W15" s="85">
        <f t="shared" si="14"/>
        <v>0.12300000000000111</v>
      </c>
      <c r="X15" s="5" t="s">
        <v>18</v>
      </c>
      <c r="Y15" s="42">
        <f t="shared" ca="1" si="23"/>
        <v>-1.0355091500000029</v>
      </c>
      <c r="Z15" s="42">
        <f t="shared" ca="1" si="24"/>
        <v>-0.80789272000004075</v>
      </c>
      <c r="AA15" s="42">
        <f t="shared" ca="1" si="25"/>
        <v>-0.44484404000002264</v>
      </c>
      <c r="AB15" s="42">
        <f t="shared" ca="1" si="26"/>
        <v>-2.2782791200000343</v>
      </c>
      <c r="AC15" s="42">
        <f t="shared" ca="1" si="27"/>
        <v>-0.59066510999998023</v>
      </c>
      <c r="AE15" s="11">
        <f t="shared" ca="1" si="13"/>
        <v>-1.8551879699999745</v>
      </c>
    </row>
    <row r="16" spans="2:31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5"/>
        <v>-0.1864242499999702</v>
      </c>
      <c r="M16" s="36">
        <f t="shared" ca="1" si="16"/>
        <v>-0.94465296999998749</v>
      </c>
      <c r="N16" s="36">
        <f t="shared" ca="1" si="17"/>
        <v>0.1929192800000048</v>
      </c>
      <c r="O16" s="36">
        <f t="shared" ca="1" si="18"/>
        <v>-0.65930397999996648</v>
      </c>
      <c r="Q16" s="42">
        <f t="shared" ca="1" si="19"/>
        <v>-329.52972008</v>
      </c>
      <c r="R16" s="42">
        <f t="shared" ca="1" si="20"/>
        <v>-320.84394880000002</v>
      </c>
      <c r="S16" s="5" t="s">
        <v>19</v>
      </c>
      <c r="T16" s="84">
        <v>0</v>
      </c>
      <c r="U16" s="85">
        <f t="shared" ca="1" si="21"/>
        <v>0.22757575000002106</v>
      </c>
      <c r="V16" s="44">
        <f t="shared" ca="1" si="22"/>
        <v>-0.36565296999999575</v>
      </c>
      <c r="W16" s="85">
        <f t="shared" si="14"/>
        <v>0.12300000000000111</v>
      </c>
      <c r="X16" s="5" t="s">
        <v>19</v>
      </c>
      <c r="Y16" s="42">
        <f t="shared" ca="1" si="23"/>
        <v>0.22757575000002106</v>
      </c>
      <c r="Z16" s="42">
        <f t="shared" ca="1" si="24"/>
        <v>-0.36565296999998509</v>
      </c>
      <c r="AA16" s="42">
        <f t="shared" ca="1" si="25"/>
        <v>0.35091928000002603</v>
      </c>
      <c r="AB16" s="42">
        <f t="shared" ca="1" si="26"/>
        <v>-0.32630397999997562</v>
      </c>
      <c r="AC16" s="42">
        <f t="shared" ca="1" si="27"/>
        <v>-0.12334353000000498</v>
      </c>
      <c r="AE16" s="11">
        <f t="shared" ca="1" si="13"/>
        <v>-0.59210306999995055</v>
      </c>
    </row>
    <row r="17" spans="2:31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5"/>
        <v>-0.4579451299999957</v>
      </c>
      <c r="M17" s="36">
        <f t="shared" ca="1" si="16"/>
        <v>-1.6065139199999923</v>
      </c>
      <c r="N17" s="36">
        <f t="shared" ca="1" si="17"/>
        <v>-0.21458924999996798</v>
      </c>
      <c r="O17" s="36">
        <f t="shared" ca="1" si="18"/>
        <v>-0.60724964999999065</v>
      </c>
      <c r="Q17" s="42">
        <f t="shared" ca="1" si="19"/>
        <v>-329.07905542000003</v>
      </c>
      <c r="R17" s="42">
        <f t="shared" ca="1" si="20"/>
        <v>-320.78362421000003</v>
      </c>
      <c r="S17" s="5" t="s">
        <v>20</v>
      </c>
      <c r="T17" s="84">
        <v>0</v>
      </c>
      <c r="U17" s="85">
        <f t="shared" ca="1" si="21"/>
        <v>-4.394513000000444E-2</v>
      </c>
      <c r="V17" s="44">
        <f t="shared" ca="1" si="22"/>
        <v>-1.0275139200000005</v>
      </c>
      <c r="W17" s="85">
        <f t="shared" si="14"/>
        <v>0.12300000000000111</v>
      </c>
      <c r="X17" s="5" t="s">
        <v>20</v>
      </c>
      <c r="Y17" s="42">
        <f t="shared" ca="1" si="23"/>
        <v>-4.394513000000444E-2</v>
      </c>
      <c r="Z17" s="42">
        <f t="shared" ca="1" si="24"/>
        <v>-1.0275139199999899</v>
      </c>
      <c r="AA17" s="42">
        <f t="shared" ca="1" si="25"/>
        <v>-5.6589249999946745E-2</v>
      </c>
      <c r="AB17" s="42">
        <f t="shared" ca="1" si="26"/>
        <v>-0.27424964999999979</v>
      </c>
      <c r="AC17" s="42">
        <f t="shared" ca="1" si="27"/>
        <v>1.2644119999942305E-2</v>
      </c>
      <c r="AE17" s="11">
        <f t="shared" ca="1" si="13"/>
        <v>-0.86362394999997605</v>
      </c>
    </row>
    <row r="18" spans="2:31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5"/>
        <v>7.2365750000006113E-2</v>
      </c>
      <c r="M18" s="36">
        <f t="shared" ca="1" si="16"/>
        <v>-1.403784190000005</v>
      </c>
      <c r="N18" s="36">
        <f t="shared" ca="1" si="17"/>
        <v>-0.50758590999999642</v>
      </c>
      <c r="O18" s="36">
        <f t="shared" ca="1" si="18"/>
        <v>0.11078224999998065</v>
      </c>
      <c r="Q18" s="42">
        <f t="shared" ca="1" si="19"/>
        <v>-320.93563693999999</v>
      </c>
      <c r="R18" s="42">
        <f t="shared" ca="1" si="20"/>
        <v>-312.96778688000001</v>
      </c>
      <c r="S18" s="5" t="s">
        <v>21</v>
      </c>
      <c r="T18" s="84">
        <v>0</v>
      </c>
      <c r="U18" s="85">
        <f t="shared" ca="1" si="21"/>
        <v>0.48636574999999738</v>
      </c>
      <c r="V18" s="44">
        <f t="shared" ca="1" si="22"/>
        <v>-0.82478419000001324</v>
      </c>
      <c r="W18" s="85">
        <f t="shared" si="14"/>
        <v>0.12300000000000111</v>
      </c>
      <c r="X18" s="5" t="s">
        <v>21</v>
      </c>
      <c r="Y18" s="42">
        <f t="shared" ca="1" si="23"/>
        <v>0.48636574999999738</v>
      </c>
      <c r="Z18" s="42">
        <f t="shared" ca="1" si="24"/>
        <v>-0.82478419000000258</v>
      </c>
      <c r="AA18" s="42">
        <f t="shared" ca="1" si="25"/>
        <v>-0.34958590999997519</v>
      </c>
      <c r="AB18" s="42">
        <f t="shared" ca="1" si="26"/>
        <v>0.44378224999997151</v>
      </c>
      <c r="AC18" s="42">
        <f t="shared" ca="1" si="27"/>
        <v>0.83595165999997256</v>
      </c>
      <c r="AE18" s="11">
        <f t="shared" ca="1" si="13"/>
        <v>-0.33331306999997423</v>
      </c>
    </row>
    <row r="19" spans="2:31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5"/>
        <v>0.37380781000000551</v>
      </c>
      <c r="M19" s="36">
        <f t="shared" ca="1" si="16"/>
        <v>-0.86255193999999769</v>
      </c>
      <c r="N19" s="36">
        <f t="shared" ca="1" si="17"/>
        <v>0.12071660999998057</v>
      </c>
      <c r="O19" s="36">
        <f t="shared" ca="1" si="18"/>
        <v>1.1994997400000025</v>
      </c>
      <c r="Q19" s="42">
        <f t="shared" ca="1" si="19"/>
        <v>-315.45002983000001</v>
      </c>
      <c r="R19" s="42">
        <f t="shared" ca="1" si="20"/>
        <v>-307.24238958000001</v>
      </c>
      <c r="S19" s="5" t="s">
        <v>22</v>
      </c>
      <c r="T19" s="84">
        <v>0</v>
      </c>
      <c r="U19" s="85">
        <f t="shared" ca="1" si="21"/>
        <v>0.78780780999999678</v>
      </c>
      <c r="V19" s="44">
        <f t="shared" ca="1" si="22"/>
        <v>-0.28355194000000594</v>
      </c>
      <c r="W19" s="85">
        <f t="shared" si="14"/>
        <v>0.12300000000000111</v>
      </c>
      <c r="X19" s="5" t="s">
        <v>22</v>
      </c>
      <c r="Y19" s="42">
        <f t="shared" ca="1" si="23"/>
        <v>0.78780780999999678</v>
      </c>
      <c r="Z19" s="42">
        <f t="shared" ca="1" si="24"/>
        <v>-0.28355193999999528</v>
      </c>
      <c r="AA19" s="42">
        <f t="shared" ca="1" si="25"/>
        <v>0.27871661000000181</v>
      </c>
      <c r="AB19" s="42">
        <f t="shared" ca="1" si="26"/>
        <v>1.5324997399999933</v>
      </c>
      <c r="AC19" s="42">
        <f t="shared" ca="1" si="27"/>
        <v>0.50909119999999497</v>
      </c>
      <c r="AE19" s="11">
        <f t="shared" ca="1" si="13"/>
        <v>-3.1871009999974831E-2</v>
      </c>
    </row>
    <row r="20" spans="2:31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5"/>
        <v>1.026138660000004</v>
      </c>
      <c r="M20" s="36">
        <f t="shared" ca="1" si="16"/>
        <v>-0.12317695000001017</v>
      </c>
      <c r="N20" s="36">
        <f t="shared" ca="1" si="17"/>
        <v>0.68154707999996544</v>
      </c>
      <c r="O20" s="36">
        <f t="shared" ca="1" si="18"/>
        <v>1.3160303000000035</v>
      </c>
      <c r="Q20" s="42">
        <f t="shared" ca="1" si="19"/>
        <v>-294.85130617999999</v>
      </c>
      <c r="R20" s="42">
        <f t="shared" ca="1" si="20"/>
        <v>-286.55662179000001</v>
      </c>
      <c r="S20" s="5" t="s">
        <v>23</v>
      </c>
      <c r="T20" s="84">
        <v>0</v>
      </c>
      <c r="U20" s="85">
        <f t="shared" ca="1" si="21"/>
        <v>1.4401386599999952</v>
      </c>
      <c r="V20" s="44">
        <f t="shared" ca="1" si="22"/>
        <v>0.45582304999998158</v>
      </c>
      <c r="W20" s="85">
        <f t="shared" si="14"/>
        <v>0.12300000000000111</v>
      </c>
      <c r="X20" s="5" t="s">
        <v>23</v>
      </c>
      <c r="Y20" s="42">
        <f t="shared" ca="1" si="23"/>
        <v>1.4401386599999952</v>
      </c>
      <c r="Z20" s="42">
        <f t="shared" ca="1" si="24"/>
        <v>0.45582304999999224</v>
      </c>
      <c r="AA20" s="42">
        <f t="shared" ca="1" si="25"/>
        <v>0.83954707999998668</v>
      </c>
      <c r="AB20" s="42">
        <f t="shared" ca="1" si="26"/>
        <v>1.6490302999999944</v>
      </c>
      <c r="AC20" s="42">
        <f t="shared" ca="1" si="27"/>
        <v>0.60059158000000856</v>
      </c>
      <c r="AE20" s="11">
        <f t="shared" ca="1" si="13"/>
        <v>0.62045984000002363</v>
      </c>
    </row>
    <row r="21" spans="2:31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5"/>
        <v>0.76343550000000304</v>
      </c>
      <c r="M21" s="36">
        <f t="shared" ca="1" si="16"/>
        <v>-0.15472227999998189</v>
      </c>
      <c r="N21" s="36">
        <f t="shared" ca="1" si="17"/>
        <v>-0.56190339000000522</v>
      </c>
      <c r="O21" s="36">
        <f t="shared" ca="1" si="18"/>
        <v>-0.78848539999997547</v>
      </c>
      <c r="Q21" s="42">
        <f t="shared" ca="1" si="19"/>
        <v>-288.43272445000002</v>
      </c>
      <c r="R21" s="42">
        <f t="shared" ca="1" si="20"/>
        <v>-279.90688223000001</v>
      </c>
      <c r="S21" s="5" t="s">
        <v>88</v>
      </c>
      <c r="T21" s="84">
        <v>0</v>
      </c>
      <c r="U21" s="85">
        <f t="shared" ca="1" si="21"/>
        <v>1.1774354999999943</v>
      </c>
      <c r="V21" s="44">
        <f t="shared" ca="1" si="22"/>
        <v>0.42427772000000985</v>
      </c>
      <c r="W21" s="85">
        <f t="shared" si="14"/>
        <v>0.12300000000000111</v>
      </c>
      <c r="X21" s="5" t="s">
        <v>88</v>
      </c>
      <c r="Y21" s="42">
        <f t="shared" ca="1" si="23"/>
        <v>1.1774354999999943</v>
      </c>
      <c r="Z21" s="42">
        <f t="shared" ca="1" si="24"/>
        <v>0.42427772000002051</v>
      </c>
      <c r="AA21" s="42">
        <f t="shared" ca="1" si="25"/>
        <v>-0.40390338999998399</v>
      </c>
      <c r="AB21" s="42">
        <f t="shared" ca="1" si="26"/>
        <v>-0.45548539999998461</v>
      </c>
      <c r="AC21" s="42">
        <f t="shared" ca="1" si="27"/>
        <v>1.5813388899999783</v>
      </c>
      <c r="AE21" s="11">
        <f t="shared" ca="1" si="13"/>
        <v>0.3577566800000227</v>
      </c>
    </row>
    <row r="22" spans="2:31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5"/>
        <v>-1.269897809999986</v>
      </c>
      <c r="M22" s="36">
        <f t="shared" ca="1" si="16"/>
        <v>-1.0210629800000053</v>
      </c>
      <c r="N22" s="36">
        <f t="shared" ca="1" si="17"/>
        <v>-0.30020773000001855</v>
      </c>
      <c r="O22" s="36">
        <f t="shared" ca="1" si="18"/>
        <v>-2.3183428900000158</v>
      </c>
      <c r="Q22" s="42">
        <f t="shared" ca="1" si="19"/>
        <v>-338.25848927999999</v>
      </c>
      <c r="R22" s="42">
        <f t="shared" ca="1" si="20"/>
        <v>-328.56565445000001</v>
      </c>
      <c r="S22" s="5" t="s">
        <v>89</v>
      </c>
      <c r="T22" s="84">
        <v>0</v>
      </c>
      <c r="U22" s="85">
        <f t="shared" ca="1" si="21"/>
        <v>-0.85589780999999476</v>
      </c>
      <c r="V22" s="44">
        <f t="shared" ca="1" si="22"/>
        <v>-0.44206298000001354</v>
      </c>
      <c r="W22" s="85">
        <f t="shared" si="14"/>
        <v>0.12300000000000111</v>
      </c>
      <c r="X22" s="5" t="s">
        <v>89</v>
      </c>
      <c r="Y22" s="42">
        <f t="shared" ca="1" si="23"/>
        <v>-0.85589780999999476</v>
      </c>
      <c r="Z22" s="42">
        <f t="shared" ca="1" si="24"/>
        <v>-0.44206298000000288</v>
      </c>
      <c r="AA22" s="42">
        <f t="shared" ca="1" si="25"/>
        <v>-0.14220772999999731</v>
      </c>
      <c r="AB22" s="42">
        <f t="shared" ca="1" si="26"/>
        <v>-1.985342890000025</v>
      </c>
      <c r="AC22" s="42">
        <f t="shared" ca="1" si="27"/>
        <v>-0.71369007999999745</v>
      </c>
      <c r="AE22" s="11">
        <f t="shared" ca="1" si="13"/>
        <v>-1.6755766299999664</v>
      </c>
    </row>
    <row r="23" spans="2:31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5"/>
        <v>-0.41107370999999349</v>
      </c>
      <c r="M23" s="36">
        <f t="shared" ca="1" si="16"/>
        <v>-1.1710360000000097</v>
      </c>
      <c r="N23" s="36">
        <f t="shared" ca="1" si="17"/>
        <v>2.8257090000003426E-2</v>
      </c>
      <c r="O23" s="36">
        <f t="shared" ca="1" si="18"/>
        <v>-1.301207849999988</v>
      </c>
      <c r="Q23" s="42">
        <f t="shared" ca="1" si="19"/>
        <v>-338.04666230999999</v>
      </c>
      <c r="R23" s="42">
        <f t="shared" ca="1" si="20"/>
        <v>-329.3626246</v>
      </c>
      <c r="S23" s="5" t="s">
        <v>90</v>
      </c>
      <c r="T23" s="84">
        <v>0</v>
      </c>
      <c r="U23" s="85">
        <f t="shared" ca="1" si="21"/>
        <v>2.9262899999977776E-3</v>
      </c>
      <c r="V23" s="44">
        <f t="shared" ca="1" si="22"/>
        <v>-0.59203600000001799</v>
      </c>
      <c r="W23" s="85">
        <f t="shared" si="14"/>
        <v>0.12300000000000111</v>
      </c>
      <c r="X23" s="5" t="s">
        <v>90</v>
      </c>
      <c r="Y23" s="42">
        <f t="shared" ca="1" si="23"/>
        <v>2.9262899999977776E-3</v>
      </c>
      <c r="Z23" s="42">
        <f t="shared" ca="1" si="24"/>
        <v>-0.59203600000000733</v>
      </c>
      <c r="AA23" s="42">
        <f t="shared" ca="1" si="25"/>
        <v>0.18625709000002466</v>
      </c>
      <c r="AB23" s="42">
        <f t="shared" ca="1" si="26"/>
        <v>-0.96820784999999709</v>
      </c>
      <c r="AC23" s="42">
        <f t="shared" ca="1" si="27"/>
        <v>-0.18333080000002688</v>
      </c>
      <c r="AE23" s="11">
        <f t="shared" ca="1" si="13"/>
        <v>-0.81675252999997383</v>
      </c>
    </row>
    <row r="24" spans="2:31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5"/>
        <v>-6.07545499999671E-2</v>
      </c>
      <c r="M24" s="36">
        <f t="shared" ca="1" si="16"/>
        <v>-1.4589177899999815</v>
      </c>
      <c r="N24" s="36">
        <f t="shared" ca="1" si="17"/>
        <v>-1.0517030499999653</v>
      </c>
      <c r="O24" s="36">
        <f t="shared" ca="1" si="18"/>
        <v>-0.87517036999999709</v>
      </c>
      <c r="Q24" s="42">
        <f t="shared" ca="1" si="19"/>
        <v>-337.16245827</v>
      </c>
      <c r="R24" s="42">
        <f t="shared" ca="1" si="20"/>
        <v>-329.11662151000002</v>
      </c>
      <c r="S24" s="5" t="s">
        <v>91</v>
      </c>
      <c r="T24" s="84">
        <v>0</v>
      </c>
      <c r="U24" s="85">
        <f t="shared" ca="1" si="21"/>
        <v>0.35324545000002416</v>
      </c>
      <c r="V24" s="44">
        <f t="shared" ca="1" si="22"/>
        <v>-0.87991778999998971</v>
      </c>
      <c r="W24" s="85">
        <f t="shared" si="14"/>
        <v>0.12300000000000111</v>
      </c>
      <c r="X24" s="5" t="s">
        <v>91</v>
      </c>
      <c r="Y24" s="42">
        <f t="shared" ca="1" si="23"/>
        <v>0.35324545000002416</v>
      </c>
      <c r="Z24" s="42">
        <f t="shared" ca="1" si="24"/>
        <v>-0.87991778999997905</v>
      </c>
      <c r="AA24" s="42">
        <f t="shared" ca="1" si="25"/>
        <v>-0.8937030499999441</v>
      </c>
      <c r="AB24" s="42">
        <f t="shared" ca="1" si="26"/>
        <v>-0.54217037000000623</v>
      </c>
      <c r="AC24" s="42">
        <f t="shared" ca="1" si="27"/>
        <v>1.2469484999999683</v>
      </c>
      <c r="AE24" s="11">
        <f t="shared" ca="1" si="13"/>
        <v>-0.46643336999994744</v>
      </c>
    </row>
    <row r="25" spans="2:31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5"/>
        <v>-1.8725940000035468E-2</v>
      </c>
      <c r="M25" s="36">
        <f t="shared" ca="1" si="16"/>
        <v>-1.4140318400000016</v>
      </c>
      <c r="N25" s="36">
        <f t="shared" ca="1" si="17"/>
        <v>-0.56469202000000296</v>
      </c>
      <c r="O25" s="36">
        <f t="shared" ca="1" si="18"/>
        <v>2.7095640000008192E-2</v>
      </c>
      <c r="Q25" s="42">
        <f t="shared" ca="1" si="19"/>
        <v>-332.94339933000003</v>
      </c>
      <c r="R25" s="42">
        <f t="shared" ca="1" si="20"/>
        <v>-324.89470523</v>
      </c>
      <c r="S25" s="5" t="s">
        <v>92</v>
      </c>
      <c r="T25" s="84">
        <v>0</v>
      </c>
      <c r="U25" s="85">
        <f t="shared" ca="1" si="21"/>
        <v>0.3952740599999558</v>
      </c>
      <c r="V25" s="44">
        <f t="shared" ca="1" si="22"/>
        <v>-0.83503184000000985</v>
      </c>
      <c r="W25" s="85">
        <f t="shared" si="14"/>
        <v>0.12300000000000111</v>
      </c>
      <c r="X25" s="5" t="s">
        <v>92</v>
      </c>
      <c r="Y25" s="42">
        <f t="shared" ca="1" si="23"/>
        <v>0.3952740599999558</v>
      </c>
      <c r="Z25" s="42">
        <f t="shared" ca="1" si="24"/>
        <v>-0.83503183999999919</v>
      </c>
      <c r="AA25" s="42">
        <f t="shared" ca="1" si="25"/>
        <v>-0.40669201999998172</v>
      </c>
      <c r="AB25" s="42">
        <f t="shared" ca="1" si="26"/>
        <v>0.36009563999999905</v>
      </c>
      <c r="AC25" s="42">
        <f t="shared" ca="1" si="27"/>
        <v>0.80196607999993752</v>
      </c>
      <c r="AE25" s="11">
        <f t="shared" ca="1" si="13"/>
        <v>-0.42440476000001581</v>
      </c>
    </row>
    <row r="29" spans="2:31" ht="15" thickBot="1" x14ac:dyDescent="0.4">
      <c r="Q29" s="119" t="s">
        <v>69</v>
      </c>
      <c r="R29" s="119"/>
      <c r="S29" s="119"/>
      <c r="T29" s="119"/>
      <c r="U29" s="119"/>
      <c r="V29" s="119"/>
      <c r="W29" s="119"/>
      <c r="X29" s="119"/>
      <c r="Y29" s="119"/>
    </row>
    <row r="30" spans="2:31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31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31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F1" zoomScaleNormal="100" workbookViewId="0">
      <selection activeCell="B18" sqref="A18:XFD19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9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104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9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104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9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104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9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104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9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104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9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104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20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99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20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100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9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104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9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104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9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104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9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104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9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104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9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104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9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104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9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104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9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104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9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104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9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104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9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104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9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104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9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104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9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104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9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104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9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104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9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104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9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104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9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104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9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104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9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104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9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104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9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104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9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104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9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104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9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9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9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9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9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9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9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9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9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9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9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9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9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9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9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9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9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9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9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9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C36:AC37"/>
    <mergeCell ref="AC38:AC39"/>
    <mergeCell ref="AC40:AC41"/>
    <mergeCell ref="AC42:AC43"/>
    <mergeCell ref="AC44:AC45"/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1"/>
  <sheetViews>
    <sheetView topLeftCell="K1" zoomScale="80" zoomScaleNormal="80" workbookViewId="0">
      <selection activeCell="Y26" sqref="Y26:AB26"/>
    </sheetView>
  </sheetViews>
  <sheetFormatPr defaultRowHeight="14.5" x14ac:dyDescent="0.35"/>
  <cols>
    <col min="1" max="16384" width="8.7265625" style="36"/>
  </cols>
  <sheetData>
    <row r="1" spans="2:34" x14ac:dyDescent="0.35">
      <c r="L1" s="117" t="s">
        <v>39</v>
      </c>
      <c r="M1" s="117"/>
      <c r="N1" s="117"/>
      <c r="O1" s="117"/>
      <c r="Q1" s="118" t="s">
        <v>40</v>
      </c>
      <c r="R1" s="118"/>
      <c r="T1" s="117" t="s">
        <v>41</v>
      </c>
      <c r="U1" s="117"/>
      <c r="V1" s="117"/>
      <c r="W1" s="117"/>
    </row>
    <row r="2" spans="2:34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  <c r="AE2" s="93" t="s">
        <v>108</v>
      </c>
      <c r="AG2" s="36" t="s">
        <v>109</v>
      </c>
      <c r="AH2" s="36" t="s">
        <v>114</v>
      </c>
    </row>
    <row r="3" spans="2:34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  <c r="AE3" s="11">
        <f>Y3-$Y$3</f>
        <v>0</v>
      </c>
      <c r="AF3" s="96">
        <f>R3+$Y$33-Q3-0.5*$Y$31</f>
        <v>-0.60327438000001798</v>
      </c>
      <c r="AG3" s="42">
        <f>Z3-Y3</f>
        <v>-0.6032743800000091</v>
      </c>
      <c r="AH3" s="42">
        <f>R3-C3-$Y$34</f>
        <v>9.3404439999950739E-2</v>
      </c>
    </row>
    <row r="4" spans="2:34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  <c r="AE4" s="11">
        <f t="shared" ref="AE4:AE25" ca="1" si="14">Y4-$Y$3</f>
        <v>-5.8131692399999793</v>
      </c>
      <c r="AG4" s="42">
        <f t="shared" ref="AG4:AG25" ca="1" si="15">Z4-Y4</f>
        <v>0.69556520000003985</v>
      </c>
      <c r="AH4" s="42">
        <f t="shared" ref="AH4:AH25" ca="1" si="16">R4-C4-$Y$34</f>
        <v>-4.4209252199999796</v>
      </c>
    </row>
    <row r="5" spans="2:34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94" t="s">
        <v>9</v>
      </c>
      <c r="Y5" s="95">
        <f t="shared" ca="1" si="9"/>
        <v>0.58785613999997821</v>
      </c>
      <c r="Z5" s="95">
        <f t="shared" ca="1" si="10"/>
        <v>-0.13173776000002135</v>
      </c>
      <c r="AA5" s="95">
        <f t="shared" ca="1" si="11"/>
        <v>0.1377474399999965</v>
      </c>
      <c r="AB5" s="95">
        <f t="shared" ca="1" si="12"/>
        <v>-0.28019266000000975</v>
      </c>
      <c r="AC5" s="95">
        <f t="shared" ca="1" si="13"/>
        <v>0.45010869999998171</v>
      </c>
      <c r="AE5" s="15">
        <f t="shared" ca="1" si="14"/>
        <v>-0.2318226799999934</v>
      </c>
      <c r="AG5" s="95">
        <f t="shared" ca="1" si="15"/>
        <v>-0.71959389999999956</v>
      </c>
      <c r="AH5" s="95">
        <f t="shared" ca="1" si="16"/>
        <v>-0.25473776000003312</v>
      </c>
    </row>
    <row r="6" spans="2:34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  <c r="AE6" s="11">
        <f t="shared" ca="1" si="14"/>
        <v>-0.22160389999999097</v>
      </c>
      <c r="AG6" s="42">
        <f t="shared" ca="1" si="15"/>
        <v>-0.94558329999994584</v>
      </c>
      <c r="AH6" s="42">
        <f t="shared" ca="1" si="16"/>
        <v>-0.47050837999997697</v>
      </c>
    </row>
    <row r="7" spans="2:34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  <c r="AE7" s="11">
        <f t="shared" ca="1" si="14"/>
        <v>-0.42340656999999737</v>
      </c>
      <c r="AG7" s="42">
        <f t="shared" ca="1" si="15"/>
        <v>-1.0808992599999598</v>
      </c>
      <c r="AH7" s="42">
        <f t="shared" ca="1" si="16"/>
        <v>-0.80762700999999737</v>
      </c>
    </row>
    <row r="8" spans="2:34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  <c r="AE8" s="11">
        <f t="shared" ca="1" si="14"/>
        <v>-0.88432173999996166</v>
      </c>
      <c r="AG8" s="42">
        <f t="shared" ca="1" si="15"/>
        <v>-0.94330830000000532</v>
      </c>
      <c r="AH8" s="42">
        <f t="shared" ca="1" si="16"/>
        <v>-1.1309512200000071</v>
      </c>
    </row>
    <row r="9" spans="2:34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7">D9+$Y$39</f>
        <v>-330.1297429</v>
      </c>
      <c r="R9" s="42">
        <f t="shared" ref="R9:R25" ca="1" si="18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  <c r="AE9" s="11">
        <f t="shared" ca="1" si="14"/>
        <v>-1.9711865999999532</v>
      </c>
      <c r="AG9" s="42">
        <f t="shared" ca="1" si="15"/>
        <v>-0.30644519999997755</v>
      </c>
      <c r="AH9" s="42">
        <f t="shared" ca="1" si="16"/>
        <v>-1.5809529799999709</v>
      </c>
    </row>
    <row r="10" spans="2:34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7"/>
        <v>-320.52943210000001</v>
      </c>
      <c r="R10" s="42">
        <f t="shared" ca="1" si="18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  <c r="AE10" s="11">
        <f t="shared" ca="1" si="14"/>
        <v>-1.2339047899999969</v>
      </c>
      <c r="AG10" s="42">
        <f t="shared" ca="1" si="15"/>
        <v>-0.959672399999981</v>
      </c>
      <c r="AH10" s="42">
        <f t="shared" ca="1" si="16"/>
        <v>-1.496898370000018</v>
      </c>
    </row>
    <row r="11" spans="2:34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7"/>
        <v>-309.19476320000001</v>
      </c>
      <c r="R11" s="42">
        <f t="shared" ca="1" si="18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  <c r="AE11" s="11">
        <f t="shared" ca="1" si="14"/>
        <v>-0.84417580999996744</v>
      </c>
      <c r="AG11" s="42">
        <f t="shared" ca="1" si="15"/>
        <v>-0.39553259999996015</v>
      </c>
      <c r="AH11" s="42">
        <f t="shared" ca="1" si="16"/>
        <v>-0.54302958999996775</v>
      </c>
    </row>
    <row r="12" spans="2:34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7"/>
        <v>-290.64555580000001</v>
      </c>
      <c r="R12" s="42">
        <f t="shared" ca="1" si="18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  <c r="AE12" s="11">
        <f t="shared" ca="1" si="14"/>
        <v>0.56858263000003717</v>
      </c>
      <c r="AG12" s="42">
        <f t="shared" ca="1" si="15"/>
        <v>-1.1419890999999822</v>
      </c>
      <c r="AH12" s="42">
        <f t="shared" ca="1" si="16"/>
        <v>0.1232723500000148</v>
      </c>
    </row>
    <row r="13" spans="2:34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7"/>
        <v>-268.3121678</v>
      </c>
      <c r="R13" s="42">
        <f t="shared" ca="1" si="18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  <c r="AE13" s="11">
        <f t="shared" ca="1" si="14"/>
        <v>-2.4348733999999581</v>
      </c>
      <c r="AG13" s="42">
        <f t="shared" ca="1" si="15"/>
        <v>-0.77911809999999804</v>
      </c>
      <c r="AH13" s="42">
        <f t="shared" ca="1" si="16"/>
        <v>-2.5173126799999963</v>
      </c>
    </row>
    <row r="14" spans="2:34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7"/>
        <v>-342.33912450000003</v>
      </c>
      <c r="R14" s="42">
        <f t="shared" ca="1" si="18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  <c r="AE14" s="11">
        <f t="shared" ca="1" si="14"/>
        <v>-16.580006959999992</v>
      </c>
      <c r="AG14" s="42">
        <f t="shared" ca="1" si="15"/>
        <v>-7.940799999964554E-3</v>
      </c>
      <c r="AH14" s="42">
        <f t="shared" ca="1" si="16"/>
        <v>-15.891268939999996</v>
      </c>
    </row>
    <row r="15" spans="2:34" ht="15" customHeight="1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7"/>
        <v>-350.76390320000002</v>
      </c>
      <c r="R15" s="42">
        <f t="shared" ca="1" si="18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  <c r="AE15" s="11">
        <f t="shared" ca="1" si="14"/>
        <v>-1.9838165200000049</v>
      </c>
      <c r="AG15" s="42">
        <f t="shared" ca="1" si="15"/>
        <v>0.99258980000002595</v>
      </c>
      <c r="AH15" s="42">
        <f t="shared" ca="1" si="16"/>
        <v>-0.29454790000001907</v>
      </c>
    </row>
    <row r="16" spans="2:34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7"/>
        <v>-357.63386439999999</v>
      </c>
      <c r="R16" s="42">
        <f t="shared" ca="1" si="18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94" t="s">
        <v>19</v>
      </c>
      <c r="Y16" s="95">
        <f t="shared" ca="1" si="9"/>
        <v>0.62410973000003622</v>
      </c>
      <c r="Z16" s="95">
        <f t="shared" ca="1" si="10"/>
        <v>-0.10062786999998252</v>
      </c>
      <c r="AA16" s="95">
        <f t="shared" ca="1" si="11"/>
        <v>0.46680683000005097</v>
      </c>
      <c r="AB16" s="95">
        <f t="shared" ca="1" si="12"/>
        <v>-0.13233316999997946</v>
      </c>
      <c r="AC16" s="95">
        <f t="shared" ca="1" si="13"/>
        <v>0.15730289999998526</v>
      </c>
      <c r="AE16" s="11">
        <f t="shared" ca="1" si="14"/>
        <v>-0.19556908999993539</v>
      </c>
      <c r="AG16" s="95">
        <f t="shared" ca="1" si="15"/>
        <v>-0.72473760000001874</v>
      </c>
      <c r="AH16" s="95">
        <f t="shared" ca="1" si="16"/>
        <v>-0.22362786999999429</v>
      </c>
    </row>
    <row r="17" spans="2:34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9">D17-C17-$J$4-0.5*$J$3</f>
        <v>7.7115569999978373E-2</v>
      </c>
      <c r="M17" s="36">
        <f t="shared" ref="M17:M25" ca="1" si="20">E17-C17-$J$6</f>
        <v>-1.1555867299999765</v>
      </c>
      <c r="N17" s="36">
        <f t="shared" ref="N17:N25" ca="1" si="21">F17-C17-0.5*$J$3</f>
        <v>1.0455069999970146E-2</v>
      </c>
      <c r="O17" s="36">
        <f t="shared" ref="O17:O25" ca="1" si="22">G17-C17-$J$5+0.5*$J$3</f>
        <v>-0.17402512999998043</v>
      </c>
      <c r="Q17" s="42">
        <f t="shared" ca="1" si="17"/>
        <v>-358.42367360000003</v>
      </c>
      <c r="R17" s="42">
        <f t="shared" ca="1" si="18"/>
        <v>-350.21237589999998</v>
      </c>
      <c r="S17" s="5" t="s">
        <v>20</v>
      </c>
      <c r="T17" s="84">
        <v>0</v>
      </c>
      <c r="U17" s="85">
        <f t="shared" ref="U17:U24" ca="1" si="23">Q17-C17-0.5*$Y$31-$Y$32</f>
        <v>0.49111556999996964</v>
      </c>
      <c r="V17" s="44">
        <f t="shared" ref="V17:V24" ca="1" si="24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  <c r="AE17" s="11">
        <f t="shared" ca="1" si="14"/>
        <v>-0.32856325000000197</v>
      </c>
      <c r="AG17" s="42">
        <f t="shared" ca="1" si="15"/>
        <v>-1.0677022999999437</v>
      </c>
      <c r="AH17" s="42">
        <f t="shared" ca="1" si="16"/>
        <v>-0.69958672999998583</v>
      </c>
    </row>
    <row r="18" spans="2:34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9"/>
        <v>-0.14790589999996628</v>
      </c>
      <c r="M18" s="36">
        <f t="shared" ca="1" si="20"/>
        <v>-1.6305337999999612</v>
      </c>
      <c r="N18" s="36">
        <f t="shared" ca="1" si="21"/>
        <v>-0.19441999999998716</v>
      </c>
      <c r="O18" s="36">
        <f t="shared" ca="1" si="22"/>
        <v>0.62712789999998586</v>
      </c>
      <c r="Q18" s="42">
        <f t="shared" ca="1" si="17"/>
        <v>-338.26653099999999</v>
      </c>
      <c r="R18" s="42">
        <f t="shared" ca="1" si="18"/>
        <v>-330.30515889999998</v>
      </c>
      <c r="S18" s="5" t="s">
        <v>21</v>
      </c>
      <c r="T18" s="84">
        <v>0</v>
      </c>
      <c r="U18" s="85">
        <f t="shared" ca="1" si="23"/>
        <v>0.26609410000002498</v>
      </c>
      <c r="V18" s="44">
        <f t="shared" ca="1" si="24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  <c r="AE18" s="11">
        <f t="shared" ca="1" si="14"/>
        <v>-0.55358471999994663</v>
      </c>
      <c r="AG18" s="42">
        <f t="shared" ca="1" si="15"/>
        <v>-1.3176278999999838</v>
      </c>
      <c r="AH18" s="42">
        <f t="shared" ca="1" si="16"/>
        <v>-1.1745337999999705</v>
      </c>
    </row>
    <row r="19" spans="2:34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9"/>
        <v>0.31295721000002485</v>
      </c>
      <c r="M19" s="36">
        <f t="shared" ca="1" si="20"/>
        <v>-1.0074585899999935</v>
      </c>
      <c r="N19" s="36">
        <f t="shared" ca="1" si="21"/>
        <v>0.17545720999998293</v>
      </c>
      <c r="O19" s="36">
        <f t="shared" ca="1" si="22"/>
        <v>1.3497799099999761</v>
      </c>
      <c r="Q19" s="42">
        <f t="shared" ca="1" si="17"/>
        <v>-325.57419909999999</v>
      </c>
      <c r="R19" s="42">
        <f t="shared" ca="1" si="18"/>
        <v>-317.45061490000001</v>
      </c>
      <c r="S19" s="5" t="s">
        <v>22</v>
      </c>
      <c r="T19" s="84">
        <v>0</v>
      </c>
      <c r="U19" s="85">
        <f t="shared" ca="1" si="23"/>
        <v>0.72695721000001612</v>
      </c>
      <c r="V19" s="44">
        <f t="shared" ca="1" si="24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  <c r="AE19" s="11">
        <f t="shared" ca="1" si="14"/>
        <v>-9.272160999995549E-2</v>
      </c>
      <c r="AG19" s="42">
        <f t="shared" ca="1" si="15"/>
        <v>-1.1554158000000072</v>
      </c>
      <c r="AH19" s="42">
        <f t="shared" ca="1" si="16"/>
        <v>-0.55145859000000286</v>
      </c>
    </row>
    <row r="20" spans="2:34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9"/>
        <v>1.3630387699999917</v>
      </c>
      <c r="M20" s="36">
        <f t="shared" ca="1" si="20"/>
        <v>-0.21840282999999694</v>
      </c>
      <c r="N20" s="36">
        <f t="shared" ca="1" si="21"/>
        <v>1.0664497700000122</v>
      </c>
      <c r="O20" s="36">
        <f t="shared" ca="1" si="22"/>
        <v>1.5076586499999771</v>
      </c>
      <c r="Q20" s="42">
        <f t="shared" ca="1" si="17"/>
        <v>-277.86372460000001</v>
      </c>
      <c r="R20" s="42">
        <f t="shared" ca="1" si="18"/>
        <v>-270.0011662</v>
      </c>
      <c r="S20" s="5" t="s">
        <v>23</v>
      </c>
      <c r="T20" s="84">
        <v>0</v>
      </c>
      <c r="U20" s="85">
        <f t="shared" ca="1" si="23"/>
        <v>1.777038769999983</v>
      </c>
      <c r="V20" s="44">
        <f t="shared" ca="1" si="24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  <c r="AE20" s="11">
        <f t="shared" ca="1" si="14"/>
        <v>0.95735995000001139</v>
      </c>
      <c r="AG20" s="42">
        <f t="shared" ca="1" si="15"/>
        <v>-1.4164415999999775</v>
      </c>
      <c r="AH20" s="42">
        <f t="shared" ca="1" si="16"/>
        <v>0.2375971699999937</v>
      </c>
    </row>
    <row r="21" spans="2:34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9"/>
        <v>-4.8906252999999928</v>
      </c>
      <c r="M21" s="36">
        <f t="shared" ca="1" si="20"/>
        <v>-5.5790619100000018</v>
      </c>
      <c r="N21" s="36">
        <f t="shared" ca="1" si="21"/>
        <v>-5.4163558199999855</v>
      </c>
      <c r="O21" s="36">
        <f t="shared" ca="1" si="22"/>
        <v>-5.2370855400000007</v>
      </c>
      <c r="Q21" s="42">
        <f t="shared" ca="1" si="17"/>
        <v>-262.81769506000001</v>
      </c>
      <c r="R21" s="42">
        <f t="shared" ca="1" si="18"/>
        <v>-254.06213167000001</v>
      </c>
      <c r="S21" s="5" t="s">
        <v>88</v>
      </c>
      <c r="T21" s="84">
        <v>0</v>
      </c>
      <c r="U21" s="85">
        <f t="shared" ca="1" si="23"/>
        <v>-4.476625300000002</v>
      </c>
      <c r="V21" s="44">
        <f t="shared" ca="1" si="24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5">Q21-C21-0.5*$Y$31-$Y$32</f>
        <v>-4.476625300000002</v>
      </c>
      <c r="Z21" s="42">
        <f t="shared" ref="Z21:Z25" ca="1" si="26">R21+$Y$33-$Y$32-$Y$31-C21</f>
        <v>-5.0000619100000279</v>
      </c>
      <c r="AA21" s="42">
        <f t="shared" ref="AA21:AA25" ca="1" si="27">F21+$Y$38-C21-0.5*$Y$31</f>
        <v>-5.2583558199999931</v>
      </c>
      <c r="AB21" s="42">
        <f t="shared" ref="AB21:AB22" ca="1" si="28">G21+$Y$41+0.5*$Y$31-C21-$Y$33</f>
        <v>-4.9040855400000094</v>
      </c>
      <c r="AC21" s="42">
        <f t="shared" ref="AC21:AC25" ca="1" si="29">Y21-AA21</f>
        <v>0.7817305199999911</v>
      </c>
      <c r="AE21" s="11">
        <f t="shared" ca="1" si="14"/>
        <v>-5.2963041199999736</v>
      </c>
      <c r="AG21" s="42">
        <f t="shared" ca="1" si="15"/>
        <v>-0.52343661000002584</v>
      </c>
      <c r="AH21" s="42">
        <f t="shared" ca="1" si="16"/>
        <v>-5.1230619100000112</v>
      </c>
    </row>
    <row r="22" spans="2:34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9"/>
        <v>-1.5307884700000156</v>
      </c>
      <c r="M22" s="36">
        <f t="shared" ca="1" si="20"/>
        <v>-0.91257251000001283</v>
      </c>
      <c r="N22" s="36">
        <f t="shared" ca="1" si="21"/>
        <v>-8.2638729999992666E-2</v>
      </c>
      <c r="O22" s="36">
        <f t="shared" ca="1" si="22"/>
        <v>-1.8788679000000079</v>
      </c>
      <c r="Q22" s="42">
        <f t="shared" ca="1" si="17"/>
        <v>-369.18055485000002</v>
      </c>
      <c r="R22" s="42">
        <f t="shared" ca="1" si="18"/>
        <v>-359.11833889000002</v>
      </c>
      <c r="S22" s="5" t="s">
        <v>89</v>
      </c>
      <c r="T22" s="84">
        <v>0</v>
      </c>
      <c r="U22" s="85">
        <f t="shared" ca="1" si="23"/>
        <v>-1.1167884700000243</v>
      </c>
      <c r="V22" s="44">
        <f t="shared" ca="1" si="24"/>
        <v>-0.33357251000002108</v>
      </c>
      <c r="W22" s="85">
        <f t="shared" si="0"/>
        <v>0.12300000000000111</v>
      </c>
      <c r="X22" s="5" t="s">
        <v>89</v>
      </c>
      <c r="Y22" s="42">
        <f t="shared" ca="1" si="25"/>
        <v>-1.1167884700000243</v>
      </c>
      <c r="Z22" s="42">
        <f t="shared" ca="1" si="26"/>
        <v>-0.33357251000001042</v>
      </c>
      <c r="AA22" s="42">
        <f t="shared" ca="1" si="27"/>
        <v>7.5361270000028568E-2</v>
      </c>
      <c r="AB22" s="42">
        <f t="shared" ca="1" si="28"/>
        <v>-1.5458679000000171</v>
      </c>
      <c r="AC22" s="42">
        <f t="shared" ca="1" si="29"/>
        <v>-1.1921497400000529</v>
      </c>
      <c r="AE22" s="11">
        <f t="shared" ca="1" si="14"/>
        <v>-1.936467289999996</v>
      </c>
      <c r="AG22" s="42">
        <f t="shared" ca="1" si="15"/>
        <v>0.78321596000001392</v>
      </c>
      <c r="AH22" s="42">
        <f t="shared" ca="1" si="16"/>
        <v>-0.45657251000002219</v>
      </c>
    </row>
    <row r="23" spans="2:34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9"/>
        <v>-0.17105209000000032</v>
      </c>
      <c r="M23" s="36">
        <f t="shared" ca="1" si="20"/>
        <v>-0.94931658000001029</v>
      </c>
      <c r="N23" s="36">
        <f t="shared" ca="1" si="21"/>
        <v>-5.2425410000019657E-2</v>
      </c>
      <c r="O23" s="36">
        <f t="shared" ca="1" si="22"/>
        <v>-0.8980098500000131</v>
      </c>
      <c r="Q23" s="42">
        <f t="shared" ca="1" si="17"/>
        <v>-375.80110242000001</v>
      </c>
      <c r="R23" s="42">
        <f t="shared" ca="1" si="18"/>
        <v>-367.13536691000002</v>
      </c>
      <c r="S23" s="5" t="s">
        <v>90</v>
      </c>
      <c r="T23" s="84">
        <v>0</v>
      </c>
      <c r="U23" s="85">
        <f t="shared" ca="1" si="23"/>
        <v>0.24294790999999094</v>
      </c>
      <c r="V23" s="44">
        <f t="shared" ca="1" si="24"/>
        <v>-0.37031658000001855</v>
      </c>
      <c r="W23" s="85">
        <f t="shared" si="0"/>
        <v>0.12300000000000111</v>
      </c>
      <c r="X23" s="5" t="s">
        <v>90</v>
      </c>
      <c r="Y23" s="42">
        <f t="shared" ca="1" si="25"/>
        <v>0.24294790999999094</v>
      </c>
      <c r="Z23" s="42">
        <f t="shared" ca="1" si="26"/>
        <v>-0.37031658000000789</v>
      </c>
      <c r="AA23" s="42">
        <f t="shared" ca="1" si="27"/>
        <v>0.10557459000000158</v>
      </c>
      <c r="AB23" s="42">
        <f ca="1">G23+$Y$41+0.5*$Y$31-C23-$Y$33</f>
        <v>-0.56500985000002224</v>
      </c>
      <c r="AC23" s="42">
        <f t="shared" ca="1" si="29"/>
        <v>0.13737331999998936</v>
      </c>
      <c r="AE23" s="11">
        <f t="shared" ca="1" si="14"/>
        <v>-0.57673090999998067</v>
      </c>
      <c r="AG23" s="42">
        <f t="shared" ca="1" si="15"/>
        <v>-0.61326448999999883</v>
      </c>
      <c r="AH23" s="42">
        <f t="shared" ca="1" si="16"/>
        <v>-0.49331658000001966</v>
      </c>
    </row>
    <row r="24" spans="2:34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9"/>
        <v>-0.20551500000000233</v>
      </c>
      <c r="M24" s="36">
        <f t="shared" ca="1" si="20"/>
        <v>-1.2844515099999914</v>
      </c>
      <c r="N24" s="36">
        <f t="shared" ca="1" si="21"/>
        <v>-0.27430691000001461</v>
      </c>
      <c r="O24" s="36">
        <f t="shared" ca="1" si="22"/>
        <v>-0.48903671999996368</v>
      </c>
      <c r="Q24" s="42">
        <f t="shared" ca="1" si="17"/>
        <v>-375.00431930000002</v>
      </c>
      <c r="R24" s="42">
        <f t="shared" ca="1" si="18"/>
        <v>-366.63925581000001</v>
      </c>
      <c r="S24" s="5" t="s">
        <v>91</v>
      </c>
      <c r="T24" s="84">
        <v>0</v>
      </c>
      <c r="U24" s="85">
        <f t="shared" ca="1" si="23"/>
        <v>0.20848499999998893</v>
      </c>
      <c r="V24" s="44">
        <f t="shared" ca="1" si="24"/>
        <v>-0.70545150999999962</v>
      </c>
      <c r="W24" s="85">
        <f t="shared" si="0"/>
        <v>0.12300000000000111</v>
      </c>
      <c r="X24" s="5" t="s">
        <v>91</v>
      </c>
      <c r="Y24" s="42">
        <f t="shared" ca="1" si="25"/>
        <v>0.20848499999998893</v>
      </c>
      <c r="Z24" s="42">
        <f t="shared" ca="1" si="26"/>
        <v>-0.70545150999998896</v>
      </c>
      <c r="AA24" s="42">
        <f t="shared" ca="1" si="27"/>
        <v>-0.11630690999999338</v>
      </c>
      <c r="AB24" s="42">
        <f t="shared" ref="AB24:AB25" ca="1" si="30">G24+$Y$41+0.5*$Y$31-C24-$Y$33</f>
        <v>-0.15603671999997282</v>
      </c>
      <c r="AC24" s="42">
        <f t="shared" ca="1" si="29"/>
        <v>0.32479190999998231</v>
      </c>
      <c r="AE24" s="11">
        <f t="shared" ca="1" si="14"/>
        <v>-0.61119381999998268</v>
      </c>
      <c r="AG24" s="42">
        <f t="shared" ca="1" si="15"/>
        <v>-0.91393650999997789</v>
      </c>
      <c r="AH24" s="42">
        <f t="shared" ca="1" si="16"/>
        <v>-0.82845151000000072</v>
      </c>
    </row>
    <row r="25" spans="2:34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9"/>
        <v>-0.53314096999998783</v>
      </c>
      <c r="M25" s="36">
        <f t="shared" ca="1" si="20"/>
        <v>-1.4947241099999875</v>
      </c>
      <c r="N25" s="36">
        <f t="shared" ca="1" si="21"/>
        <v>-0.24043185000000067</v>
      </c>
      <c r="O25" s="36">
        <f t="shared" ca="1" si="22"/>
        <v>-0.13864644000002135</v>
      </c>
      <c r="Q25" s="42">
        <f t="shared" ca="1" si="17"/>
        <v>-364.31114489999999</v>
      </c>
      <c r="R25" s="42">
        <f t="shared" ca="1" si="18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5"/>
        <v>-0.11914096999999657</v>
      </c>
      <c r="Z25" s="42">
        <f t="shared" ca="1" si="26"/>
        <v>-0.9157241099999851</v>
      </c>
      <c r="AA25" s="42">
        <f t="shared" ca="1" si="27"/>
        <v>-8.2431849999979434E-2</v>
      </c>
      <c r="AB25" s="42">
        <f t="shared" ca="1" si="30"/>
        <v>0.19435355999996951</v>
      </c>
      <c r="AC25" s="42">
        <f t="shared" ca="1" si="29"/>
        <v>-3.6709120000017137E-2</v>
      </c>
      <c r="AE25" s="11">
        <f t="shared" ca="1" si="14"/>
        <v>-0.93881978999996818</v>
      </c>
      <c r="AG25" s="42">
        <f t="shared" ca="1" si="15"/>
        <v>-0.79658313999998853</v>
      </c>
      <c r="AH25" s="42">
        <f t="shared" ca="1" si="16"/>
        <v>-1.0387241099999969</v>
      </c>
    </row>
    <row r="26" spans="2:34" x14ac:dyDescent="0.35">
      <c r="U26" s="36" t="s">
        <v>110</v>
      </c>
      <c r="V26" s="36" t="s">
        <v>111</v>
      </c>
      <c r="Y26" s="40" t="s">
        <v>110</v>
      </c>
      <c r="Z26" s="40" t="s">
        <v>111</v>
      </c>
      <c r="AA26" s="40" t="s">
        <v>112</v>
      </c>
      <c r="AB26" s="40" t="s">
        <v>113</v>
      </c>
    </row>
    <row r="28" spans="2:34" x14ac:dyDescent="0.35">
      <c r="AG28" s="42"/>
    </row>
    <row r="29" spans="2:34" ht="15" thickBot="1" x14ac:dyDescent="0.4">
      <c r="Q29" s="119" t="s">
        <v>69</v>
      </c>
      <c r="R29" s="119"/>
      <c r="S29" s="119"/>
      <c r="T29" s="119"/>
      <c r="U29" s="119"/>
      <c r="V29" s="119"/>
      <c r="W29" s="119"/>
      <c r="X29" s="119"/>
      <c r="Y29" s="119"/>
      <c r="AG29" s="42"/>
    </row>
    <row r="30" spans="2:34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  <c r="AG30" s="42"/>
    </row>
    <row r="31" spans="2:34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  <c r="AG31" s="42"/>
    </row>
    <row r="32" spans="2:34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  <c r="AG32" s="42"/>
    </row>
    <row r="33" spans="17:33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  <c r="AG33" s="42"/>
    </row>
    <row r="34" spans="17:33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  <c r="AG34" s="42"/>
    </row>
    <row r="35" spans="17:33" ht="15" thickBot="1" x14ac:dyDescent="0.4">
      <c r="AG35" s="42"/>
    </row>
    <row r="36" spans="17:33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33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33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33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33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33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1" sqref="I11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E15" sqref="E15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10" zoomScale="85" zoomScaleNormal="85" workbookViewId="0">
      <selection activeCell="X9" sqref="X9"/>
    </sheetView>
  </sheetViews>
  <sheetFormatPr defaultRowHeight="14.5" x14ac:dyDescent="0.35"/>
  <sheetData>
    <row r="1" spans="1:31" x14ac:dyDescent="0.35">
      <c r="L1" s="106" t="s">
        <v>39</v>
      </c>
      <c r="M1" s="106"/>
      <c r="N1" s="106"/>
      <c r="O1" s="106"/>
      <c r="Q1" s="107" t="s">
        <v>40</v>
      </c>
      <c r="R1" s="107"/>
      <c r="T1" s="106" t="s">
        <v>41</v>
      </c>
      <c r="U1" s="106"/>
      <c r="V1" s="106"/>
      <c r="W1" s="106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P3" s="11">
        <f>V3-M3</f>
        <v>0.57899999999999174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  <c r="AE4" s="11">
        <f t="shared" ref="AE4:AE25" ca="1" si="12">Y4-$Y$3</f>
        <v>0.24261966000005941</v>
      </c>
    </row>
    <row r="5" spans="1:31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3">D5+$Y$39</f>
        <v>-311.62740293000002</v>
      </c>
      <c r="R5" s="11">
        <f t="shared" ref="R5:R25" ca="1" si="14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  <c r="AE5" s="11">
        <f t="shared" ca="1" si="12"/>
        <v>9.6845449999989341E-2</v>
      </c>
    </row>
    <row r="6" spans="1:31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3"/>
        <v>-311.14727561000001</v>
      </c>
      <c r="R6" s="15">
        <f t="shared" ca="1" si="14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  <c r="AE6" s="11">
        <f t="shared" ca="1" si="12"/>
        <v>1.7748050000022886E-2</v>
      </c>
    </row>
    <row r="7" spans="1:31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3"/>
        <v>-310.67827470000003</v>
      </c>
      <c r="R7" s="11">
        <f t="shared" ca="1" si="14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  <c r="AE7" s="11">
        <f t="shared" ca="1" si="12"/>
        <v>2.9297079999992093E-2</v>
      </c>
    </row>
    <row r="8" spans="1:31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3"/>
        <v>-309.93472695000003</v>
      </c>
      <c r="R8" s="15">
        <f t="shared" ca="1" si="14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  <c r="AE8" s="11">
        <f t="shared" ca="1" si="12"/>
        <v>1.9172879999985071E-2</v>
      </c>
    </row>
    <row r="9" spans="1:31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3"/>
        <v>-309.23668563000001</v>
      </c>
      <c r="R9" s="11">
        <f t="shared" ca="1" si="14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  <c r="AE9" s="11">
        <f t="shared" ca="1" si="12"/>
        <v>-3.1381499999838525E-3</v>
      </c>
    </row>
    <row r="10" spans="1:31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3"/>
        <v>-308.22221479000001</v>
      </c>
      <c r="R10" s="15">
        <f t="shared" ca="1" si="14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  <c r="AE10" s="11">
        <f t="shared" ca="1" si="12"/>
        <v>0.14240965999999844</v>
      </c>
    </row>
    <row r="11" spans="1:31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3"/>
        <v>-306.88240891999999</v>
      </c>
      <c r="R11" s="11">
        <f t="shared" ca="1" si="14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  <c r="AE11" s="11">
        <f t="shared" ca="1" si="12"/>
        <v>0.16162004000005936</v>
      </c>
    </row>
    <row r="12" spans="1:31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3"/>
        <v>-304.96764368999999</v>
      </c>
      <c r="R12" s="15">
        <f t="shared" ca="1" si="14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  <c r="AE12" s="11">
        <f t="shared" ca="1" si="12"/>
        <v>0.2369441500000562</v>
      </c>
    </row>
    <row r="13" spans="1:31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3"/>
        <v>-302.66709731000003</v>
      </c>
      <c r="R13" s="11">
        <f t="shared" ca="1" si="14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  <c r="AE13" s="11">
        <f t="shared" ca="1" si="12"/>
        <v>0.28482661999998982</v>
      </c>
    </row>
    <row r="14" spans="1:31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3"/>
        <v>-311.48124952000001</v>
      </c>
      <c r="R14" s="15">
        <f t="shared" ca="1" si="14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  <c r="AE14" s="11">
        <f t="shared" ca="1" si="12"/>
        <v>6.7397650000032172E-2</v>
      </c>
    </row>
    <row r="15" spans="1:31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3"/>
        <v>-312.45427140999999</v>
      </c>
      <c r="R15" s="11">
        <f t="shared" ca="1" si="14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  <c r="AE15" s="11">
        <f t="shared" ca="1" si="12"/>
        <v>-5.5648039999937282E-2</v>
      </c>
    </row>
    <row r="16" spans="1:31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3"/>
        <v>-312.31441827000003</v>
      </c>
      <c r="R16" s="15">
        <f t="shared" ca="1" si="14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  <c r="AE16" s="11">
        <f t="shared" ca="1" si="12"/>
        <v>-6.5153000000009342E-2</v>
      </c>
    </row>
    <row r="17" spans="1:31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3"/>
        <v>-311.99652503999999</v>
      </c>
      <c r="R17" s="11">
        <f t="shared" ca="1" si="14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  <c r="AE17" s="11">
        <f t="shared" ca="1" si="12"/>
        <v>2.8890640000042822E-2</v>
      </c>
    </row>
    <row r="18" spans="1:31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3"/>
        <v>-310.42320698999998</v>
      </c>
      <c r="R18" s="15">
        <f t="shared" ca="1" si="14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  <c r="AE18" s="11">
        <f t="shared" ca="1" si="12"/>
        <v>-0.15089523999995436</v>
      </c>
    </row>
    <row r="19" spans="1:31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3"/>
        <v>-308.84529533</v>
      </c>
      <c r="R19" s="11">
        <f t="shared" ca="1" si="14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  <c r="AE19" s="11">
        <f t="shared" ca="1" si="12"/>
        <v>0.15691895000003342</v>
      </c>
    </row>
    <row r="20" spans="1:31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3"/>
        <v>-303.78709734</v>
      </c>
      <c r="R20" s="15">
        <f t="shared" ca="1" si="14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  <c r="AE20" s="11">
        <f t="shared" ca="1" si="12"/>
        <v>0.26960631000002877</v>
      </c>
    </row>
    <row r="21" spans="1:31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5">D21-C21-$J$4-0.5*$J$3</f>
        <v>0.74694118999996162</v>
      </c>
      <c r="M21">
        <f t="shared" ref="M21:M25" ca="1" si="16">E21-C21-$J$6</f>
        <v>-0.14262045000003276</v>
      </c>
      <c r="N21">
        <f t="shared" ref="N21:N25" ca="1" si="17">F21-C21-0.5*$J$3</f>
        <v>0.5930943600000016</v>
      </c>
      <c r="O21">
        <f t="shared" ref="O21:O25" ca="1" si="18">G21-C21-$J$5+0.5*$J$3</f>
        <v>-0.5228017900000359</v>
      </c>
      <c r="P21" s="5"/>
      <c r="Q21" s="11">
        <f t="shared" ca="1" si="13"/>
        <v>-302.32385034000004</v>
      </c>
      <c r="R21" s="11">
        <f t="shared" ca="1" si="14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9">Y21-AA21</f>
        <v>0.40984682999993005</v>
      </c>
      <c r="AE21" s="11">
        <f t="shared" ca="1" si="12"/>
        <v>0.34126236999998127</v>
      </c>
    </row>
    <row r="22" spans="1:31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5"/>
        <v>0.43368459999998121</v>
      </c>
      <c r="M22">
        <f t="shared" ca="1" si="16"/>
        <v>-0.83413873000000116</v>
      </c>
      <c r="N22">
        <f t="shared" ca="1" si="17"/>
        <v>0.5588085099999982</v>
      </c>
      <c r="O22">
        <f t="shared" ca="1" si="18"/>
        <v>-0.86352877000003536</v>
      </c>
      <c r="P22" s="5"/>
      <c r="Q22" s="15">
        <f t="shared" ca="1" si="13"/>
        <v>-314.43129698000001</v>
      </c>
      <c r="R22" s="15">
        <f t="shared" ca="1" si="14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9"/>
        <v>0.13087608999995304</v>
      </c>
      <c r="AE22" s="11">
        <f t="shared" ca="1" si="12"/>
        <v>2.8005780000000868E-2</v>
      </c>
    </row>
    <row r="23" spans="1:31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5"/>
        <v>0.65800366999995985</v>
      </c>
      <c r="M23">
        <f t="shared" ca="1" si="16"/>
        <v>-1.0086213499999932</v>
      </c>
      <c r="N23">
        <f t="shared" ca="1" si="17"/>
        <v>-0.17950853000002853</v>
      </c>
      <c r="O23">
        <f t="shared" ca="1" si="18"/>
        <v>-0.57628788000001441</v>
      </c>
      <c r="P23" s="5"/>
      <c r="Q23" s="11">
        <f t="shared" ca="1" si="13"/>
        <v>-314.10977839000003</v>
      </c>
      <c r="R23" s="11">
        <f t="shared" ca="1" si="14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9"/>
        <v>1.0935121999999584</v>
      </c>
      <c r="AE23" s="11">
        <f t="shared" ca="1" si="12"/>
        <v>0.25232484999997951</v>
      </c>
    </row>
    <row r="24" spans="1:31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5"/>
        <v>0.60066707000003161</v>
      </c>
      <c r="M24">
        <f t="shared" ca="1" si="16"/>
        <v>-1.1835121199999836</v>
      </c>
      <c r="N24">
        <f t="shared" ca="1" si="17"/>
        <v>-1.0034099999991941E-2</v>
      </c>
      <c r="O24">
        <f t="shared" ca="1" si="18"/>
        <v>-5.3598339999969991E-2</v>
      </c>
      <c r="P24" s="5"/>
      <c r="Q24" s="15">
        <f t="shared" ca="1" si="13"/>
        <v>-313.80982649999999</v>
      </c>
      <c r="R24" s="15">
        <f t="shared" ca="1" si="14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9"/>
        <v>0.86670116999999358</v>
      </c>
      <c r="AE24" s="11">
        <f t="shared" ca="1" si="12"/>
        <v>0.19498825000005127</v>
      </c>
    </row>
    <row r="25" spans="1:31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5"/>
        <v>0.60352952000004079</v>
      </c>
      <c r="M25">
        <f t="shared" ca="1" si="16"/>
        <v>-0.76991245999999514</v>
      </c>
      <c r="N25">
        <f t="shared" ca="1" si="17"/>
        <v>4.6143220000025575E-2</v>
      </c>
      <c r="O25">
        <f t="shared" ca="1" si="18"/>
        <v>0.66331119000003946</v>
      </c>
      <c r="P25" s="5"/>
      <c r="Q25" s="11">
        <f t="shared" ca="1" si="13"/>
        <v>-312.95985268999999</v>
      </c>
      <c r="R25" s="11">
        <f t="shared" ca="1" si="14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9"/>
        <v>0.81338629999998524</v>
      </c>
      <c r="AE25" s="11">
        <f t="shared" ca="1" si="12"/>
        <v>0.19785070000006044</v>
      </c>
    </row>
    <row r="26" spans="1:31" x14ac:dyDescent="0.35">
      <c r="AA26" s="11"/>
    </row>
    <row r="27" spans="1:31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31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31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8" t="s">
        <v>56</v>
      </c>
      <c r="R29" s="108"/>
      <c r="S29" s="108"/>
      <c r="T29" s="108"/>
      <c r="U29" s="108"/>
      <c r="V29" s="108"/>
      <c r="W29" s="108"/>
      <c r="X29" s="108"/>
      <c r="Y29" s="108"/>
    </row>
    <row r="30" spans="1:31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A31">
        <f>Y31-R31</f>
        <v>6.2000000000000277E-2</v>
      </c>
    </row>
    <row r="32" spans="1:31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A32">
        <f t="shared" ref="AA32:AA34" si="20">Y32-R32</f>
        <v>4.1000000000000369E-2</v>
      </c>
    </row>
    <row r="33" spans="2:28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A33">
        <f t="shared" si="20"/>
        <v>6.0000000000002274E-3</v>
      </c>
    </row>
    <row r="34" spans="2:28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AA34">
        <f t="shared" si="20"/>
        <v>-0.44599999999999973</v>
      </c>
    </row>
    <row r="35" spans="2:28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8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8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8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8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8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A40" s="11">
        <f>Y40-R40</f>
        <v>1.0000000000000009E-2</v>
      </c>
      <c r="AB40" s="11">
        <f>AA40-AA34</f>
        <v>0.45599999999999974</v>
      </c>
    </row>
    <row r="41" spans="2:28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V41+X41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AC2" sqref="AC2:AH89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9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104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9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104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9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104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9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104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9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104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9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104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9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104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9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104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9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104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9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104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9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104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9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104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9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104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9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104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9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104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9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104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9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104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9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104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9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104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9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104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9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104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9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104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9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104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9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104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9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104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9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104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9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104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9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104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9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104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9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104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9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104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9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104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9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104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9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104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9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104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9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104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9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104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9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104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9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104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9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104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9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104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9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104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9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104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9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104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9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104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9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104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9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104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9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104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9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104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9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104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9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104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9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104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9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104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9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104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9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104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9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104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9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104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9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104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9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104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9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104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9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104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9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104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9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104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9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104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9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104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9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104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9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104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9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104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9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104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9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104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9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104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9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104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9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104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9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104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9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104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9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104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9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104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9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104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9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104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9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104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9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104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9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104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9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104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9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104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9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104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9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104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9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104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9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104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J28" zoomScale="85" zoomScaleNormal="85" workbookViewId="0">
      <selection activeCell="X25" sqref="X25"/>
    </sheetView>
  </sheetViews>
  <sheetFormatPr defaultRowHeight="14.5" x14ac:dyDescent="0.35"/>
  <sheetData>
    <row r="1" spans="1:31" x14ac:dyDescent="0.35">
      <c r="L1" s="106" t="s">
        <v>39</v>
      </c>
      <c r="M1" s="106"/>
      <c r="N1" s="106"/>
      <c r="O1" s="106"/>
      <c r="Q1" s="107" t="s">
        <v>40</v>
      </c>
      <c r="R1" s="107"/>
      <c r="T1" s="106" t="s">
        <v>41</v>
      </c>
      <c r="U1" s="106"/>
      <c r="V1" s="106"/>
      <c r="W1" s="106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  <c r="AE4" s="11">
        <f t="shared" ref="AE4:AE25" ca="1" si="13">Y4-$Y$3</f>
        <v>-0.38889856999998074</v>
      </c>
    </row>
    <row r="5" spans="1:31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4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  <c r="AE5" s="11">
        <f t="shared" ca="1" si="13"/>
        <v>-3.7422719999995024E-2</v>
      </c>
    </row>
    <row r="6" spans="1:31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5">Q6-C6-0.5*$Y$31-$Y$32</f>
        <v>0.81123065999997124</v>
      </c>
      <c r="V6" s="18">
        <f t="shared" ref="V6:V24" ca="1" si="16">R6+$Y$33-C6-$Y$31-$Y$32</f>
        <v>-0.45812322000001515</v>
      </c>
      <c r="W6" s="17">
        <f t="shared" si="14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  <c r="AE6" s="11">
        <f t="shared" ca="1" si="13"/>
        <v>-8.4481600000003709E-3</v>
      </c>
    </row>
    <row r="7" spans="1:31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5"/>
        <v>0.1940988699999977</v>
      </c>
      <c r="V7" s="12">
        <f t="shared" ca="1" si="16"/>
        <v>-0.57266787000004271</v>
      </c>
      <c r="W7" s="83">
        <f t="shared" si="14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  <c r="AE7" s="11">
        <f t="shared" ca="1" si="13"/>
        <v>-0.62557994999997391</v>
      </c>
    </row>
    <row r="8" spans="1:31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5"/>
        <v>0.52008887999999587</v>
      </c>
      <c r="V8" s="18">
        <f t="shared" ca="1" si="16"/>
        <v>-0.81547699999999779</v>
      </c>
      <c r="W8" s="17">
        <f t="shared" si="14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  <c r="AE8" s="11">
        <f t="shared" ca="1" si="13"/>
        <v>-0.29958993999997574</v>
      </c>
    </row>
    <row r="9" spans="1:31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5"/>
        <v>0.67491033999998962</v>
      </c>
      <c r="V9" s="12">
        <f t="shared" ca="1" si="16"/>
        <v>-0.78158557000001494</v>
      </c>
      <c r="W9" s="83">
        <f t="shared" si="14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  <c r="AE9" s="11">
        <f t="shared" ca="1" si="13"/>
        <v>-0.14476847999998199</v>
      </c>
    </row>
    <row r="10" spans="1:31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5"/>
        <v>1.0209230799999816</v>
      </c>
      <c r="V10" s="18">
        <f t="shared" ca="1" si="16"/>
        <v>-0.37493236000001318</v>
      </c>
      <c r="W10" s="17">
        <f t="shared" si="14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  <c r="AE10" s="11">
        <f t="shared" ca="1" si="13"/>
        <v>0.20124426000000994</v>
      </c>
    </row>
    <row r="11" spans="1:31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5"/>
        <v>1.0298563800000053</v>
      </c>
      <c r="V11" s="12">
        <f t="shared" ca="1" si="16"/>
        <v>4.5280069999979133E-2</v>
      </c>
      <c r="W11" s="83">
        <f t="shared" si="14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  <c r="AE11" s="11">
        <f t="shared" ca="1" si="13"/>
        <v>0.21017756000003374</v>
      </c>
    </row>
    <row r="12" spans="1:31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5"/>
        <v>1.1270856400000113</v>
      </c>
      <c r="V12" s="18">
        <f t="shared" ca="1" si="16"/>
        <v>0.39870331000001968</v>
      </c>
      <c r="W12" s="17">
        <f t="shared" si="14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  <c r="AE12" s="11">
        <f t="shared" ca="1" si="13"/>
        <v>0.30740682000003972</v>
      </c>
    </row>
    <row r="13" spans="1:31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5"/>
        <v>1.1097521399999479</v>
      </c>
      <c r="V13" s="12">
        <f t="shared" ca="1" si="16"/>
        <v>0.4401617899999799</v>
      </c>
      <c r="W13" s="83">
        <f t="shared" si="14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  <c r="AE13" s="11">
        <f t="shared" ca="1" si="13"/>
        <v>0.29007331999997632</v>
      </c>
    </row>
    <row r="14" spans="1:31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5"/>
        <v>-5.780025999997207E-2</v>
      </c>
      <c r="V14" s="18">
        <f t="shared" ca="1" si="16"/>
        <v>0.18990924000000931</v>
      </c>
      <c r="W14" s="17">
        <f t="shared" si="14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  <c r="AE14" s="11">
        <f t="shared" ca="1" si="13"/>
        <v>-0.87747907999994368</v>
      </c>
    </row>
    <row r="15" spans="1:31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5"/>
        <v>0.19376752999999525</v>
      </c>
      <c r="V15" s="12">
        <f t="shared" ca="1" si="16"/>
        <v>-0.16965667000000551</v>
      </c>
      <c r="W15" s="83">
        <f t="shared" si="14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  <c r="AE15" s="11">
        <f t="shared" ca="1" si="13"/>
        <v>-0.62591128999997636</v>
      </c>
    </row>
    <row r="16" spans="1:31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5"/>
        <v>0.77702769999995525</v>
      </c>
      <c r="V16" s="18">
        <f t="shared" ca="1" si="16"/>
        <v>-0.38009389000002258</v>
      </c>
      <c r="W16" s="17">
        <f t="shared" si="14"/>
        <v>0.12300000000000111</v>
      </c>
      <c r="X16" s="5" t="s">
        <v>19</v>
      </c>
      <c r="Y16" s="19">
        <f t="shared" ref="Y16:Y25" ca="1" si="17">Q16-C16-0.5*$Y$31-$Y$32</f>
        <v>0.77702769999995525</v>
      </c>
      <c r="Z16" s="11">
        <f t="shared" ref="Z16:Z25" ca="1" si="18">R16+$Y$33-$Y$32-$Y$31-C16</f>
        <v>-0.38009389000001192</v>
      </c>
      <c r="AA16" s="19">
        <f t="shared" ref="AA16:AA25" ca="1" si="19">F16+$Y$38-C16-0.5*$Y$31</f>
        <v>0.47271487000000256</v>
      </c>
      <c r="AB16" s="19">
        <f t="shared" ref="AB16:AB17" ca="1" si="20">G16+$Y$41+0.5*$Y$31-C16-$Y$33</f>
        <v>-0.14365954000004244</v>
      </c>
      <c r="AC16" s="19">
        <f t="shared" ref="AC16:AC25" ca="1" si="21">Y16-AA16</f>
        <v>0.30431282999995268</v>
      </c>
      <c r="AE16" s="11">
        <f t="shared" ca="1" si="13"/>
        <v>-4.2651120000016363E-2</v>
      </c>
    </row>
    <row r="17" spans="1:31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5"/>
        <v>0.65724770999997162</v>
      </c>
      <c r="V17" s="12">
        <f t="shared" ca="1" si="16"/>
        <v>-0.55092654999999624</v>
      </c>
      <c r="W17" s="83">
        <f t="shared" si="14"/>
        <v>0.12300000000000111</v>
      </c>
      <c r="X17" s="5" t="s">
        <v>20</v>
      </c>
      <c r="Y17" s="19">
        <f t="shared" ca="1" si="17"/>
        <v>0.65724770999997162</v>
      </c>
      <c r="Z17" s="11">
        <f t="shared" ca="1" si="18"/>
        <v>-0.55092654999998558</v>
      </c>
      <c r="AA17" s="19">
        <f t="shared" ca="1" si="19"/>
        <v>0.14503129000001813</v>
      </c>
      <c r="AB17" s="19">
        <f t="shared" ca="1" si="20"/>
        <v>0.38491471999998517</v>
      </c>
      <c r="AC17" s="19">
        <f t="shared" ca="1" si="21"/>
        <v>0.51221641999995349</v>
      </c>
      <c r="AE17" s="11">
        <f t="shared" ca="1" si="13"/>
        <v>-0.16243110999999999</v>
      </c>
    </row>
    <row r="18" spans="1:31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5"/>
        <v>0.62777256999998343</v>
      </c>
      <c r="V18" s="18">
        <f t="shared" ca="1" si="16"/>
        <v>-0.76029333000003518</v>
      </c>
      <c r="W18" s="17">
        <f t="shared" si="14"/>
        <v>0.12300000000000111</v>
      </c>
      <c r="X18" s="5" t="s">
        <v>21</v>
      </c>
      <c r="Y18" s="19">
        <f t="shared" ca="1" si="17"/>
        <v>0.62777256999998343</v>
      </c>
      <c r="Z18" s="11">
        <f t="shared" ca="1" si="18"/>
        <v>-0.76029333000002453</v>
      </c>
      <c r="AA18" s="19">
        <f t="shared" ca="1" si="19"/>
        <v>1.3694009999992929E-2</v>
      </c>
      <c r="AB18" s="19">
        <f ca="1">G18+$Y$41+0.5*$Y$31-C18-$Y$33</f>
        <v>1.1493170299999651</v>
      </c>
      <c r="AC18" s="19">
        <f t="shared" ca="1" si="21"/>
        <v>0.6140785599999905</v>
      </c>
      <c r="AE18" s="11">
        <f t="shared" ca="1" si="13"/>
        <v>-0.19190624999998818</v>
      </c>
    </row>
    <row r="19" spans="1:31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5"/>
        <v>0.98564501000003446</v>
      </c>
      <c r="V19" s="12">
        <f t="shared" ca="1" si="16"/>
        <v>-0.13312520000000561</v>
      </c>
      <c r="W19" s="83">
        <f t="shared" si="14"/>
        <v>0.12300000000000111</v>
      </c>
      <c r="X19" s="5" t="s">
        <v>22</v>
      </c>
      <c r="Y19" s="19">
        <f t="shared" ca="1" si="17"/>
        <v>0.98564501000003446</v>
      </c>
      <c r="Z19" s="11">
        <f t="shared" ca="1" si="18"/>
        <v>-0.13312519999999495</v>
      </c>
      <c r="AA19" s="19">
        <f t="shared" ca="1" si="19"/>
        <v>0.36310239000004962</v>
      </c>
      <c r="AB19" s="19">
        <f t="shared" ref="AB19:AB25" ca="1" si="22">G19+$Y$41+0.5*$Y$31-C19-$Y$33</f>
        <v>1.4619356300000295</v>
      </c>
      <c r="AC19" s="19">
        <f t="shared" ca="1" si="21"/>
        <v>0.62254261999998484</v>
      </c>
      <c r="AE19" s="11">
        <f t="shared" ca="1" si="13"/>
        <v>0.16596619000006285</v>
      </c>
    </row>
    <row r="20" spans="1:31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5"/>
        <v>1.1930280000000195</v>
      </c>
      <c r="V20" s="18">
        <f t="shared" ca="1" si="16"/>
        <v>0.46152047000002838</v>
      </c>
      <c r="W20" s="17">
        <f t="shared" si="14"/>
        <v>0.12300000000000111</v>
      </c>
      <c r="X20" s="5" t="s">
        <v>23</v>
      </c>
      <c r="Y20" s="19">
        <f t="shared" ca="1" si="17"/>
        <v>1.1930280000000195</v>
      </c>
      <c r="Z20" s="11">
        <f t="shared" ca="1" si="18"/>
        <v>0.46152047000003904</v>
      </c>
      <c r="AA20" s="19">
        <f t="shared" ca="1" si="19"/>
        <v>0.67845021000004913</v>
      </c>
      <c r="AB20" s="19">
        <f t="shared" ca="1" si="22"/>
        <v>1.7844259799999822</v>
      </c>
      <c r="AC20" s="19">
        <f t="shared" ca="1" si="21"/>
        <v>0.51457778999997039</v>
      </c>
      <c r="AE20" s="11">
        <f t="shared" ca="1" si="13"/>
        <v>0.37334918000004791</v>
      </c>
    </row>
    <row r="21" spans="1:31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5"/>
        <v>1.285093789999955</v>
      </c>
      <c r="V21" s="12">
        <f t="shared" ca="1" si="16"/>
        <v>0.44673174999995879</v>
      </c>
      <c r="W21" s="83">
        <f t="shared" si="14"/>
        <v>0.12300000000000111</v>
      </c>
      <c r="X21" s="5" t="s">
        <v>88</v>
      </c>
      <c r="Y21" s="19">
        <f t="shared" ca="1" si="17"/>
        <v>1.285093789999955</v>
      </c>
      <c r="Z21" s="11">
        <f t="shared" ca="1" si="18"/>
        <v>0.44673174999996945</v>
      </c>
      <c r="AA21" s="19">
        <f t="shared" ca="1" si="19"/>
        <v>0.75059260000000272</v>
      </c>
      <c r="AB21" s="19">
        <f t="shared" ca="1" si="22"/>
        <v>0.85448170999996087</v>
      </c>
      <c r="AC21" s="19">
        <f t="shared" ca="1" si="21"/>
        <v>0.53450118999995233</v>
      </c>
      <c r="AE21" s="11">
        <f t="shared" ca="1" si="13"/>
        <v>0.46541496999998344</v>
      </c>
    </row>
    <row r="22" spans="1:31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5"/>
        <v>0.64321990999996359</v>
      </c>
      <c r="V22" s="18">
        <f t="shared" ca="1" si="16"/>
        <v>-0.17398142000002892</v>
      </c>
      <c r="W22" s="17">
        <f t="shared" si="14"/>
        <v>0.12300000000000111</v>
      </c>
      <c r="X22" s="5" t="s">
        <v>89</v>
      </c>
      <c r="Y22" s="19">
        <f t="shared" ca="1" si="17"/>
        <v>0.64321990999996359</v>
      </c>
      <c r="Z22" s="11">
        <f t="shared" ca="1" si="18"/>
        <v>-0.17398142000001826</v>
      </c>
      <c r="AA22" s="19">
        <f t="shared" ca="1" si="19"/>
        <v>0.58550812000004093</v>
      </c>
      <c r="AB22" s="19">
        <f t="shared" ca="1" si="22"/>
        <v>-0.6690402700000373</v>
      </c>
      <c r="AC22" s="19">
        <f t="shared" ca="1" si="21"/>
        <v>5.7711789999922658E-2</v>
      </c>
      <c r="AE22" s="11">
        <f t="shared" ca="1" si="13"/>
        <v>-0.17645891000000802</v>
      </c>
    </row>
    <row r="23" spans="1:31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5"/>
        <v>0.71868042999999915</v>
      </c>
      <c r="V23" s="12">
        <f t="shared" ca="1" si="16"/>
        <v>-0.36308305000001084</v>
      </c>
      <c r="W23" s="83">
        <f t="shared" si="14"/>
        <v>0.12300000000000111</v>
      </c>
      <c r="X23" s="5" t="s">
        <v>90</v>
      </c>
      <c r="Y23" s="19">
        <f t="shared" ca="1" si="17"/>
        <v>0.71868042999999915</v>
      </c>
      <c r="Z23" s="11">
        <f t="shared" ca="1" si="18"/>
        <v>-0.36308305000000018</v>
      </c>
      <c r="AA23" s="19">
        <f t="shared" ca="1" si="19"/>
        <v>0.40512369999998832</v>
      </c>
      <c r="AB23" s="19">
        <f t="shared" ca="1" si="22"/>
        <v>-0.3862700999999884</v>
      </c>
      <c r="AC23" s="19">
        <f t="shared" ca="1" si="21"/>
        <v>0.31355673000001083</v>
      </c>
      <c r="AE23" s="11">
        <f t="shared" ca="1" si="13"/>
        <v>-0.10099838999997246</v>
      </c>
    </row>
    <row r="24" spans="1:31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5"/>
        <v>0.79346481999998986</v>
      </c>
      <c r="V24" s="18">
        <f t="shared" ca="1" si="16"/>
        <v>-0.48300240999999389</v>
      </c>
      <c r="W24" s="17">
        <f t="shared" si="14"/>
        <v>0.12300000000000111</v>
      </c>
      <c r="X24" s="5" t="s">
        <v>91</v>
      </c>
      <c r="Y24" s="19">
        <f t="shared" ca="1" si="17"/>
        <v>0.79346481999998986</v>
      </c>
      <c r="Z24" s="11">
        <f t="shared" ca="1" si="18"/>
        <v>-0.48300240999998323</v>
      </c>
      <c r="AA24" s="19">
        <f t="shared" ca="1" si="19"/>
        <v>0.25683430000003504</v>
      </c>
      <c r="AB24" s="19">
        <f t="shared" ca="1" si="22"/>
        <v>0.24785086999998107</v>
      </c>
      <c r="AC24" s="19">
        <f t="shared" ca="1" si="21"/>
        <v>0.53663051999995481</v>
      </c>
      <c r="AE24" s="11">
        <f t="shared" ca="1" si="13"/>
        <v>-2.6213999999981752E-2</v>
      </c>
    </row>
    <row r="25" spans="1:31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7"/>
        <v>0.8149346599999987</v>
      </c>
      <c r="Z25" s="11">
        <f t="shared" ca="1" si="18"/>
        <v>-0.5247489999999857</v>
      </c>
      <c r="AA25" s="19">
        <f t="shared" ca="1" si="19"/>
        <v>0.15220984000001003</v>
      </c>
      <c r="AB25" s="19">
        <f t="shared" ca="1" si="22"/>
        <v>0.76870846999998044</v>
      </c>
      <c r="AC25" s="19">
        <f t="shared" ca="1" si="21"/>
        <v>0.66272481999998867</v>
      </c>
      <c r="AE25" s="11">
        <f t="shared" ca="1" si="13"/>
        <v>-4.7441599999729078E-3</v>
      </c>
    </row>
    <row r="29" spans="1:31" ht="15" thickBot="1" x14ac:dyDescent="0.4">
      <c r="Q29" s="108" t="s">
        <v>56</v>
      </c>
      <c r="R29" s="108"/>
      <c r="S29" s="108"/>
      <c r="T29" s="108"/>
      <c r="U29" s="108"/>
      <c r="V29" s="108"/>
      <c r="W29" s="108"/>
      <c r="X29" s="108"/>
      <c r="Y29" s="108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topLeftCell="B76" zoomScale="85" zoomScaleNormal="85" workbookViewId="0">
      <selection activeCell="AC2" sqref="AC2:AH89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9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104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9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104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9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104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9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104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9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104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9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104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9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104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9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104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9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104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9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104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9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104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9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104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9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104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9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104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9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104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9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104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9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104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9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104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9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104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9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104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9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104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9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104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9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104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9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104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9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104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9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104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9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104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9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104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9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104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9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104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9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104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9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104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9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104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9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104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9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104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9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104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9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104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9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104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9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104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9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104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9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104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9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104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9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104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9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104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9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104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9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104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9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104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9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104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9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104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9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104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9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104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9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104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9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104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9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104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9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104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9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104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9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104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9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104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9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104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9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104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9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104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9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104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9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104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9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104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9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104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9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104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9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104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9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104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9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104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9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104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9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104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9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104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9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104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9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104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9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104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9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104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9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104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9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104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9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104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9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104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9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104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9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104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9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104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9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104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9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104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9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104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9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104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9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104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E1" zoomScale="70" zoomScaleNormal="70" workbookViewId="0">
      <selection activeCell="AE14" sqref="V14:AE14"/>
    </sheetView>
  </sheetViews>
  <sheetFormatPr defaultRowHeight="14.5" x14ac:dyDescent="0.35"/>
  <sheetData>
    <row r="1" spans="1:31" x14ac:dyDescent="0.35">
      <c r="L1" s="106" t="s">
        <v>39</v>
      </c>
      <c r="M1" s="106"/>
      <c r="N1" s="106"/>
      <c r="O1" s="106"/>
      <c r="Q1" s="107" t="s">
        <v>40</v>
      </c>
      <c r="R1" s="107"/>
      <c r="T1" s="106" t="s">
        <v>41</v>
      </c>
      <c r="U1" s="106"/>
      <c r="V1" s="106"/>
      <c r="W1" s="106"/>
    </row>
    <row r="2" spans="1:31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</row>
    <row r="3" spans="1:31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</row>
    <row r="4" spans="1:31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  <c r="AE4" s="11">
        <f t="shared" ref="AE4:AE25" ca="1" si="13">Y4-$Y$3</f>
        <v>-0.29991767999996455</v>
      </c>
    </row>
    <row r="5" spans="1:31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4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  <c r="AE5" s="11">
        <f t="shared" ca="1" si="13"/>
        <v>-0.16724355999997442</v>
      </c>
    </row>
    <row r="6" spans="1:31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5">Q6-C6-0.5*$Y$31-$Y$32</f>
        <v>0.48009794999995137</v>
      </c>
      <c r="V6" s="18">
        <f t="shared" ref="V6:V25" ca="1" si="16">R6+$Y$33-C6-$Y$31-$Y$32</f>
        <v>-0.51848045000003751</v>
      </c>
      <c r="W6" s="17">
        <f t="shared" si="14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  <c r="AE6" s="11">
        <f t="shared" ca="1" si="13"/>
        <v>-0.33958087000002024</v>
      </c>
    </row>
    <row r="7" spans="1:31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7">D7+$Y$39</f>
        <v>-319.97396530999998</v>
      </c>
      <c r="R7" s="15">
        <f t="shared" ref="R7:R25" ca="1" si="18">E7+$Y$40</f>
        <v>-311.71267986000004</v>
      </c>
      <c r="S7" t="s">
        <v>87</v>
      </c>
      <c r="T7" s="82">
        <v>0</v>
      </c>
      <c r="U7" s="83">
        <f t="shared" ca="1" si="15"/>
        <v>0.25191748000002434</v>
      </c>
      <c r="V7" s="12">
        <f t="shared" ca="1" si="16"/>
        <v>-0.76579707000002983</v>
      </c>
      <c r="W7" s="83">
        <f t="shared" si="14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  <c r="AE7" s="11">
        <f t="shared" ca="1" si="13"/>
        <v>-0.56776133999994727</v>
      </c>
    </row>
    <row r="8" spans="1:31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7"/>
        <v>-317.15797963</v>
      </c>
      <c r="R8" s="15">
        <f t="shared" ca="1" si="18"/>
        <v>-309.35817134000001</v>
      </c>
      <c r="S8" t="s">
        <v>11</v>
      </c>
      <c r="T8" s="16">
        <v>0</v>
      </c>
      <c r="U8" s="17">
        <f t="shared" ca="1" si="15"/>
        <v>0.50287215999997414</v>
      </c>
      <c r="V8" s="18">
        <f t="shared" ca="1" si="16"/>
        <v>-0.97631955000003856</v>
      </c>
      <c r="W8" s="17">
        <f t="shared" si="14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  <c r="AE8" s="11">
        <f t="shared" ca="1" si="13"/>
        <v>-0.31680665999999746</v>
      </c>
    </row>
    <row r="9" spans="1:31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7"/>
        <v>-314.67621969999999</v>
      </c>
      <c r="R9" s="11">
        <f t="shared" ca="1" si="18"/>
        <v>-306.80381160000002</v>
      </c>
      <c r="S9" t="s">
        <v>12</v>
      </c>
      <c r="T9" s="82">
        <v>0</v>
      </c>
      <c r="U9" s="83">
        <f t="shared" ca="1" si="15"/>
        <v>0.51792700999998686</v>
      </c>
      <c r="V9" s="12">
        <f t="shared" ca="1" si="16"/>
        <v>-0.88866489000004023</v>
      </c>
      <c r="W9" s="83">
        <f t="shared" si="14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  <c r="AE9" s="11">
        <f t="shared" ca="1" si="13"/>
        <v>-0.30175180999998474</v>
      </c>
    </row>
    <row r="10" spans="1:31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7"/>
        <v>-311.56507403000001</v>
      </c>
      <c r="R10" s="15">
        <f t="shared" ca="1" si="18"/>
        <v>-303.74949083000001</v>
      </c>
      <c r="S10" t="s">
        <v>13</v>
      </c>
      <c r="T10" s="16">
        <v>0</v>
      </c>
      <c r="U10" s="17">
        <f t="shared" ca="1" si="15"/>
        <v>0.93075720000000928</v>
      </c>
      <c r="V10" s="18">
        <f t="shared" ca="1" si="16"/>
        <v>-0.53265959999999879</v>
      </c>
      <c r="W10" s="17">
        <f t="shared" si="14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  <c r="AE10" s="11">
        <f t="shared" ca="1" si="13"/>
        <v>0.11107838000003767</v>
      </c>
    </row>
    <row r="11" spans="1:31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9">D11-C11-$J$4-0.5*$J$3</f>
        <v>0.5167102899999807</v>
      </c>
      <c r="M11" s="5">
        <f t="shared" ref="M11:M25" ca="1" si="20">E11-C11-$J$6</f>
        <v>-0.53751253000000965</v>
      </c>
      <c r="N11" s="5">
        <f t="shared" ref="N11:N25" ca="1" si="21">F11-C11-0.5*$J$3</f>
        <v>0.25771429000001644</v>
      </c>
      <c r="O11" s="5">
        <f t="shared" ref="O11:O25" ca="1" si="22">G11-C11-$J$5+0.5*$J$3</f>
        <v>1.3419886299999839</v>
      </c>
      <c r="P11" s="5"/>
      <c r="Q11" s="15">
        <f t="shared" ca="1" si="17"/>
        <v>-307.50649034000003</v>
      </c>
      <c r="R11" s="15">
        <f t="shared" ca="1" si="18"/>
        <v>-299.11671316000002</v>
      </c>
      <c r="S11" s="5" t="s">
        <v>14</v>
      </c>
      <c r="T11" s="82">
        <v>0</v>
      </c>
      <c r="U11" s="83">
        <f t="shared" ca="1" si="15"/>
        <v>0.93071028999997196</v>
      </c>
      <c r="V11" s="12">
        <f t="shared" ca="1" si="16"/>
        <v>4.1487469999982096E-2</v>
      </c>
      <c r="W11" s="83">
        <f t="shared" si="14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  <c r="AE11" s="11">
        <f t="shared" ca="1" si="13"/>
        <v>0.11103147000000035</v>
      </c>
    </row>
    <row r="12" spans="1:31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9"/>
        <v>0.83482103999999735</v>
      </c>
      <c r="M12" s="5">
        <f t="shared" ca="1" si="20"/>
        <v>-0.18782816999998353</v>
      </c>
      <c r="N12" s="5">
        <f t="shared" ca="1" si="21"/>
        <v>0.55992252999998682</v>
      </c>
      <c r="O12" s="5">
        <f t="shared" ca="1" si="22"/>
        <v>1.2166793599999814</v>
      </c>
      <c r="P12" s="5"/>
      <c r="Q12" s="11">
        <f t="shared" ca="1" si="17"/>
        <v>-301.42486487000002</v>
      </c>
      <c r="R12" s="11">
        <f t="shared" ca="1" si="18"/>
        <v>-293.00351408</v>
      </c>
      <c r="S12" s="5" t="s">
        <v>15</v>
      </c>
      <c r="T12" s="16">
        <v>0</v>
      </c>
      <c r="U12" s="17">
        <f t="shared" ca="1" si="15"/>
        <v>1.2488210399999886</v>
      </c>
      <c r="V12" s="18">
        <f t="shared" ca="1" si="16"/>
        <v>0.39117183000000821</v>
      </c>
      <c r="W12" s="17">
        <f t="shared" si="14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  <c r="AE12" s="11">
        <f t="shared" ca="1" si="13"/>
        <v>0.42914222000001701</v>
      </c>
    </row>
    <row r="13" spans="1:31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9"/>
        <v>0.5007399100000387</v>
      </c>
      <c r="M13">
        <f t="shared" ca="1" si="20"/>
        <v>-0.29022711999999196</v>
      </c>
      <c r="N13">
        <f t="shared" ca="1" si="21"/>
        <v>0.51077869000004439</v>
      </c>
      <c r="O13">
        <f t="shared" ca="1" si="22"/>
        <v>-4.7459919999956579E-2</v>
      </c>
      <c r="P13" s="5"/>
      <c r="Q13" s="15">
        <f t="shared" ca="1" si="17"/>
        <v>-294.49554155999999</v>
      </c>
      <c r="R13" s="15">
        <f t="shared" ca="1" si="18"/>
        <v>-285.84250859000002</v>
      </c>
      <c r="S13" s="5" t="s">
        <v>16</v>
      </c>
      <c r="T13" s="82">
        <v>0</v>
      </c>
      <c r="U13" s="83">
        <f t="shared" ca="1" si="15"/>
        <v>0.91473991000002997</v>
      </c>
      <c r="V13" s="12">
        <f t="shared" ca="1" si="16"/>
        <v>0.28877287999999979</v>
      </c>
      <c r="W13" s="83">
        <f t="shared" si="14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  <c r="AE13" s="11">
        <f t="shared" ca="1" si="13"/>
        <v>9.5061090000058357E-2</v>
      </c>
    </row>
    <row r="14" spans="1:31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9"/>
        <v>-0.88204482999999501</v>
      </c>
      <c r="M14">
        <f t="shared" ca="1" si="20"/>
        <v>-0.55292542000000289</v>
      </c>
      <c r="N14">
        <f t="shared" ca="1" si="21"/>
        <v>-0.88687902000004515</v>
      </c>
      <c r="O14">
        <f t="shared" ca="1" si="22"/>
        <v>-1.6420844300000303</v>
      </c>
      <c r="P14" s="5"/>
      <c r="Q14" s="15">
        <f t="shared" ca="1" si="17"/>
        <v>-320.01105877999998</v>
      </c>
      <c r="R14" s="15">
        <f t="shared" ca="1" si="18"/>
        <v>-310.23793936999999</v>
      </c>
      <c r="S14" s="5" t="s">
        <v>17</v>
      </c>
      <c r="T14" s="16">
        <v>0</v>
      </c>
      <c r="U14" s="17">
        <f t="shared" ca="1" si="15"/>
        <v>-0.46804483000000374</v>
      </c>
      <c r="V14" s="18">
        <f t="shared" ca="1" si="16"/>
        <v>2.6074579999988856E-2</v>
      </c>
      <c r="W14" s="17">
        <f t="shared" si="14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  <c r="AE14" s="11">
        <f t="shared" ca="1" si="13"/>
        <v>-1.2877236499999754</v>
      </c>
    </row>
    <row r="15" spans="1:31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9"/>
        <v>-9.6783069999969218E-2</v>
      </c>
      <c r="M15">
        <f t="shared" ca="1" si="20"/>
        <v>-0.81962400999997875</v>
      </c>
      <c r="N15">
        <f t="shared" ca="1" si="21"/>
        <v>0.11732796000000389</v>
      </c>
      <c r="O15">
        <f t="shared" ca="1" si="22"/>
        <v>-1.1845594999999967</v>
      </c>
      <c r="P15" s="5"/>
      <c r="Q15" s="11">
        <f t="shared" ca="1" si="17"/>
        <v>-323.22794974999999</v>
      </c>
      <c r="R15" s="11">
        <f t="shared" ca="1" si="18"/>
        <v>-314.50679069</v>
      </c>
      <c r="S15" s="5" t="s">
        <v>18</v>
      </c>
      <c r="T15" s="82">
        <v>0</v>
      </c>
      <c r="U15" s="83">
        <f t="shared" ca="1" si="15"/>
        <v>0.31721693000002205</v>
      </c>
      <c r="V15" s="12">
        <f t="shared" ca="1" si="16"/>
        <v>-0.24062400999998701</v>
      </c>
      <c r="W15" s="83">
        <f t="shared" si="14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  <c r="AE15" s="11">
        <f t="shared" ca="1" si="13"/>
        <v>-0.50246188999994956</v>
      </c>
    </row>
    <row r="16" spans="1:31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9"/>
        <v>0.16655464000000419</v>
      </c>
      <c r="M16">
        <f t="shared" ca="1" si="20"/>
        <v>-0.95536820000000411</v>
      </c>
      <c r="N16">
        <f t="shared" ca="1" si="21"/>
        <v>0.31564772000000785</v>
      </c>
      <c r="O16">
        <f t="shared" ca="1" si="22"/>
        <v>-0.6584599900000021</v>
      </c>
      <c r="P16" s="5"/>
      <c r="Q16" s="15">
        <f t="shared" ca="1" si="17"/>
        <v>-323.36034933000002</v>
      </c>
      <c r="R16" s="15">
        <f t="shared" ca="1" si="18"/>
        <v>-315.03827217000003</v>
      </c>
      <c r="S16" s="5" t="s">
        <v>19</v>
      </c>
      <c r="T16" s="16">
        <v>0</v>
      </c>
      <c r="U16" s="17">
        <f t="shared" ca="1" si="15"/>
        <v>0.58055463999999546</v>
      </c>
      <c r="V16" s="18">
        <f t="shared" ca="1" si="16"/>
        <v>-0.37636820000001237</v>
      </c>
      <c r="W16" s="17">
        <f t="shared" si="14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  <c r="AE16" s="11">
        <f t="shared" ca="1" si="13"/>
        <v>-0.23912417999997615</v>
      </c>
    </row>
    <row r="17" spans="1:31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9"/>
        <v>0.17788076999999047</v>
      </c>
      <c r="M17">
        <f t="shared" ca="1" si="20"/>
        <v>-1.2853371500000268</v>
      </c>
      <c r="N17">
        <f t="shared" ca="1" si="21"/>
        <v>6.558231999996833E-2</v>
      </c>
      <c r="O17">
        <f t="shared" ca="1" si="22"/>
        <v>-0.36977170000002024</v>
      </c>
      <c r="P17" s="5"/>
      <c r="Q17" s="15">
        <f t="shared" ca="1" si="17"/>
        <v>-323.40962693</v>
      </c>
      <c r="R17" s="15">
        <f t="shared" ca="1" si="18"/>
        <v>-315.42884485000002</v>
      </c>
      <c r="S17" s="5" t="s">
        <v>20</v>
      </c>
      <c r="T17" s="82">
        <v>0</v>
      </c>
      <c r="U17" s="83">
        <f t="shared" ca="1" si="15"/>
        <v>0.59188076999998174</v>
      </c>
      <c r="V17" s="12">
        <f t="shared" ca="1" si="16"/>
        <v>-0.70633715000003505</v>
      </c>
      <c r="W17" s="83">
        <f t="shared" si="14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  <c r="AE17" s="11">
        <f t="shared" ca="1" si="13"/>
        <v>-0.22779804999998987</v>
      </c>
    </row>
    <row r="18" spans="1:31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9"/>
        <v>0.19421808000003038</v>
      </c>
      <c r="M18" s="5">
        <f t="shared" ca="1" si="20"/>
        <v>-1.3739528599999691</v>
      </c>
      <c r="N18" s="5">
        <f t="shared" ca="1" si="21"/>
        <v>-0.17031548999995794</v>
      </c>
      <c r="O18" s="5">
        <f t="shared" ca="1" si="22"/>
        <v>0.70951940000001423</v>
      </c>
      <c r="P18" s="5"/>
      <c r="Q18" s="11">
        <f t="shared" ca="1" si="17"/>
        <v>-317.57058307</v>
      </c>
      <c r="R18" s="11">
        <f t="shared" ca="1" si="18"/>
        <v>-309.69475401</v>
      </c>
      <c r="S18" s="5" t="s">
        <v>21</v>
      </c>
      <c r="T18" s="16">
        <v>0</v>
      </c>
      <c r="U18" s="17">
        <f t="shared" ca="1" si="15"/>
        <v>0.60821808000002164</v>
      </c>
      <c r="V18" s="18">
        <f t="shared" ca="1" si="16"/>
        <v>-0.79495285999997733</v>
      </c>
      <c r="W18" s="17">
        <f t="shared" si="14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  <c r="AE18" s="11">
        <f t="shared" ca="1" si="13"/>
        <v>-0.21146073999994996</v>
      </c>
    </row>
    <row r="19" spans="1:31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9"/>
        <v>0.45720604000000575</v>
      </c>
      <c r="M19" s="5">
        <f t="shared" ca="1" si="20"/>
        <v>-0.69791223999998842</v>
      </c>
      <c r="N19" s="5">
        <f t="shared" ca="1" si="21"/>
        <v>0.20932051999999812</v>
      </c>
      <c r="O19" s="5">
        <f t="shared" ca="1" si="22"/>
        <v>1.1094731099999913</v>
      </c>
      <c r="P19" s="5"/>
      <c r="Q19" s="15">
        <f t="shared" ca="1" si="17"/>
        <v>-313.36224441000002</v>
      </c>
      <c r="R19" s="15">
        <f t="shared" ca="1" si="18"/>
        <v>-305.07336269000001</v>
      </c>
      <c r="S19" s="5" t="s">
        <v>22</v>
      </c>
      <c r="T19" s="82">
        <v>0</v>
      </c>
      <c r="U19" s="83">
        <f t="shared" ca="1" si="15"/>
        <v>0.87120603999999702</v>
      </c>
      <c r="V19" s="12">
        <f t="shared" ca="1" si="16"/>
        <v>-0.11891223999999667</v>
      </c>
      <c r="W19" s="83">
        <f t="shared" si="14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  <c r="AE19" s="11">
        <f t="shared" ca="1" si="13"/>
        <v>5.1527220000025409E-2</v>
      </c>
    </row>
    <row r="20" spans="1:31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9"/>
        <v>0.8700667600000318</v>
      </c>
      <c r="M20">
        <f t="shared" ca="1" si="20"/>
        <v>-0.11100705000000666</v>
      </c>
      <c r="N20">
        <f t="shared" ca="1" si="21"/>
        <v>0.67077348000002912</v>
      </c>
      <c r="O20">
        <f t="shared" ca="1" si="22"/>
        <v>1.4705671800000268</v>
      </c>
      <c r="P20" s="5"/>
      <c r="Q20" s="15">
        <f t="shared" ca="1" si="17"/>
        <v>-297.88155670999998</v>
      </c>
      <c r="R20" s="15">
        <f t="shared" ca="1" si="18"/>
        <v>-289.41863052000002</v>
      </c>
      <c r="S20" s="5" t="s">
        <v>23</v>
      </c>
      <c r="T20" s="16">
        <v>0</v>
      </c>
      <c r="U20" s="17">
        <f t="shared" ca="1" si="15"/>
        <v>1.2840667600000231</v>
      </c>
      <c r="V20" s="18">
        <f t="shared" ca="1" si="16"/>
        <v>0.46799294999998509</v>
      </c>
      <c r="W20" s="17">
        <f t="shared" si="14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  <c r="AE20" s="11">
        <f t="shared" ca="1" si="13"/>
        <v>0.46438794000005146</v>
      </c>
    </row>
    <row r="21" spans="1:31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9"/>
        <v>0.63785634999998164</v>
      </c>
      <c r="M21">
        <f t="shared" ca="1" si="20"/>
        <v>-0.16829782000001536</v>
      </c>
      <c r="N21">
        <f t="shared" ca="1" si="21"/>
        <v>0.42643700000001372</v>
      </c>
      <c r="O21">
        <f t="shared" ca="1" si="22"/>
        <v>0.40042543000002206</v>
      </c>
      <c r="P21" s="5"/>
      <c r="Q21" s="11">
        <f t="shared" ca="1" si="17"/>
        <v>-292.70097894000003</v>
      </c>
      <c r="R21" s="11">
        <f t="shared" ca="1" si="18"/>
        <v>-284.06313311000002</v>
      </c>
      <c r="S21" s="5" t="s">
        <v>88</v>
      </c>
      <c r="T21" s="82">
        <v>0</v>
      </c>
      <c r="U21" s="83">
        <f t="shared" ca="1" si="15"/>
        <v>1.0518563499999729</v>
      </c>
      <c r="V21" s="12">
        <f t="shared" ca="1" si="16"/>
        <v>0.41070217999997638</v>
      </c>
      <c r="W21" s="83">
        <f t="shared" si="14"/>
        <v>0.12300000000000111</v>
      </c>
      <c r="X21" s="5" t="s">
        <v>88</v>
      </c>
      <c r="Y21" s="19">
        <f t="shared" ref="Y21:Y25" ca="1" si="23">Q21-C21-0.5*$Y$31-$Y$32</f>
        <v>1.0518563499999729</v>
      </c>
      <c r="Z21" s="11">
        <f t="shared" ref="Z21:Z25" ca="1" si="24">R21+$Y$33-$Y$32-$Y$31-C21</f>
        <v>0.41070217999998704</v>
      </c>
      <c r="AA21" s="19">
        <f t="shared" ref="AA21:AA25" ca="1" si="25">F21+$Y$38-C21-0.5*$Y$31</f>
        <v>0.58443700000003496</v>
      </c>
      <c r="AB21" s="19">
        <f t="shared" ref="AB21:AB22" ca="1" si="26">G21+$Y$41+0.5*$Y$31-C21-$Y$33</f>
        <v>0.73342543000001292</v>
      </c>
      <c r="AC21" s="19">
        <f t="shared" ref="AC21:AC25" ca="1" si="27">Y21-AA21</f>
        <v>0.46741934999993795</v>
      </c>
      <c r="AE21" s="11">
        <f t="shared" ca="1" si="13"/>
        <v>0.2321775300000013</v>
      </c>
    </row>
    <row r="22" spans="1:31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9"/>
        <v>-9.6130099999638396E-3</v>
      </c>
      <c r="M22">
        <f t="shared" ca="1" si="20"/>
        <v>-0.75812422000000801</v>
      </c>
      <c r="N22">
        <f t="shared" ca="1" si="21"/>
        <v>0.33603378000002904</v>
      </c>
      <c r="O22">
        <f t="shared" ca="1" si="22"/>
        <v>-1.1414777700000136</v>
      </c>
      <c r="P22" s="5"/>
      <c r="Q22" s="15">
        <f t="shared" ca="1" si="17"/>
        <v>-329.56689076999999</v>
      </c>
      <c r="R22" s="15">
        <f t="shared" ca="1" si="18"/>
        <v>-320.87140198000003</v>
      </c>
      <c r="S22" s="5" t="s">
        <v>89</v>
      </c>
      <c r="T22" s="16">
        <v>0</v>
      </c>
      <c r="U22" s="17">
        <f t="shared" ca="1" si="15"/>
        <v>0.40438699000002742</v>
      </c>
      <c r="V22" s="18">
        <f t="shared" ca="1" si="16"/>
        <v>-0.17912422000001627</v>
      </c>
      <c r="W22" s="17">
        <f t="shared" si="14"/>
        <v>0.12300000000000111</v>
      </c>
      <c r="X22" s="5" t="s">
        <v>89</v>
      </c>
      <c r="Y22" s="19">
        <f t="shared" ca="1" si="23"/>
        <v>0.40438699000002742</v>
      </c>
      <c r="Z22" s="11">
        <f t="shared" ca="1" si="24"/>
        <v>-0.17912422000000561</v>
      </c>
      <c r="AA22" s="19">
        <f t="shared" ca="1" si="25"/>
        <v>0.49403378000005027</v>
      </c>
      <c r="AB22" s="19">
        <f t="shared" ca="1" si="26"/>
        <v>-0.80847777000002274</v>
      </c>
      <c r="AC22" s="19">
        <f t="shared" ca="1" si="27"/>
        <v>-8.9646790000022847E-2</v>
      </c>
      <c r="AE22" s="11">
        <f t="shared" ca="1" si="13"/>
        <v>-0.41529182999994418</v>
      </c>
    </row>
    <row r="23" spans="1:31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9"/>
        <v>-3.0738699999912633E-3</v>
      </c>
      <c r="M23">
        <f t="shared" ca="1" si="20"/>
        <v>-1.034334610000025</v>
      </c>
      <c r="N23">
        <f t="shared" ca="1" si="21"/>
        <v>0.18085916000000379</v>
      </c>
      <c r="O23">
        <f t="shared" ca="1" si="22"/>
        <v>-0.92078188000001182</v>
      </c>
      <c r="P23" s="5"/>
      <c r="Q23" s="15">
        <f t="shared" ca="1" si="17"/>
        <v>-329.6971595</v>
      </c>
      <c r="R23" s="15">
        <f t="shared" ca="1" si="18"/>
        <v>-321.28442024000003</v>
      </c>
      <c r="S23" s="5" t="s">
        <v>90</v>
      </c>
      <c r="T23" s="82">
        <v>0</v>
      </c>
      <c r="U23" s="83">
        <f t="shared" ca="1" si="15"/>
        <v>0.41092613</v>
      </c>
      <c r="V23" s="12">
        <f t="shared" ca="1" si="16"/>
        <v>-0.45533461000003328</v>
      </c>
      <c r="W23" s="83">
        <f t="shared" si="14"/>
        <v>0.12300000000000111</v>
      </c>
      <c r="X23" s="5" t="s">
        <v>90</v>
      </c>
      <c r="Y23" s="19">
        <f t="shared" ca="1" si="23"/>
        <v>0.41092613</v>
      </c>
      <c r="Z23" s="11">
        <f t="shared" ca="1" si="24"/>
        <v>-0.45533461000002262</v>
      </c>
      <c r="AA23" s="19">
        <f t="shared" ca="1" si="25"/>
        <v>0.33885916000002503</v>
      </c>
      <c r="AB23" s="19">
        <f ca="1">G23+$Y$41+0.5*$Y$31-C23-$Y$33</f>
        <v>-0.58778188000002096</v>
      </c>
      <c r="AC23" s="19">
        <f t="shared" ca="1" si="27"/>
        <v>7.2066969999974972E-2</v>
      </c>
      <c r="AE23" s="11">
        <f t="shared" ca="1" si="13"/>
        <v>-0.40875268999997161</v>
      </c>
    </row>
    <row r="24" spans="1:31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9"/>
        <v>0.34671938000001346</v>
      </c>
      <c r="M24">
        <f t="shared" ca="1" si="20"/>
        <v>-1.1502474899999644</v>
      </c>
      <c r="N24">
        <f t="shared" ca="1" si="21"/>
        <v>7.1027050000047165E-2</v>
      </c>
      <c r="O24">
        <f t="shared" ca="1" si="22"/>
        <v>-0.32468978999999853</v>
      </c>
      <c r="P24" s="5"/>
      <c r="Q24" s="11">
        <f t="shared" ca="1" si="17"/>
        <v>-329.23355865000002</v>
      </c>
      <c r="R24" s="11">
        <f t="shared" ca="1" si="18"/>
        <v>-321.28652552</v>
      </c>
      <c r="S24" s="5" t="s">
        <v>91</v>
      </c>
      <c r="T24" s="16">
        <v>0</v>
      </c>
      <c r="U24" s="17">
        <f t="shared" ca="1" si="15"/>
        <v>0.76071938000000472</v>
      </c>
      <c r="V24" s="18">
        <f t="shared" ca="1" si="16"/>
        <v>-0.57124748999997266</v>
      </c>
      <c r="W24" s="17">
        <f t="shared" si="14"/>
        <v>0.12300000000000111</v>
      </c>
      <c r="X24" s="5" t="s">
        <v>91</v>
      </c>
      <c r="Y24" s="19">
        <f t="shared" ca="1" si="23"/>
        <v>0.76071938000000472</v>
      </c>
      <c r="Z24" s="11">
        <f t="shared" ca="1" si="24"/>
        <v>-0.571247489999962</v>
      </c>
      <c r="AA24" s="19">
        <f t="shared" ca="1" si="25"/>
        <v>0.2290270500000684</v>
      </c>
      <c r="AB24" s="19">
        <f t="shared" ref="AB24:AB25" ca="1" si="28">G24+$Y$41+0.5*$Y$31-C24-$Y$33</f>
        <v>8.310209999992324E-3</v>
      </c>
      <c r="AC24" s="19">
        <f t="shared" ca="1" si="27"/>
        <v>0.53169232999993632</v>
      </c>
      <c r="AE24" s="11">
        <f t="shared" ca="1" si="13"/>
        <v>-5.8959439999966889E-2</v>
      </c>
    </row>
    <row r="25" spans="1:31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9"/>
        <v>0.13589330000000954</v>
      </c>
      <c r="M25" s="5">
        <f t="shared" ca="1" si="20"/>
        <v>-1.3455247499999761</v>
      </c>
      <c r="N25" s="5">
        <f t="shared" ca="1" si="21"/>
        <v>-0.18941011999999846</v>
      </c>
      <c r="O25" s="5">
        <f t="shared" ca="1" si="22"/>
        <v>-4.8019270000016601E-2</v>
      </c>
      <c r="P25" s="5"/>
      <c r="Q25" s="15">
        <f t="shared" ca="1" si="17"/>
        <v>-326.30318244</v>
      </c>
      <c r="R25" s="15">
        <f t="shared" ca="1" si="18"/>
        <v>-318.34060048999999</v>
      </c>
      <c r="S25" s="5" t="s">
        <v>92</v>
      </c>
      <c r="T25" s="82">
        <v>0</v>
      </c>
      <c r="U25" s="83">
        <f t="shared" ca="1" si="15"/>
        <v>0.54989330000000081</v>
      </c>
      <c r="V25" s="12">
        <f t="shared" ca="1" si="16"/>
        <v>-0.76652474999998432</v>
      </c>
      <c r="W25" s="83">
        <f t="shared" si="14"/>
        <v>0.12300000000000111</v>
      </c>
      <c r="X25" s="5" t="s">
        <v>92</v>
      </c>
      <c r="Y25" s="19">
        <f t="shared" ca="1" si="23"/>
        <v>0.54989330000000081</v>
      </c>
      <c r="Z25" s="11">
        <f t="shared" ca="1" si="24"/>
        <v>-0.76652474999997366</v>
      </c>
      <c r="AA25" s="19">
        <f t="shared" ca="1" si="25"/>
        <v>-3.1410119999977226E-2</v>
      </c>
      <c r="AB25" s="19">
        <f t="shared" ca="1" si="28"/>
        <v>0.28498072999997426</v>
      </c>
      <c r="AC25" s="19">
        <f t="shared" ca="1" si="27"/>
        <v>0.58130341999997803</v>
      </c>
      <c r="AE25" s="11">
        <f t="shared" ca="1" si="13"/>
        <v>-0.2697855199999708</v>
      </c>
    </row>
    <row r="29" spans="1:31" ht="15" thickBot="1" x14ac:dyDescent="0.4">
      <c r="Q29" s="108" t="s">
        <v>56</v>
      </c>
      <c r="R29" s="108"/>
      <c r="S29" s="108"/>
      <c r="T29" s="108"/>
      <c r="U29" s="108"/>
      <c r="V29" s="108"/>
      <c r="W29" s="108"/>
      <c r="X29" s="108"/>
      <c r="Y29" s="108"/>
    </row>
    <row r="30" spans="1:31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31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31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43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9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104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9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104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9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104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9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104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9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104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9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104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9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104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9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104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9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104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9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104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9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104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9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104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9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104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9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104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9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104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9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104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9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104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9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104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9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104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9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104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9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104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9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104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9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104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9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104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9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104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9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104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9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104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9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104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9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104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9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104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9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104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9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104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9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104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9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104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9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104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9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104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9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104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9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104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9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104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9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104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9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104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9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104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9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104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9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104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9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104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9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104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9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104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9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104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9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104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9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104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9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104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9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104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9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104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9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104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9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104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9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104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9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104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9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104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9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104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9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104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9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104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9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104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9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104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9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104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9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104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9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104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9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104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9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104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9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104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9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104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9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104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9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104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9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104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9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104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9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104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9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104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9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104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9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104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9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104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9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104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9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104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9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104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9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104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9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104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9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104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9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104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9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104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9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104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9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104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9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104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9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104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9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104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9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104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9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104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9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104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9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104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9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104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9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104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9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104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9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104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9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104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9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104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9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104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9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104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9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104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9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104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9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104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9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104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9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104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9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104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9"/>
  <sheetViews>
    <sheetView tabSelected="1" zoomScaleNormal="100" workbookViewId="0">
      <selection activeCell="C5" sqref="C5"/>
    </sheetView>
  </sheetViews>
  <sheetFormatPr defaultRowHeight="14.5" x14ac:dyDescent="0.35"/>
  <sheetData>
    <row r="1" spans="2:34" x14ac:dyDescent="0.35">
      <c r="L1" s="106" t="s">
        <v>68</v>
      </c>
      <c r="M1" s="106"/>
      <c r="N1" s="106"/>
      <c r="O1" s="106"/>
      <c r="Q1" s="107" t="s">
        <v>40</v>
      </c>
      <c r="R1" s="107"/>
      <c r="T1" s="106" t="s">
        <v>41</v>
      </c>
      <c r="U1" s="106"/>
      <c r="V1" s="106"/>
      <c r="W1" s="106"/>
    </row>
    <row r="2" spans="2:34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  <c r="AE2" s="93" t="s">
        <v>108</v>
      </c>
      <c r="AG2" s="36" t="s">
        <v>109</v>
      </c>
      <c r="AH2" s="36" t="s">
        <v>114</v>
      </c>
    </row>
    <row r="3" spans="2:34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  <c r="AE3" s="11">
        <f>Y3-$Y$3</f>
        <v>0</v>
      </c>
      <c r="AG3" s="42">
        <f>Z3-Y3</f>
        <v>-0.6032743800000091</v>
      </c>
      <c r="AH3" s="42">
        <f>R3-C3-$Y$34</f>
        <v>9.3404439999950739E-2</v>
      </c>
    </row>
    <row r="4" spans="2:34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  <c r="AE4" s="11">
        <f t="shared" ref="AE4:AE25" ca="1" si="13">Y4-$Y$3</f>
        <v>-1.0239871299999663</v>
      </c>
      <c r="AG4" s="42">
        <f t="shared" ref="AG4:AG25" ca="1" si="14">Z4-Y4</f>
        <v>-9.4376160000017251E-2</v>
      </c>
      <c r="AH4" s="42">
        <f t="shared" ref="AH4:AH25" ca="1" si="15">R4-C4-$Y$34</f>
        <v>-0.42168447000002374</v>
      </c>
    </row>
    <row r="5" spans="2:34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6">$Y$34+$Y$33-$Y$32-$Y$31</f>
        <v>0.12300000000000111</v>
      </c>
      <c r="X5" s="94" t="s">
        <v>9</v>
      </c>
      <c r="Y5" s="121">
        <f t="shared" ca="1" si="8"/>
        <v>0.50867605999996357</v>
      </c>
      <c r="Z5" s="121">
        <f t="shared" ca="1" si="9"/>
        <v>-0.16542148000002044</v>
      </c>
      <c r="AA5" s="121">
        <f t="shared" ca="1" si="10"/>
        <v>0.40663016000001839</v>
      </c>
      <c r="AB5" s="121">
        <f t="shared" ca="1" si="11"/>
        <v>-0.22168631000005057</v>
      </c>
      <c r="AC5" s="121">
        <f t="shared" ca="1" si="12"/>
        <v>0.10204589999994518</v>
      </c>
      <c r="AE5" s="11">
        <f t="shared" ca="1" si="13"/>
        <v>-0.31100276000000804</v>
      </c>
      <c r="AG5" s="95">
        <f t="shared" ca="1" si="14"/>
        <v>-0.67409753999998401</v>
      </c>
      <c r="AH5" s="95">
        <f t="shared" ca="1" si="15"/>
        <v>-0.2884214800000322</v>
      </c>
    </row>
    <row r="6" spans="2:34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7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8">Q6-C6-0.5*$Y$31-$Y$32</f>
        <v>0.53098533000001424</v>
      </c>
      <c r="V6" s="18">
        <f t="shared" ref="V6:V25" ca="1" si="19">R6+$Y$33-C6-$Y$31-$Y$32</f>
        <v>-0.44786378999999599</v>
      </c>
      <c r="W6" s="17">
        <f t="shared" si="16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  <c r="AE6" s="11">
        <f t="shared" ca="1" si="13"/>
        <v>-0.28869348999995736</v>
      </c>
      <c r="AG6" s="42">
        <f t="shared" ca="1" si="14"/>
        <v>-0.97884911999999957</v>
      </c>
      <c r="AH6" s="42">
        <f t="shared" ca="1" si="15"/>
        <v>-0.5708637899999971</v>
      </c>
    </row>
    <row r="7" spans="2:34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20">D7-C7-$J$4-0.5*$J$3</f>
        <v>-2.5398700000320851E-3</v>
      </c>
      <c r="M7" s="5">
        <f t="shared" ref="M7:M25" ca="1" si="21">E7-C7-$J$6</f>
        <v>-1.4086150900000067</v>
      </c>
      <c r="N7" s="5">
        <f t="shared" ref="N7:N25" ca="1" si="22">F7-C7-0.5*$J$3</f>
        <v>0.13744574999997594</v>
      </c>
      <c r="O7" s="5">
        <f t="shared" ref="O7:O25" ca="1" si="23">G7-C7-$J$5+0.5*$J$3</f>
        <v>-0.50930907999999908</v>
      </c>
      <c r="Q7" s="15">
        <f t="shared" ca="1" si="17"/>
        <v>-324.35609204000002</v>
      </c>
      <c r="R7" s="15">
        <f t="shared" ref="R7:R25" ca="1" si="24">E7+$Y$40</f>
        <v>-316.31816726</v>
      </c>
      <c r="S7" t="s">
        <v>87</v>
      </c>
      <c r="T7" s="82">
        <v>0</v>
      </c>
      <c r="U7" s="83">
        <f t="shared" ca="1" si="18"/>
        <v>0.41146012999995918</v>
      </c>
      <c r="V7" s="12">
        <f t="shared" ca="1" si="19"/>
        <v>-0.82961509000001499</v>
      </c>
      <c r="W7" s="83">
        <f t="shared" si="16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  <c r="AE7" s="11">
        <f t="shared" ca="1" si="13"/>
        <v>-0.40821869000001243</v>
      </c>
      <c r="AG7" s="42">
        <f t="shared" ca="1" si="14"/>
        <v>-1.2410752199999635</v>
      </c>
      <c r="AH7" s="42">
        <f t="shared" ca="1" si="15"/>
        <v>-0.9526150900000161</v>
      </c>
    </row>
    <row r="8" spans="2:34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20"/>
        <v>8.5050200000000853E-2</v>
      </c>
      <c r="M8" s="5">
        <f t="shared" ca="1" si="21"/>
        <v>-1.3799141899999601</v>
      </c>
      <c r="N8" s="5">
        <f t="shared" ca="1" si="22"/>
        <v>-1.600577999995112E-2</v>
      </c>
      <c r="O8" s="5">
        <f t="shared" ca="1" si="23"/>
        <v>0.10896706000003542</v>
      </c>
      <c r="Q8" s="15">
        <f t="shared" ca="1" si="17"/>
        <v>-321.01525028000003</v>
      </c>
      <c r="R8" s="15">
        <f t="shared" ca="1" si="24"/>
        <v>-313.03621466999999</v>
      </c>
      <c r="S8" t="s">
        <v>11</v>
      </c>
      <c r="T8" s="16">
        <v>0</v>
      </c>
      <c r="U8" s="17">
        <f t="shared" ca="1" si="18"/>
        <v>0.49905019999999212</v>
      </c>
      <c r="V8" s="18">
        <f t="shared" ca="1" si="19"/>
        <v>-0.80091418999996833</v>
      </c>
      <c r="W8" s="17">
        <f t="shared" si="16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  <c r="AE8" s="11">
        <f t="shared" ca="1" si="13"/>
        <v>-0.32062861999997949</v>
      </c>
      <c r="AG8" s="42">
        <f t="shared" ca="1" si="14"/>
        <v>-1.2999643899999498</v>
      </c>
      <c r="AH8" s="42">
        <f t="shared" ca="1" si="15"/>
        <v>-0.92391418999996944</v>
      </c>
    </row>
    <row r="9" spans="2:34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20"/>
        <v>-5.0354130000027642E-2</v>
      </c>
      <c r="M9">
        <f t="shared" ca="1" si="21"/>
        <v>-1.3728010799999826</v>
      </c>
      <c r="N9">
        <f t="shared" ca="1" si="22"/>
        <v>-0.20201192000002566</v>
      </c>
      <c r="O9">
        <f t="shared" ca="1" si="23"/>
        <v>0.1555827299999728</v>
      </c>
      <c r="Q9" s="11">
        <f t="shared" ca="1" si="17"/>
        <v>-317.63830948000003</v>
      </c>
      <c r="R9" s="11">
        <f t="shared" ca="1" si="24"/>
        <v>-309.51675642999999</v>
      </c>
      <c r="S9" t="s">
        <v>12</v>
      </c>
      <c r="T9" s="82">
        <v>0</v>
      </c>
      <c r="U9" s="83">
        <f t="shared" ca="1" si="18"/>
        <v>0.36364586999996362</v>
      </c>
      <c r="V9" s="12">
        <f t="shared" ca="1" si="19"/>
        <v>-0.79380107999999083</v>
      </c>
      <c r="W9" s="83">
        <f t="shared" si="16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  <c r="AE9" s="11">
        <f t="shared" ca="1" si="13"/>
        <v>-0.45603295000000799</v>
      </c>
      <c r="AG9" s="42">
        <f t="shared" ca="1" si="14"/>
        <v>-1.1574469499999438</v>
      </c>
      <c r="AH9" s="42">
        <f t="shared" ca="1" si="15"/>
        <v>-0.91680107999999194</v>
      </c>
    </row>
    <row r="10" spans="2:34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20"/>
        <v>2.0270369999980442E-2</v>
      </c>
      <c r="M10" s="5">
        <f t="shared" ca="1" si="21"/>
        <v>-1.3759694999999912</v>
      </c>
      <c r="N10" s="5">
        <f t="shared" ca="1" si="22"/>
        <v>4.1170990000004348E-2</v>
      </c>
      <c r="O10" s="5">
        <f t="shared" ca="1" si="23"/>
        <v>0.32887558000002537</v>
      </c>
      <c r="Q10" s="15">
        <f t="shared" ca="1" si="17"/>
        <v>-313.57919364000003</v>
      </c>
      <c r="R10" s="15">
        <f t="shared" ca="1" si="24"/>
        <v>-305.53143351</v>
      </c>
      <c r="S10" t="s">
        <v>13</v>
      </c>
      <c r="T10" s="16">
        <v>0</v>
      </c>
      <c r="U10" s="17">
        <f t="shared" ca="1" si="18"/>
        <v>0.43427036999997171</v>
      </c>
      <c r="V10" s="18">
        <f t="shared" ca="1" si="19"/>
        <v>-0.79696949999999944</v>
      </c>
      <c r="W10" s="17">
        <f t="shared" si="16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  <c r="AE10" s="11">
        <f t="shared" ca="1" si="13"/>
        <v>-0.3854084499999999</v>
      </c>
      <c r="AG10" s="42">
        <f t="shared" ca="1" si="14"/>
        <v>-1.2312398699999605</v>
      </c>
      <c r="AH10" s="42">
        <f t="shared" ca="1" si="15"/>
        <v>-0.91996950000000055</v>
      </c>
    </row>
    <row r="11" spans="2:34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20"/>
        <v>0.43285151999997451</v>
      </c>
      <c r="M11" s="5">
        <f t="shared" ca="1" si="21"/>
        <v>-0.54400558000002697</v>
      </c>
      <c r="N11" s="5">
        <f t="shared" ca="1" si="22"/>
        <v>0.33119461999995492</v>
      </c>
      <c r="O11" s="5">
        <f t="shared" ca="1" si="23"/>
        <v>0.73122912000000406</v>
      </c>
      <c r="Q11" s="15">
        <f t="shared" ca="1" si="17"/>
        <v>-307.90163731000001</v>
      </c>
      <c r="R11" s="15">
        <f t="shared" ca="1" si="24"/>
        <v>-299.43449441000001</v>
      </c>
      <c r="S11" s="5" t="s">
        <v>14</v>
      </c>
      <c r="T11" s="82">
        <v>0</v>
      </c>
      <c r="U11" s="83">
        <f t="shared" ca="1" si="18"/>
        <v>0.84685151999996577</v>
      </c>
      <c r="V11" s="12">
        <f t="shared" ca="1" si="19"/>
        <v>3.4994419999964776E-2</v>
      </c>
      <c r="W11" s="83">
        <f t="shared" si="16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  <c r="AE11" s="11">
        <f t="shared" ca="1" si="13"/>
        <v>2.7172699999994165E-2</v>
      </c>
      <c r="AG11" s="42">
        <f t="shared" ca="1" si="14"/>
        <v>-0.81185709999999034</v>
      </c>
      <c r="AH11" s="42">
        <f t="shared" ca="1" si="15"/>
        <v>-8.8005580000036332E-2</v>
      </c>
    </row>
    <row r="12" spans="2:34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20"/>
        <v>0.78912281999997758</v>
      </c>
      <c r="M12">
        <f t="shared" ca="1" si="21"/>
        <v>-0.20606281999999432</v>
      </c>
      <c r="N12">
        <f t="shared" ca="1" si="22"/>
        <v>0.54992923000002447</v>
      </c>
      <c r="O12">
        <f t="shared" ca="1" si="23"/>
        <v>0.72453101000000197</v>
      </c>
      <c r="Q12" s="11">
        <f t="shared" ca="1" si="17"/>
        <v>-299.60756946000004</v>
      </c>
      <c r="R12" s="11">
        <f t="shared" ca="1" si="24"/>
        <v>-291.15875510000001</v>
      </c>
      <c r="S12" s="5" t="s">
        <v>15</v>
      </c>
      <c r="T12" s="16">
        <v>0</v>
      </c>
      <c r="U12" s="17">
        <f t="shared" ca="1" si="18"/>
        <v>1.2031228199999688</v>
      </c>
      <c r="V12" s="18">
        <f t="shared" ca="1" si="19"/>
        <v>0.37293717999999743</v>
      </c>
      <c r="W12" s="17">
        <f t="shared" si="16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  <c r="AE12" s="11">
        <f t="shared" ca="1" si="13"/>
        <v>0.38344399999999723</v>
      </c>
      <c r="AG12" s="42">
        <f t="shared" ca="1" si="14"/>
        <v>-0.83018563999996076</v>
      </c>
      <c r="AH12" s="42">
        <f t="shared" ca="1" si="15"/>
        <v>0.24993717999999632</v>
      </c>
    </row>
    <row r="13" spans="2:34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20"/>
        <v>0.39007986000000328</v>
      </c>
      <c r="M13" s="5">
        <f t="shared" ca="1" si="21"/>
        <v>-0.46137026000001846</v>
      </c>
      <c r="N13" s="5">
        <f t="shared" ca="1" si="22"/>
        <v>0.49108611999996965</v>
      </c>
      <c r="O13" s="5">
        <f t="shared" ca="1" si="23"/>
        <v>-4.3297969999988251E-2</v>
      </c>
      <c r="Q13" s="15">
        <f t="shared" ca="1" si="17"/>
        <v>-290.57899755</v>
      </c>
      <c r="R13" s="15">
        <f t="shared" ca="1" si="24"/>
        <v>-281.98644767000002</v>
      </c>
      <c r="S13" s="5" t="s">
        <v>16</v>
      </c>
      <c r="T13" s="82">
        <v>0</v>
      </c>
      <c r="U13" s="83">
        <f t="shared" ca="1" si="18"/>
        <v>0.80407985999999454</v>
      </c>
      <c r="V13" s="12">
        <f t="shared" ca="1" si="19"/>
        <v>0.11762973999997328</v>
      </c>
      <c r="W13" s="83">
        <f t="shared" si="16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  <c r="AE13" s="11">
        <f t="shared" ca="1" si="13"/>
        <v>-1.5598959999977069E-2</v>
      </c>
      <c r="AG13" s="42">
        <f t="shared" ca="1" si="14"/>
        <v>-0.6864501200000106</v>
      </c>
      <c r="AH13" s="42">
        <f t="shared" ca="1" si="15"/>
        <v>-5.3702600000278267E-3</v>
      </c>
    </row>
    <row r="14" spans="2:34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20"/>
        <v>-1.0614356499999755</v>
      </c>
      <c r="M14" s="5">
        <f t="shared" ca="1" si="21"/>
        <v>-1.3816791400000117</v>
      </c>
      <c r="N14" s="5">
        <f t="shared" ca="1" si="22"/>
        <v>-1.1042290099999907</v>
      </c>
      <c r="O14" s="5">
        <f t="shared" ca="1" si="23"/>
        <v>-1.7851537099999937</v>
      </c>
      <c r="Q14" s="15">
        <f t="shared" ca="1" si="17"/>
        <v>-324.80269422999999</v>
      </c>
      <c r="R14" s="15">
        <f t="shared" ca="1" si="24"/>
        <v>-315.67893772000002</v>
      </c>
      <c r="S14" s="5" t="s">
        <v>17</v>
      </c>
      <c r="T14" s="16">
        <v>0</v>
      </c>
      <c r="U14" s="17">
        <f t="shared" ca="1" si="18"/>
        <v>-0.64743564999998426</v>
      </c>
      <c r="V14" s="18">
        <f t="shared" ca="1" si="19"/>
        <v>-0.80267914000001994</v>
      </c>
      <c r="W14" s="17">
        <f t="shared" si="16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  <c r="AE14" s="11">
        <f t="shared" ca="1" si="13"/>
        <v>-1.4671144699999559</v>
      </c>
      <c r="AG14" s="42">
        <f t="shared" ca="1" si="14"/>
        <v>-0.15524349000002502</v>
      </c>
      <c r="AH14" s="42">
        <f t="shared" ca="1" si="15"/>
        <v>-0.92567914000002105</v>
      </c>
    </row>
    <row r="15" spans="2:34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20"/>
        <v>-1.8080119999990263E-2</v>
      </c>
      <c r="M15">
        <f t="shared" ca="1" si="21"/>
        <v>-0.69836635000000946</v>
      </c>
      <c r="N15">
        <f t="shared" ca="1" si="22"/>
        <v>0.43915365000002948</v>
      </c>
      <c r="O15">
        <f t="shared" ca="1" si="23"/>
        <v>-1.1146614399999826</v>
      </c>
      <c r="Q15" s="11">
        <f t="shared" ca="1" si="17"/>
        <v>-328.55393204000001</v>
      </c>
      <c r="R15" s="11">
        <f t="shared" ca="1" si="24"/>
        <v>-319.79021827000003</v>
      </c>
      <c r="S15" s="5" t="s">
        <v>18</v>
      </c>
      <c r="T15" s="82">
        <v>0</v>
      </c>
      <c r="U15" s="83">
        <f t="shared" ca="1" si="18"/>
        <v>0.395919880000001</v>
      </c>
      <c r="V15" s="12">
        <f t="shared" ca="1" si="19"/>
        <v>-0.11936635000001772</v>
      </c>
      <c r="W15" s="83">
        <f t="shared" si="16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  <c r="AE15" s="11">
        <f t="shared" ca="1" si="13"/>
        <v>-0.42375893999997061</v>
      </c>
      <c r="AG15" s="42">
        <f t="shared" ca="1" si="14"/>
        <v>-0.51528623000000806</v>
      </c>
      <c r="AH15" s="42">
        <f t="shared" ca="1" si="15"/>
        <v>-0.24236635000001883</v>
      </c>
    </row>
    <row r="16" spans="2:34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20"/>
        <v>0.12731257000000396</v>
      </c>
      <c r="M16" s="5">
        <f t="shared" ca="1" si="21"/>
        <v>-0.85591021000004197</v>
      </c>
      <c r="N16" s="5">
        <f t="shared" ca="1" si="22"/>
        <v>0.34071764999998022</v>
      </c>
      <c r="O16" s="5">
        <f t="shared" ca="1" si="23"/>
        <v>-0.5645778700000128</v>
      </c>
      <c r="Q16" s="15">
        <f t="shared" ca="1" si="17"/>
        <v>-328.99071903999999</v>
      </c>
      <c r="R16" s="15">
        <f t="shared" ca="1" si="24"/>
        <v>-320.52994182000003</v>
      </c>
      <c r="S16" s="5" t="s">
        <v>19</v>
      </c>
      <c r="T16" s="16">
        <v>0</v>
      </c>
      <c r="U16" s="17">
        <f t="shared" ca="1" si="18"/>
        <v>0.54131256999999522</v>
      </c>
      <c r="V16" s="18">
        <f t="shared" ca="1" si="19"/>
        <v>-0.27691021000005023</v>
      </c>
      <c r="W16" s="17">
        <f t="shared" si="16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  <c r="AE16" s="11">
        <f t="shared" ca="1" si="13"/>
        <v>-0.27836624999997639</v>
      </c>
      <c r="AG16" s="42">
        <f t="shared" ca="1" si="14"/>
        <v>-0.81822278000003479</v>
      </c>
      <c r="AH16" s="42">
        <f t="shared" ca="1" si="15"/>
        <v>-0.39991021000005134</v>
      </c>
    </row>
    <row r="17" spans="2:34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20"/>
        <v>-8.3227790000034663E-2</v>
      </c>
      <c r="M17" s="5">
        <f t="shared" ca="1" si="21"/>
        <v>-1.3473104700000196</v>
      </c>
      <c r="N17" s="5">
        <f t="shared" ca="1" si="22"/>
        <v>0.20572073999999629</v>
      </c>
      <c r="O17" s="5">
        <f t="shared" ca="1" si="23"/>
        <v>-0.40762618999999267</v>
      </c>
      <c r="Q17" s="15">
        <f t="shared" ca="1" si="17"/>
        <v>-329.49953907000003</v>
      </c>
      <c r="R17" s="15">
        <f t="shared" ca="1" si="24"/>
        <v>-321.31962175000001</v>
      </c>
      <c r="S17" s="5" t="s">
        <v>20</v>
      </c>
      <c r="T17" s="82">
        <v>0</v>
      </c>
      <c r="U17" s="83">
        <f t="shared" ca="1" si="18"/>
        <v>0.3307722099999566</v>
      </c>
      <c r="V17" s="12">
        <f t="shared" ca="1" si="19"/>
        <v>-0.76831047000002783</v>
      </c>
      <c r="W17" s="83">
        <f t="shared" si="16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  <c r="AE17" s="11">
        <f t="shared" ca="1" si="13"/>
        <v>-0.48890661000001501</v>
      </c>
      <c r="AG17" s="42">
        <f t="shared" ca="1" si="14"/>
        <v>-1.0990826799999738</v>
      </c>
      <c r="AH17" s="42">
        <f t="shared" ca="1" si="15"/>
        <v>-0.89131047000002894</v>
      </c>
    </row>
    <row r="18" spans="2:34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20"/>
        <v>3.8326929999971338E-2</v>
      </c>
      <c r="M18">
        <f t="shared" ca="1" si="21"/>
        <v>-1.3935540800000528</v>
      </c>
      <c r="N18">
        <f t="shared" ca="1" si="22"/>
        <v>-0.21522232000001695</v>
      </c>
      <c r="O18">
        <f t="shared" ca="1" si="23"/>
        <v>0.44458913999998595</v>
      </c>
      <c r="Q18" s="11">
        <f t="shared" ca="1" si="17"/>
        <v>-321.30431218000001</v>
      </c>
      <c r="R18" s="11">
        <f t="shared" ca="1" si="24"/>
        <v>-313.29219319000003</v>
      </c>
      <c r="S18" s="5" t="s">
        <v>21</v>
      </c>
      <c r="T18" s="16">
        <v>0</v>
      </c>
      <c r="U18" s="17">
        <f t="shared" ca="1" si="18"/>
        <v>0.4523269299999626</v>
      </c>
      <c r="V18" s="18">
        <f t="shared" ca="1" si="19"/>
        <v>-0.81455408000006102</v>
      </c>
      <c r="W18" s="17">
        <f t="shared" si="16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  <c r="AE18" s="11">
        <f t="shared" ca="1" si="13"/>
        <v>-0.36735189000000901</v>
      </c>
      <c r="AG18" s="42">
        <f t="shared" ca="1" si="14"/>
        <v>-1.266881010000013</v>
      </c>
      <c r="AH18" s="42">
        <f t="shared" ca="1" si="15"/>
        <v>-0.93755408000006213</v>
      </c>
    </row>
    <row r="19" spans="2:34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20"/>
        <v>0.49376295999995845</v>
      </c>
      <c r="M19" s="5">
        <f t="shared" ca="1" si="21"/>
        <v>-0.7940067900000205</v>
      </c>
      <c r="N19" s="5">
        <f t="shared" ca="1" si="22"/>
        <v>0.18362994999994653</v>
      </c>
      <c r="O19" s="5">
        <f t="shared" ca="1" si="23"/>
        <v>1.226379109999963</v>
      </c>
      <c r="Q19" s="15">
        <f t="shared" ca="1" si="17"/>
        <v>-315.50714398000002</v>
      </c>
      <c r="R19" s="15">
        <f t="shared" ca="1" si="24"/>
        <v>-307.35091373</v>
      </c>
      <c r="S19" s="5" t="s">
        <v>22</v>
      </c>
      <c r="T19" s="82">
        <v>0</v>
      </c>
      <c r="U19" s="83">
        <f t="shared" ca="1" si="18"/>
        <v>0.90776295999994971</v>
      </c>
      <c r="V19" s="12">
        <f t="shared" ca="1" si="19"/>
        <v>-0.21500679000002876</v>
      </c>
      <c r="W19" s="83">
        <f t="shared" si="16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  <c r="AE19" s="11">
        <f t="shared" ca="1" si="13"/>
        <v>8.8084139999978106E-2</v>
      </c>
      <c r="AG19" s="42">
        <f t="shared" ca="1" si="14"/>
        <v>-1.1227697499999678</v>
      </c>
      <c r="AH19" s="42">
        <f t="shared" ca="1" si="15"/>
        <v>-0.33800679000002987</v>
      </c>
    </row>
    <row r="20" spans="2:34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20"/>
        <v>0.94556182000001199</v>
      </c>
      <c r="M20" s="5">
        <f t="shared" ca="1" si="21"/>
        <v>-0.12649939999999482</v>
      </c>
      <c r="N20" s="5">
        <f t="shared" ca="1" si="22"/>
        <v>0.66784091999999573</v>
      </c>
      <c r="O20" s="5">
        <f t="shared" ca="1" si="23"/>
        <v>1.0566395699999966</v>
      </c>
      <c r="Q20" s="15">
        <f t="shared" ca="1" si="17"/>
        <v>-294.77681925000002</v>
      </c>
      <c r="R20" s="15">
        <f t="shared" ca="1" si="24"/>
        <v>-286.40488047000002</v>
      </c>
      <c r="S20" s="5" t="s">
        <v>23</v>
      </c>
      <c r="T20" s="16">
        <v>0</v>
      </c>
      <c r="U20" s="17">
        <f t="shared" ca="1" si="18"/>
        <v>1.3595618200000033</v>
      </c>
      <c r="V20" s="18">
        <f t="shared" ca="1" si="19"/>
        <v>0.45250059999999692</v>
      </c>
      <c r="W20" s="17">
        <f t="shared" si="16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  <c r="AE20" s="11">
        <f t="shared" ca="1" si="13"/>
        <v>0.53988300000003164</v>
      </c>
      <c r="AG20" s="42">
        <f t="shared" ca="1" si="14"/>
        <v>-0.90706121999999567</v>
      </c>
      <c r="AH20" s="42">
        <f t="shared" ca="1" si="15"/>
        <v>0.32950059999999581</v>
      </c>
    </row>
    <row r="21" spans="2:34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20"/>
        <v>-0.77179944999995742</v>
      </c>
      <c r="M21">
        <f t="shared" ca="1" si="21"/>
        <v>-0.54226127999998575</v>
      </c>
      <c r="N21">
        <f t="shared" ca="1" si="22"/>
        <v>0.31566879000001036</v>
      </c>
      <c r="O21">
        <f t="shared" ca="1" si="23"/>
        <v>-0.96181785999995872</v>
      </c>
      <c r="Q21" s="11">
        <f t="shared" ca="1" si="17"/>
        <v>-289.14652548999999</v>
      </c>
      <c r="R21" s="11">
        <f t="shared" ca="1" si="24"/>
        <v>-279.47298732000002</v>
      </c>
      <c r="S21" s="5" t="s">
        <v>88</v>
      </c>
      <c r="T21" s="82">
        <v>0</v>
      </c>
      <c r="U21" s="83">
        <f t="shared" ca="1" si="18"/>
        <v>-0.35779944999996616</v>
      </c>
      <c r="V21" s="12">
        <f t="shared" ca="1" si="19"/>
        <v>3.6738720000005998E-2</v>
      </c>
      <c r="W21" s="83">
        <f t="shared" si="16"/>
        <v>0.12300000000000111</v>
      </c>
      <c r="X21" s="5" t="s">
        <v>88</v>
      </c>
      <c r="Y21" s="15">
        <f t="shared" ref="Y21:Y25" ca="1" si="25">Q21-C21-0.5*$Y$31-$Y$32</f>
        <v>-0.35779944999996616</v>
      </c>
      <c r="Z21" s="15">
        <f t="shared" ref="Z21:Z25" ca="1" si="26">R21+$Y$33-$Y$32-$Y$31-C21</f>
        <v>3.6738720000016656E-2</v>
      </c>
      <c r="AA21" s="15">
        <f t="shared" ref="AA21:AA25" ca="1" si="27">F21+$Y$38-C21-0.5*$Y$31</f>
        <v>0.47366879000003159</v>
      </c>
      <c r="AB21" s="15">
        <f t="shared" ref="AB21:AB22" ca="1" si="28">G21+$Y$41+0.5*$Y$31-C21-$Y$33</f>
        <v>-0.62881785999996787</v>
      </c>
      <c r="AC21" s="15">
        <f t="shared" ref="AC21:AC25" ca="1" si="29">Y21-AA21</f>
        <v>-0.83146823999999775</v>
      </c>
      <c r="AE21" s="11">
        <f t="shared" ca="1" si="13"/>
        <v>-1.1774782699999378</v>
      </c>
      <c r="AG21" s="42">
        <f t="shared" ca="1" si="14"/>
        <v>0.39453816999998281</v>
      </c>
      <c r="AH21" s="42">
        <f t="shared" ca="1" si="15"/>
        <v>-8.6261279999995111E-2</v>
      </c>
    </row>
    <row r="22" spans="2:34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20"/>
        <v>-0.16559867999997069</v>
      </c>
      <c r="M22" s="5">
        <f t="shared" ca="1" si="21"/>
        <v>-0.81614258999996458</v>
      </c>
      <c r="N22" s="5">
        <f t="shared" ca="1" si="22"/>
        <v>0.23211760999998132</v>
      </c>
      <c r="O22" s="5">
        <f t="shared" ca="1" si="23"/>
        <v>-1.2269856299999637</v>
      </c>
      <c r="Q22" s="15">
        <f t="shared" ca="1" si="17"/>
        <v>-336.97316613999999</v>
      </c>
      <c r="R22" s="15">
        <f t="shared" ca="1" si="24"/>
        <v>-328.17971004999998</v>
      </c>
      <c r="S22" s="5" t="s">
        <v>89</v>
      </c>
      <c r="T22" s="16">
        <v>0</v>
      </c>
      <c r="U22" s="17">
        <f t="shared" ca="1" si="18"/>
        <v>0.24840132000002058</v>
      </c>
      <c r="V22" s="18">
        <f t="shared" ca="1" si="19"/>
        <v>-0.23714258999997284</v>
      </c>
      <c r="W22" s="17">
        <f t="shared" si="16"/>
        <v>0.12300000000000111</v>
      </c>
      <c r="X22" s="5" t="s">
        <v>89</v>
      </c>
      <c r="Y22" s="15">
        <f t="shared" ca="1" si="25"/>
        <v>0.24840132000002058</v>
      </c>
      <c r="Z22" s="15">
        <f t="shared" ca="1" si="26"/>
        <v>-0.23714258999996218</v>
      </c>
      <c r="AA22" s="15">
        <f t="shared" ca="1" si="27"/>
        <v>0.39011761000000256</v>
      </c>
      <c r="AB22" s="15">
        <f t="shared" ca="1" si="28"/>
        <v>-0.89398562999997289</v>
      </c>
      <c r="AC22" s="15">
        <f t="shared" ca="1" si="29"/>
        <v>-0.14171628999998198</v>
      </c>
      <c r="AE22" s="11">
        <f t="shared" ca="1" si="13"/>
        <v>-0.57127749999995103</v>
      </c>
      <c r="AG22" s="42">
        <f t="shared" ca="1" si="14"/>
        <v>-0.48554390999998276</v>
      </c>
      <c r="AH22" s="42">
        <f t="shared" ca="1" si="15"/>
        <v>-0.36014258999997395</v>
      </c>
    </row>
    <row r="23" spans="2:34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20"/>
        <v>0.15678835999999619</v>
      </c>
      <c r="M23" s="5">
        <f t="shared" ca="1" si="21"/>
        <v>-0.85107697000000293</v>
      </c>
      <c r="N23" s="5">
        <f t="shared" ca="1" si="22"/>
        <v>0.18956395000002813</v>
      </c>
      <c r="O23" s="5">
        <f t="shared" ca="1" si="23"/>
        <v>-0.69337152999999807</v>
      </c>
      <c r="Q23" s="15">
        <f t="shared" ca="1" si="17"/>
        <v>-337.29295954000003</v>
      </c>
      <c r="R23" s="15">
        <f t="shared" ca="1" si="24"/>
        <v>-328.85682487000003</v>
      </c>
      <c r="S23" s="5" t="s">
        <v>90</v>
      </c>
      <c r="T23" s="82">
        <v>0</v>
      </c>
      <c r="U23" s="83">
        <f t="shared" ca="1" si="18"/>
        <v>0.57078835999998745</v>
      </c>
      <c r="V23" s="12">
        <f t="shared" ca="1" si="19"/>
        <v>-0.27207697000001119</v>
      </c>
      <c r="W23" s="83">
        <f t="shared" si="16"/>
        <v>0.12300000000000111</v>
      </c>
      <c r="X23" s="5" t="s">
        <v>90</v>
      </c>
      <c r="Y23" s="15">
        <f t="shared" ca="1" si="25"/>
        <v>0.57078835999998745</v>
      </c>
      <c r="Z23" s="15">
        <f t="shared" ca="1" si="26"/>
        <v>-0.27207697000000053</v>
      </c>
      <c r="AA23" s="15">
        <f t="shared" ca="1" si="27"/>
        <v>0.34756395000004936</v>
      </c>
      <c r="AB23" s="15">
        <f ca="1">G23+$Y$41+0.5*$Y$31-C23-$Y$33</f>
        <v>-0.36037153000000721</v>
      </c>
      <c r="AC23" s="15">
        <f t="shared" ca="1" si="29"/>
        <v>0.22322440999993809</v>
      </c>
      <c r="AE23" s="11">
        <f t="shared" ca="1" si="13"/>
        <v>-0.24889045999998416</v>
      </c>
      <c r="AG23" s="42">
        <f t="shared" ca="1" si="14"/>
        <v>-0.84286532999998798</v>
      </c>
      <c r="AH23" s="42">
        <f t="shared" ca="1" si="15"/>
        <v>-0.3950769700000123</v>
      </c>
    </row>
    <row r="24" spans="2:34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20"/>
        <v>-0.25080189000000219</v>
      </c>
      <c r="M24">
        <f t="shared" ca="1" si="21"/>
        <v>-1.2113037900000396</v>
      </c>
      <c r="N24">
        <f t="shared" ca="1" si="22"/>
        <v>-0.32525636000003333</v>
      </c>
      <c r="O24">
        <f t="shared" ca="1" si="23"/>
        <v>-0.46082880000002069</v>
      </c>
      <c r="Q24" s="11">
        <f t="shared" ca="1" si="17"/>
        <v>-337.48159817999999</v>
      </c>
      <c r="R24" s="11">
        <f t="shared" ca="1" si="24"/>
        <v>-328.99810008000003</v>
      </c>
      <c r="S24" s="5" t="s">
        <v>91</v>
      </c>
      <c r="T24" s="16">
        <v>0</v>
      </c>
      <c r="U24" s="17">
        <f t="shared" ca="1" si="18"/>
        <v>0.16319810999998907</v>
      </c>
      <c r="V24" s="18">
        <f t="shared" ca="1" si="19"/>
        <v>-0.63230379000004788</v>
      </c>
      <c r="W24" s="17">
        <f t="shared" si="16"/>
        <v>0.12300000000000111</v>
      </c>
      <c r="X24" s="5" t="s">
        <v>91</v>
      </c>
      <c r="Y24" s="15">
        <f t="shared" ca="1" si="25"/>
        <v>0.16319810999998907</v>
      </c>
      <c r="Z24" s="15">
        <f t="shared" ca="1" si="26"/>
        <v>-0.63230379000003722</v>
      </c>
      <c r="AA24" s="15">
        <f t="shared" ca="1" si="27"/>
        <v>-0.16725636000001209</v>
      </c>
      <c r="AB24" s="15">
        <f t="shared" ref="AB24:AB25" ca="1" si="30">G24+$Y$41+0.5*$Y$31-C24-$Y$33</f>
        <v>-0.12782880000002983</v>
      </c>
      <c r="AC24" s="15">
        <f t="shared" ca="1" si="29"/>
        <v>0.33045447000000117</v>
      </c>
      <c r="AE24" s="11">
        <f t="shared" ca="1" si="13"/>
        <v>-0.65648070999998254</v>
      </c>
      <c r="AG24" s="42">
        <f t="shared" ca="1" si="14"/>
        <v>-0.7955019000000263</v>
      </c>
      <c r="AH24" s="42">
        <f t="shared" ca="1" si="15"/>
        <v>-0.75530379000004899</v>
      </c>
    </row>
    <row r="25" spans="2:34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20"/>
        <v>-0.25063725000002224</v>
      </c>
      <c r="M25" s="5">
        <f t="shared" ca="1" si="21"/>
        <v>-1.4853593700000207</v>
      </c>
      <c r="N25" s="5">
        <f t="shared" ca="1" si="22"/>
        <v>-0.29503151000000871</v>
      </c>
      <c r="O25" s="5">
        <f t="shared" ca="1" si="23"/>
        <v>-5.0014540000025587E-2</v>
      </c>
      <c r="Q25" s="15">
        <f t="shared" ca="1" si="17"/>
        <v>-333.39667402000003</v>
      </c>
      <c r="R25" s="15">
        <f t="shared" ca="1" si="24"/>
        <v>-325.18739614000003</v>
      </c>
      <c r="S25" s="5" t="s">
        <v>92</v>
      </c>
      <c r="T25" s="82">
        <v>0</v>
      </c>
      <c r="U25" s="83">
        <f t="shared" ca="1" si="18"/>
        <v>0.16336274999996903</v>
      </c>
      <c r="V25" s="12">
        <f t="shared" ca="1" si="19"/>
        <v>-0.90635937000002897</v>
      </c>
      <c r="W25" s="83">
        <f t="shared" si="16"/>
        <v>0.12300000000000111</v>
      </c>
      <c r="X25" s="5" t="s">
        <v>92</v>
      </c>
      <c r="Y25" s="15">
        <f t="shared" ca="1" si="25"/>
        <v>0.16336274999996903</v>
      </c>
      <c r="Z25" s="15">
        <f t="shared" ca="1" si="26"/>
        <v>-0.90635937000001832</v>
      </c>
      <c r="AA25" s="15">
        <f t="shared" ca="1" si="27"/>
        <v>-0.13703150999998748</v>
      </c>
      <c r="AB25" s="15">
        <f t="shared" ca="1" si="30"/>
        <v>0.28298545999996527</v>
      </c>
      <c r="AC25" s="15">
        <f t="shared" ca="1" si="29"/>
        <v>0.3003942599999565</v>
      </c>
      <c r="AE25" s="11">
        <f t="shared" ca="1" si="13"/>
        <v>-0.65631607000000258</v>
      </c>
      <c r="AG25" s="42">
        <f t="shared" ca="1" si="14"/>
        <v>-1.0697221199999873</v>
      </c>
      <c r="AH25" s="42">
        <f t="shared" ca="1" si="15"/>
        <v>-1.0293593700000301</v>
      </c>
    </row>
    <row r="26" spans="2:34" x14ac:dyDescent="0.35">
      <c r="Y26" s="40" t="s">
        <v>110</v>
      </c>
      <c r="Z26" s="40" t="s">
        <v>111</v>
      </c>
      <c r="AA26" s="40" t="s">
        <v>112</v>
      </c>
      <c r="AB26" s="40" t="s">
        <v>113</v>
      </c>
    </row>
    <row r="27" spans="2:34" x14ac:dyDescent="0.35">
      <c r="U27" s="10"/>
      <c r="V27" s="11"/>
      <c r="AB27" s="11">
        <f>AB3-Y3</f>
        <v>0.76172622000002299</v>
      </c>
    </row>
    <row r="28" spans="2:34" x14ac:dyDescent="0.35">
      <c r="AB28" s="11">
        <f t="shared" ref="AB28:AB49" ca="1" si="31">AB4-Y4</f>
        <v>-1.1287197000000244</v>
      </c>
    </row>
    <row r="29" spans="2:34" s="5" customFormat="1" ht="15" thickBot="1" x14ac:dyDescent="0.4">
      <c r="Q29" s="110" t="s">
        <v>56</v>
      </c>
      <c r="R29" s="110"/>
      <c r="S29" s="110"/>
      <c r="T29" s="110"/>
      <c r="U29" s="110"/>
      <c r="V29" s="110"/>
      <c r="W29" s="110"/>
      <c r="X29" s="110"/>
      <c r="Y29" s="110"/>
      <c r="AB29" s="11">
        <f t="shared" ca="1" si="31"/>
        <v>-0.73036237000001414</v>
      </c>
    </row>
    <row r="30" spans="2:34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  <c r="AB30" s="11">
        <f t="shared" ca="1" si="31"/>
        <v>-0.47484548999999809</v>
      </c>
    </row>
    <row r="31" spans="2:34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  <c r="AB31" s="11">
        <f t="shared" ca="1" si="31"/>
        <v>-0.5877692099999674</v>
      </c>
    </row>
    <row r="32" spans="2:34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  <c r="AB32" s="11">
        <f t="shared" ca="1" si="31"/>
        <v>-5.7083139999965837E-2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  <c r="AB33" s="11">
        <f t="shared" ca="1" si="31"/>
        <v>0.12493686000000004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B34" s="11">
        <f t="shared" ca="1" si="31"/>
        <v>0.22760521000004452</v>
      </c>
      <c r="AC34" s="11">
        <f>Z34-Y40</f>
        <v>-0.45500000000000007</v>
      </c>
    </row>
    <row r="35" spans="17:29" ht="15" thickBot="1" x14ac:dyDescent="0.4">
      <c r="AB35" s="11">
        <f t="shared" ca="1" si="31"/>
        <v>0.21737760000002915</v>
      </c>
    </row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  <c r="AB36" s="11">
        <f t="shared" ca="1" si="31"/>
        <v>-0.14559180999997601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  <c r="AB37" s="11">
        <f t="shared" ca="1" si="31"/>
        <v>-0.51437782999999193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  <c r="AB38" s="11">
        <f t="shared" ca="1" si="31"/>
        <v>-0.80471806000001855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  <c r="AB39" s="11">
        <f t="shared" ca="1" si="31"/>
        <v>-1.1775813199999927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  <c r="AB40" s="11">
        <f t="shared" ca="1" si="31"/>
        <v>-0.77289044000001716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  <c r="AB41" s="11">
        <f t="shared" ca="1" si="31"/>
        <v>-0.40539839999995841</v>
      </c>
    </row>
    <row r="42" spans="17:29" x14ac:dyDescent="0.35">
      <c r="AB42" s="11">
        <f t="shared" ca="1" si="31"/>
        <v>0.32526221000001421</v>
      </c>
    </row>
    <row r="43" spans="17:29" x14ac:dyDescent="0.35">
      <c r="AB43" s="11">
        <f t="shared" ca="1" si="31"/>
        <v>0.65161615000000417</v>
      </c>
    </row>
    <row r="44" spans="17:29" x14ac:dyDescent="0.35">
      <c r="AB44" s="11">
        <f t="shared" ca="1" si="31"/>
        <v>3.0077749999984249E-2</v>
      </c>
    </row>
    <row r="45" spans="17:29" x14ac:dyDescent="0.35">
      <c r="AB45" s="11">
        <f t="shared" ca="1" si="31"/>
        <v>-0.27101841000000171</v>
      </c>
    </row>
    <row r="46" spans="17:29" x14ac:dyDescent="0.35">
      <c r="AB46" s="11">
        <f t="shared" ca="1" si="31"/>
        <v>-1.1423869499999935</v>
      </c>
    </row>
    <row r="47" spans="17:29" x14ac:dyDescent="0.35">
      <c r="AB47" s="11">
        <f t="shared" ca="1" si="31"/>
        <v>-0.93115988999999466</v>
      </c>
    </row>
    <row r="48" spans="17:29" x14ac:dyDescent="0.35">
      <c r="AB48" s="11">
        <f t="shared" ca="1" si="31"/>
        <v>-0.2910269100000189</v>
      </c>
    </row>
    <row r="49" spans="28:28" x14ac:dyDescent="0.35">
      <c r="AB49" s="11">
        <f t="shared" ca="1" si="31"/>
        <v>0.11962270999999625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A73" zoomScale="85" zoomScaleNormal="85" workbookViewId="0">
      <selection activeCell="AC2" sqref="AC2:AH11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9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104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9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104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9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104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9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104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9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104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9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104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9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104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9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104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9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104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9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104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9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104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9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104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9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104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9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104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9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104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11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14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12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5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12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5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12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5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13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6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9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104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9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104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9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104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9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104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9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104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9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104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9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104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9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104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9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104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9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104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9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104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9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104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9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104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9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104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9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104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9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104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9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104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9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104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9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104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9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104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9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104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9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104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9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104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9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104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9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104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9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104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9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104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9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104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9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104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9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104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9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104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9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104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9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104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9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104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9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104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9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104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9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104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9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104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9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104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9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104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9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104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9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104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9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104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9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104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9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104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9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104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9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104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9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104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9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104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9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104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9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104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9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104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9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104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9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104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9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104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9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104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9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104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9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104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9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104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9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104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9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104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9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104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9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104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9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104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9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104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9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104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9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104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9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104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9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104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9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104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9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104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9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104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9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104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9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104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9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104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9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104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9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104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9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104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9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104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9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104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9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104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9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104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9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104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9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104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9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104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9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104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9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104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9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104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9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104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9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104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2022-02-05T15:32:06Z</dcterms:modified>
</cp:coreProperties>
</file>